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900" windowWidth="16440" windowHeight="3930" tabRatio="820" activeTab="0"/>
  </bookViews>
  <sheets>
    <sheet name="ごみ処理概要" sheetId="1" r:id="rId1"/>
    <sheet name="ごみ搬入量内訳" sheetId="2" r:id="rId2"/>
    <sheet name="施設区分別搬入量内訳" sheetId="3" r:id="rId3"/>
    <sheet name="ごみ処理量内訳" sheetId="4" r:id="rId4"/>
    <sheet name="資源化量内訳" sheetId="5" r:id="rId5"/>
    <sheet name="施設資源化量内訳" sheetId="6" r:id="rId6"/>
    <sheet name="災害廃棄物搬入量" sheetId="7" r:id="rId7"/>
    <sheet name="ごみ集計結果" sheetId="8" r:id="rId8"/>
    <sheet name="ごみフローシート" sheetId="9" r:id="rId9"/>
  </sheets>
  <definedNames>
    <definedName name="_xlnm.Print_Area" localSheetId="8">'ごみフローシート'!$A$1:$P$40</definedName>
    <definedName name="_xlnm.Print_Area" localSheetId="7">'ごみ集計結果'!$A$1:$O$48</definedName>
    <definedName name="_xlnm.Print_Area" localSheetId="0">'ごみ処理概要'!$2:$42</definedName>
    <definedName name="_xlnm.Print_Area" localSheetId="3">'ごみ処理量内訳'!$2:$42</definedName>
    <definedName name="_xlnm.Print_Area" localSheetId="1">'ごみ搬入量内訳'!$2:$42</definedName>
    <definedName name="_xlnm.Print_Area" localSheetId="6">'災害廃棄物搬入量'!$2:$42</definedName>
    <definedName name="_xlnm.Print_Area" localSheetId="2">'施設区分別搬入量内訳'!$2:$42</definedName>
    <definedName name="_xlnm.Print_Area" localSheetId="5">'施設資源化量内訳'!$2:$42</definedName>
    <definedName name="_xlnm.Print_Area" localSheetId="4">'資源化量内訳'!$2:$42</definedName>
    <definedName name="_xlnm.Print_Titles" localSheetId="0">'ごみ処理概要'!$A:$B,'ごみ処理概要'!$2:$6</definedName>
    <definedName name="_xlnm.Print_Titles" localSheetId="3">'ごみ処理量内訳'!$A:$B,'ごみ処理量内訳'!$2:$6</definedName>
    <definedName name="_xlnm.Print_Titles" localSheetId="1">'ごみ搬入量内訳'!$A:$B,'ごみ搬入量内訳'!$2:$6</definedName>
    <definedName name="_xlnm.Print_Titles" localSheetId="6">'災害廃棄物搬入量'!$A:$B,'災害廃棄物搬入量'!$2:$6</definedName>
    <definedName name="_xlnm.Print_Titles" localSheetId="2">'施設区分別搬入量内訳'!$A:$B,'施設区分別搬入量内訳'!$2:$6</definedName>
    <definedName name="_xlnm.Print_Titles" localSheetId="5">'施設資源化量内訳'!$A:$B,'施設資源化量内訳'!$2:$6</definedName>
    <definedName name="_xlnm.Print_Titles" localSheetId="4">'資源化量内訳'!$A:$B,'資源化量内訳'!$2:$6</definedName>
  </definedNames>
  <calcPr fullCalcOnLoad="1"/>
</workbook>
</file>

<file path=xl/sharedStrings.xml><?xml version="1.0" encoding="utf-8"?>
<sst xmlns="http://schemas.openxmlformats.org/spreadsheetml/2006/main" count="5137" uniqueCount="858">
  <si>
    <t>施設資源化量内訳</t>
  </si>
  <si>
    <t>合計</t>
  </si>
  <si>
    <t>資源ごみ</t>
  </si>
  <si>
    <t>直接搬入ごみ</t>
  </si>
  <si>
    <t>混合ごみ</t>
  </si>
  <si>
    <t>可燃ごみ</t>
  </si>
  <si>
    <t>不燃ごみ</t>
  </si>
  <si>
    <t>粗大ごみ</t>
  </si>
  <si>
    <t>ﾍﾟｯﾄﾎﾞﾄﾙ</t>
  </si>
  <si>
    <t>焼却施設</t>
  </si>
  <si>
    <t>粗大ごみ処理施設</t>
  </si>
  <si>
    <t>ごみ飼料化施設</t>
  </si>
  <si>
    <t>メタン化施設</t>
  </si>
  <si>
    <t>ごみ燃料化施設</t>
  </si>
  <si>
    <t>－</t>
  </si>
  <si>
    <t>直接最終処分量</t>
  </si>
  <si>
    <t>最終処分場</t>
  </si>
  <si>
    <t>直接焼却量</t>
  </si>
  <si>
    <t>焼却残渣の埋立</t>
  </si>
  <si>
    <t>収集ごみ＋直接搬入ごみ</t>
  </si>
  <si>
    <t>資源化量</t>
  </si>
  <si>
    <t>処理残渣の焼却</t>
  </si>
  <si>
    <t>処理残渣の埋立</t>
  </si>
  <si>
    <t>ごみ堆肥化施設</t>
  </si>
  <si>
    <t>その他　</t>
  </si>
  <si>
    <t>焼却以外の中間処理施設</t>
  </si>
  <si>
    <t>自家処理量</t>
  </si>
  <si>
    <t>集団回収量</t>
  </si>
  <si>
    <t>その他施設</t>
  </si>
  <si>
    <t>中間処理に伴う資源化量</t>
  </si>
  <si>
    <t>　　計画収集人口</t>
  </si>
  <si>
    <t>　　自家処理人口</t>
  </si>
  <si>
    <t>直接資源化量</t>
  </si>
  <si>
    <t>資源化量合計</t>
  </si>
  <si>
    <t>総人口</t>
  </si>
  <si>
    <t>E</t>
  </si>
  <si>
    <t>F</t>
  </si>
  <si>
    <t>I</t>
  </si>
  <si>
    <t>M</t>
  </si>
  <si>
    <t>G</t>
  </si>
  <si>
    <t>H</t>
  </si>
  <si>
    <t>J</t>
  </si>
  <si>
    <t>K</t>
  </si>
  <si>
    <t>L</t>
  </si>
  <si>
    <t>O</t>
  </si>
  <si>
    <t>N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</si>
  <si>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</si>
  <si>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</si>
  <si>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</si>
  <si>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</si>
  <si>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</si>
  <si>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</si>
  <si>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</si>
  <si>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</si>
  <si>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</si>
  <si>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</si>
  <si>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</si>
  <si>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</si>
  <si>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</si>
  <si>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</si>
  <si>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</si>
  <si>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</si>
  <si>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</si>
  <si>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</si>
  <si>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</si>
  <si>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</si>
  <si>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</si>
  <si>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</si>
  <si>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</si>
  <si>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</si>
  <si>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</si>
  <si>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</si>
  <si>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</si>
  <si>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</si>
  <si>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</si>
  <si>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</si>
  <si>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</si>
  <si>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</si>
  <si>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</si>
  <si>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</si>
  <si>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</si>
  <si>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</si>
  <si>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</si>
  <si>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</si>
  <si>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</si>
  <si>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</si>
  <si>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</si>
  <si>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</si>
  <si>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</si>
  <si>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</si>
  <si>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</si>
  <si>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</si>
  <si>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</si>
  <si>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資源化等を行う施設</t>
  </si>
  <si>
    <t>(21,09,03)</t>
  </si>
  <si>
    <t>(21,09,01)</t>
  </si>
  <si>
    <t>(21,01,05)</t>
  </si>
  <si>
    <t>(21,01,02)</t>
  </si>
  <si>
    <t>(21,01,01)</t>
  </si>
  <si>
    <t>(21,01,06)</t>
  </si>
  <si>
    <t>(21,01,04)</t>
  </si>
  <si>
    <t>(21,02,04)</t>
  </si>
  <si>
    <t>(21,02,01)</t>
  </si>
  <si>
    <t>(21,02,05)</t>
  </si>
  <si>
    <t>(21,02,06)</t>
  </si>
  <si>
    <t>(21,04,04)</t>
  </si>
  <si>
    <t>(21,04,01)</t>
  </si>
  <si>
    <t>(21,04,05)</t>
  </si>
  <si>
    <t>(21,04,06)</t>
  </si>
  <si>
    <t>(21,05,04)</t>
  </si>
  <si>
    <t>(21,05,01)</t>
  </si>
  <si>
    <t>(21,05,05)</t>
  </si>
  <si>
    <t>(21,05,06)</t>
  </si>
  <si>
    <t>(21,06,04)</t>
  </si>
  <si>
    <t>(21,06,01)</t>
  </si>
  <si>
    <t>(21,06,05)</t>
  </si>
  <si>
    <t>(21,06,06)</t>
  </si>
  <si>
    <t>(21,07,04)</t>
  </si>
  <si>
    <t>(21,07,01)</t>
  </si>
  <si>
    <t>(21,07,05)</t>
  </si>
  <si>
    <t>(21,07,06)</t>
  </si>
  <si>
    <t>(21,08,04)</t>
  </si>
  <si>
    <t>(21,08,01)</t>
  </si>
  <si>
    <t>(21,08,05)</t>
  </si>
  <si>
    <t>セメント等への直接投入</t>
  </si>
  <si>
    <t>ｾﾒﾝﾄ工場直投</t>
  </si>
  <si>
    <t>中間処理資源化</t>
  </si>
  <si>
    <t>資源化量内訳</t>
  </si>
  <si>
    <t>(20,18,01)</t>
  </si>
  <si>
    <t>(21,03,06)</t>
  </si>
  <si>
    <t>(21,03,05)</t>
  </si>
  <si>
    <t>(21,03,01)</t>
  </si>
  <si>
    <t>(21,03,04)</t>
  </si>
  <si>
    <t>ごみ処理の概要（平成21年度実績）</t>
  </si>
  <si>
    <t>都道府県名</t>
  </si>
  <si>
    <t>地方公共団体コード</t>
  </si>
  <si>
    <t>市区町村名</t>
  </si>
  <si>
    <t>総人口</t>
  </si>
  <si>
    <t>外国人人口</t>
  </si>
  <si>
    <t>外国人人口</t>
  </si>
  <si>
    <t>ごみ総排出量 (計画収集量+直接搬入量+集団回収量)</t>
  </si>
  <si>
    <t>１人１日当たりの排出量</t>
  </si>
  <si>
    <t>自家処理量</t>
  </si>
  <si>
    <t>自家処理量</t>
  </si>
  <si>
    <t>ごみ処理量 (直接焼却量+直接最終処分量+焼却以外の中間処理量+直接資源化量)</t>
  </si>
  <si>
    <t xml:space="preserve">減量処理率 (直接資源化量+直接焼却量+焼却以外の中間処理量)/ごみ処理量*100
</t>
  </si>
  <si>
    <t>中間処理後再生利用量 (焼却施設＋粗大ごみ処理施設+ごみ堆肥化施設+ごみ飼料化施設+メタン化施設+ごみ燃料化施設+その他の資源化等を行う施設+その他の施設)</t>
  </si>
  <si>
    <t>リサイクル率 Ｒ
(直接資源化量+中間処理後再生利用量+集団回収量)/(ごみ処理量+集団回収量)*100</t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</si>
  <si>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</si>
  <si>
    <t>最終処分量 (直接最終処分量+焼却残渣量+処理残渣量)</t>
  </si>
  <si>
    <t>計画収集人口</t>
  </si>
  <si>
    <t>計画収集人口</t>
  </si>
  <si>
    <t>自家処理人口</t>
  </si>
  <si>
    <t>自家処理人口</t>
  </si>
  <si>
    <t>計画収集量</t>
  </si>
  <si>
    <t>直接搬入量</t>
  </si>
  <si>
    <t>集団回収量</t>
  </si>
  <si>
    <t>集団回収量</t>
  </si>
  <si>
    <t>合計</t>
  </si>
  <si>
    <t>合計
(ごみ総排出量)*10^6/総人口/365</t>
  </si>
  <si>
    <t>生活系ごみ
(生活系ごみ収集量+集団回収量)*10^6/総人口/365</t>
  </si>
  <si>
    <t>事業系ごみ
(事業系ごみ収集量)*10^6/総人口/365</t>
  </si>
  <si>
    <t>直接焼却量</t>
  </si>
  <si>
    <t>直接最終
処分量</t>
  </si>
  <si>
    <t>焼却以外の中間処理量(粗大ごみ処理施設+ごみ堆肥化施設+ごみ飼料化施設+メタン化施設+ごみ燃料化施設+その他の資源化等を行う施設+その他の施設)</t>
  </si>
  <si>
    <t>直接
資源化量</t>
  </si>
  <si>
    <t>焼却施設</t>
  </si>
  <si>
    <t>焼却施設</t>
  </si>
  <si>
    <t>粗大ごみ
処理施設</t>
  </si>
  <si>
    <t>ごみ堆肥化施設</t>
  </si>
  <si>
    <t>ごみ堆肥化施設</t>
  </si>
  <si>
    <t>ごみ飼料化施設</t>
  </si>
  <si>
    <t>ごみ飼料化施設</t>
  </si>
  <si>
    <t>メタン化施設</t>
  </si>
  <si>
    <t>メタン化施設</t>
  </si>
  <si>
    <t>ごみ燃料化施設</t>
  </si>
  <si>
    <t>ごみ燃料化施設</t>
  </si>
  <si>
    <t>その他の資源化等を行う施設</t>
  </si>
  <si>
    <t>その他の資源化等を行う施設</t>
  </si>
  <si>
    <t>焼却残渣量</t>
  </si>
  <si>
    <t>処理残渣量</t>
  </si>
  <si>
    <t>資源化等を行う施設</t>
  </si>
  <si>
    <t>ごみ燃料化
施設</t>
  </si>
  <si>
    <t>その他の
施設</t>
  </si>
  <si>
    <t>（人）</t>
  </si>
  <si>
    <t>（ｔ）</t>
  </si>
  <si>
    <t>（g/人日)</t>
  </si>
  <si>
    <t>（％）</t>
  </si>
  <si>
    <t>群馬県</t>
  </si>
  <si>
    <t>10000</t>
  </si>
  <si>
    <t>10000</t>
  </si>
  <si>
    <t>10201</t>
  </si>
  <si>
    <t>前橋市</t>
  </si>
  <si>
    <t>10202</t>
  </si>
  <si>
    <t>高崎市</t>
  </si>
  <si>
    <t>10203</t>
  </si>
  <si>
    <t>桐生市</t>
  </si>
  <si>
    <t>10204</t>
  </si>
  <si>
    <t>伊勢崎市</t>
  </si>
  <si>
    <t>10205</t>
  </si>
  <si>
    <t>太田市</t>
  </si>
  <si>
    <t>10206</t>
  </si>
  <si>
    <t>沼田市</t>
  </si>
  <si>
    <t>10207</t>
  </si>
  <si>
    <t>館林市</t>
  </si>
  <si>
    <t>10208</t>
  </si>
  <si>
    <t>渋川市</t>
  </si>
  <si>
    <t>10209</t>
  </si>
  <si>
    <t>藤岡市</t>
  </si>
  <si>
    <t>10210</t>
  </si>
  <si>
    <t>富岡市</t>
  </si>
  <si>
    <t>10211</t>
  </si>
  <si>
    <t>安中市</t>
  </si>
  <si>
    <t>10212</t>
  </si>
  <si>
    <t>みどり市</t>
  </si>
  <si>
    <t>10344</t>
  </si>
  <si>
    <t>榛東村</t>
  </si>
  <si>
    <t>10345</t>
  </si>
  <si>
    <t>吉岡町</t>
  </si>
  <si>
    <t>10366</t>
  </si>
  <si>
    <t>上野村</t>
  </si>
  <si>
    <t>10367</t>
  </si>
  <si>
    <t>神流町</t>
  </si>
  <si>
    <t>10382</t>
  </si>
  <si>
    <t>下仁田町</t>
  </si>
  <si>
    <t>10383</t>
  </si>
  <si>
    <t>南牧村</t>
  </si>
  <si>
    <t>10384</t>
  </si>
  <si>
    <t>甘楽町</t>
  </si>
  <si>
    <t>10421</t>
  </si>
  <si>
    <t>中之条町</t>
  </si>
  <si>
    <t>10424</t>
  </si>
  <si>
    <t>長野原町</t>
  </si>
  <si>
    <t>10425</t>
  </si>
  <si>
    <t>嬬恋村</t>
  </si>
  <si>
    <t>10426</t>
  </si>
  <si>
    <t>草津町</t>
  </si>
  <si>
    <t>10428</t>
  </si>
  <si>
    <t>高山村</t>
  </si>
  <si>
    <t>10429</t>
  </si>
  <si>
    <t>東吾妻町</t>
  </si>
  <si>
    <t>10443</t>
  </si>
  <si>
    <t>片品村</t>
  </si>
  <si>
    <t>10444</t>
  </si>
  <si>
    <t>川場村</t>
  </si>
  <si>
    <t>10448</t>
  </si>
  <si>
    <t>昭和村</t>
  </si>
  <si>
    <t>10449</t>
  </si>
  <si>
    <t>みなかみ町</t>
  </si>
  <si>
    <t>10464</t>
  </si>
  <si>
    <t>玉村町</t>
  </si>
  <si>
    <t>10521</t>
  </si>
  <si>
    <t>板倉町</t>
  </si>
  <si>
    <t>10522</t>
  </si>
  <si>
    <t>明和町</t>
  </si>
  <si>
    <t>10523</t>
  </si>
  <si>
    <t>千代田町</t>
  </si>
  <si>
    <t>10524</t>
  </si>
  <si>
    <t>大泉町</t>
  </si>
  <si>
    <t>10525</t>
  </si>
  <si>
    <t>邑楽町</t>
  </si>
  <si>
    <t>ごみ搬入量の状況（平成21年度実績）</t>
  </si>
  <si>
    <t>都道府県名</t>
  </si>
  <si>
    <t>地方公共団体コード</t>
  </si>
  <si>
    <t>市区町村名</t>
  </si>
  <si>
    <t>ごみ搬入量 (生活系ごみ収集量+事業系ごみ収集量+直接搬入量)</t>
  </si>
  <si>
    <t>生活系ごみ搬入量</t>
  </si>
  <si>
    <t>生活系ごみ搬入量</t>
  </si>
  <si>
    <t>事業系ごみ搬入量</t>
  </si>
  <si>
    <t>事業系ごみ搬入量</t>
  </si>
  <si>
    <t>家電４品目収集量(直営+委託+許可+直接搬入)</t>
  </si>
  <si>
    <t>生活系ごみ収集量 (混合ごみ+可燃ごみ+不燃ごみ+資源ごみ+その他+粗大ごみ)</t>
  </si>
  <si>
    <t>事業系ごみ収集量 (混合ごみ+可燃ごみ+不燃ごみ+資源ごみ+その他+粗大ごみ)</t>
  </si>
  <si>
    <t>生活系ごみ収集量＋直接搬入量</t>
  </si>
  <si>
    <t>事業系ごみ収集量＋直接搬入量</t>
  </si>
  <si>
    <t>直営</t>
  </si>
  <si>
    <t>委託</t>
  </si>
  <si>
    <t>許可</t>
  </si>
  <si>
    <t>直接搬入</t>
  </si>
  <si>
    <t>混合ごみ (直営+委託+許可)</t>
  </si>
  <si>
    <t>可燃ごみ (直営+委託+許可)</t>
  </si>
  <si>
    <t>不燃ごみ (直営+委託+許可)</t>
  </si>
  <si>
    <t>資源ごみ (直営+委託+許可)</t>
  </si>
  <si>
    <t>その他のごみ (直営+委託+許可)</t>
  </si>
  <si>
    <t>粗大ごみ (直営+委託+許可)</t>
  </si>
  <si>
    <t>直接搬入量（生活系ごみ）</t>
  </si>
  <si>
    <t>直接搬入量（事業系ごみ）</t>
  </si>
  <si>
    <t>直接搬入量(混合ごみ+可燃ごみ+不燃ごみ+資源ごみ+その他+粗大ごみ)</t>
  </si>
  <si>
    <t>混合ごみ</t>
  </si>
  <si>
    <t>混合ごみ</t>
  </si>
  <si>
    <t>可燃ごみ</t>
  </si>
  <si>
    <t>可燃ごみ</t>
  </si>
  <si>
    <t>不燃ごみ</t>
  </si>
  <si>
    <t>不燃ごみ</t>
  </si>
  <si>
    <t>資源ごみ</t>
  </si>
  <si>
    <t>資源ごみ</t>
  </si>
  <si>
    <t>その他のごみ</t>
  </si>
  <si>
    <t>粗大ごみ</t>
  </si>
  <si>
    <t>粗大ごみ</t>
  </si>
  <si>
    <t>合計</t>
  </si>
  <si>
    <t>混合ごみ</t>
  </si>
  <si>
    <t>可燃ごみ</t>
  </si>
  <si>
    <t>（ｔ）</t>
  </si>
  <si>
    <t>(t)</t>
  </si>
  <si>
    <t>群馬県</t>
  </si>
  <si>
    <t>10000</t>
  </si>
  <si>
    <t>10201</t>
  </si>
  <si>
    <t>前橋市</t>
  </si>
  <si>
    <t>10202</t>
  </si>
  <si>
    <t>高崎市</t>
  </si>
  <si>
    <t>10203</t>
  </si>
  <si>
    <t>桐生市</t>
  </si>
  <si>
    <t>10204</t>
  </si>
  <si>
    <t>伊勢崎市</t>
  </si>
  <si>
    <t>10205</t>
  </si>
  <si>
    <t>太田市</t>
  </si>
  <si>
    <t>10206</t>
  </si>
  <si>
    <t>沼田市</t>
  </si>
  <si>
    <t>10207</t>
  </si>
  <si>
    <t>館林市</t>
  </si>
  <si>
    <t>10208</t>
  </si>
  <si>
    <t>渋川市</t>
  </si>
  <si>
    <t>10209</t>
  </si>
  <si>
    <t>藤岡市</t>
  </si>
  <si>
    <t>10210</t>
  </si>
  <si>
    <t>富岡市</t>
  </si>
  <si>
    <t>10211</t>
  </si>
  <si>
    <t>安中市</t>
  </si>
  <si>
    <t>10212</t>
  </si>
  <si>
    <t>みどり市</t>
  </si>
  <si>
    <t>10344</t>
  </si>
  <si>
    <t>榛東村</t>
  </si>
  <si>
    <t>10345</t>
  </si>
  <si>
    <t>吉岡町</t>
  </si>
  <si>
    <t>10366</t>
  </si>
  <si>
    <t>上野村</t>
  </si>
  <si>
    <t>10367</t>
  </si>
  <si>
    <t>神流町</t>
  </si>
  <si>
    <t>10382</t>
  </si>
  <si>
    <t>下仁田町</t>
  </si>
  <si>
    <t>10383</t>
  </si>
  <si>
    <t>南牧村</t>
  </si>
  <si>
    <t>10384</t>
  </si>
  <si>
    <t>甘楽町</t>
  </si>
  <si>
    <t>10421</t>
  </si>
  <si>
    <t>中之条町</t>
  </si>
  <si>
    <t>10424</t>
  </si>
  <si>
    <t>長野原町</t>
  </si>
  <si>
    <t>10425</t>
  </si>
  <si>
    <t>嬬恋村</t>
  </si>
  <si>
    <t>10426</t>
  </si>
  <si>
    <t>草津町</t>
  </si>
  <si>
    <t>10428</t>
  </si>
  <si>
    <t>高山村</t>
  </si>
  <si>
    <t>10429</t>
  </si>
  <si>
    <t>東吾妻町</t>
  </si>
  <si>
    <t>10443</t>
  </si>
  <si>
    <t>片品村</t>
  </si>
  <si>
    <t>10444</t>
  </si>
  <si>
    <t>川場村</t>
  </si>
  <si>
    <t>10448</t>
  </si>
  <si>
    <t>昭和村</t>
  </si>
  <si>
    <t>10449</t>
  </si>
  <si>
    <t>みなかみ町</t>
  </si>
  <si>
    <t>10464</t>
  </si>
  <si>
    <t>玉村町</t>
  </si>
  <si>
    <t>10521</t>
  </si>
  <si>
    <t>板倉町</t>
  </si>
  <si>
    <t>10522</t>
  </si>
  <si>
    <t>明和町</t>
  </si>
  <si>
    <t>10523</t>
  </si>
  <si>
    <t>千代田町</t>
  </si>
  <si>
    <t>10524</t>
  </si>
  <si>
    <t>大泉町</t>
  </si>
  <si>
    <t>10525</t>
  </si>
  <si>
    <t>邑楽町</t>
  </si>
  <si>
    <t>処理施設別ごみ搬入量の状況（平成21年度実績）</t>
  </si>
  <si>
    <t>処理施設別のごみ搬入量(処理施設+直接資源化+直接埋立)</t>
  </si>
  <si>
    <t>焼却施設（収集ごみ＋直接搬入ごみ）</t>
  </si>
  <si>
    <t>粗大ごみ処理施設（収集ごみ＋直接搬入ごみ）</t>
  </si>
  <si>
    <t>ごみ堆肥化施設（収集ごみ＋直接搬入ごみ）</t>
  </si>
  <si>
    <t>ごみ飼料化施設（収集ごみ＋直接搬入ごみ）</t>
  </si>
  <si>
    <t>メタン化施設（収集ごみ＋直接搬入ごみ）</t>
  </si>
  <si>
    <t>ごみ燃料化施設（収集ごみ＋直接搬入ごみ）</t>
  </si>
  <si>
    <t>その他の資源化等を行う施設（収集ごみ＋直接搬入ごみ）</t>
  </si>
  <si>
    <t>その他の施設（収集ごみ＋直接搬入ごみ）</t>
  </si>
  <si>
    <t>直接資源化（収集ごみ＋直接搬入ごみ）</t>
  </si>
  <si>
    <t>直接埋立（収集ごみ＋直接搬入ごみ）</t>
  </si>
  <si>
    <t>収集ごみ (混合ごみ+可燃ごみ+不燃ごみ+資源ごみ+その他+粗大ごみ)</t>
  </si>
  <si>
    <t>直接搬入ごみ (混合ごみ+可燃ごみ+不燃ごみ+資源ごみ+その他+粗大ごみ)</t>
  </si>
  <si>
    <t>収集ごみ</t>
  </si>
  <si>
    <t>直接搬入ごみ</t>
  </si>
  <si>
    <t>直接搬入ごみ</t>
  </si>
  <si>
    <t>合計</t>
  </si>
  <si>
    <t>混合ごみ</t>
  </si>
  <si>
    <t>可燃ごみ</t>
  </si>
  <si>
    <t>不燃ごみ</t>
  </si>
  <si>
    <t>資源ごみ</t>
  </si>
  <si>
    <t>その他</t>
  </si>
  <si>
    <t>その他</t>
  </si>
  <si>
    <t>粗大ごみ</t>
  </si>
  <si>
    <t>（ｔ）</t>
  </si>
  <si>
    <t>群馬県</t>
  </si>
  <si>
    <t>10000</t>
  </si>
  <si>
    <t>10201</t>
  </si>
  <si>
    <t>前橋市</t>
  </si>
  <si>
    <t>10202</t>
  </si>
  <si>
    <t>高崎市</t>
  </si>
  <si>
    <t>10203</t>
  </si>
  <si>
    <t>桐生市</t>
  </si>
  <si>
    <t>10204</t>
  </si>
  <si>
    <t>伊勢崎市</t>
  </si>
  <si>
    <t>10205</t>
  </si>
  <si>
    <t>太田市</t>
  </si>
  <si>
    <t>10206</t>
  </si>
  <si>
    <t>沼田市</t>
  </si>
  <si>
    <t>10207</t>
  </si>
  <si>
    <t>館林市</t>
  </si>
  <si>
    <t>10208</t>
  </si>
  <si>
    <t>渋川市</t>
  </si>
  <si>
    <t>10209</t>
  </si>
  <si>
    <t>藤岡市</t>
  </si>
  <si>
    <t>10210</t>
  </si>
  <si>
    <t>富岡市</t>
  </si>
  <si>
    <t>10211</t>
  </si>
  <si>
    <t>安中市</t>
  </si>
  <si>
    <t>10212</t>
  </si>
  <si>
    <t>みどり市</t>
  </si>
  <si>
    <t>10344</t>
  </si>
  <si>
    <t>榛東村</t>
  </si>
  <si>
    <t>10345</t>
  </si>
  <si>
    <t>吉岡町</t>
  </si>
  <si>
    <t>10366</t>
  </si>
  <si>
    <t>上野村</t>
  </si>
  <si>
    <t>10367</t>
  </si>
  <si>
    <t>神流町</t>
  </si>
  <si>
    <t>10382</t>
  </si>
  <si>
    <t>下仁田町</t>
  </si>
  <si>
    <t>10383</t>
  </si>
  <si>
    <t>南牧村</t>
  </si>
  <si>
    <t>10384</t>
  </si>
  <si>
    <t>甘楽町</t>
  </si>
  <si>
    <t>10421</t>
  </si>
  <si>
    <t>中之条町</t>
  </si>
  <si>
    <t>10424</t>
  </si>
  <si>
    <t>長野原町</t>
  </si>
  <si>
    <t>10425</t>
  </si>
  <si>
    <t>嬬恋村</t>
  </si>
  <si>
    <t>10426</t>
  </si>
  <si>
    <t>草津町</t>
  </si>
  <si>
    <t>10428</t>
  </si>
  <si>
    <t>高山村</t>
  </si>
  <si>
    <t>10429</t>
  </si>
  <si>
    <t>東吾妻町</t>
  </si>
  <si>
    <t>10443</t>
  </si>
  <si>
    <t>片品村</t>
  </si>
  <si>
    <t>10444</t>
  </si>
  <si>
    <t>川場村</t>
  </si>
  <si>
    <t>10448</t>
  </si>
  <si>
    <t>昭和村</t>
  </si>
  <si>
    <t>10449</t>
  </si>
  <si>
    <t>みなかみ町</t>
  </si>
  <si>
    <t>10464</t>
  </si>
  <si>
    <t>玉村町</t>
  </si>
  <si>
    <t>10521</t>
  </si>
  <si>
    <t>板倉町</t>
  </si>
  <si>
    <t>10522</t>
  </si>
  <si>
    <t>明和町</t>
  </si>
  <si>
    <t>10523</t>
  </si>
  <si>
    <t>千代田町</t>
  </si>
  <si>
    <t>10524</t>
  </si>
  <si>
    <t>大泉町</t>
  </si>
  <si>
    <t>10525</t>
  </si>
  <si>
    <t>邑楽町</t>
  </si>
  <si>
    <t>ごみ処理の状況（平成21年度実績）</t>
  </si>
  <si>
    <t>処理量（直接焼却量+焼却以外の中間処理量+直接最終処分量+直接資源化量)</t>
  </si>
  <si>
    <t>焼却処理量 (直接焼却量+焼却施設以外の中間処理施設からの搬入量)</t>
  </si>
  <si>
    <t>最終処分量 (直接最終処分量+焼却残渣量+焼却施設以外の中間処理施設からの残渣量)</t>
  </si>
  <si>
    <t>焼却以外の中間処理量 (粗大ごみ処理施設+ごみ堆肥化施設+ごみ飼料化施設+メタン化施設+ごみ燃料化施設+その他の資源化等を行う施設+その他の施設)</t>
  </si>
  <si>
    <t>直接
最終処分量</t>
  </si>
  <si>
    <t xml:space="preserve">直接
資源化量 </t>
  </si>
  <si>
    <t>焼却施設以外の中間処理施設からの搬入量</t>
  </si>
  <si>
    <t>焼却施設以外の中間処理施設からの残渣量</t>
  </si>
  <si>
    <t>ごみ資源化の状況（平成21年度実績）</t>
  </si>
  <si>
    <t>都道府県名</t>
  </si>
  <si>
    <t>地方公共団体コード</t>
  </si>
  <si>
    <t>市区町村名</t>
  </si>
  <si>
    <t>資源化量 (直接資源化量+中間処理後再生利用量+集団回収量)</t>
  </si>
  <si>
    <t>直接資源化量 (紙類+金属類+ガラス類+ペットボトル+容器包装プラスチック+プラスチック類+布類+廃食用油+その他)</t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</si>
  <si>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</si>
  <si>
    <t>集団回収量 (紙類+金属類+ガラス類+ペットボトル+容器包装プラスチック+プラスチック類+布類+廃食用油+その他)</t>
  </si>
  <si>
    <t>最終処分場の有無</t>
  </si>
  <si>
    <t>合計</t>
  </si>
  <si>
    <t>紙類(02、03を除く)</t>
  </si>
  <si>
    <t>紙類(02、03を除く)</t>
  </si>
  <si>
    <t>紙パック</t>
  </si>
  <si>
    <t>紙パック</t>
  </si>
  <si>
    <t>紙製容器包装</t>
  </si>
  <si>
    <t>紙製容器包装</t>
  </si>
  <si>
    <t>金属類</t>
  </si>
  <si>
    <t>金属類</t>
  </si>
  <si>
    <t>ガラス類</t>
  </si>
  <si>
    <t>ガラス類</t>
  </si>
  <si>
    <t>ペットボトル</t>
  </si>
  <si>
    <t>白色トレイ</t>
  </si>
  <si>
    <t>白色トレイ</t>
  </si>
  <si>
    <t>容器包装プラスチック(07を除く)</t>
  </si>
  <si>
    <t>容器包装プラスチック(07を除く)</t>
  </si>
  <si>
    <t>プラスチック類(07,08を除く)</t>
  </si>
  <si>
    <t>プラスチック類(07,08を除く)</t>
  </si>
  <si>
    <t>布類</t>
  </si>
  <si>
    <t>布類</t>
  </si>
  <si>
    <t>肥料</t>
  </si>
  <si>
    <t>肥料</t>
  </si>
  <si>
    <t>飼料</t>
  </si>
  <si>
    <t>飼料</t>
  </si>
  <si>
    <t>溶融スラグ</t>
  </si>
  <si>
    <t>溶融スラグ</t>
  </si>
  <si>
    <t>固形燃料
（RDF,RPF）</t>
  </si>
  <si>
    <t>燃料
（13を除く）</t>
  </si>
  <si>
    <t>焼却灰・飛灰のセメント原料化</t>
  </si>
  <si>
    <t>焼却灰・飛灰のセメント原料化</t>
  </si>
  <si>
    <t>セメント等への直接投入</t>
  </si>
  <si>
    <t>飛灰の山元還元</t>
  </si>
  <si>
    <t>飛灰の山元還元</t>
  </si>
  <si>
    <t>廃食用油（BDF)</t>
  </si>
  <si>
    <t>廃食用油（BDF)</t>
  </si>
  <si>
    <t>その他</t>
  </si>
  <si>
    <t>（ｔ）</t>
  </si>
  <si>
    <t>(t)</t>
  </si>
  <si>
    <t>群馬県</t>
  </si>
  <si>
    <t>10000</t>
  </si>
  <si>
    <t>10201</t>
  </si>
  <si>
    <t>前橋市</t>
  </si>
  <si>
    <t>-</t>
  </si>
  <si>
    <t>有る</t>
  </si>
  <si>
    <t>10202</t>
  </si>
  <si>
    <t>高崎市</t>
  </si>
  <si>
    <t>10203</t>
  </si>
  <si>
    <t>桐生市</t>
  </si>
  <si>
    <t>10204</t>
  </si>
  <si>
    <t>伊勢崎市</t>
  </si>
  <si>
    <t>10205</t>
  </si>
  <si>
    <t>太田市</t>
  </si>
  <si>
    <t>無い</t>
  </si>
  <si>
    <t>10206</t>
  </si>
  <si>
    <t>沼田市</t>
  </si>
  <si>
    <t>10207</t>
  </si>
  <si>
    <t>館林市</t>
  </si>
  <si>
    <t>10208</t>
  </si>
  <si>
    <t>渋川市</t>
  </si>
  <si>
    <t>10209</t>
  </si>
  <si>
    <t>藤岡市</t>
  </si>
  <si>
    <t>10210</t>
  </si>
  <si>
    <t>富岡市</t>
  </si>
  <si>
    <t>10211</t>
  </si>
  <si>
    <t>安中市</t>
  </si>
  <si>
    <t>10212</t>
  </si>
  <si>
    <t>みどり市</t>
  </si>
  <si>
    <t>10344</t>
  </si>
  <si>
    <t>榛東村</t>
  </si>
  <si>
    <t>10345</t>
  </si>
  <si>
    <t>吉岡町</t>
  </si>
  <si>
    <t>10366</t>
  </si>
  <si>
    <t>上野村</t>
  </si>
  <si>
    <t>10367</t>
  </si>
  <si>
    <t>神流町</t>
  </si>
  <si>
    <t>10382</t>
  </si>
  <si>
    <t>下仁田町</t>
  </si>
  <si>
    <t>10383</t>
  </si>
  <si>
    <t>南牧村</t>
  </si>
  <si>
    <t>10384</t>
  </si>
  <si>
    <t>甘楽町</t>
  </si>
  <si>
    <t>10421</t>
  </si>
  <si>
    <t>中之条町</t>
  </si>
  <si>
    <t>10424</t>
  </si>
  <si>
    <t>長野原町</t>
  </si>
  <si>
    <t>10425</t>
  </si>
  <si>
    <t>嬬恋村</t>
  </si>
  <si>
    <t>10426</t>
  </si>
  <si>
    <t>草津町</t>
  </si>
  <si>
    <t>10428</t>
  </si>
  <si>
    <t>高山村</t>
  </si>
  <si>
    <t>10429</t>
  </si>
  <si>
    <t>東吾妻町</t>
  </si>
  <si>
    <t>10443</t>
  </si>
  <si>
    <t>片品村</t>
  </si>
  <si>
    <t>10444</t>
  </si>
  <si>
    <t>川場村</t>
  </si>
  <si>
    <t>10448</t>
  </si>
  <si>
    <t>昭和村</t>
  </si>
  <si>
    <t>10449</t>
  </si>
  <si>
    <t>みなかみ町</t>
  </si>
  <si>
    <t>10464</t>
  </si>
  <si>
    <t>玉村町</t>
  </si>
  <si>
    <t>10521</t>
  </si>
  <si>
    <t>板倉町</t>
  </si>
  <si>
    <t>10522</t>
  </si>
  <si>
    <t>明和町</t>
  </si>
  <si>
    <t>10523</t>
  </si>
  <si>
    <t>千代田町</t>
  </si>
  <si>
    <t>10524</t>
  </si>
  <si>
    <t>大泉町</t>
  </si>
  <si>
    <t>10525</t>
  </si>
  <si>
    <t>邑楽町</t>
  </si>
  <si>
    <t>中間処理後の再生利用量の状況（平成21年度実績）</t>
  </si>
  <si>
    <t>都道府県名</t>
  </si>
  <si>
    <t>地方公共団体コード</t>
  </si>
  <si>
    <t>市区町村名</t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</si>
  <si>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</si>
  <si>
    <t>紙類(02、03を除く)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</si>
  <si>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</si>
  <si>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</si>
  <si>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</si>
  <si>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</si>
  <si>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</si>
  <si>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</si>
  <si>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容器包装プラスチック（07を除く）</t>
  </si>
  <si>
    <t>プラスチック類（07,08を除く）</t>
  </si>
  <si>
    <t>布類</t>
  </si>
  <si>
    <t>肥料</t>
  </si>
  <si>
    <t>飼料</t>
  </si>
  <si>
    <t>溶融スラグ</t>
  </si>
  <si>
    <t>固形燃料
（RDF,RPF）</t>
  </si>
  <si>
    <t>燃料
（14を除く）</t>
  </si>
  <si>
    <t>焼却灰・飛灰のセメント原料化</t>
  </si>
  <si>
    <t>セメント等への直接投入</t>
  </si>
  <si>
    <t>飛灰の山元還元</t>
  </si>
  <si>
    <t>廃食用油（BDF)</t>
  </si>
  <si>
    <t>その他</t>
  </si>
  <si>
    <t>焼却施設処理に伴う資源化量(紙類+金属類+ガラス類+ペットボトル+容器包装プラスチック+プラスチック類+布類+溶融スラグ+焼却灰・飛灰+その他)</t>
  </si>
  <si>
    <t>粗大ごみ処理施設処理に伴う資源化量(紙類+金属類+ガラス類+ペットボトル+容器包装プラスチック+プラスチック類+布類+その他)</t>
  </si>
  <si>
    <t>ごみ堆肥化施設処理に伴う資源化量(紙類+金属類+ガラス類+ペットボトル+容器包装プラスチック+プラスチック類+布類+肥料+飼料+その他)</t>
  </si>
  <si>
    <t>ごみ飼料化施設処理に伴う資源化量 (紙類+金属類+ガラス類+ペットボトル+容器包装プラスチック+プラスチック類+布類+肥料+飼料+その他)</t>
  </si>
  <si>
    <t>メタン化施設処理に伴う資源化量 (紙類+金属類+ガラス類+プラスチック+容器包装プラスチック+プラスチック類+布類+肥料+飼料+燃料+その他)</t>
  </si>
  <si>
    <t>ごみ燃料化施設処理に伴う資源化量 (紙類+金属類+ガラス類+ペットボトル+容器包装プラスチック+プラスチック類+布類+固形燃料+燃料+廃食用油+その他)</t>
  </si>
  <si>
    <t>その他の資源化等を行う施設処理に伴う資源化量  (紙類+金属類+ガラス類+ペットボトル+容器包装プラスチック+プラスチック類+布類+肥料+飼料+焼却灰・飛灰+セメント直接投入+廃食用油+その他)</t>
  </si>
  <si>
    <t>プラスチック類(07,08を除く)</t>
  </si>
  <si>
    <t>(t)</t>
  </si>
  <si>
    <t>-</t>
  </si>
  <si>
    <t>災害廃棄物の処理処分状況（平成21年度実績）</t>
  </si>
  <si>
    <t>災害廃棄物の搬入量(焼却施設+焼却以外の中間処理施設+直接最終処分量+直接資源化量)</t>
  </si>
  <si>
    <t>収集区分別の搬入量(がれき類+混合ごみ+可燃ごみ+不燃ごみ+資源ごみ+その他+粗大ごみ)</t>
  </si>
  <si>
    <t>焼却施設の搬入量(がれき類+混合ごみ+可燃ごみ+不燃ごみ+資源ごみ+その他+粗大ごみ)</t>
  </si>
  <si>
    <t>粗大ごみ処理施設の搬入量(がれき類+混合ごみ+可燃ごみ+不燃ごみ+資源ごみ+その他+粗大ごみ)</t>
  </si>
  <si>
    <t>ごみ堆肥化施設の搬入量(がれき類+混合ごみ+可燃ごみ+不燃ごみ+資源ごみ+その他+粗大ごみ)</t>
  </si>
  <si>
    <t>ごみ飼料化施設の搬入量(がれき類+混合ごみ+可燃ごみ+不燃ごみ+資源ごみ+その他+粗大ごみ)</t>
  </si>
  <si>
    <t>メタン化施設の搬入量(がれき類+混合ごみ+可燃ごみ+不燃ごみ+資源ごみ+その他+粗大ごみ)</t>
  </si>
  <si>
    <t>ごみ燃料化施設の搬入量(がれき類+混合ごみ+可燃ごみ+不燃ごみ+資源ごみ+その他+粗大ごみ)</t>
  </si>
  <si>
    <t>その他の資源化等を行う施設の搬入量(がれき類+混合ごみ+可燃ごみ+不燃ごみ+資源ごみ+その他+粗大ごみ)</t>
  </si>
  <si>
    <t>その他の施設の搬入量(がれき類+混合ごみ+可燃ごみ+不燃ごみ+資源ごみ+その他+粗大ごみ)</t>
  </si>
  <si>
    <t>直接最終処分量(がれき類+混合ごみ+可燃ごみ+不燃ごみ+資源ごみ+その他+粗大ごみ)</t>
  </si>
  <si>
    <t>直接資源化量(がれき類+混合ごみ+可燃ごみ+不燃ごみ+資源ごみ+その他+粗大ごみ)</t>
  </si>
  <si>
    <t>焼却施設</t>
  </si>
  <si>
    <t>焼却以外の中間処理施設搬入量(粗大ごみ処理施設+ごみ堆肥化施設+ごみ飼料化施設+メタン化施設+ごみ燃料化施設+その他の資源化等を行う施設+その他の施設)</t>
  </si>
  <si>
    <t>直接最終処分量</t>
  </si>
  <si>
    <t>直接最終処分量</t>
  </si>
  <si>
    <t>直接資源化量</t>
  </si>
  <si>
    <t>直接資源化量</t>
  </si>
  <si>
    <t>がれき類</t>
  </si>
  <si>
    <t>粗大ごみ処理施設</t>
  </si>
  <si>
    <t>粗大ごみ処理施設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</si>
  <si>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</si>
  <si>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</si>
  <si>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</si>
  <si>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</si>
  <si>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</si>
  <si>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その他の施設</t>
  </si>
  <si>
    <t>入力→</t>
  </si>
  <si>
    <t>:市区町村コード(都道府県計は、01000～47000の何れか）</t>
  </si>
  <si>
    <t>=COUNTA(ごみ処理概要!B7:B999)+6</t>
  </si>
  <si>
    <t>処理量</t>
  </si>
  <si>
    <t>処理後処分等量</t>
  </si>
  <si>
    <t>残渣焼却量</t>
  </si>
  <si>
    <t>残渣処分量</t>
  </si>
  <si>
    <t>資源化量</t>
  </si>
  <si>
    <t>ごみ処理概要</t>
  </si>
  <si>
    <t>01</t>
  </si>
  <si>
    <t>施設処理</t>
  </si>
  <si>
    <t>焼却処理</t>
  </si>
  <si>
    <t>直接焼却</t>
  </si>
  <si>
    <t>02</t>
  </si>
  <si>
    <t>総　人　口</t>
  </si>
  <si>
    <t>残渣焼却</t>
  </si>
  <si>
    <t>03</t>
  </si>
  <si>
    <t>ごみ搬入量内訳</t>
  </si>
  <si>
    <t>04</t>
  </si>
  <si>
    <t>05</t>
  </si>
  <si>
    <t>生活系ごみ</t>
  </si>
  <si>
    <t>事業系ごみ</t>
  </si>
  <si>
    <t>06</t>
  </si>
  <si>
    <t>ごみ搬入量</t>
  </si>
  <si>
    <t>計画収集ごみ量</t>
  </si>
  <si>
    <t>R</t>
  </si>
  <si>
    <t>07</t>
  </si>
  <si>
    <t>V</t>
  </si>
  <si>
    <t>08</t>
  </si>
  <si>
    <t>その他施設</t>
  </si>
  <si>
    <t>Z</t>
  </si>
  <si>
    <t>09</t>
  </si>
  <si>
    <t>小計</t>
  </si>
  <si>
    <t>BC</t>
  </si>
  <si>
    <t>10</t>
  </si>
  <si>
    <t>中間処理</t>
  </si>
  <si>
    <t>11</t>
  </si>
  <si>
    <t>生活系ごみ_収集_収集（混合ごみ）</t>
  </si>
  <si>
    <t>BZ</t>
  </si>
  <si>
    <t>12</t>
  </si>
  <si>
    <t>生活系ごみ_収集（可燃ごみ）</t>
  </si>
  <si>
    <t>CA</t>
  </si>
  <si>
    <t>13</t>
  </si>
  <si>
    <t>直接搬入ごみ量</t>
  </si>
  <si>
    <t>生活系ごみ_収集（不燃ごみ）</t>
  </si>
  <si>
    <t>CB</t>
  </si>
  <si>
    <t>14</t>
  </si>
  <si>
    <t>生活系ごみ_収集（資源ごみ）</t>
  </si>
  <si>
    <t>CC</t>
  </si>
  <si>
    <t>15</t>
  </si>
  <si>
    <t>生活系ごみ_収集（その他ごみ）</t>
  </si>
  <si>
    <t>CD</t>
  </si>
  <si>
    <t>16</t>
  </si>
  <si>
    <t>生活系ごみ_収集（粗大ごみ）</t>
  </si>
  <si>
    <t>CE</t>
  </si>
  <si>
    <t>17</t>
  </si>
  <si>
    <t>生活系ごみ_直搬_直搬（混合ごみ）</t>
  </si>
  <si>
    <t>CG</t>
  </si>
  <si>
    <t>18</t>
  </si>
  <si>
    <t>小計（直接焼却+中間処理）</t>
  </si>
  <si>
    <t>生活系ごみ_直搬（可燃ごみ）</t>
  </si>
  <si>
    <t>CH</t>
  </si>
  <si>
    <t>19</t>
  </si>
  <si>
    <t>生活系ごみ_直搬（不燃ごみ）</t>
  </si>
  <si>
    <t>CI</t>
  </si>
  <si>
    <t>20</t>
  </si>
  <si>
    <t>生活系ごみ_直搬（資源ごみ）</t>
  </si>
  <si>
    <t>CJ</t>
  </si>
  <si>
    <t>21</t>
  </si>
  <si>
    <t>生活系ごみ_直搬（その他ごみ）</t>
  </si>
  <si>
    <t>CK</t>
  </si>
  <si>
    <t>22</t>
  </si>
  <si>
    <t>合計：施設処理＋直接資源化量＋直接最終処分量</t>
  </si>
  <si>
    <t>生活系ごみ_直搬（粗大ごみ）</t>
  </si>
  <si>
    <t>CL</t>
  </si>
  <si>
    <t>23</t>
  </si>
  <si>
    <t>施設資源化量</t>
  </si>
  <si>
    <t>事業系ごみ_収集（混合ごみ）</t>
  </si>
  <si>
    <t>CU</t>
  </si>
  <si>
    <t>24</t>
  </si>
  <si>
    <t>紙類</t>
  </si>
  <si>
    <t>事業系ごみ_収集（可燃ごみ）</t>
  </si>
  <si>
    <t>CV</t>
  </si>
  <si>
    <t>25</t>
  </si>
  <si>
    <t>事業系ごみ_収集（不燃ごみ）</t>
  </si>
  <si>
    <t>CW</t>
  </si>
  <si>
    <t>26</t>
  </si>
  <si>
    <t>ごみ総排出量</t>
  </si>
  <si>
    <t>事業系ごみ_収集（資源ごみ）</t>
  </si>
  <si>
    <t>CX</t>
  </si>
  <si>
    <t>27</t>
  </si>
  <si>
    <t>事業系ごみ_収集（その他ごみ）</t>
  </si>
  <si>
    <t>CY</t>
  </si>
  <si>
    <t>28</t>
  </si>
  <si>
    <t>事業系ごみ_収集（粗大ごみ）</t>
  </si>
  <si>
    <t>CZ</t>
  </si>
  <si>
    <t>29</t>
  </si>
  <si>
    <t>事業系ごみ_直搬_直搬（混合ごみ）</t>
  </si>
  <si>
    <t>DB</t>
  </si>
  <si>
    <t>30</t>
  </si>
  <si>
    <t>事業系ごみ_直搬（可燃ごみ）</t>
  </si>
  <si>
    <t>DC</t>
  </si>
  <si>
    <t>31</t>
  </si>
  <si>
    <t>容器包装プラ</t>
  </si>
  <si>
    <t>事業系ごみ_直搬（不燃ごみ）</t>
  </si>
  <si>
    <t>DD</t>
  </si>
  <si>
    <t>32</t>
  </si>
  <si>
    <t>ﾌﾟﾗｽﾁｯｸ類</t>
  </si>
  <si>
    <t>事業系ごみ_直搬（資源ごみ）</t>
  </si>
  <si>
    <t>DE</t>
  </si>
  <si>
    <t>33</t>
  </si>
  <si>
    <t>事業系ごみ_直搬（その他ごみ）</t>
  </si>
  <si>
    <t>DF</t>
  </si>
  <si>
    <t>34</t>
  </si>
  <si>
    <t>事業系ごみ_直搬（粗大ごみ）</t>
  </si>
  <si>
    <t>DG</t>
  </si>
  <si>
    <t>35</t>
  </si>
  <si>
    <t>36</t>
  </si>
  <si>
    <t>ごみ処理量内訳</t>
  </si>
  <si>
    <t>37</t>
  </si>
  <si>
    <t>固形燃料</t>
  </si>
  <si>
    <t>S</t>
  </si>
  <si>
    <t>38</t>
  </si>
  <si>
    <t>燃料</t>
  </si>
  <si>
    <t>T</t>
  </si>
  <si>
    <t>39</t>
  </si>
  <si>
    <t>ｾﾒﾝﾄ原料化</t>
  </si>
  <si>
    <t>U</t>
  </si>
  <si>
    <t>40</t>
  </si>
  <si>
    <t>41</t>
  </si>
  <si>
    <t>山元還元</t>
  </si>
  <si>
    <t>W</t>
  </si>
  <si>
    <t>42</t>
  </si>
  <si>
    <t>廃食用油</t>
  </si>
  <si>
    <t>X</t>
  </si>
  <si>
    <t>43</t>
  </si>
  <si>
    <t>Y</t>
  </si>
  <si>
    <t>44</t>
  </si>
  <si>
    <t>45</t>
  </si>
  <si>
    <t>46</t>
  </si>
  <si>
    <t>47</t>
  </si>
  <si>
    <t>残渣埋立</t>
  </si>
  <si>
    <t>AB</t>
  </si>
  <si>
    <t>AD</t>
  </si>
  <si>
    <t>AE</t>
  </si>
  <si>
    <t>AF</t>
  </si>
  <si>
    <t>AG</t>
  </si>
  <si>
    <t>AH</t>
  </si>
  <si>
    <t>AI</t>
  </si>
  <si>
    <t>AJ</t>
  </si>
  <si>
    <t>AT</t>
  </si>
  <si>
    <t>BO</t>
  </si>
  <si>
    <t>DZ</t>
  </si>
  <si>
    <t>EU</t>
  </si>
  <si>
    <t>直接資源化</t>
  </si>
  <si>
    <t>AA</t>
  </si>
  <si>
    <t>AC</t>
  </si>
  <si>
    <t>AR</t>
  </si>
  <si>
    <t>AS</t>
  </si>
  <si>
    <t>AU</t>
  </si>
  <si>
    <t>AV</t>
  </si>
  <si>
    <t>AW</t>
  </si>
  <si>
    <t>AX</t>
  </si>
  <si>
    <t>AY</t>
  </si>
  <si>
    <t>AZ</t>
  </si>
  <si>
    <t>BA</t>
  </si>
  <si>
    <t>BB</t>
  </si>
  <si>
    <t>BD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</si>
  <si>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</si>
  <si>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</si>
  <si>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</si>
  <si>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</si>
  <si>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</si>
  <si>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</si>
  <si>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</si>
  <si>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</si>
  <si>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</si>
  <si>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</si>
  <si>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集団回収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</si>
  <si>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</si>
  <si>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</si>
  <si>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</si>
  <si>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</si>
  <si>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</si>
  <si>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</si>
  <si>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</si>
  <si>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</si>
  <si>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</si>
  <si>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</si>
  <si>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DH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</si>
</sst>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#\)"/>
    <numFmt numFmtId="178" formatCode="00000"/>
    <numFmt numFmtId="179" formatCode="#,##0_ "/>
    <numFmt numFmtId="180" formatCode="0.0_ "/>
    <numFmt numFmtId="181" formatCode="#,##0_);[Red]\(#,##0\)"/>
    <numFmt numFmtId="182" formatCode="#,##0.000;[Red]\-#,##0.000"/>
    <numFmt numFmtId="183" formatCode="#,##0.0000;[Red]\-#,##0.0000"/>
    <numFmt numFmtId="184" formatCode="#,##0.00000;[Red]\-#,##0.00000"/>
    <numFmt numFmtId="185" formatCode="#,##0.000_ ;[Red]\-#,##0.000\ "/>
    <numFmt numFmtId="186" formatCode="#,##0.0_ ;[Red]\-#,##0.0\ "/>
    <numFmt numFmtId="187" formatCode="#,##0.0_);[Red]\(#,##0.0\)"/>
    <numFmt numFmtId="188" formatCode="&quot;¥&quot;#,##0_);[Red]\(&quot;¥&quot;#,##0\)"/>
    <numFmt numFmtId="189" formatCode="0_ "/>
    <numFmt numFmtId="190" formatCode="_ * #,##0.0_ ;_ * \-#,##0.0_ ;_ * &quot;-&quot;?_ ;_ @_ "/>
    <numFmt numFmtId="191" formatCode="#,##0.0"/>
  </numFmts>
  <fonts count="56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color indexed="12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9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55" fillId="32" borderId="0" applyNumberFormat="0" applyBorder="0" applyAlignment="0" applyProtection="0"/>
  </cellStyleXfs>
  <cellXfs count="396">
    <xf numFmtId="0" fontId="0" fillId="0" borderId="0" xfId="0" applyAlignment="1">
      <alignment vertical="center"/>
    </xf>
    <xf numFmtId="0" fontId="6" fillId="0" borderId="0" xfId="62" applyFont="1" applyFill="1" applyAlignment="1">
      <alignment vertical="center"/>
      <protection/>
    </xf>
    <xf numFmtId="0" fontId="6" fillId="0" borderId="10" xfId="62" applyFont="1" applyFill="1" applyBorder="1" applyAlignment="1">
      <alignment horizontal="center" vertical="center"/>
      <protection/>
    </xf>
    <xf numFmtId="0" fontId="6" fillId="0" borderId="11" xfId="62" applyFont="1" applyFill="1" applyBorder="1" applyAlignment="1">
      <alignment horizontal="center" vertical="center"/>
      <protection/>
    </xf>
    <xf numFmtId="0" fontId="6" fillId="0" borderId="12" xfId="62" applyFont="1" applyFill="1" applyBorder="1" applyAlignment="1">
      <alignment vertical="center"/>
      <protection/>
    </xf>
    <xf numFmtId="0" fontId="6" fillId="0" borderId="0" xfId="62" applyFont="1" applyFill="1" applyBorder="1" applyAlignment="1">
      <alignment vertical="center"/>
      <protection/>
    </xf>
    <xf numFmtId="0" fontId="6" fillId="0" borderId="13" xfId="62" applyFont="1" applyFill="1" applyBorder="1" applyAlignment="1">
      <alignment horizontal="center" vertical="center"/>
      <protection/>
    </xf>
    <xf numFmtId="0" fontId="6" fillId="0" borderId="14" xfId="62" applyFont="1" applyFill="1" applyBorder="1" applyAlignment="1">
      <alignment horizontal="center" vertical="center"/>
      <protection/>
    </xf>
    <xf numFmtId="0" fontId="6" fillId="0" borderId="15" xfId="62" applyFont="1" applyFill="1" applyBorder="1" applyAlignment="1">
      <alignment horizontal="center" vertical="center"/>
      <protection/>
    </xf>
    <xf numFmtId="0" fontId="6" fillId="0" borderId="14" xfId="62" applyFont="1" applyFill="1" applyBorder="1" applyAlignment="1">
      <alignment vertical="center"/>
      <protection/>
    </xf>
    <xf numFmtId="0" fontId="6" fillId="0" borderId="15" xfId="62" applyFont="1" applyFill="1" applyBorder="1" applyAlignment="1">
      <alignment vertical="center"/>
      <protection/>
    </xf>
    <xf numFmtId="0" fontId="6" fillId="0" borderId="16" xfId="62" applyFont="1" applyFill="1" applyBorder="1" applyAlignment="1">
      <alignment horizontal="center" vertical="center" textRotation="255"/>
      <protection/>
    </xf>
    <xf numFmtId="0" fontId="6" fillId="0" borderId="17" xfId="62" applyFont="1" applyFill="1" applyBorder="1" applyAlignment="1">
      <alignment horizontal="left" vertical="center"/>
      <protection/>
    </xf>
    <xf numFmtId="0" fontId="6" fillId="0" borderId="18" xfId="62" applyFont="1" applyFill="1" applyBorder="1" applyAlignment="1">
      <alignment horizontal="left" vertical="center"/>
      <protection/>
    </xf>
    <xf numFmtId="0" fontId="6" fillId="0" borderId="19" xfId="62" applyFont="1" applyFill="1" applyBorder="1" applyAlignment="1">
      <alignment vertical="center"/>
      <protection/>
    </xf>
    <xf numFmtId="0" fontId="6" fillId="0" borderId="20" xfId="62" applyFont="1" applyFill="1" applyBorder="1" applyAlignment="1">
      <alignment horizontal="left" vertical="center"/>
      <protection/>
    </xf>
    <xf numFmtId="0" fontId="6" fillId="0" borderId="21" xfId="62" applyFont="1" applyFill="1" applyBorder="1" applyAlignment="1">
      <alignment horizontal="left" vertical="center"/>
      <protection/>
    </xf>
    <xf numFmtId="0" fontId="6" fillId="0" borderId="22" xfId="62" applyFont="1" applyFill="1" applyBorder="1" applyAlignment="1">
      <alignment horizontal="left" vertical="center"/>
      <protection/>
    </xf>
    <xf numFmtId="0" fontId="6" fillId="0" borderId="23" xfId="62" applyFont="1" applyFill="1" applyBorder="1" applyAlignment="1">
      <alignment horizontal="left" vertical="center"/>
      <protection/>
    </xf>
    <xf numFmtId="0" fontId="6" fillId="0" borderId="24" xfId="62" applyFont="1" applyFill="1" applyBorder="1" applyAlignment="1">
      <alignment horizontal="left" vertical="center"/>
      <protection/>
    </xf>
    <xf numFmtId="0" fontId="6" fillId="0" borderId="25" xfId="62" applyFont="1" applyFill="1" applyBorder="1" applyAlignment="1">
      <alignment horizontal="left" vertical="center"/>
      <protection/>
    </xf>
    <xf numFmtId="0" fontId="6" fillId="0" borderId="26" xfId="62" applyFont="1" applyFill="1" applyBorder="1" applyAlignment="1">
      <alignment horizontal="left" vertical="center"/>
      <protection/>
    </xf>
    <xf numFmtId="0" fontId="6" fillId="0" borderId="27" xfId="62" applyFont="1" applyFill="1" applyBorder="1" applyAlignment="1">
      <alignment horizontal="left" vertical="center"/>
      <protection/>
    </xf>
    <xf numFmtId="0" fontId="6" fillId="0" borderId="0" xfId="62" applyFont="1" applyFill="1" applyBorder="1" applyAlignment="1">
      <alignment horizontal="left" vertical="center"/>
      <protection/>
    </xf>
    <xf numFmtId="0" fontId="6" fillId="0" borderId="16" xfId="62" applyFont="1" applyFill="1" applyBorder="1" applyAlignment="1" quotePrefix="1">
      <alignment horizontal="center" vertical="center" textRotation="255"/>
      <protection/>
    </xf>
    <xf numFmtId="0" fontId="6" fillId="0" borderId="28" xfId="62" applyFont="1" applyFill="1" applyBorder="1" applyAlignment="1">
      <alignment horizontal="left" vertical="center"/>
      <protection/>
    </xf>
    <xf numFmtId="0" fontId="6" fillId="0" borderId="29" xfId="62" applyFont="1" applyFill="1" applyBorder="1" applyAlignment="1">
      <alignment horizontal="left" vertical="center"/>
      <protection/>
    </xf>
    <xf numFmtId="0" fontId="6" fillId="0" borderId="30" xfId="62" applyFont="1" applyFill="1" applyBorder="1" applyAlignment="1">
      <alignment horizontal="left" vertical="center"/>
      <protection/>
    </xf>
    <xf numFmtId="0" fontId="6" fillId="0" borderId="31" xfId="62" applyFont="1" applyFill="1" applyBorder="1" applyAlignment="1">
      <alignment horizontal="left" vertical="center"/>
      <protection/>
    </xf>
    <xf numFmtId="0" fontId="6" fillId="0" borderId="32" xfId="62" applyFont="1" applyFill="1" applyBorder="1" applyAlignment="1">
      <alignment horizontal="left" vertical="center"/>
      <protection/>
    </xf>
    <xf numFmtId="0" fontId="6" fillId="0" borderId="33" xfId="62" applyFont="1" applyFill="1" applyBorder="1" applyAlignment="1">
      <alignment horizontal="left" vertical="center"/>
      <protection/>
    </xf>
    <xf numFmtId="0" fontId="6" fillId="0" borderId="34" xfId="62" applyFont="1" applyFill="1" applyBorder="1" applyAlignment="1">
      <alignment horizontal="left" vertical="center"/>
      <protection/>
    </xf>
    <xf numFmtId="38" fontId="6" fillId="0" borderId="12" xfId="62" applyNumberFormat="1" applyFont="1" applyFill="1" applyBorder="1" applyAlignment="1">
      <alignment vertical="center"/>
      <protection/>
    </xf>
    <xf numFmtId="0" fontId="6" fillId="0" borderId="0" xfId="62" applyFont="1" applyFill="1" applyBorder="1" applyAlignment="1" quotePrefix="1">
      <alignment horizontal="center" vertical="center"/>
      <protection/>
    </xf>
    <xf numFmtId="0" fontId="6" fillId="0" borderId="0" xfId="62" applyFont="1" applyFill="1" applyBorder="1" applyAlignment="1">
      <alignment horizontal="center" vertical="center"/>
      <protection/>
    </xf>
    <xf numFmtId="38" fontId="6" fillId="0" borderId="35" xfId="48" applyFont="1" applyFill="1" applyBorder="1" applyAlignment="1">
      <alignment horizontal="center" vertical="center"/>
    </xf>
    <xf numFmtId="0" fontId="6" fillId="0" borderId="0" xfId="62" applyNumberFormat="1" applyFont="1" applyFill="1" applyAlignment="1">
      <alignment vertical="center"/>
      <protection/>
    </xf>
    <xf numFmtId="0" fontId="15" fillId="0" borderId="0" xfId="62" applyFont="1" applyFill="1" applyAlignment="1">
      <alignment horizontal="right" vertical="center"/>
      <protection/>
    </xf>
    <xf numFmtId="0" fontId="6" fillId="0" borderId="0" xfId="62" applyFont="1" applyFill="1" applyAlignment="1" quotePrefix="1">
      <alignment horizontal="left" vertical="center"/>
      <protection/>
    </xf>
    <xf numFmtId="0" fontId="8" fillId="0" borderId="0" xfId="63" applyFont="1" applyFill="1" applyBorder="1" applyAlignment="1">
      <alignment vertical="center"/>
      <protection/>
    </xf>
    <xf numFmtId="0" fontId="8" fillId="0" borderId="0" xfId="62" applyFont="1" applyFill="1" applyAlignment="1" quotePrefix="1">
      <alignment horizontal="left" vertical="center"/>
      <protection/>
    </xf>
    <xf numFmtId="38" fontId="6" fillId="0" borderId="36" xfId="48" applyFont="1" applyFill="1" applyBorder="1" applyAlignment="1">
      <alignment vertical="center"/>
    </xf>
    <xf numFmtId="0" fontId="6" fillId="0" borderId="37" xfId="62" applyFont="1" applyFill="1" applyBorder="1" applyAlignment="1">
      <alignment vertical="center"/>
      <protection/>
    </xf>
    <xf numFmtId="0" fontId="6" fillId="0" borderId="38" xfId="62" applyFont="1" applyFill="1" applyBorder="1" applyAlignment="1">
      <alignment vertical="center"/>
      <protection/>
    </xf>
    <xf numFmtId="38" fontId="6" fillId="0" borderId="0" xfId="48" applyFont="1" applyFill="1" applyBorder="1" applyAlignment="1">
      <alignment vertical="center"/>
    </xf>
    <xf numFmtId="0" fontId="6" fillId="0" borderId="39" xfId="62" applyFont="1" applyFill="1" applyBorder="1" applyAlignment="1">
      <alignment vertical="center"/>
      <protection/>
    </xf>
    <xf numFmtId="0" fontId="6" fillId="0" borderId="40" xfId="62" applyFont="1" applyFill="1" applyBorder="1" applyAlignment="1">
      <alignment vertical="center"/>
      <protection/>
    </xf>
    <xf numFmtId="0" fontId="6" fillId="0" borderId="41" xfId="62" applyFont="1" applyFill="1" applyBorder="1" applyAlignment="1">
      <alignment vertical="center"/>
      <protection/>
    </xf>
    <xf numFmtId="38" fontId="10" fillId="0" borderId="0" xfId="48" applyFont="1" applyFill="1" applyAlignment="1">
      <alignment/>
    </xf>
    <xf numFmtId="0" fontId="6" fillId="0" borderId="0" xfId="62" applyFont="1" applyFill="1" applyBorder="1" applyAlignment="1">
      <alignment horizontal="right" vertical="center"/>
      <protection/>
    </xf>
    <xf numFmtId="38" fontId="6" fillId="0" borderId="0" xfId="62" applyNumberFormat="1" applyFont="1" applyFill="1" applyBorder="1" applyAlignment="1">
      <alignment vertical="center"/>
      <protection/>
    </xf>
    <xf numFmtId="176" fontId="6" fillId="0" borderId="0" xfId="62" applyNumberFormat="1" applyFont="1" applyFill="1" applyBorder="1" applyAlignment="1">
      <alignment vertical="center"/>
      <protection/>
    </xf>
    <xf numFmtId="0" fontId="6" fillId="0" borderId="23" xfId="62" applyFont="1" applyFill="1" applyBorder="1" applyAlignment="1">
      <alignment vertical="center"/>
      <protection/>
    </xf>
    <xf numFmtId="0" fontId="6" fillId="0" borderId="42" xfId="62" applyFont="1" applyFill="1" applyBorder="1" applyAlignment="1">
      <alignment vertical="center"/>
      <protection/>
    </xf>
    <xf numFmtId="0" fontId="6" fillId="0" borderId="43" xfId="62" applyFont="1" applyFill="1" applyBorder="1" applyAlignment="1">
      <alignment vertical="center"/>
      <protection/>
    </xf>
    <xf numFmtId="0" fontId="6" fillId="0" borderId="44" xfId="62" applyFont="1" applyFill="1" applyBorder="1" applyAlignment="1">
      <alignment vertical="center"/>
      <protection/>
    </xf>
    <xf numFmtId="0" fontId="6" fillId="0" borderId="45" xfId="62" applyFont="1" applyFill="1" applyBorder="1" applyAlignment="1">
      <alignment vertical="center"/>
      <protection/>
    </xf>
    <xf numFmtId="181" fontId="6" fillId="0" borderId="46" xfId="48" applyNumberFormat="1" applyFont="1" applyFill="1" applyBorder="1" applyAlignment="1">
      <alignment vertical="center"/>
    </xf>
    <xf numFmtId="0" fontId="6" fillId="0" borderId="26" xfId="62" applyFont="1" applyFill="1" applyBorder="1" applyAlignment="1">
      <alignment horizontal="center" vertical="center"/>
      <protection/>
    </xf>
    <xf numFmtId="0" fontId="6" fillId="0" borderId="47" xfId="62" applyFont="1" applyFill="1" applyBorder="1" applyAlignment="1">
      <alignment horizontal="center" vertical="center"/>
      <protection/>
    </xf>
    <xf numFmtId="0" fontId="6" fillId="0" borderId="48" xfId="62" applyFont="1" applyFill="1" applyBorder="1" applyAlignment="1">
      <alignment vertical="center"/>
      <protection/>
    </xf>
    <xf numFmtId="0" fontId="6" fillId="0" borderId="49" xfId="62" applyFont="1" applyFill="1" applyBorder="1" applyAlignment="1">
      <alignment vertical="center"/>
      <protection/>
    </xf>
    <xf numFmtId="0" fontId="6" fillId="0" borderId="44" xfId="62" applyFont="1" applyFill="1" applyBorder="1" applyAlignment="1" quotePrefix="1">
      <alignment horizontal="left" vertical="center"/>
      <protection/>
    </xf>
    <xf numFmtId="0" fontId="6" fillId="0" borderId="45" xfId="62" applyFont="1" applyFill="1" applyBorder="1" applyAlignment="1" quotePrefix="1">
      <alignment horizontal="center" vertical="center"/>
      <protection/>
    </xf>
    <xf numFmtId="0" fontId="6" fillId="0" borderId="45" xfId="62" applyFont="1" applyFill="1" applyBorder="1" applyAlignment="1">
      <alignment horizontal="center" vertical="center"/>
      <protection/>
    </xf>
    <xf numFmtId="181" fontId="6" fillId="0" borderId="0" xfId="48" applyNumberFormat="1" applyFont="1" applyFill="1" applyBorder="1" applyAlignment="1">
      <alignment vertical="center"/>
    </xf>
    <xf numFmtId="0" fontId="6" fillId="0" borderId="50" xfId="62" applyFont="1" applyFill="1" applyBorder="1" applyAlignment="1">
      <alignment vertical="center"/>
      <protection/>
    </xf>
    <xf numFmtId="0" fontId="6" fillId="0" borderId="51" xfId="62" applyFont="1" applyFill="1" applyBorder="1" applyAlignment="1">
      <alignment horizontal="left" vertical="center"/>
      <protection/>
    </xf>
    <xf numFmtId="38" fontId="6" fillId="0" borderId="51" xfId="62" applyNumberFormat="1" applyFont="1" applyFill="1" applyBorder="1" applyAlignment="1">
      <alignment horizontal="left" vertical="center"/>
      <protection/>
    </xf>
    <xf numFmtId="38" fontId="6" fillId="0" borderId="52" xfId="62" applyNumberFormat="1" applyFont="1" applyFill="1" applyBorder="1" applyAlignment="1">
      <alignment horizontal="left" vertical="center"/>
      <protection/>
    </xf>
    <xf numFmtId="38" fontId="10" fillId="0" borderId="0" xfId="48" applyFont="1" applyFill="1" applyAlignment="1">
      <alignment horizontal="left"/>
    </xf>
    <xf numFmtId="38" fontId="10" fillId="0" borderId="0" xfId="48" applyFont="1" applyFill="1" applyAlignment="1">
      <alignment horizontal="center"/>
    </xf>
    <xf numFmtId="0" fontId="0" fillId="0" borderId="0" xfId="0" applyFill="1" applyAlignment="1">
      <alignment vertical="center"/>
    </xf>
    <xf numFmtId="38" fontId="10" fillId="0" borderId="0" xfId="48" applyFont="1" applyFill="1" applyAlignment="1">
      <alignment vertical="center"/>
    </xf>
    <xf numFmtId="38" fontId="10" fillId="0" borderId="53" xfId="48" applyFont="1" applyFill="1" applyBorder="1" applyAlignment="1" quotePrefix="1">
      <alignment horizontal="left" vertical="center"/>
    </xf>
    <xf numFmtId="38" fontId="10" fillId="0" borderId="54" xfId="48" applyFont="1" applyFill="1" applyBorder="1" applyAlignment="1">
      <alignment horizontal="right" vertical="center"/>
    </xf>
    <xf numFmtId="38" fontId="10" fillId="0" borderId="0" xfId="48" applyFont="1" applyFill="1" applyAlignment="1">
      <alignment horizontal="left" vertical="center"/>
    </xf>
    <xf numFmtId="38" fontId="10" fillId="0" borderId="0" xfId="48" applyFont="1" applyFill="1" applyAlignment="1">
      <alignment horizontal="center" vertical="center"/>
    </xf>
    <xf numFmtId="38" fontId="10" fillId="0" borderId="53" xfId="48" applyFont="1" applyFill="1" applyBorder="1" applyAlignment="1">
      <alignment vertical="center"/>
    </xf>
    <xf numFmtId="38" fontId="10" fillId="0" borderId="54" xfId="48" applyFont="1" applyFill="1" applyBorder="1" applyAlignment="1">
      <alignment vertical="center"/>
    </xf>
    <xf numFmtId="38" fontId="10" fillId="0" borderId="0" xfId="48" applyFont="1" applyFill="1" applyBorder="1" applyAlignment="1">
      <alignment horizontal="right" vertical="center"/>
    </xf>
    <xf numFmtId="38" fontId="10" fillId="0" borderId="16" xfId="48" applyFont="1" applyFill="1" applyBorder="1" applyAlignment="1" quotePrefix="1">
      <alignment horizontal="left" vertical="center"/>
    </xf>
    <xf numFmtId="38" fontId="12" fillId="0" borderId="55" xfId="48" applyFont="1" applyFill="1" applyBorder="1" applyAlignment="1">
      <alignment horizontal="right" vertical="center"/>
    </xf>
    <xf numFmtId="38" fontId="10" fillId="0" borderId="0" xfId="48" applyFont="1" applyFill="1" applyAlignment="1">
      <alignment horizontal="right" vertical="center"/>
    </xf>
    <xf numFmtId="38" fontId="10" fillId="0" borderId="53" xfId="48" applyFont="1" applyFill="1" applyBorder="1" applyAlignment="1">
      <alignment horizontal="left" vertical="center"/>
    </xf>
    <xf numFmtId="38" fontId="10" fillId="0" borderId="53" xfId="48" applyFont="1" applyFill="1" applyBorder="1" applyAlignment="1">
      <alignment horizontal="distributed" vertical="center"/>
    </xf>
    <xf numFmtId="38" fontId="10" fillId="0" borderId="34" xfId="48" applyFont="1" applyFill="1" applyBorder="1" applyAlignment="1" quotePrefix="1">
      <alignment horizontal="left" vertical="center"/>
    </xf>
    <xf numFmtId="38" fontId="12" fillId="0" borderId="54" xfId="48" applyFont="1" applyFill="1" applyBorder="1" applyAlignment="1">
      <alignment horizontal="right" vertical="center"/>
    </xf>
    <xf numFmtId="38" fontId="10" fillId="0" borderId="56" xfId="48" applyFont="1" applyFill="1" applyBorder="1" applyAlignment="1">
      <alignment horizontal="distributed" vertical="center"/>
    </xf>
    <xf numFmtId="38" fontId="10" fillId="0" borderId="57" xfId="48" applyFont="1" applyFill="1" applyBorder="1" applyAlignment="1" quotePrefix="1">
      <alignment horizontal="left" vertical="center"/>
    </xf>
    <xf numFmtId="38" fontId="12" fillId="0" borderId="58" xfId="48" applyFont="1" applyFill="1" applyBorder="1" applyAlignment="1">
      <alignment horizontal="right" vertical="center"/>
    </xf>
    <xf numFmtId="38" fontId="10" fillId="0" borderId="59" xfId="48" applyFont="1" applyFill="1" applyBorder="1" applyAlignment="1" quotePrefix="1">
      <alignment vertical="center"/>
    </xf>
    <xf numFmtId="38" fontId="10" fillId="0" borderId="27" xfId="48" applyFont="1" applyFill="1" applyBorder="1" applyAlignment="1">
      <alignment horizontal="center" vertical="center"/>
    </xf>
    <xf numFmtId="38" fontId="12" fillId="0" borderId="60" xfId="48" applyFont="1" applyFill="1" applyBorder="1" applyAlignment="1">
      <alignment horizontal="right" vertical="center"/>
    </xf>
    <xf numFmtId="38" fontId="10" fillId="0" borderId="59" xfId="48" applyFont="1" applyFill="1" applyBorder="1" applyAlignment="1">
      <alignment horizontal="distributed" vertical="center"/>
    </xf>
    <xf numFmtId="38" fontId="10" fillId="0" borderId="27" xfId="48" applyFont="1" applyFill="1" applyBorder="1" applyAlignment="1" quotePrefix="1">
      <alignment horizontal="center" vertical="center"/>
    </xf>
    <xf numFmtId="38" fontId="13" fillId="0" borderId="0" xfId="48" applyFont="1" applyFill="1" applyAlignment="1">
      <alignment horizontal="right" vertical="center"/>
    </xf>
    <xf numFmtId="38" fontId="10" fillId="0" borderId="61" xfId="48" applyFont="1" applyFill="1" applyBorder="1" applyAlignment="1">
      <alignment horizontal="distributed" vertical="center"/>
    </xf>
    <xf numFmtId="38" fontId="10" fillId="0" borderId="62" xfId="48" applyFont="1" applyFill="1" applyBorder="1" applyAlignment="1" quotePrefix="1">
      <alignment horizontal="left" vertical="center"/>
    </xf>
    <xf numFmtId="38" fontId="12" fillId="0" borderId="63" xfId="48" applyFont="1" applyFill="1" applyBorder="1" applyAlignment="1" quotePrefix="1">
      <alignment horizontal="right" vertical="center"/>
    </xf>
    <xf numFmtId="38" fontId="10" fillId="0" borderId="16" xfId="48" applyFont="1" applyFill="1" applyBorder="1" applyAlignment="1">
      <alignment horizontal="distributed" vertical="center"/>
    </xf>
    <xf numFmtId="38" fontId="10" fillId="0" borderId="64" xfId="48" applyFont="1" applyFill="1" applyBorder="1" applyAlignment="1" quotePrefix="1">
      <alignment horizontal="left" vertical="center"/>
    </xf>
    <xf numFmtId="38" fontId="10" fillId="0" borderId="0" xfId="48" applyFont="1" applyFill="1" applyBorder="1" applyAlignment="1" quotePrefix="1">
      <alignment vertical="center"/>
    </xf>
    <xf numFmtId="177" fontId="13" fillId="0" borderId="0" xfId="48" applyNumberFormat="1" applyFont="1" applyFill="1" applyBorder="1" applyAlignment="1">
      <alignment horizontal="right" vertical="center"/>
    </xf>
    <xf numFmtId="38" fontId="10" fillId="0" borderId="27" xfId="48" applyFont="1" applyFill="1" applyBorder="1" applyAlignment="1">
      <alignment vertical="center"/>
    </xf>
    <xf numFmtId="177" fontId="10" fillId="0" borderId="27" xfId="48" applyNumberFormat="1" applyFont="1" applyFill="1" applyBorder="1" applyAlignment="1">
      <alignment horizontal="right" vertical="center"/>
    </xf>
    <xf numFmtId="38" fontId="13" fillId="0" borderId="0" xfId="48" applyFont="1" applyFill="1" applyAlignment="1">
      <alignment vertical="center"/>
    </xf>
    <xf numFmtId="38" fontId="10" fillId="0" borderId="59" xfId="48" applyFont="1" applyFill="1" applyBorder="1" applyAlignment="1">
      <alignment vertical="center"/>
    </xf>
    <xf numFmtId="38" fontId="10" fillId="0" borderId="34" xfId="48" applyFont="1" applyFill="1" applyBorder="1" applyAlignment="1">
      <alignment vertical="center"/>
    </xf>
    <xf numFmtId="38" fontId="14" fillId="0" borderId="0" xfId="48" applyFont="1" applyFill="1" applyAlignment="1">
      <alignment vertical="center"/>
    </xf>
    <xf numFmtId="38" fontId="10" fillId="0" borderId="0" xfId="48" applyFont="1" applyFill="1" applyAlignment="1" quotePrefix="1">
      <alignment vertical="center"/>
    </xf>
    <xf numFmtId="38" fontId="10" fillId="0" borderId="0" xfId="48" applyFont="1" applyFill="1" applyBorder="1" applyAlignment="1">
      <alignment vertical="center"/>
    </xf>
    <xf numFmtId="38" fontId="12" fillId="0" borderId="65" xfId="48" applyFont="1" applyFill="1" applyBorder="1" applyAlignment="1">
      <alignment horizontal="right" vertical="center"/>
    </xf>
    <xf numFmtId="38" fontId="10" fillId="0" borderId="64" xfId="48" applyFont="1" applyFill="1" applyBorder="1" applyAlignment="1">
      <alignment vertical="center"/>
    </xf>
    <xf numFmtId="177" fontId="10" fillId="0" borderId="0" xfId="48" applyNumberFormat="1" applyFont="1" applyFill="1" applyBorder="1" applyAlignment="1">
      <alignment horizontal="right" vertical="center"/>
    </xf>
    <xf numFmtId="38" fontId="12" fillId="0" borderId="0" xfId="48" applyFont="1" applyFill="1" applyBorder="1" applyAlignment="1">
      <alignment horizontal="right" vertical="center"/>
    </xf>
    <xf numFmtId="38" fontId="10" fillId="0" borderId="59" xfId="48" applyFont="1" applyFill="1" applyBorder="1" applyAlignment="1" quotePrefix="1">
      <alignment horizontal="left" vertical="center"/>
    </xf>
    <xf numFmtId="38" fontId="10" fillId="0" borderId="0" xfId="48" applyFont="1" applyFill="1" applyAlignment="1" quotePrefix="1">
      <alignment horizontal="left" vertical="center"/>
    </xf>
    <xf numFmtId="38" fontId="10" fillId="0" borderId="0" xfId="48" applyFont="1" applyFill="1" applyBorder="1" applyAlignment="1" quotePrefix="1">
      <alignment horizontal="left" vertical="center"/>
    </xf>
    <xf numFmtId="38" fontId="10" fillId="0" borderId="64" xfId="48" applyFont="1" applyFill="1" applyBorder="1" applyAlignment="1">
      <alignment horizontal="center" vertical="center"/>
    </xf>
    <xf numFmtId="177" fontId="10" fillId="0" borderId="64" xfId="48" applyNumberFormat="1" applyFont="1" applyFill="1" applyBorder="1" applyAlignment="1">
      <alignment horizontal="right" vertical="center"/>
    </xf>
    <xf numFmtId="38" fontId="10" fillId="0" borderId="66" xfId="48" applyFont="1" applyFill="1" applyBorder="1" applyAlignment="1">
      <alignment horizontal="distributed" vertical="center"/>
    </xf>
    <xf numFmtId="38" fontId="10" fillId="0" borderId="67" xfId="48" applyFont="1" applyFill="1" applyBorder="1" applyAlignment="1" quotePrefix="1">
      <alignment horizontal="left" vertical="center"/>
    </xf>
    <xf numFmtId="38" fontId="10" fillId="0" borderId="20" xfId="48" applyFont="1" applyFill="1" applyBorder="1" applyAlignment="1" quotePrefix="1">
      <alignment horizontal="left" vertical="center"/>
    </xf>
    <xf numFmtId="38" fontId="12" fillId="0" borderId="43" xfId="48" applyFont="1" applyFill="1" applyBorder="1" applyAlignment="1">
      <alignment horizontal="right" vertical="center"/>
    </xf>
    <xf numFmtId="38" fontId="10" fillId="0" borderId="22" xfId="48" applyFont="1" applyFill="1" applyBorder="1" applyAlignment="1" quotePrefix="1">
      <alignment horizontal="left" vertical="center"/>
    </xf>
    <xf numFmtId="38" fontId="12" fillId="0" borderId="19" xfId="48" applyFont="1" applyFill="1" applyBorder="1" applyAlignment="1">
      <alignment horizontal="right" vertical="center"/>
    </xf>
    <xf numFmtId="38" fontId="12" fillId="0" borderId="47" xfId="48" applyFont="1" applyFill="1" applyBorder="1" applyAlignment="1">
      <alignment horizontal="right" vertical="center"/>
    </xf>
    <xf numFmtId="0" fontId="17" fillId="0" borderId="0" xfId="63" applyFont="1" applyFill="1" applyBorder="1" applyAlignment="1">
      <alignment vertical="center"/>
      <protection/>
    </xf>
    <xf numFmtId="49" fontId="16" fillId="0" borderId="35" xfId="62" applyNumberFormat="1" applyFont="1" applyFill="1" applyBorder="1" applyAlignment="1" applyProtection="1">
      <alignment horizontal="center" vertical="center"/>
      <protection locked="0"/>
    </xf>
    <xf numFmtId="38" fontId="6" fillId="0" borderId="68" xfId="48" applyFont="1" applyFill="1" applyBorder="1" applyAlignment="1">
      <alignment vertical="center"/>
    </xf>
    <xf numFmtId="38" fontId="6" fillId="0" borderId="69" xfId="48" applyFont="1" applyFill="1" applyBorder="1" applyAlignment="1">
      <alignment vertical="center"/>
    </xf>
    <xf numFmtId="38" fontId="6" fillId="0" borderId="70" xfId="48" applyFont="1" applyFill="1" applyBorder="1" applyAlignment="1">
      <alignment vertical="center"/>
    </xf>
    <xf numFmtId="38" fontId="6" fillId="0" borderId="22" xfId="48" applyFont="1" applyFill="1" applyBorder="1" applyAlignment="1">
      <alignment vertical="center"/>
    </xf>
    <xf numFmtId="38" fontId="6" fillId="0" borderId="23" xfId="48" applyFont="1" applyFill="1" applyBorder="1" applyAlignment="1">
      <alignment vertical="center"/>
    </xf>
    <xf numFmtId="38" fontId="6" fillId="0" borderId="35" xfId="48" applyFont="1" applyFill="1" applyBorder="1" applyAlignment="1">
      <alignment vertical="center"/>
    </xf>
    <xf numFmtId="38" fontId="6" fillId="0" borderId="17" xfId="48" applyFont="1" applyFill="1" applyBorder="1" applyAlignment="1">
      <alignment horizontal="center" vertical="center"/>
    </xf>
    <xf numFmtId="38" fontId="6" fillId="0" borderId="71" xfId="48" applyFont="1" applyFill="1" applyBorder="1" applyAlignment="1">
      <alignment horizontal="center" vertical="center"/>
    </xf>
    <xf numFmtId="38" fontId="6" fillId="0" borderId="72" xfId="48" applyFont="1" applyFill="1" applyBorder="1" applyAlignment="1">
      <alignment horizontal="center" vertical="center"/>
    </xf>
    <xf numFmtId="38" fontId="6" fillId="0" borderId="73" xfId="48" applyFont="1" applyFill="1" applyBorder="1" applyAlignment="1">
      <alignment horizontal="center" vertical="center"/>
    </xf>
    <xf numFmtId="38" fontId="6" fillId="0" borderId="13" xfId="48" applyFont="1" applyFill="1" applyBorder="1" applyAlignment="1">
      <alignment horizontal="center" vertical="center"/>
    </xf>
    <xf numFmtId="38" fontId="6" fillId="0" borderId="14" xfId="48" applyFont="1" applyFill="1" applyBorder="1" applyAlignment="1">
      <alignment horizontal="center" vertical="center"/>
    </xf>
    <xf numFmtId="38" fontId="6" fillId="0" borderId="49" xfId="48" applyFont="1" applyFill="1" applyBorder="1" applyAlignment="1">
      <alignment horizontal="center" vertical="center"/>
    </xf>
    <xf numFmtId="38" fontId="6" fillId="0" borderId="74" xfId="48" applyFont="1" applyFill="1" applyBorder="1" applyAlignment="1">
      <alignment horizontal="center" vertical="center"/>
    </xf>
    <xf numFmtId="38" fontId="6" fillId="0" borderId="15" xfId="48" applyFont="1" applyFill="1" applyBorder="1" applyAlignment="1">
      <alignment horizontal="center" vertical="center"/>
    </xf>
    <xf numFmtId="38" fontId="6" fillId="0" borderId="75" xfId="48" applyFont="1" applyFill="1" applyBorder="1" applyAlignment="1">
      <alignment horizontal="center" vertical="center"/>
    </xf>
    <xf numFmtId="38" fontId="6" fillId="0" borderId="10" xfId="48" applyFont="1" applyFill="1" applyBorder="1" applyAlignment="1">
      <alignment horizontal="center" vertical="center"/>
    </xf>
    <xf numFmtId="38" fontId="6" fillId="0" borderId="11" xfId="48" applyFont="1" applyFill="1" applyBorder="1" applyAlignment="1">
      <alignment horizontal="center" vertical="center"/>
    </xf>
    <xf numFmtId="38" fontId="6" fillId="0" borderId="76" xfId="48" applyFont="1" applyFill="1" applyBorder="1" applyAlignment="1">
      <alignment vertical="center"/>
    </xf>
    <xf numFmtId="38" fontId="6" fillId="0" borderId="77" xfId="48" applyFont="1" applyFill="1" applyBorder="1" applyAlignment="1">
      <alignment horizontal="center" vertical="center"/>
    </xf>
    <xf numFmtId="38" fontId="6" fillId="0" borderId="78" xfId="48" applyFont="1" applyFill="1" applyBorder="1" applyAlignment="1">
      <alignment vertical="center"/>
    </xf>
    <xf numFmtId="38" fontId="6" fillId="0" borderId="79" xfId="48" applyFont="1" applyFill="1" applyBorder="1" applyAlignment="1">
      <alignment vertical="center"/>
    </xf>
    <xf numFmtId="38" fontId="6" fillId="0" borderId="80" xfId="48" applyFont="1" applyFill="1" applyBorder="1" applyAlignment="1">
      <alignment vertical="center"/>
    </xf>
    <xf numFmtId="38" fontId="6" fillId="0" borderId="50" xfId="48" applyFont="1" applyFill="1" applyBorder="1" applyAlignment="1">
      <alignment vertical="center"/>
    </xf>
    <xf numFmtId="38" fontId="6" fillId="0" borderId="13" xfId="48" applyFont="1" applyFill="1" applyBorder="1" applyAlignment="1">
      <alignment vertical="center"/>
    </xf>
    <xf numFmtId="38" fontId="6" fillId="0" borderId="39" xfId="48" applyFont="1" applyFill="1" applyBorder="1" applyAlignment="1">
      <alignment vertical="center"/>
    </xf>
    <xf numFmtId="38" fontId="6" fillId="0" borderId="51" xfId="48" applyFont="1" applyFill="1" applyBorder="1" applyAlignment="1">
      <alignment vertical="center"/>
    </xf>
    <xf numFmtId="38" fontId="6" fillId="0" borderId="74" xfId="48" applyFont="1" applyFill="1" applyBorder="1" applyAlignment="1">
      <alignment vertical="center"/>
    </xf>
    <xf numFmtId="38" fontId="6" fillId="0" borderId="15" xfId="48" applyFont="1" applyFill="1" applyBorder="1" applyAlignment="1">
      <alignment vertical="center"/>
    </xf>
    <xf numFmtId="38" fontId="6" fillId="0" borderId="52" xfId="48" applyFont="1" applyFill="1" applyBorder="1" applyAlignment="1">
      <alignment vertical="center"/>
    </xf>
    <xf numFmtId="38" fontId="6" fillId="0" borderId="10" xfId="48" applyFont="1" applyFill="1" applyBorder="1" applyAlignment="1">
      <alignment vertical="center"/>
    </xf>
    <xf numFmtId="38" fontId="6" fillId="0" borderId="81" xfId="48" applyFont="1" applyFill="1" applyBorder="1" applyAlignment="1">
      <alignment vertical="center"/>
    </xf>
    <xf numFmtId="38" fontId="6" fillId="0" borderId="82" xfId="48" applyFont="1" applyFill="1" applyBorder="1" applyAlignment="1">
      <alignment vertical="center"/>
    </xf>
    <xf numFmtId="38" fontId="6" fillId="0" borderId="83" xfId="48" applyFont="1" applyFill="1" applyBorder="1" applyAlignment="1">
      <alignment vertical="center"/>
    </xf>
    <xf numFmtId="38" fontId="6" fillId="0" borderId="84" xfId="48" applyFont="1" applyFill="1" applyBorder="1" applyAlignment="1">
      <alignment vertical="center"/>
    </xf>
    <xf numFmtId="38" fontId="6" fillId="0" borderId="17" xfId="48" applyFont="1" applyFill="1" applyBorder="1" applyAlignment="1">
      <alignment vertical="center"/>
    </xf>
    <xf numFmtId="38" fontId="6" fillId="0" borderId="71" xfId="48" applyFont="1" applyFill="1" applyBorder="1" applyAlignment="1">
      <alignment vertical="center"/>
    </xf>
    <xf numFmtId="38" fontId="6" fillId="0" borderId="72" xfId="48" applyFont="1" applyFill="1" applyBorder="1" applyAlignment="1">
      <alignment vertical="center"/>
    </xf>
    <xf numFmtId="38" fontId="6" fillId="0" borderId="85" xfId="48" applyFont="1" applyFill="1" applyBorder="1" applyAlignment="1">
      <alignment horizontal="center" vertical="center"/>
    </xf>
    <xf numFmtId="38" fontId="6" fillId="0" borderId="29" xfId="48" applyFont="1" applyFill="1" applyBorder="1" applyAlignment="1">
      <alignment horizontal="center" vertical="center"/>
    </xf>
    <xf numFmtId="38" fontId="6" fillId="0" borderId="86" xfId="48" applyFont="1" applyFill="1" applyBorder="1" applyAlignment="1">
      <alignment horizontal="center" vertical="center"/>
    </xf>
    <xf numFmtId="38" fontId="6" fillId="0" borderId="32" xfId="48" applyFont="1" applyFill="1" applyBorder="1" applyAlignment="1">
      <alignment vertical="center"/>
    </xf>
    <xf numFmtId="38" fontId="6" fillId="0" borderId="38" xfId="48" applyFont="1" applyFill="1" applyBorder="1" applyAlignment="1">
      <alignment horizontal="center" vertical="center"/>
    </xf>
    <xf numFmtId="38" fontId="6" fillId="0" borderId="35" xfId="48" applyFont="1" applyFill="1" applyBorder="1" applyAlignment="1">
      <alignment horizontal="right" vertical="center"/>
    </xf>
    <xf numFmtId="38" fontId="6" fillId="0" borderId="17" xfId="48" applyFont="1" applyFill="1" applyBorder="1" applyAlignment="1">
      <alignment horizontal="right" vertical="center"/>
    </xf>
    <xf numFmtId="38" fontId="6" fillId="0" borderId="71" xfId="48" applyFont="1" applyFill="1" applyBorder="1" applyAlignment="1">
      <alignment horizontal="right" vertical="center"/>
    </xf>
    <xf numFmtId="38" fontId="6" fillId="0" borderId="72" xfId="48" applyFont="1" applyFill="1" applyBorder="1" applyAlignment="1">
      <alignment horizontal="right" vertical="center"/>
    </xf>
    <xf numFmtId="38" fontId="6" fillId="0" borderId="11" xfId="48" applyFont="1" applyFill="1" applyBorder="1" applyAlignment="1">
      <alignment vertical="center"/>
    </xf>
    <xf numFmtId="38" fontId="10" fillId="0" borderId="25" xfId="48" applyFont="1" applyFill="1" applyBorder="1" applyAlignment="1">
      <alignment vertical="center"/>
    </xf>
    <xf numFmtId="49" fontId="2" fillId="0" borderId="0" xfId="0" applyNumberFormat="1" applyFont="1" applyAlignment="1" quotePrefix="1">
      <alignment vertical="center"/>
    </xf>
    <xf numFmtId="49" fontId="0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0" fontId="0" fillId="0" borderId="0" xfId="0" applyFill="1" applyAlignment="1">
      <alignment vertical="center" wrapText="1"/>
    </xf>
    <xf numFmtId="38" fontId="10" fillId="0" borderId="0" xfId="48" applyFont="1" applyFill="1" applyAlignment="1">
      <alignment vertical="center" wrapText="1"/>
    </xf>
    <xf numFmtId="0" fontId="6" fillId="0" borderId="0" xfId="62" applyFont="1" applyFill="1" applyAlignment="1">
      <alignment vertical="center" wrapText="1"/>
      <protection/>
    </xf>
    <xf numFmtId="0" fontId="6" fillId="0" borderId="0" xfId="62" applyNumberFormat="1" applyFont="1" applyFill="1" applyAlignment="1">
      <alignment horizontal="center" vertical="center"/>
      <protection/>
    </xf>
    <xf numFmtId="0" fontId="0" fillId="0" borderId="0" xfId="60" applyNumberFormat="1" applyFont="1" applyFill="1">
      <alignment vertical="center"/>
      <protection/>
    </xf>
    <xf numFmtId="0" fontId="6" fillId="33" borderId="0" xfId="62" applyNumberFormat="1" applyFont="1" applyFill="1" applyAlignment="1">
      <alignment vertical="center"/>
      <protection/>
    </xf>
    <xf numFmtId="49" fontId="6" fillId="0" borderId="0" xfId="62" applyNumberFormat="1" applyFont="1" applyFill="1" applyAlignment="1">
      <alignment vertical="center"/>
      <protection/>
    </xf>
    <xf numFmtId="0" fontId="0" fillId="0" borderId="0" xfId="0" applyNumberFormat="1" applyFont="1" applyFill="1" applyAlignment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60" applyNumberFormat="1" applyFont="1" applyAlignment="1">
      <alignment vertical="center"/>
      <protection/>
    </xf>
    <xf numFmtId="0" fontId="8" fillId="0" borderId="0" xfId="60" applyNumberFormat="1" applyFont="1" applyAlignment="1">
      <alignment vertical="center"/>
      <protection/>
    </xf>
    <xf numFmtId="0" fontId="6" fillId="0" borderId="0" xfId="60" applyNumberFormat="1" applyFont="1" applyAlignment="1">
      <alignment horizontal="center" vertical="center"/>
      <protection/>
    </xf>
    <xf numFmtId="0" fontId="0" fillId="0" borderId="0" xfId="0" applyNumberFormat="1" applyFont="1" applyAlignment="1">
      <alignment vertical="center"/>
    </xf>
    <xf numFmtId="0" fontId="20" fillId="34" borderId="74" xfId="0" applyNumberFormat="1" applyFont="1" applyFill="1" applyBorder="1" applyAlignment="1">
      <alignment vertical="center"/>
    </xf>
    <xf numFmtId="0" fontId="20" fillId="34" borderId="74" xfId="0" applyNumberFormat="1" applyFont="1" applyFill="1" applyBorder="1" applyAlignment="1">
      <alignment vertical="center" wrapText="1"/>
    </xf>
    <xf numFmtId="0" fontId="20" fillId="0" borderId="0" xfId="60" applyNumberFormat="1" applyFont="1" applyFill="1" applyAlignment="1">
      <alignment vertical="center"/>
      <protection/>
    </xf>
    <xf numFmtId="0" fontId="20" fillId="0" borderId="74" xfId="0" applyNumberFormat="1" applyFont="1" applyFill="1" applyBorder="1" applyAlignment="1">
      <alignment vertical="center"/>
    </xf>
    <xf numFmtId="0" fontId="20" fillId="0" borderId="0" xfId="0" applyNumberFormat="1" applyFont="1" applyAlignment="1">
      <alignment vertical="center"/>
    </xf>
    <xf numFmtId="0" fontId="20" fillId="0" borderId="74" xfId="0" applyNumberFormat="1" applyFont="1" applyBorder="1" applyAlignment="1">
      <alignment vertical="center"/>
    </xf>
    <xf numFmtId="49" fontId="20" fillId="0" borderId="74" xfId="0" applyNumberFormat="1" applyFont="1" applyBorder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20" fillId="0" borderId="0" xfId="0" applyNumberFormat="1" applyFont="1" applyFill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/>
    </xf>
    <xf numFmtId="0" fontId="6" fillId="0" borderId="0" xfId="61" applyNumberFormat="1" applyFont="1" applyAlignment="1">
      <alignment vertical="center"/>
      <protection/>
    </xf>
    <xf numFmtId="0" fontId="6" fillId="0" borderId="0" xfId="61" applyNumberFormat="1" applyFont="1" applyAlignment="1">
      <alignment horizontal="center" vertical="center"/>
      <protection/>
    </xf>
    <xf numFmtId="0" fontId="20" fillId="0" borderId="0" xfId="61" applyNumberFormat="1" applyFont="1" applyFill="1" applyAlignment="1">
      <alignment vertical="center"/>
      <protection/>
    </xf>
    <xf numFmtId="0" fontId="20" fillId="0" borderId="74" xfId="48" applyNumberFormat="1" applyFont="1" applyFill="1" applyBorder="1" applyAlignment="1">
      <alignment horizontal="right" vertical="center"/>
    </xf>
    <xf numFmtId="49" fontId="20" fillId="34" borderId="74" xfId="0" applyNumberFormat="1" applyFont="1" applyFill="1" applyBorder="1" applyAlignment="1">
      <alignment vertical="center"/>
    </xf>
    <xf numFmtId="0" fontId="20" fillId="34" borderId="74" xfId="48" applyNumberFormat="1" applyFont="1" applyFill="1" applyBorder="1" applyAlignment="1">
      <alignment horizontal="right" vertical="center"/>
    </xf>
    <xf numFmtId="49" fontId="20" fillId="0" borderId="74" xfId="0" applyNumberFormat="1" applyFont="1" applyFill="1" applyBorder="1" applyAlignment="1">
      <alignment vertical="center"/>
    </xf>
    <xf numFmtId="0" fontId="0" fillId="0" borderId="0" xfId="60" applyNumberFormat="1" applyFont="1" applyFill="1">
      <alignment vertical="center"/>
      <protection/>
    </xf>
    <xf numFmtId="0" fontId="18" fillId="35" borderId="83" xfId="60" applyNumberFormat="1" applyFont="1" applyFill="1" applyBorder="1" applyAlignment="1">
      <alignment vertical="center"/>
      <protection/>
    </xf>
    <xf numFmtId="0" fontId="18" fillId="35" borderId="83" xfId="60" applyNumberFormat="1" applyFont="1" applyFill="1" applyBorder="1" applyAlignment="1">
      <alignment vertical="center" wrapText="1"/>
      <protection/>
    </xf>
    <xf numFmtId="0" fontId="18" fillId="35" borderId="87" xfId="60" applyNumberFormat="1" applyFont="1" applyFill="1" applyBorder="1" applyAlignment="1">
      <alignment vertical="center" wrapText="1"/>
      <protection/>
    </xf>
    <xf numFmtId="0" fontId="19" fillId="35" borderId="32" xfId="60" applyNumberFormat="1" applyFont="1" applyFill="1" applyBorder="1" applyAlignment="1">
      <alignment vertical="center" wrapText="1"/>
      <protection/>
    </xf>
    <xf numFmtId="0" fontId="18" fillId="35" borderId="23" xfId="60" applyNumberFormat="1" applyFont="1" applyFill="1" applyBorder="1" applyAlignment="1">
      <alignment vertical="center"/>
      <protection/>
    </xf>
    <xf numFmtId="0" fontId="18" fillId="35" borderId="86" xfId="60" applyNumberFormat="1" applyFont="1" applyFill="1" applyBorder="1" applyAlignment="1">
      <alignment wrapText="1"/>
      <protection/>
    </xf>
    <xf numFmtId="0" fontId="18" fillId="35" borderId="83" xfId="60" applyNumberFormat="1" applyFont="1" applyFill="1" applyBorder="1" applyAlignment="1" quotePrefix="1">
      <alignment vertical="center" wrapText="1"/>
      <protection/>
    </xf>
    <xf numFmtId="0" fontId="19" fillId="35" borderId="83" xfId="60" applyNumberFormat="1" applyFont="1" applyFill="1" applyBorder="1" applyAlignment="1">
      <alignment vertical="center"/>
      <protection/>
    </xf>
    <xf numFmtId="0" fontId="19" fillId="35" borderId="83" xfId="60" applyNumberFormat="1" applyFont="1" applyFill="1" applyBorder="1" applyAlignment="1">
      <alignment vertical="center" wrapText="1"/>
      <protection/>
    </xf>
    <xf numFmtId="0" fontId="18" fillId="35" borderId="83" xfId="60" applyNumberFormat="1" applyFont="1" applyFill="1" applyBorder="1" applyAlignment="1">
      <alignment horizontal="center" vertical="center"/>
      <protection/>
    </xf>
    <xf numFmtId="0" fontId="18" fillId="35" borderId="83" xfId="60" applyNumberFormat="1" applyFont="1" applyFill="1" applyBorder="1" applyAlignment="1">
      <alignment horizontal="center" vertical="center" wrapText="1"/>
      <protection/>
    </xf>
    <xf numFmtId="0" fontId="4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18" fillId="35" borderId="83" xfId="0" applyNumberFormat="1" applyFont="1" applyFill="1" applyBorder="1" applyAlignment="1">
      <alignment vertical="center" wrapText="1"/>
    </xf>
    <xf numFmtId="0" fontId="18" fillId="35" borderId="87" xfId="60" applyNumberFormat="1" applyFont="1" applyFill="1" applyBorder="1" applyAlignment="1">
      <alignment vertical="center"/>
      <protection/>
    </xf>
    <xf numFmtId="3" fontId="20" fillId="34" borderId="74" xfId="48" applyNumberFormat="1" applyFont="1" applyFill="1" applyBorder="1" applyAlignment="1">
      <alignment horizontal="right" vertical="center"/>
    </xf>
    <xf numFmtId="3" fontId="20" fillId="0" borderId="74" xfId="48" applyNumberFormat="1" applyFont="1" applyFill="1" applyBorder="1" applyAlignment="1">
      <alignment horizontal="right" vertical="center"/>
    </xf>
    <xf numFmtId="3" fontId="20" fillId="0" borderId="74" xfId="48" applyNumberFormat="1" applyFont="1" applyFill="1" applyBorder="1" applyAlignment="1">
      <alignment horizontal="right" vertical="center" wrapText="1"/>
    </xf>
    <xf numFmtId="3" fontId="20" fillId="0" borderId="74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vertical="center"/>
    </xf>
    <xf numFmtId="191" fontId="20" fillId="34" borderId="74" xfId="48" applyNumberFormat="1" applyFont="1" applyFill="1" applyBorder="1" applyAlignment="1">
      <alignment horizontal="right" vertical="center"/>
    </xf>
    <xf numFmtId="191" fontId="20" fillId="0" borderId="74" xfId="48" applyNumberFormat="1" applyFont="1" applyFill="1" applyBorder="1" applyAlignment="1">
      <alignment horizontal="right" vertical="center"/>
    </xf>
    <xf numFmtId="191" fontId="20" fillId="0" borderId="74" xfId="0" applyNumberFormat="1" applyFont="1" applyBorder="1" applyAlignment="1">
      <alignment horizontal="right" vertical="center"/>
    </xf>
    <xf numFmtId="191" fontId="6" fillId="0" borderId="0" xfId="0" applyNumberFormat="1" applyFont="1" applyAlignment="1">
      <alignment vertical="center"/>
    </xf>
    <xf numFmtId="3" fontId="18" fillId="35" borderId="23" xfId="0" applyNumberFormat="1" applyFont="1" applyFill="1" applyBorder="1" applyAlignment="1">
      <alignment vertical="center"/>
    </xf>
    <xf numFmtId="3" fontId="18" fillId="35" borderId="87" xfId="0" applyNumberFormat="1" applyFont="1" applyFill="1" applyBorder="1" applyAlignment="1">
      <alignment vertical="center"/>
    </xf>
    <xf numFmtId="3" fontId="18" fillId="35" borderId="83" xfId="0" applyNumberFormat="1" applyFont="1" applyFill="1" applyBorder="1" applyAlignment="1">
      <alignment vertical="center"/>
    </xf>
    <xf numFmtId="3" fontId="18" fillId="35" borderId="49" xfId="0" applyNumberFormat="1" applyFont="1" applyFill="1" applyBorder="1" applyAlignment="1">
      <alignment vertical="center"/>
    </xf>
    <xf numFmtId="3" fontId="18" fillId="35" borderId="33" xfId="0" applyNumberFormat="1" applyFont="1" applyFill="1" applyBorder="1" applyAlignment="1">
      <alignment vertical="center"/>
    </xf>
    <xf numFmtId="3" fontId="18" fillId="35" borderId="87" xfId="0" applyNumberFormat="1" applyFont="1" applyFill="1" applyBorder="1" applyAlignment="1">
      <alignment vertical="center" wrapText="1"/>
    </xf>
    <xf numFmtId="3" fontId="18" fillId="35" borderId="83" xfId="0" applyNumberFormat="1" applyFont="1" applyFill="1" applyBorder="1" applyAlignment="1">
      <alignment horizontal="center" vertical="center"/>
    </xf>
    <xf numFmtId="3" fontId="20" fillId="34" borderId="74" xfId="48" applyNumberFormat="1" applyFont="1" applyFill="1" applyBorder="1" applyAlignment="1">
      <alignment vertical="center" wrapText="1"/>
    </xf>
    <xf numFmtId="3" fontId="20" fillId="0" borderId="74" xfId="48" applyNumberFormat="1" applyFont="1" applyFill="1" applyBorder="1" applyAlignment="1">
      <alignment vertical="center" wrapText="1"/>
    </xf>
    <xf numFmtId="3" fontId="20" fillId="0" borderId="74" xfId="48" applyNumberFormat="1" applyFont="1" applyFill="1" applyBorder="1" applyAlignment="1">
      <alignment vertical="center"/>
    </xf>
    <xf numFmtId="3" fontId="20" fillId="0" borderId="74" xfId="0" applyNumberFormat="1" applyFont="1" applyBorder="1" applyAlignment="1">
      <alignment vertical="center"/>
    </xf>
    <xf numFmtId="0" fontId="18" fillId="35" borderId="23" xfId="0" applyNumberFormat="1" applyFont="1" applyFill="1" applyBorder="1" applyAlignment="1" quotePrefix="1">
      <alignment vertical="center"/>
    </xf>
    <xf numFmtId="0" fontId="18" fillId="35" borderId="23" xfId="0" applyNumberFormat="1" applyFont="1" applyFill="1" applyBorder="1" applyAlignment="1">
      <alignment vertical="center"/>
    </xf>
    <xf numFmtId="0" fontId="18" fillId="35" borderId="87" xfId="0" applyNumberFormat="1" applyFont="1" applyFill="1" applyBorder="1" applyAlignment="1" quotePrefix="1">
      <alignment vertical="center" wrapText="1"/>
    </xf>
    <xf numFmtId="0" fontId="19" fillId="35" borderId="23" xfId="0" applyNumberFormat="1" applyFont="1" applyFill="1" applyBorder="1" applyAlignment="1" quotePrefix="1">
      <alignment vertical="center" wrapText="1"/>
    </xf>
    <xf numFmtId="0" fontId="19" fillId="35" borderId="87" xfId="0" applyNumberFormat="1" applyFont="1" applyFill="1" applyBorder="1" applyAlignment="1" quotePrefix="1">
      <alignment vertical="center" wrapText="1"/>
    </xf>
    <xf numFmtId="0" fontId="19" fillId="35" borderId="33" xfId="0" applyNumberFormat="1" applyFont="1" applyFill="1" applyBorder="1" applyAlignment="1">
      <alignment vertical="center"/>
    </xf>
    <xf numFmtId="0" fontId="18" fillId="35" borderId="87" xfId="0" applyNumberFormat="1" applyFont="1" applyFill="1" applyBorder="1" applyAlignment="1">
      <alignment vertical="center"/>
    </xf>
    <xf numFmtId="0" fontId="19" fillId="35" borderId="23" xfId="0" applyNumberFormat="1" applyFont="1" applyFill="1" applyBorder="1" applyAlignment="1">
      <alignment vertical="center"/>
    </xf>
    <xf numFmtId="0" fontId="19" fillId="35" borderId="49" xfId="0" applyNumberFormat="1" applyFont="1" applyFill="1" applyBorder="1" applyAlignment="1">
      <alignment vertical="center"/>
    </xf>
    <xf numFmtId="0" fontId="18" fillId="35" borderId="83" xfId="0" applyNumberFormat="1" applyFont="1" applyFill="1" applyBorder="1" applyAlignment="1">
      <alignment vertical="center"/>
    </xf>
    <xf numFmtId="0" fontId="18" fillId="35" borderId="49" xfId="0" applyNumberFormat="1" applyFont="1" applyFill="1" applyBorder="1" applyAlignment="1">
      <alignment vertical="center"/>
    </xf>
    <xf numFmtId="0" fontId="18" fillId="35" borderId="88" xfId="0" applyNumberFormat="1" applyFont="1" applyFill="1" applyBorder="1" applyAlignment="1">
      <alignment vertical="center"/>
    </xf>
    <xf numFmtId="0" fontId="18" fillId="35" borderId="33" xfId="0" applyNumberFormat="1" applyFont="1" applyFill="1" applyBorder="1" applyAlignment="1">
      <alignment vertical="center"/>
    </xf>
    <xf numFmtId="0" fontId="18" fillId="35" borderId="87" xfId="0" applyNumberFormat="1" applyFont="1" applyFill="1" applyBorder="1" applyAlignment="1">
      <alignment vertical="center" wrapText="1"/>
    </xf>
    <xf numFmtId="0" fontId="19" fillId="35" borderId="83" xfId="0" applyNumberFormat="1" applyFont="1" applyFill="1" applyBorder="1" applyAlignment="1" quotePrefix="1">
      <alignment vertical="top"/>
    </xf>
    <xf numFmtId="0" fontId="18" fillId="35" borderId="88" xfId="0" applyNumberFormat="1" applyFont="1" applyFill="1" applyBorder="1" applyAlignment="1">
      <alignment vertical="center" wrapText="1"/>
    </xf>
    <xf numFmtId="0" fontId="18" fillId="35" borderId="49" xfId="0" applyNumberFormat="1" applyFont="1" applyFill="1" applyBorder="1" applyAlignment="1" quotePrefix="1">
      <alignment vertical="center"/>
    </xf>
    <xf numFmtId="0" fontId="18" fillId="35" borderId="87" xfId="0" applyNumberFormat="1" applyFont="1" applyFill="1" applyBorder="1" applyAlignment="1" quotePrefix="1">
      <alignment vertical="center"/>
    </xf>
    <xf numFmtId="0" fontId="18" fillId="35" borderId="30" xfId="0" applyNumberFormat="1" applyFont="1" applyFill="1" applyBorder="1" applyAlignment="1">
      <alignment vertical="center"/>
    </xf>
    <xf numFmtId="0" fontId="18" fillId="35" borderId="21" xfId="0" applyNumberFormat="1" applyFont="1" applyFill="1" applyBorder="1" applyAlignment="1">
      <alignment vertical="center" wrapText="1"/>
    </xf>
    <xf numFmtId="0" fontId="18" fillId="35" borderId="85" xfId="0" applyNumberFormat="1" applyFont="1" applyFill="1" applyBorder="1" applyAlignment="1">
      <alignment vertical="center" wrapText="1"/>
    </xf>
    <xf numFmtId="0" fontId="18" fillId="35" borderId="83" xfId="0" applyNumberFormat="1" applyFont="1" applyFill="1" applyBorder="1" applyAlignment="1">
      <alignment horizontal="center" vertical="center" wrapText="1"/>
    </xf>
    <xf numFmtId="0" fontId="18" fillId="35" borderId="83" xfId="0" applyNumberFormat="1" applyFont="1" applyFill="1" applyBorder="1" applyAlignment="1">
      <alignment horizontal="center" vertical="center"/>
    </xf>
    <xf numFmtId="0" fontId="18" fillId="35" borderId="88" xfId="0" applyNumberFormat="1" applyFont="1" applyFill="1" applyBorder="1" applyAlignment="1">
      <alignment horizontal="center" vertical="center" wrapText="1"/>
    </xf>
    <xf numFmtId="3" fontId="18" fillId="35" borderId="86" xfId="0" applyNumberFormat="1" applyFont="1" applyFill="1" applyBorder="1" applyAlignment="1">
      <alignment vertical="center"/>
    </xf>
    <xf numFmtId="3" fontId="20" fillId="34" borderId="74" xfId="48" applyNumberFormat="1" applyFont="1" applyFill="1" applyBorder="1" applyAlignment="1">
      <alignment vertical="center"/>
    </xf>
    <xf numFmtId="0" fontId="18" fillId="35" borderId="86" xfId="0" applyNumberFormat="1" applyFont="1" applyFill="1" applyBorder="1" applyAlignment="1">
      <alignment vertical="center"/>
    </xf>
    <xf numFmtId="0" fontId="18" fillId="35" borderId="83" xfId="65" applyNumberFormat="1" applyFont="1" applyFill="1" applyBorder="1" applyAlignment="1" quotePrefix="1">
      <alignment horizontal="center" vertical="center" wrapText="1"/>
      <protection/>
    </xf>
    <xf numFmtId="0" fontId="18" fillId="35" borderId="83" xfId="65" applyNumberFormat="1" applyFont="1" applyFill="1" applyBorder="1" applyAlignment="1">
      <alignment horizontal="center" vertical="center" wrapText="1"/>
      <protection/>
    </xf>
    <xf numFmtId="0" fontId="18" fillId="35" borderId="87" xfId="61" applyNumberFormat="1" applyFont="1" applyFill="1" applyBorder="1" applyAlignment="1">
      <alignment vertical="center"/>
      <protection/>
    </xf>
    <xf numFmtId="0" fontId="19" fillId="35" borderId="87" xfId="65" applyNumberFormat="1" applyFont="1" applyFill="1" applyBorder="1" applyAlignment="1" quotePrefix="1">
      <alignment vertical="center"/>
      <protection/>
    </xf>
    <xf numFmtId="0" fontId="19" fillId="35" borderId="23" xfId="65" applyNumberFormat="1" applyFont="1" applyFill="1" applyBorder="1" applyAlignment="1" quotePrefix="1">
      <alignment vertical="center" wrapText="1"/>
      <protection/>
    </xf>
    <xf numFmtId="0" fontId="18" fillId="35" borderId="86" xfId="61" applyNumberFormat="1" applyFont="1" applyFill="1" applyBorder="1" applyAlignment="1">
      <alignment vertical="center"/>
      <protection/>
    </xf>
    <xf numFmtId="0" fontId="18" fillId="35" borderId="23" xfId="61" applyNumberFormat="1" applyFont="1" applyFill="1" applyBorder="1" applyAlignment="1" quotePrefix="1">
      <alignment vertical="center" wrapText="1"/>
      <protection/>
    </xf>
    <xf numFmtId="0" fontId="18" fillId="35" borderId="23" xfId="61" applyNumberFormat="1" applyFont="1" applyFill="1" applyBorder="1" applyAlignment="1">
      <alignment vertical="center" wrapText="1"/>
      <protection/>
    </xf>
    <xf numFmtId="0" fontId="18" fillId="35" borderId="49" xfId="61" applyNumberFormat="1" applyFont="1" applyFill="1" applyBorder="1" applyAlignment="1">
      <alignment vertical="center" wrapText="1"/>
      <protection/>
    </xf>
    <xf numFmtId="0" fontId="18" fillId="35" borderId="83" xfId="61" applyNumberFormat="1" applyFont="1" applyFill="1" applyBorder="1" applyAlignment="1">
      <alignment horizontal="center" vertical="center"/>
      <protection/>
    </xf>
    <xf numFmtId="3" fontId="18" fillId="35" borderId="86" xfId="0" applyNumberFormat="1" applyFont="1" applyFill="1" applyBorder="1" applyAlignment="1">
      <alignment vertical="center" wrapText="1"/>
    </xf>
    <xf numFmtId="0" fontId="20" fillId="0" borderId="74" xfId="0" applyNumberFormat="1" applyFont="1" applyBorder="1" applyAlignment="1">
      <alignment horizontal="right" vertical="center"/>
    </xf>
    <xf numFmtId="0" fontId="18" fillId="35" borderId="32" xfId="0" applyNumberFormat="1" applyFont="1" applyFill="1" applyBorder="1" applyAlignment="1">
      <alignment vertical="center" wrapText="1"/>
    </xf>
    <xf numFmtId="0" fontId="18" fillId="35" borderId="83" xfId="0" applyNumberFormat="1" applyFont="1" applyFill="1" applyBorder="1" applyAlignment="1">
      <alignment vertical="center" wrapText="1"/>
    </xf>
    <xf numFmtId="0" fontId="18" fillId="35" borderId="32" xfId="0" applyNumberFormat="1" applyFont="1" applyFill="1" applyBorder="1" applyAlignment="1">
      <alignment vertical="center"/>
    </xf>
    <xf numFmtId="0" fontId="18" fillId="35" borderId="83" xfId="0" applyNumberFormat="1" applyFont="1" applyFill="1" applyBorder="1" applyAlignment="1">
      <alignment vertical="center"/>
    </xf>
    <xf numFmtId="0" fontId="6" fillId="0" borderId="64" xfId="62" applyFont="1" applyFill="1" applyBorder="1" applyAlignment="1">
      <alignment horizontal="left" vertical="center"/>
      <protection/>
    </xf>
    <xf numFmtId="0" fontId="21" fillId="0" borderId="0" xfId="64" applyFont="1" applyFill="1" applyAlignment="1" quotePrefix="1">
      <alignment horizontal="left" vertical="center"/>
      <protection/>
    </xf>
    <xf numFmtId="38" fontId="21" fillId="0" borderId="0" xfId="48" applyFont="1" applyFill="1" applyAlignment="1" quotePrefix="1">
      <alignment horizontal="left"/>
    </xf>
    <xf numFmtId="38" fontId="21" fillId="0" borderId="0" xfId="48" applyFont="1" applyFill="1" applyAlignment="1">
      <alignment/>
    </xf>
    <xf numFmtId="0" fontId="18" fillId="35" borderId="32" xfId="60" applyNumberFormat="1" applyFont="1" applyFill="1" applyBorder="1" applyAlignment="1">
      <alignment vertical="center" wrapText="1"/>
      <protection/>
    </xf>
    <xf numFmtId="0" fontId="18" fillId="35" borderId="83" xfId="60" applyNumberFormat="1" applyFont="1" applyFill="1" applyBorder="1" applyAlignment="1">
      <alignment wrapText="1"/>
      <protection/>
    </xf>
    <xf numFmtId="0" fontId="18" fillId="35" borderId="83" xfId="60" applyNumberFormat="1" applyFont="1" applyFill="1" applyBorder="1" applyAlignment="1" quotePrefix="1">
      <alignment vertical="center" wrapText="1"/>
      <protection/>
    </xf>
    <xf numFmtId="0" fontId="18" fillId="35" borderId="87" xfId="60" applyNumberFormat="1" applyFont="1" applyFill="1" applyBorder="1" applyAlignment="1">
      <alignment vertical="center" wrapText="1"/>
      <protection/>
    </xf>
    <xf numFmtId="0" fontId="18" fillId="35" borderId="86" xfId="60" applyNumberFormat="1" applyFont="1" applyFill="1" applyBorder="1" applyAlignment="1">
      <alignment vertical="center" wrapText="1"/>
      <protection/>
    </xf>
    <xf numFmtId="0" fontId="18" fillId="35" borderId="83" xfId="60" applyNumberFormat="1" applyFont="1" applyFill="1" applyBorder="1" applyAlignment="1">
      <alignment vertical="center" wrapText="1"/>
      <protection/>
    </xf>
    <xf numFmtId="0" fontId="18" fillId="35" borderId="23" xfId="60" applyNumberFormat="1" applyFont="1" applyFill="1" applyBorder="1" applyAlignment="1">
      <alignment vertical="center" wrapText="1"/>
      <protection/>
    </xf>
    <xf numFmtId="0" fontId="18" fillId="35" borderId="49" xfId="60" applyNumberFormat="1" applyFont="1" applyFill="1" applyBorder="1" applyAlignment="1">
      <alignment vertical="center" wrapText="1"/>
      <protection/>
    </xf>
    <xf numFmtId="0" fontId="18" fillId="35" borderId="83" xfId="60" applyNumberFormat="1" applyFont="1" applyFill="1" applyBorder="1" applyAlignment="1">
      <alignment vertical="center"/>
      <protection/>
    </xf>
    <xf numFmtId="0" fontId="18" fillId="35" borderId="87" xfId="60" applyNumberFormat="1" applyFont="1" applyFill="1" applyBorder="1" applyAlignment="1">
      <alignment vertical="center"/>
      <protection/>
    </xf>
    <xf numFmtId="0" fontId="18" fillId="35" borderId="86" xfId="60" applyNumberFormat="1" applyFont="1" applyFill="1" applyBorder="1" applyAlignment="1">
      <alignment vertical="center"/>
      <protection/>
    </xf>
    <xf numFmtId="0" fontId="18" fillId="35" borderId="86" xfId="60" applyNumberFormat="1" applyFont="1" applyFill="1" applyBorder="1" applyAlignment="1">
      <alignment wrapText="1"/>
      <protection/>
    </xf>
    <xf numFmtId="0" fontId="19" fillId="35" borderId="83" xfId="60" applyNumberFormat="1" applyFont="1" applyFill="1" applyBorder="1" applyAlignment="1" quotePrefix="1">
      <alignment vertical="top" wrapText="1"/>
      <protection/>
    </xf>
    <xf numFmtId="0" fontId="18" fillId="35" borderId="83" xfId="60" applyNumberFormat="1" applyFont="1" applyFill="1" applyBorder="1" applyAlignment="1" quotePrefix="1">
      <alignment vertical="center"/>
      <protection/>
    </xf>
    <xf numFmtId="0" fontId="18" fillId="35" borderId="87" xfId="60" applyNumberFormat="1" applyFont="1" applyFill="1" applyBorder="1" applyAlignment="1" quotePrefix="1">
      <alignment vertical="center" wrapText="1"/>
      <protection/>
    </xf>
    <xf numFmtId="0" fontId="18" fillId="35" borderId="86" xfId="60" applyNumberFormat="1" applyFont="1" applyFill="1" applyBorder="1" applyAlignment="1" quotePrefix="1">
      <alignment vertical="center" wrapText="1"/>
      <protection/>
    </xf>
    <xf numFmtId="0" fontId="18" fillId="35" borderId="32" xfId="0" applyNumberFormat="1" applyFont="1" applyFill="1" applyBorder="1" applyAlignment="1">
      <alignment vertical="center" wrapText="1"/>
    </xf>
    <xf numFmtId="0" fontId="18" fillId="35" borderId="83" xfId="0" applyNumberFormat="1" applyFont="1" applyFill="1" applyBorder="1" applyAlignment="1">
      <alignment vertical="center" wrapText="1"/>
    </xf>
    <xf numFmtId="0" fontId="18" fillId="35" borderId="29" xfId="0" applyNumberFormat="1" applyFont="1" applyFill="1" applyBorder="1" applyAlignment="1">
      <alignment vertical="center" wrapText="1"/>
    </xf>
    <xf numFmtId="0" fontId="18" fillId="35" borderId="83" xfId="0" applyNumberFormat="1" applyFont="1" applyFill="1" applyBorder="1" applyAlignment="1" quotePrefix="1">
      <alignment vertical="center" wrapText="1"/>
    </xf>
    <xf numFmtId="0" fontId="18" fillId="35" borderId="29" xfId="0" applyNumberFormat="1" applyFont="1" applyFill="1" applyBorder="1" applyAlignment="1" quotePrefix="1">
      <alignment vertical="center" wrapText="1"/>
    </xf>
    <xf numFmtId="0" fontId="18" fillId="35" borderId="32" xfId="0" applyNumberFormat="1" applyFont="1" applyFill="1" applyBorder="1" applyAlignment="1">
      <alignment vertical="center"/>
    </xf>
    <xf numFmtId="0" fontId="18" fillId="35" borderId="83" xfId="0" applyNumberFormat="1" applyFont="1" applyFill="1" applyBorder="1" applyAlignment="1">
      <alignment vertical="center"/>
    </xf>
    <xf numFmtId="0" fontId="18" fillId="35" borderId="23" xfId="0" applyNumberFormat="1" applyFont="1" applyFill="1" applyBorder="1" applyAlignment="1">
      <alignment vertical="center" wrapText="1"/>
    </xf>
    <xf numFmtId="0" fontId="18" fillId="35" borderId="49" xfId="0" applyNumberFormat="1" applyFont="1" applyFill="1" applyBorder="1" applyAlignment="1">
      <alignment vertical="center" wrapText="1"/>
    </xf>
    <xf numFmtId="0" fontId="18" fillId="35" borderId="83" xfId="0" applyNumberFormat="1" applyFont="1" applyFill="1" applyBorder="1" applyAlignment="1" quotePrefix="1">
      <alignment vertical="center"/>
    </xf>
    <xf numFmtId="0" fontId="18" fillId="35" borderId="87" xfId="0" applyNumberFormat="1" applyFont="1" applyFill="1" applyBorder="1" applyAlignment="1" quotePrefix="1">
      <alignment vertical="center"/>
    </xf>
    <xf numFmtId="0" fontId="18" fillId="35" borderId="86" xfId="0" applyNumberFormat="1" applyFont="1" applyFill="1" applyBorder="1" applyAlignment="1" quotePrefix="1">
      <alignment vertical="center"/>
    </xf>
    <xf numFmtId="0" fontId="18" fillId="35" borderId="87" xfId="0" applyNumberFormat="1" applyFont="1" applyFill="1" applyBorder="1" applyAlignment="1" quotePrefix="1">
      <alignment vertical="center" wrapText="1"/>
    </xf>
    <xf numFmtId="0" fontId="18" fillId="35" borderId="86" xfId="0" applyNumberFormat="1" applyFont="1" applyFill="1" applyBorder="1" applyAlignment="1" quotePrefix="1">
      <alignment vertical="center" wrapText="1"/>
    </xf>
    <xf numFmtId="0" fontId="18" fillId="35" borderId="32" xfId="61" applyNumberFormat="1" applyFont="1" applyFill="1" applyBorder="1" applyAlignment="1">
      <alignment vertical="center" wrapText="1"/>
      <protection/>
    </xf>
    <xf numFmtId="0" fontId="18" fillId="35" borderId="83" xfId="61" applyNumberFormat="1" applyFont="1" applyFill="1" applyBorder="1" applyAlignment="1" quotePrefix="1">
      <alignment vertical="center" wrapText="1"/>
      <protection/>
    </xf>
    <xf numFmtId="0" fontId="18" fillId="35" borderId="83" xfId="61" applyNumberFormat="1" applyFont="1" applyFill="1" applyBorder="1" applyAlignment="1">
      <alignment vertical="center" wrapText="1"/>
      <protection/>
    </xf>
    <xf numFmtId="0" fontId="18" fillId="35" borderId="83" xfId="61" applyNumberFormat="1" applyFont="1" applyFill="1" applyBorder="1" applyAlignment="1">
      <alignment vertical="center"/>
      <protection/>
    </xf>
    <xf numFmtId="3" fontId="18" fillId="35" borderId="32" xfId="0" applyNumberFormat="1" applyFont="1" applyFill="1" applyBorder="1" applyAlignment="1">
      <alignment vertical="center"/>
    </xf>
    <xf numFmtId="3" fontId="18" fillId="35" borderId="83" xfId="0" applyNumberFormat="1" applyFont="1" applyFill="1" applyBorder="1" applyAlignment="1">
      <alignment vertical="center"/>
    </xf>
    <xf numFmtId="49" fontId="18" fillId="35" borderId="32" xfId="0" applyNumberFormat="1" applyFont="1" applyFill="1" applyBorder="1" applyAlignment="1">
      <alignment vertical="center" wrapText="1"/>
    </xf>
    <xf numFmtId="49" fontId="18" fillId="35" borderId="83" xfId="0" applyNumberFormat="1" applyFont="1" applyFill="1" applyBorder="1" applyAlignment="1">
      <alignment vertical="center" wrapText="1"/>
    </xf>
    <xf numFmtId="49" fontId="18" fillId="35" borderId="29" xfId="0" applyNumberFormat="1" applyFont="1" applyFill="1" applyBorder="1" applyAlignment="1">
      <alignment vertical="center" wrapText="1"/>
    </xf>
    <xf numFmtId="3" fontId="18" fillId="35" borderId="33" xfId="0" applyNumberFormat="1" applyFont="1" applyFill="1" applyBorder="1" applyAlignment="1">
      <alignment vertical="center" wrapText="1"/>
    </xf>
    <xf numFmtId="3" fontId="18" fillId="35" borderId="87" xfId="0" applyNumberFormat="1" applyFont="1" applyFill="1" applyBorder="1" applyAlignment="1">
      <alignment vertical="center" wrapText="1"/>
    </xf>
    <xf numFmtId="3" fontId="18" fillId="35" borderId="86" xfId="0" applyNumberFormat="1" applyFont="1" applyFill="1" applyBorder="1" applyAlignment="1">
      <alignment vertical="center" wrapText="1"/>
    </xf>
    <xf numFmtId="3" fontId="18" fillId="35" borderId="32" xfId="0" applyNumberFormat="1" applyFont="1" applyFill="1" applyBorder="1" applyAlignment="1">
      <alignment vertical="center" wrapText="1"/>
    </xf>
    <xf numFmtId="3" fontId="18" fillId="35" borderId="83" xfId="0" applyNumberFormat="1" applyFont="1" applyFill="1" applyBorder="1" applyAlignment="1">
      <alignment vertical="center" wrapText="1"/>
    </xf>
    <xf numFmtId="0" fontId="6" fillId="0" borderId="53" xfId="62" applyFont="1" applyFill="1" applyBorder="1" applyAlignment="1" quotePrefix="1">
      <alignment horizontal="center" vertical="center"/>
      <protection/>
    </xf>
    <xf numFmtId="0" fontId="6" fillId="0" borderId="34" xfId="62" applyFont="1" applyFill="1" applyBorder="1">
      <alignment/>
      <protection/>
    </xf>
    <xf numFmtId="0" fontId="6" fillId="0" borderId="16" xfId="62" applyFont="1" applyFill="1" applyBorder="1">
      <alignment/>
      <protection/>
    </xf>
    <xf numFmtId="0" fontId="6" fillId="0" borderId="64" xfId="62" applyFont="1" applyFill="1" applyBorder="1">
      <alignment/>
      <protection/>
    </xf>
    <xf numFmtId="0" fontId="6" fillId="0" borderId="89" xfId="62" applyFont="1" applyFill="1" applyBorder="1" applyAlignment="1">
      <alignment horizontal="center" vertical="center"/>
      <protection/>
    </xf>
    <xf numFmtId="0" fontId="6" fillId="0" borderId="76" xfId="62" applyFont="1" applyFill="1" applyBorder="1" applyAlignment="1">
      <alignment horizontal="center" vertical="center"/>
      <protection/>
    </xf>
    <xf numFmtId="0" fontId="6" fillId="0" borderId="42" xfId="62" applyFont="1" applyFill="1" applyBorder="1" applyAlignment="1">
      <alignment horizontal="center" vertical="center"/>
      <protection/>
    </xf>
    <xf numFmtId="0" fontId="6" fillId="0" borderId="42" xfId="62" applyFont="1" applyFill="1" applyBorder="1">
      <alignment/>
      <protection/>
    </xf>
    <xf numFmtId="0" fontId="6" fillId="0" borderId="43" xfId="62" applyFont="1" applyFill="1" applyBorder="1">
      <alignment/>
      <protection/>
    </xf>
    <xf numFmtId="0" fontId="6" fillId="0" borderId="81" xfId="62" applyFont="1" applyFill="1" applyBorder="1" applyAlignment="1" quotePrefix="1">
      <alignment horizontal="center" vertical="center" textRotation="255"/>
      <protection/>
    </xf>
    <xf numFmtId="0" fontId="6" fillId="0" borderId="89" xfId="62" applyFont="1" applyFill="1" applyBorder="1" applyAlignment="1">
      <alignment horizontal="center" vertical="center" textRotation="255"/>
      <protection/>
    </xf>
    <xf numFmtId="0" fontId="6" fillId="0" borderId="81" xfId="62" applyFont="1" applyFill="1" applyBorder="1" applyAlignment="1">
      <alignment horizontal="center" vertical="center" textRotation="255"/>
      <protection/>
    </xf>
    <xf numFmtId="0" fontId="6" fillId="0" borderId="69" xfId="62" applyFont="1" applyFill="1" applyBorder="1" applyAlignment="1" quotePrefix="1">
      <alignment horizontal="center" vertical="center"/>
      <protection/>
    </xf>
    <xf numFmtId="0" fontId="6" fillId="0" borderId="16" xfId="62" applyFont="1" applyFill="1" applyBorder="1" applyAlignment="1">
      <alignment horizontal="left" vertical="center"/>
      <protection/>
    </xf>
    <xf numFmtId="0" fontId="6" fillId="0" borderId="64" xfId="62" applyFont="1" applyFill="1" applyBorder="1" applyAlignment="1">
      <alignment horizontal="left" vertical="center"/>
      <protection/>
    </xf>
    <xf numFmtId="0" fontId="6" fillId="0" borderId="55" xfId="62" applyFont="1" applyFill="1" applyBorder="1" applyAlignment="1">
      <alignment horizontal="left" vertical="center"/>
      <protection/>
    </xf>
    <xf numFmtId="0" fontId="6" fillId="0" borderId="59" xfId="62" applyFont="1" applyFill="1" applyBorder="1" applyAlignment="1">
      <alignment horizontal="center" vertical="center"/>
      <protection/>
    </xf>
    <xf numFmtId="0" fontId="6" fillId="0" borderId="27" xfId="62" applyFont="1" applyFill="1" applyBorder="1" applyAlignment="1">
      <alignment horizontal="center" vertical="center"/>
      <protection/>
    </xf>
    <xf numFmtId="0" fontId="6" fillId="0" borderId="60" xfId="62" applyFont="1" applyFill="1" applyBorder="1" applyAlignment="1">
      <alignment horizontal="center" vertical="center"/>
      <protection/>
    </xf>
    <xf numFmtId="0" fontId="6" fillId="0" borderId="44" xfId="62" applyFont="1" applyFill="1" applyBorder="1" applyAlignment="1">
      <alignment horizontal="center" vertical="center" textRotation="255"/>
      <protection/>
    </xf>
    <xf numFmtId="0" fontId="6" fillId="0" borderId="45" xfId="62" applyFont="1" applyFill="1" applyBorder="1" applyAlignment="1">
      <alignment horizontal="center" vertical="center" textRotation="255"/>
      <protection/>
    </xf>
    <xf numFmtId="0" fontId="6" fillId="0" borderId="90" xfId="62" applyFont="1" applyFill="1" applyBorder="1" applyAlignment="1">
      <alignment horizontal="center" vertical="center" textRotation="255"/>
      <protection/>
    </xf>
    <xf numFmtId="0" fontId="6" fillId="0" borderId="69" xfId="62" applyFont="1" applyFill="1" applyBorder="1" applyAlignment="1">
      <alignment horizontal="center" vertical="center"/>
      <protection/>
    </xf>
    <xf numFmtId="0" fontId="6" fillId="0" borderId="35" xfId="62" applyFont="1" applyFill="1" applyBorder="1" applyAlignment="1">
      <alignment horizontal="center" vertical="center"/>
      <protection/>
    </xf>
    <xf numFmtId="0" fontId="6" fillId="0" borderId="32" xfId="62" applyFont="1" applyFill="1" applyBorder="1" applyAlignment="1">
      <alignment horizontal="center" vertical="center" textRotation="255"/>
      <protection/>
    </xf>
    <xf numFmtId="0" fontId="6" fillId="0" borderId="83" xfId="62" applyFont="1" applyFill="1" applyBorder="1" applyAlignment="1">
      <alignment horizontal="center" vertical="center" textRotation="255"/>
      <protection/>
    </xf>
    <xf numFmtId="0" fontId="6" fillId="0" borderId="30" xfId="62" applyFont="1" applyFill="1" applyBorder="1" applyAlignment="1">
      <alignment horizontal="center" vertical="center" textRotation="255"/>
      <protection/>
    </xf>
    <xf numFmtId="0" fontId="6" fillId="0" borderId="53" xfId="62" applyFont="1" applyFill="1" applyBorder="1" applyAlignment="1">
      <alignment horizontal="center" vertical="center" textRotation="255"/>
      <protection/>
    </xf>
    <xf numFmtId="0" fontId="6" fillId="0" borderId="46" xfId="62" applyFont="1" applyFill="1" applyBorder="1" applyAlignment="1">
      <alignment horizontal="center" vertical="center" textRotation="255"/>
      <protection/>
    </xf>
    <xf numFmtId="0" fontId="6" fillId="0" borderId="16" xfId="62" applyFont="1" applyFill="1" applyBorder="1" applyAlignment="1">
      <alignment horizontal="center" vertical="center" textRotation="255"/>
      <protection/>
    </xf>
    <xf numFmtId="0" fontId="6" fillId="0" borderId="91" xfId="62" applyFont="1" applyFill="1" applyBorder="1" applyAlignment="1">
      <alignment horizontal="center" vertical="center" textRotation="255"/>
      <protection/>
    </xf>
    <xf numFmtId="0" fontId="6" fillId="0" borderId="88" xfId="62" applyFont="1" applyFill="1" applyBorder="1" applyAlignment="1" quotePrefix="1">
      <alignment horizontal="center" vertical="center" textRotation="255"/>
      <protection/>
    </xf>
    <xf numFmtId="0" fontId="6" fillId="0" borderId="30" xfId="62" applyFont="1" applyFill="1" applyBorder="1" applyAlignment="1" quotePrefix="1">
      <alignment horizontal="center" vertical="center" textRotation="255"/>
      <protection/>
    </xf>
    <xf numFmtId="38" fontId="11" fillId="0" borderId="0" xfId="48" applyFont="1" applyFill="1" applyAlignment="1" quotePrefix="1">
      <alignment horizontal="center" vertical="center" wrapText="1"/>
    </xf>
    <xf numFmtId="38" fontId="11" fillId="0" borderId="0" xfId="48" applyFont="1" applyFill="1" applyAlignment="1" quotePrefix="1">
      <alignment horizontal="center" vertical="center"/>
    </xf>
    <xf numFmtId="38" fontId="10" fillId="0" borderId="0" xfId="48" applyFont="1" applyFill="1" applyAlignment="1">
      <alignment horizontal="center" vertical="center"/>
    </xf>
    <xf numFmtId="38" fontId="12" fillId="0" borderId="0" xfId="48" applyFont="1" applyFill="1" applyAlignment="1">
      <alignment horizontal="center" vertical="center"/>
    </xf>
    <xf numFmtId="38" fontId="12" fillId="0" borderId="64" xfId="48" applyFont="1" applyFill="1" applyBorder="1" applyAlignment="1">
      <alignment horizontal="center" vertical="center"/>
    </xf>
    <xf numFmtId="0" fontId="2" fillId="0" borderId="0" xfId="0" applyNumberFormat="1" applyFont="1" applyAlignment="1">
      <alignment vertical="center"/>
    </xf>
    <xf numFmtId="0" fontId="19" fillId="35" borderId="33" xfId="60" applyNumberFormat="1" applyFont="1" applyFill="1" applyBorder="1" applyAlignment="1">
      <alignment vertical="center" wrapText="1"/>
      <protection/>
    </xf>
    <xf numFmtId="0" fontId="19" fillId="35" borderId="40" xfId="60" applyNumberFormat="1" applyFont="1" applyFill="1" applyBorder="1" applyAlignment="1">
      <alignment vertical="center" wrapText="1"/>
      <protection/>
    </xf>
    <xf numFmtId="0" fontId="19" fillId="35" borderId="40" xfId="60" applyNumberFormat="1" applyFont="1" applyFill="1" applyBorder="1" applyAlignment="1">
      <alignment vertical="center"/>
      <protection/>
    </xf>
    <xf numFmtId="0" fontId="19" fillId="35" borderId="32" xfId="60" applyNumberFormat="1" applyFont="1" applyFill="1" applyBorder="1" applyAlignment="1">
      <alignment vertical="top" wrapText="1"/>
      <protection/>
    </xf>
    <xf numFmtId="0" fontId="18" fillId="35" borderId="32" xfId="60" applyNumberFormat="1" applyFont="1" applyFill="1" applyBorder="1" applyAlignment="1">
      <alignment vertical="top" wrapText="1"/>
      <protection/>
    </xf>
    <xf numFmtId="0" fontId="18" fillId="35" borderId="33" xfId="60" applyNumberFormat="1" applyFont="1" applyFill="1" applyBorder="1" applyAlignment="1">
      <alignment vertical="center" wrapText="1"/>
      <protection/>
    </xf>
    <xf numFmtId="0" fontId="19" fillId="35" borderId="32" xfId="0" applyNumberFormat="1" applyFont="1" applyFill="1" applyBorder="1" applyAlignment="1">
      <alignment vertical="center"/>
    </xf>
    <xf numFmtId="0" fontId="18" fillId="35" borderId="33" xfId="0" applyNumberFormat="1" applyFont="1" applyFill="1" applyBorder="1" applyAlignment="1">
      <alignment vertical="center" wrapText="1"/>
    </xf>
    <xf numFmtId="0" fontId="18" fillId="35" borderId="33" xfId="0" applyNumberFormat="1" applyFont="1" applyFill="1" applyBorder="1" applyAlignment="1">
      <alignment vertical="center"/>
    </xf>
    <xf numFmtId="0" fontId="19" fillId="35" borderId="33" xfId="65" applyNumberFormat="1" applyFont="1" applyFill="1" applyBorder="1" applyAlignment="1">
      <alignment vertical="center"/>
      <protection/>
    </xf>
    <xf numFmtId="0" fontId="19" fillId="35" borderId="33" xfId="60" applyNumberFormat="1" applyFont="1" applyFill="1" applyBorder="1" applyAlignment="1">
      <alignment vertical="center"/>
      <protection/>
    </xf>
    <xf numFmtId="0" fontId="19" fillId="35" borderId="33" xfId="61" applyNumberFormat="1" applyFont="1" applyFill="1" applyBorder="1" applyAlignment="1">
      <alignment vertical="center"/>
      <protection/>
    </xf>
    <xf numFmtId="0" fontId="6" fillId="0" borderId="0" xfId="62" applyFont="1" applyFill="1" applyAlignment="1">
      <alignment horizontal="left" vertical="center"/>
      <protection/>
    </xf>
    <xf numFmtId="0" fontId="6" fillId="0" borderId="75" xfId="62" applyFont="1" applyFill="1" applyBorder="1" applyAlignment="1">
      <alignment horizontal="center" vertical="center"/>
      <protection/>
    </xf>
    <xf numFmtId="0" fontId="6" fillId="0" borderId="73" xfId="62" applyFont="1" applyFill="1" applyBorder="1" applyAlignment="1">
      <alignment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_H19集計結果（ごみ処理状況）" xfId="61"/>
    <cellStyle name="標準_H12集計結果（ごみ処理状況）" xfId="62"/>
    <cellStyle name="標準_H12集計結果（経費）" xfId="63"/>
    <cellStyle name="標準_新ごみフローシート" xfId="64"/>
    <cellStyle name="標準_表ごみPrg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</xdr:colOff>
      <xdr:row>36</xdr:row>
      <xdr:rowOff>180975</xdr:rowOff>
    </xdr:from>
    <xdr:to>
      <xdr:col>13</xdr:col>
      <xdr:colOff>609600</xdr:colOff>
      <xdr:row>36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5621000" y="9734550"/>
          <a:ext cx="5810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>
      <xdr:nvSpPr>
        <xdr:cNvPr id="2" name="Line 2"/>
        <xdr:cNvSpPr>
          <a:spLocks/>
        </xdr:cNvSpPr>
      </xdr:nvSpPr>
      <xdr:spPr>
        <a:xfrm flipV="1">
          <a:off x="15601950" y="1466850"/>
          <a:ext cx="206692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314325</xdr:colOff>
      <xdr:row>9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5592425" y="22479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152400</xdr:rowOff>
    </xdr:from>
    <xdr:to>
      <xdr:col>14</xdr:col>
      <xdr:colOff>0</xdr:colOff>
      <xdr:row>9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6202025" y="2247900"/>
          <a:ext cx="6191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323850</xdr:colOff>
      <xdr:row>9</xdr:row>
      <xdr:rowOff>152400</xdr:rowOff>
    </xdr:from>
    <xdr:to>
      <xdr:col>13</xdr:col>
      <xdr:colOff>323850</xdr:colOff>
      <xdr:row>35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5916275" y="2247900"/>
          <a:ext cx="0" cy="7229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180975</xdr:rowOff>
    </xdr:from>
    <xdr:to>
      <xdr:col>13</xdr:col>
      <xdr:colOff>609600</xdr:colOff>
      <xdr:row>36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6202025" y="2276475"/>
          <a:ext cx="0" cy="74771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904875</xdr:colOff>
      <xdr:row>13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5601950" y="340042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904875</xdr:colOff>
      <xdr:row>7</xdr:row>
      <xdr:rowOff>200025</xdr:rowOff>
    </xdr:from>
    <xdr:to>
      <xdr:col>13</xdr:col>
      <xdr:colOff>904875</xdr:colOff>
      <xdr:row>39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6497300" y="1743075"/>
          <a:ext cx="0" cy="864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904875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 flipV="1">
          <a:off x="15601950" y="66579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904875</xdr:colOff>
      <xdr:row>21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5601950" y="55911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885825</xdr:colOff>
      <xdr:row>17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5592425" y="4457700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904875</xdr:colOff>
      <xdr:row>7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5601950" y="173355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323850</xdr:colOff>
      <xdr:row>11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5592425" y="28765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323850</xdr:colOff>
      <xdr:row>15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5592425" y="39433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323850</xdr:colOff>
      <xdr:row>19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5592425" y="50482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323850</xdr:colOff>
      <xdr:row>23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5601950" y="61626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609600</xdr:colOff>
      <xdr:row>12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5592425" y="31146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609600</xdr:colOff>
      <xdr:row>16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5601950" y="4200525"/>
          <a:ext cx="6000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600075</xdr:colOff>
      <xdr:row>20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5592425" y="5324475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619125</xdr:colOff>
      <xdr:row>24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15601950" y="6381750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>
          <a:off x="7029450" y="714375"/>
          <a:ext cx="97917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695325</xdr:colOff>
      <xdr:row>4</xdr:row>
      <xdr:rowOff>276225</xdr:rowOff>
    </xdr:from>
    <xdr:to>
      <xdr:col>15</xdr:col>
      <xdr:colOff>695325</xdr:colOff>
      <xdr:row>8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8364200" y="99060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428625</xdr:colOff>
      <xdr:row>9</xdr:row>
      <xdr:rowOff>152400</xdr:rowOff>
    </xdr:from>
    <xdr:to>
      <xdr:col>10</xdr:col>
      <xdr:colOff>0</xdr:colOff>
      <xdr:row>9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7458075" y="2247900"/>
          <a:ext cx="3733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1181100</xdr:colOff>
      <xdr:row>39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7038975" y="10401300"/>
          <a:ext cx="973455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4</xdr:row>
      <xdr:rowOff>0</xdr:rowOff>
    </xdr:from>
    <xdr:to>
      <xdr:col>3</xdr:col>
      <xdr:colOff>581025</xdr:colOff>
      <xdr:row>38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4105275" y="714375"/>
          <a:ext cx="0" cy="966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238125</xdr:colOff>
      <xdr:row>9</xdr:row>
      <xdr:rowOff>180975</xdr:rowOff>
    </xdr:from>
    <xdr:to>
      <xdr:col>3</xdr:col>
      <xdr:colOff>238125</xdr:colOff>
      <xdr:row>21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762375" y="227647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247650</xdr:colOff>
      <xdr:row>13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3533775" y="34480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238125</xdr:colOff>
      <xdr:row>9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3533775" y="22669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238125</xdr:colOff>
      <xdr:row>11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3524250" y="28289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581025</xdr:colOff>
      <xdr:row>15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3533775" y="39433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228600</xdr:colOff>
      <xdr:row>17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3533775" y="44862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238125</xdr:colOff>
      <xdr:row>19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3524250" y="50387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247650</xdr:colOff>
      <xdr:row>21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3524250" y="56007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4105275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20</xdr:row>
      <xdr:rowOff>28575</xdr:rowOff>
    </xdr:from>
    <xdr:to>
      <xdr:col>4</xdr:col>
      <xdr:colOff>9525</xdr:colOff>
      <xdr:row>20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4105275" y="51625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7</xdr:row>
      <xdr:rowOff>9525</xdr:rowOff>
    </xdr:from>
    <xdr:to>
      <xdr:col>4</xdr:col>
      <xdr:colOff>9525</xdr:colOff>
      <xdr:row>7</xdr:row>
      <xdr:rowOff>9525</xdr:rowOff>
    </xdr:to>
    <xdr:sp>
      <xdr:nvSpPr>
        <xdr:cNvPr id="36" name="Line 36"/>
        <xdr:cNvSpPr>
          <a:spLocks/>
        </xdr:cNvSpPr>
      </xdr:nvSpPr>
      <xdr:spPr>
        <a:xfrm>
          <a:off x="4105275" y="15525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552450</xdr:colOff>
      <xdr:row>4</xdr:row>
      <xdr:rowOff>0</xdr:rowOff>
    </xdr:from>
    <xdr:to>
      <xdr:col>4</xdr:col>
      <xdr:colOff>9525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4076700" y="7143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>
      <xdr:nvSpPr>
        <xdr:cNvPr id="38" name="Line 38"/>
        <xdr:cNvSpPr>
          <a:spLocks/>
        </xdr:cNvSpPr>
      </xdr:nvSpPr>
      <xdr:spPr>
        <a:xfrm>
          <a:off x="7029450" y="154305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9525</xdr:rowOff>
    </xdr:from>
    <xdr:to>
      <xdr:col>6</xdr:col>
      <xdr:colOff>390525</xdr:colOff>
      <xdr:row>36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7419975" y="2933700"/>
          <a:ext cx="0" cy="662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381000</xdr:colOff>
      <xdr:row>20</xdr:row>
      <xdr:rowOff>0</xdr:rowOff>
    </xdr:to>
    <xdr:sp>
      <xdr:nvSpPr>
        <xdr:cNvPr id="40" name="Line 40"/>
        <xdr:cNvSpPr>
          <a:spLocks/>
        </xdr:cNvSpPr>
      </xdr:nvSpPr>
      <xdr:spPr>
        <a:xfrm>
          <a:off x="7029450" y="5133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0</xdr:rowOff>
    </xdr:from>
    <xdr:to>
      <xdr:col>7</xdr:col>
      <xdr:colOff>9525</xdr:colOff>
      <xdr:row>12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7419975" y="29241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32</xdr:row>
      <xdr:rowOff>9525</xdr:rowOff>
    </xdr:from>
    <xdr:to>
      <xdr:col>7</xdr:col>
      <xdr:colOff>9525</xdr:colOff>
      <xdr:row>32</xdr:row>
      <xdr:rowOff>9525</xdr:rowOff>
    </xdr:to>
    <xdr:sp>
      <xdr:nvSpPr>
        <xdr:cNvPr id="42" name="Line 42"/>
        <xdr:cNvSpPr>
          <a:spLocks/>
        </xdr:cNvSpPr>
      </xdr:nvSpPr>
      <xdr:spPr>
        <a:xfrm>
          <a:off x="7419975" y="84582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400050</xdr:colOff>
      <xdr:row>16</xdr:row>
      <xdr:rowOff>0</xdr:rowOff>
    </xdr:from>
    <xdr:to>
      <xdr:col>7</xdr:col>
      <xdr:colOff>28575</xdr:colOff>
      <xdr:row>16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7429500" y="40290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28</xdr:row>
      <xdr:rowOff>0</xdr:rowOff>
    </xdr:from>
    <xdr:to>
      <xdr:col>7</xdr:col>
      <xdr:colOff>9525</xdr:colOff>
      <xdr:row>28</xdr:row>
      <xdr:rowOff>0</xdr:rowOff>
    </xdr:to>
    <xdr:sp>
      <xdr:nvSpPr>
        <xdr:cNvPr id="44" name="Line 44"/>
        <xdr:cNvSpPr>
          <a:spLocks/>
        </xdr:cNvSpPr>
      </xdr:nvSpPr>
      <xdr:spPr>
        <a:xfrm>
          <a:off x="7410450" y="73437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>
      <xdr:nvSpPr>
        <xdr:cNvPr id="45" name="Line 45"/>
        <xdr:cNvSpPr>
          <a:spLocks/>
        </xdr:cNvSpPr>
      </xdr:nvSpPr>
      <xdr:spPr>
        <a:xfrm>
          <a:off x="10363200" y="27813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>
      <xdr:nvSpPr>
        <xdr:cNvPr id="46" name="Line 46"/>
        <xdr:cNvSpPr>
          <a:spLocks/>
        </xdr:cNvSpPr>
      </xdr:nvSpPr>
      <xdr:spPr>
        <a:xfrm flipV="1">
          <a:off x="10363200" y="82867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10372725" y="39338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>
      <xdr:nvSpPr>
        <xdr:cNvPr id="48" name="Line 48"/>
        <xdr:cNvSpPr>
          <a:spLocks/>
        </xdr:cNvSpPr>
      </xdr:nvSpPr>
      <xdr:spPr>
        <a:xfrm>
          <a:off x="10363200" y="719137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11</xdr:row>
      <xdr:rowOff>133350</xdr:rowOff>
    </xdr:from>
    <xdr:to>
      <xdr:col>9</xdr:col>
      <xdr:colOff>485775</xdr:colOff>
      <xdr:row>13</xdr:row>
      <xdr:rowOff>114300</xdr:rowOff>
    </xdr:to>
    <xdr:sp>
      <xdr:nvSpPr>
        <xdr:cNvPr id="49" name="Line 49"/>
        <xdr:cNvSpPr>
          <a:spLocks/>
        </xdr:cNvSpPr>
      </xdr:nvSpPr>
      <xdr:spPr>
        <a:xfrm>
          <a:off x="10848975" y="27813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31</xdr:row>
      <xdr:rowOff>114300</xdr:rowOff>
    </xdr:from>
    <xdr:to>
      <xdr:col>9</xdr:col>
      <xdr:colOff>485775</xdr:colOff>
      <xdr:row>33</xdr:row>
      <xdr:rowOff>95250</xdr:rowOff>
    </xdr:to>
    <xdr:sp>
      <xdr:nvSpPr>
        <xdr:cNvPr id="50" name="Line 50"/>
        <xdr:cNvSpPr>
          <a:spLocks/>
        </xdr:cNvSpPr>
      </xdr:nvSpPr>
      <xdr:spPr>
        <a:xfrm>
          <a:off x="10848975" y="828675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15</xdr:row>
      <xdr:rowOff>180975</xdr:rowOff>
    </xdr:from>
    <xdr:to>
      <xdr:col>9</xdr:col>
      <xdr:colOff>485775</xdr:colOff>
      <xdr:row>17</xdr:row>
      <xdr:rowOff>152400</xdr:rowOff>
    </xdr:to>
    <xdr:sp>
      <xdr:nvSpPr>
        <xdr:cNvPr id="51" name="Line 51"/>
        <xdr:cNvSpPr>
          <a:spLocks/>
        </xdr:cNvSpPr>
      </xdr:nvSpPr>
      <xdr:spPr>
        <a:xfrm>
          <a:off x="10848975" y="39338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27</xdr:row>
      <xdr:rowOff>123825</xdr:rowOff>
    </xdr:from>
    <xdr:to>
      <xdr:col>9</xdr:col>
      <xdr:colOff>485775</xdr:colOff>
      <xdr:row>29</xdr:row>
      <xdr:rowOff>95250</xdr:rowOff>
    </xdr:to>
    <xdr:sp>
      <xdr:nvSpPr>
        <xdr:cNvPr id="52" name="Line 52"/>
        <xdr:cNvSpPr>
          <a:spLocks/>
        </xdr:cNvSpPr>
      </xdr:nvSpPr>
      <xdr:spPr>
        <a:xfrm>
          <a:off x="10848975" y="71913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419100</xdr:colOff>
      <xdr:row>7</xdr:row>
      <xdr:rowOff>0</xdr:rowOff>
    </xdr:from>
    <xdr:to>
      <xdr:col>6</xdr:col>
      <xdr:colOff>419100</xdr:colOff>
      <xdr:row>9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7448550" y="154305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12</xdr:row>
      <xdr:rowOff>123825</xdr:rowOff>
    </xdr:from>
    <xdr:to>
      <xdr:col>10</xdr:col>
      <xdr:colOff>0</xdr:colOff>
      <xdr:row>12</xdr:row>
      <xdr:rowOff>123825</xdr:rowOff>
    </xdr:to>
    <xdr:sp>
      <xdr:nvSpPr>
        <xdr:cNvPr id="54" name="Line 54"/>
        <xdr:cNvSpPr>
          <a:spLocks/>
        </xdr:cNvSpPr>
      </xdr:nvSpPr>
      <xdr:spPr>
        <a:xfrm>
          <a:off x="10858500" y="30480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13</xdr:row>
      <xdr:rowOff>123825</xdr:rowOff>
    </xdr:from>
    <xdr:to>
      <xdr:col>10</xdr:col>
      <xdr:colOff>0</xdr:colOff>
      <xdr:row>13</xdr:row>
      <xdr:rowOff>123825</xdr:rowOff>
    </xdr:to>
    <xdr:sp>
      <xdr:nvSpPr>
        <xdr:cNvPr id="55" name="Line 55"/>
        <xdr:cNvSpPr>
          <a:spLocks/>
        </xdr:cNvSpPr>
      </xdr:nvSpPr>
      <xdr:spPr>
        <a:xfrm flipH="1">
          <a:off x="10858500" y="33242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32</xdr:row>
      <xdr:rowOff>104775</xdr:rowOff>
    </xdr:from>
    <xdr:to>
      <xdr:col>10</xdr:col>
      <xdr:colOff>0</xdr:colOff>
      <xdr:row>32</xdr:row>
      <xdr:rowOff>104775</xdr:rowOff>
    </xdr:to>
    <xdr:sp>
      <xdr:nvSpPr>
        <xdr:cNvPr id="56" name="Line 56"/>
        <xdr:cNvSpPr>
          <a:spLocks/>
        </xdr:cNvSpPr>
      </xdr:nvSpPr>
      <xdr:spPr>
        <a:xfrm flipH="1">
          <a:off x="10858500" y="85534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33</xdr:row>
      <xdr:rowOff>85725</xdr:rowOff>
    </xdr:from>
    <xdr:to>
      <xdr:col>10</xdr:col>
      <xdr:colOff>0</xdr:colOff>
      <xdr:row>33</xdr:row>
      <xdr:rowOff>85725</xdr:rowOff>
    </xdr:to>
    <xdr:sp>
      <xdr:nvSpPr>
        <xdr:cNvPr id="57" name="Line 57"/>
        <xdr:cNvSpPr>
          <a:spLocks/>
        </xdr:cNvSpPr>
      </xdr:nvSpPr>
      <xdr:spPr>
        <a:xfrm flipH="1">
          <a:off x="10858500" y="88106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16</xdr:row>
      <xdr:rowOff>171450</xdr:rowOff>
    </xdr:from>
    <xdr:to>
      <xdr:col>10</xdr:col>
      <xdr:colOff>0</xdr:colOff>
      <xdr:row>16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10858500" y="42005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17</xdr:row>
      <xdr:rowOff>152400</xdr:rowOff>
    </xdr:from>
    <xdr:to>
      <xdr:col>10</xdr:col>
      <xdr:colOff>9525</xdr:colOff>
      <xdr:row>17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10858500" y="44577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29</xdr:row>
      <xdr:rowOff>104775</xdr:rowOff>
    </xdr:from>
    <xdr:to>
      <xdr:col>10</xdr:col>
      <xdr:colOff>0</xdr:colOff>
      <xdr:row>29</xdr:row>
      <xdr:rowOff>104775</xdr:rowOff>
    </xdr:to>
    <xdr:sp>
      <xdr:nvSpPr>
        <xdr:cNvPr id="60" name="Line 60"/>
        <xdr:cNvSpPr>
          <a:spLocks/>
        </xdr:cNvSpPr>
      </xdr:nvSpPr>
      <xdr:spPr>
        <a:xfrm flipH="1">
          <a:off x="10848975" y="77247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28</xdr:row>
      <xdr:rowOff>85725</xdr:rowOff>
    </xdr:from>
    <xdr:to>
      <xdr:col>10</xdr:col>
      <xdr:colOff>0</xdr:colOff>
      <xdr:row>28</xdr:row>
      <xdr:rowOff>85725</xdr:rowOff>
    </xdr:to>
    <xdr:sp>
      <xdr:nvSpPr>
        <xdr:cNvPr id="61" name="Line 61"/>
        <xdr:cNvSpPr>
          <a:spLocks/>
        </xdr:cNvSpPr>
      </xdr:nvSpPr>
      <xdr:spPr>
        <a:xfrm>
          <a:off x="10848975" y="74295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10363200" y="14478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6</xdr:row>
      <xdr:rowOff>190500</xdr:rowOff>
    </xdr:from>
    <xdr:to>
      <xdr:col>9</xdr:col>
      <xdr:colOff>523875</xdr:colOff>
      <xdr:row>7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10887075" y="14573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7</xdr:row>
      <xdr:rowOff>190500</xdr:rowOff>
    </xdr:from>
    <xdr:to>
      <xdr:col>10</xdr:col>
      <xdr:colOff>9525</xdr:colOff>
      <xdr:row>7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10887075" y="17335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847725</xdr:colOff>
      <xdr:row>5</xdr:row>
      <xdr:rowOff>0</xdr:rowOff>
    </xdr:from>
    <xdr:to>
      <xdr:col>14</xdr:col>
      <xdr:colOff>847725</xdr:colOff>
      <xdr:row>6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7668875" y="99060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1457325</xdr:colOff>
      <xdr:row>35</xdr:row>
      <xdr:rowOff>114300</xdr:rowOff>
    </xdr:from>
    <xdr:to>
      <xdr:col>10</xdr:col>
      <xdr:colOff>0</xdr:colOff>
      <xdr:row>35</xdr:row>
      <xdr:rowOff>114300</xdr:rowOff>
    </xdr:to>
    <xdr:sp>
      <xdr:nvSpPr>
        <xdr:cNvPr id="66" name="Line 66"/>
        <xdr:cNvSpPr>
          <a:spLocks/>
        </xdr:cNvSpPr>
      </xdr:nvSpPr>
      <xdr:spPr>
        <a:xfrm>
          <a:off x="10134600" y="939165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36</xdr:row>
      <xdr:rowOff>114300</xdr:rowOff>
    </xdr:from>
    <xdr:to>
      <xdr:col>9</xdr:col>
      <xdr:colOff>809625</xdr:colOff>
      <xdr:row>36</xdr:row>
      <xdr:rowOff>114300</xdr:rowOff>
    </xdr:to>
    <xdr:sp>
      <xdr:nvSpPr>
        <xdr:cNvPr id="67" name="Line 67"/>
        <xdr:cNvSpPr>
          <a:spLocks/>
        </xdr:cNvSpPr>
      </xdr:nvSpPr>
      <xdr:spPr>
        <a:xfrm>
          <a:off x="10848975" y="96678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35</xdr:row>
      <xdr:rowOff>114300</xdr:rowOff>
    </xdr:from>
    <xdr:to>
      <xdr:col>9</xdr:col>
      <xdr:colOff>485775</xdr:colOff>
      <xdr:row>36</xdr:row>
      <xdr:rowOff>104775</xdr:rowOff>
    </xdr:to>
    <xdr:sp>
      <xdr:nvSpPr>
        <xdr:cNvPr id="68" name="Line 68"/>
        <xdr:cNvSpPr>
          <a:spLocks/>
        </xdr:cNvSpPr>
      </xdr:nvSpPr>
      <xdr:spPr>
        <a:xfrm flipV="1">
          <a:off x="10848975" y="93916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323850</xdr:colOff>
      <xdr:row>35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5592425" y="94678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74199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171450</xdr:colOff>
      <xdr:row>8</xdr:row>
      <xdr:rowOff>104775</xdr:rowOff>
    </xdr:from>
    <xdr:to>
      <xdr:col>3</xdr:col>
      <xdr:colOff>133350</xdr:colOff>
      <xdr:row>22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171450" y="1924050"/>
          <a:ext cx="3486150" cy="394335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21</xdr:row>
      <xdr:rowOff>95250</xdr:rowOff>
    </xdr:from>
    <xdr:to>
      <xdr:col>10</xdr:col>
      <xdr:colOff>19050</xdr:colOff>
      <xdr:row>21</xdr:row>
      <xdr:rowOff>95250</xdr:rowOff>
    </xdr:to>
    <xdr:sp>
      <xdr:nvSpPr>
        <xdr:cNvPr id="72" name="Line 72"/>
        <xdr:cNvSpPr>
          <a:spLocks/>
        </xdr:cNvSpPr>
      </xdr:nvSpPr>
      <xdr:spPr>
        <a:xfrm flipH="1">
          <a:off x="10868025" y="55054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>
      <xdr:nvSpPr>
        <xdr:cNvPr id="73" name="Line 73"/>
        <xdr:cNvSpPr>
          <a:spLocks/>
        </xdr:cNvSpPr>
      </xdr:nvSpPr>
      <xdr:spPr>
        <a:xfrm flipV="1">
          <a:off x="10372725" y="50101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19</xdr:row>
      <xdr:rowOff>152400</xdr:rowOff>
    </xdr:from>
    <xdr:to>
      <xdr:col>9</xdr:col>
      <xdr:colOff>485775</xdr:colOff>
      <xdr:row>21</xdr:row>
      <xdr:rowOff>114300</xdr:rowOff>
    </xdr:to>
    <xdr:sp>
      <xdr:nvSpPr>
        <xdr:cNvPr id="74" name="Line 74"/>
        <xdr:cNvSpPr>
          <a:spLocks/>
        </xdr:cNvSpPr>
      </xdr:nvSpPr>
      <xdr:spPr>
        <a:xfrm>
          <a:off x="10848975" y="50101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20</xdr:row>
      <xdr:rowOff>152400</xdr:rowOff>
    </xdr:from>
    <xdr:to>
      <xdr:col>10</xdr:col>
      <xdr:colOff>9525</xdr:colOff>
      <xdr:row>20</xdr:row>
      <xdr:rowOff>152400</xdr:rowOff>
    </xdr:to>
    <xdr:sp>
      <xdr:nvSpPr>
        <xdr:cNvPr id="75" name="Line 75"/>
        <xdr:cNvSpPr>
          <a:spLocks/>
        </xdr:cNvSpPr>
      </xdr:nvSpPr>
      <xdr:spPr>
        <a:xfrm>
          <a:off x="10868025" y="52863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7410450" y="51339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25</xdr:row>
      <xdr:rowOff>95250</xdr:rowOff>
    </xdr:from>
    <xdr:to>
      <xdr:col>10</xdr:col>
      <xdr:colOff>19050</xdr:colOff>
      <xdr:row>25</xdr:row>
      <xdr:rowOff>95250</xdr:rowOff>
    </xdr:to>
    <xdr:sp>
      <xdr:nvSpPr>
        <xdr:cNvPr id="77" name="Line 77"/>
        <xdr:cNvSpPr>
          <a:spLocks/>
        </xdr:cNvSpPr>
      </xdr:nvSpPr>
      <xdr:spPr>
        <a:xfrm flipH="1">
          <a:off x="10868025" y="66103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>
      <xdr:nvSpPr>
        <xdr:cNvPr id="78" name="Line 78"/>
        <xdr:cNvSpPr>
          <a:spLocks/>
        </xdr:cNvSpPr>
      </xdr:nvSpPr>
      <xdr:spPr>
        <a:xfrm flipV="1">
          <a:off x="10372725" y="61150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23</xdr:row>
      <xdr:rowOff>152400</xdr:rowOff>
    </xdr:from>
    <xdr:to>
      <xdr:col>9</xdr:col>
      <xdr:colOff>485775</xdr:colOff>
      <xdr:row>25</xdr:row>
      <xdr:rowOff>114300</xdr:rowOff>
    </xdr:to>
    <xdr:sp>
      <xdr:nvSpPr>
        <xdr:cNvPr id="79" name="Line 79"/>
        <xdr:cNvSpPr>
          <a:spLocks/>
        </xdr:cNvSpPr>
      </xdr:nvSpPr>
      <xdr:spPr>
        <a:xfrm>
          <a:off x="10848975" y="61150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24</xdr:row>
      <xdr:rowOff>152400</xdr:rowOff>
    </xdr:from>
    <xdr:to>
      <xdr:col>10</xdr:col>
      <xdr:colOff>9525</xdr:colOff>
      <xdr:row>24</xdr:row>
      <xdr:rowOff>152400</xdr:rowOff>
    </xdr:to>
    <xdr:sp>
      <xdr:nvSpPr>
        <xdr:cNvPr id="80" name="Line 80"/>
        <xdr:cNvSpPr>
          <a:spLocks/>
        </xdr:cNvSpPr>
      </xdr:nvSpPr>
      <xdr:spPr>
        <a:xfrm>
          <a:off x="10868025" y="63912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23</xdr:row>
      <xdr:rowOff>152400</xdr:rowOff>
    </xdr:from>
    <xdr:to>
      <xdr:col>7</xdr:col>
      <xdr:colOff>9525</xdr:colOff>
      <xdr:row>23</xdr:row>
      <xdr:rowOff>152400</xdr:rowOff>
    </xdr:to>
    <xdr:sp>
      <xdr:nvSpPr>
        <xdr:cNvPr id="81" name="Line 81"/>
        <xdr:cNvSpPr>
          <a:spLocks/>
        </xdr:cNvSpPr>
      </xdr:nvSpPr>
      <xdr:spPr>
        <a:xfrm flipV="1">
          <a:off x="7419975" y="61150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895350</xdr:colOff>
      <xdr:row>29</xdr:row>
      <xdr:rowOff>114300</xdr:rowOff>
    </xdr:to>
    <xdr:sp>
      <xdr:nvSpPr>
        <xdr:cNvPr id="82" name="Line 82"/>
        <xdr:cNvSpPr>
          <a:spLocks/>
        </xdr:cNvSpPr>
      </xdr:nvSpPr>
      <xdr:spPr>
        <a:xfrm flipV="1">
          <a:off x="15592425" y="773430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314325</xdr:colOff>
      <xdr:row>27</xdr:row>
      <xdr:rowOff>180975</xdr:rowOff>
    </xdr:to>
    <xdr:sp>
      <xdr:nvSpPr>
        <xdr:cNvPr id="83" name="Line 83"/>
        <xdr:cNvSpPr>
          <a:spLocks/>
        </xdr:cNvSpPr>
      </xdr:nvSpPr>
      <xdr:spPr>
        <a:xfrm>
          <a:off x="15592425" y="72485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609600</xdr:colOff>
      <xdr:row>28</xdr:row>
      <xdr:rowOff>114300</xdr:rowOff>
    </xdr:to>
    <xdr:sp>
      <xdr:nvSpPr>
        <xdr:cNvPr id="84" name="Line 84"/>
        <xdr:cNvSpPr>
          <a:spLocks/>
        </xdr:cNvSpPr>
      </xdr:nvSpPr>
      <xdr:spPr>
        <a:xfrm>
          <a:off x="15592425" y="74580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1219200</xdr:colOff>
      <xdr:row>33</xdr:row>
      <xdr:rowOff>142875</xdr:rowOff>
    </xdr:from>
    <xdr:to>
      <xdr:col>13</xdr:col>
      <xdr:colOff>885825</xdr:colOff>
      <xdr:row>33</xdr:row>
      <xdr:rowOff>142875</xdr:rowOff>
    </xdr:to>
    <xdr:sp>
      <xdr:nvSpPr>
        <xdr:cNvPr id="85" name="Line 85"/>
        <xdr:cNvSpPr>
          <a:spLocks/>
        </xdr:cNvSpPr>
      </xdr:nvSpPr>
      <xdr:spPr>
        <a:xfrm flipV="1">
          <a:off x="15125700" y="8867775"/>
          <a:ext cx="1352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1219200</xdr:colOff>
      <xdr:row>31</xdr:row>
      <xdr:rowOff>200025</xdr:rowOff>
    </xdr:from>
    <xdr:to>
      <xdr:col>13</xdr:col>
      <xdr:colOff>295275</xdr:colOff>
      <xdr:row>31</xdr:row>
      <xdr:rowOff>200025</xdr:rowOff>
    </xdr:to>
    <xdr:sp>
      <xdr:nvSpPr>
        <xdr:cNvPr id="86" name="Line 86"/>
        <xdr:cNvSpPr>
          <a:spLocks/>
        </xdr:cNvSpPr>
      </xdr:nvSpPr>
      <xdr:spPr>
        <a:xfrm>
          <a:off x="15125700" y="837247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1219200</xdr:colOff>
      <xdr:row>32</xdr:row>
      <xdr:rowOff>142875</xdr:rowOff>
    </xdr:from>
    <xdr:to>
      <xdr:col>13</xdr:col>
      <xdr:colOff>600075</xdr:colOff>
      <xdr:row>32</xdr:row>
      <xdr:rowOff>142875</xdr:rowOff>
    </xdr:to>
    <xdr:sp>
      <xdr:nvSpPr>
        <xdr:cNvPr id="87" name="Line 87"/>
        <xdr:cNvSpPr>
          <a:spLocks/>
        </xdr:cNvSpPr>
      </xdr:nvSpPr>
      <xdr:spPr>
        <a:xfrm>
          <a:off x="15125700" y="8591550"/>
          <a:ext cx="10668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88" name="Line 88"/>
        <xdr:cNvSpPr>
          <a:spLocks/>
        </xdr:cNvSpPr>
      </xdr:nvSpPr>
      <xdr:spPr>
        <a:xfrm>
          <a:off x="4105275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89" name="Line 89"/>
        <xdr:cNvSpPr>
          <a:spLocks/>
        </xdr:cNvSpPr>
      </xdr:nvSpPr>
      <xdr:spPr>
        <a:xfrm>
          <a:off x="74199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90" name="Line 90"/>
        <xdr:cNvSpPr>
          <a:spLocks/>
        </xdr:cNvSpPr>
      </xdr:nvSpPr>
      <xdr:spPr>
        <a:xfrm>
          <a:off x="74199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2"/>
  <sheetViews>
    <sheetView tabSelected="1" zoomScalePageLayoutView="0" workbookViewId="0" topLeftCell="A1">
      <pane xSplit="3" ySplit="6" topLeftCell="D7" activePane="bottomRight" state="frozen"/>
      <selection pane="topLeft" activeCell="B16" sqref="B16"/>
      <selection pane="topRight" activeCell="B16" sqref="B16"/>
      <selection pane="bottomLeft" activeCell="B16" sqref="B16"/>
      <selection pane="bottomRight" activeCell="D7" sqref="D7"/>
    </sheetView>
  </sheetViews>
  <sheetFormatPr defaultColWidth="8.796875" defaultRowHeight="14.25"/>
  <cols>
    <col min="1" max="1" width="10.69921875" style="196" customWidth="1"/>
    <col min="2" max="2" width="8.69921875" style="180" customWidth="1"/>
    <col min="3" max="3" width="12.59765625" style="196" customWidth="1"/>
    <col min="4" max="8" width="11.69921875" style="235" customWidth="1"/>
    <col min="9" max="10" width="10.59765625" style="235" customWidth="1"/>
    <col min="11" max="11" width="11.69921875" style="235" customWidth="1"/>
    <col min="12" max="15" width="10.59765625" style="235" customWidth="1"/>
    <col min="16" max="16" width="11.69921875" style="235" customWidth="1"/>
    <col min="17" max="26" width="10.59765625" style="235" customWidth="1"/>
    <col min="27" max="27" width="11.69921875" style="235" customWidth="1"/>
    <col min="28" max="28" width="10.59765625" style="239" customWidth="1"/>
    <col min="29" max="36" width="10.59765625" style="235" customWidth="1"/>
    <col min="37" max="38" width="15.5" style="239" customWidth="1"/>
    <col min="39" max="42" width="10.59765625" style="235" customWidth="1"/>
    <col min="43" max="16384" width="9" style="192" customWidth="1"/>
  </cols>
  <sheetData>
    <row r="1" spans="1:42" ht="17.25">
      <c r="A1" s="380" t="s">
        <v>133</v>
      </c>
      <c r="B1" s="190"/>
      <c r="C1" s="190"/>
      <c r="D1" s="191"/>
      <c r="E1" s="227"/>
      <c r="F1" s="227"/>
      <c r="G1" s="227"/>
      <c r="H1" s="191"/>
      <c r="I1" s="227"/>
      <c r="J1" s="191"/>
      <c r="K1" s="227"/>
      <c r="L1" s="191"/>
      <c r="M1" s="227"/>
      <c r="N1" s="191"/>
      <c r="O1" s="227"/>
      <c r="P1" s="191"/>
      <c r="Q1" s="227"/>
      <c r="R1" s="191"/>
      <c r="S1" s="227"/>
      <c r="T1" s="191"/>
      <c r="U1" s="227"/>
      <c r="V1" s="227"/>
      <c r="W1" s="227"/>
      <c r="X1" s="191"/>
      <c r="Y1" s="228"/>
      <c r="Z1" s="191"/>
      <c r="AA1" s="191"/>
      <c r="AB1" s="227"/>
      <c r="AC1" s="191"/>
      <c r="AD1" s="227"/>
      <c r="AE1" s="191"/>
      <c r="AF1" s="191"/>
      <c r="AG1" s="191"/>
      <c r="AH1" s="227"/>
      <c r="AI1" s="191"/>
      <c r="AJ1" s="191"/>
      <c r="AK1" s="227"/>
      <c r="AL1" s="227"/>
      <c r="AM1" s="191"/>
      <c r="AN1" s="227"/>
      <c r="AO1" s="191"/>
      <c r="AP1" s="227"/>
    </row>
    <row r="2" spans="1:42" s="193" customFormat="1" ht="25.5" customHeight="1">
      <c r="A2" s="314" t="s">
        <v>134</v>
      </c>
      <c r="B2" s="314" t="s">
        <v>135</v>
      </c>
      <c r="C2" s="314" t="s">
        <v>136</v>
      </c>
      <c r="D2" s="381" t="s">
        <v>137</v>
      </c>
      <c r="E2" s="301"/>
      <c r="F2" s="218"/>
      <c r="G2" s="219" t="s">
        <v>139</v>
      </c>
      <c r="H2" s="381" t="s">
        <v>140</v>
      </c>
      <c r="I2" s="301"/>
      <c r="J2" s="301"/>
      <c r="K2" s="302"/>
      <c r="L2" s="382" t="s">
        <v>141</v>
      </c>
      <c r="M2" s="304"/>
      <c r="N2" s="305"/>
      <c r="O2" s="298" t="s">
        <v>143</v>
      </c>
      <c r="P2" s="383" t="s">
        <v>144</v>
      </c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1"/>
      <c r="AB2" s="384" t="s">
        <v>145</v>
      </c>
      <c r="AC2" s="381" t="s">
        <v>146</v>
      </c>
      <c r="AD2" s="301"/>
      <c r="AE2" s="301"/>
      <c r="AF2" s="301"/>
      <c r="AG2" s="301"/>
      <c r="AH2" s="301"/>
      <c r="AI2" s="301"/>
      <c r="AJ2" s="309"/>
      <c r="AK2" s="384" t="s">
        <v>147</v>
      </c>
      <c r="AL2" s="384" t="s">
        <v>148</v>
      </c>
      <c r="AM2" s="381" t="s">
        <v>149</v>
      </c>
      <c r="AN2" s="307"/>
      <c r="AO2" s="307"/>
      <c r="AP2" s="308"/>
    </row>
    <row r="3" spans="1:42" s="193" customFormat="1" ht="25.5" customHeight="1">
      <c r="A3" s="315"/>
      <c r="B3" s="315"/>
      <c r="C3" s="317"/>
      <c r="D3" s="216"/>
      <c r="E3" s="298" t="s">
        <v>151</v>
      </c>
      <c r="F3" s="298" t="s">
        <v>153</v>
      </c>
      <c r="G3" s="217"/>
      <c r="H3" s="298" t="s">
        <v>154</v>
      </c>
      <c r="I3" s="298" t="s">
        <v>155</v>
      </c>
      <c r="J3" s="298" t="s">
        <v>157</v>
      </c>
      <c r="K3" s="306" t="s">
        <v>158</v>
      </c>
      <c r="L3" s="385" t="s">
        <v>159</v>
      </c>
      <c r="M3" s="385" t="s">
        <v>160</v>
      </c>
      <c r="N3" s="385" t="s">
        <v>161</v>
      </c>
      <c r="O3" s="303"/>
      <c r="P3" s="298" t="s">
        <v>162</v>
      </c>
      <c r="Q3" s="298" t="s">
        <v>163</v>
      </c>
      <c r="R3" s="386" t="s">
        <v>164</v>
      </c>
      <c r="S3" s="312"/>
      <c r="T3" s="312"/>
      <c r="U3" s="312"/>
      <c r="V3" s="312"/>
      <c r="W3" s="312"/>
      <c r="X3" s="312"/>
      <c r="Y3" s="313"/>
      <c r="Z3" s="298" t="s">
        <v>165</v>
      </c>
      <c r="AA3" s="306" t="s">
        <v>158</v>
      </c>
      <c r="AB3" s="310"/>
      <c r="AC3" s="298" t="s">
        <v>167</v>
      </c>
      <c r="AD3" s="298" t="s">
        <v>168</v>
      </c>
      <c r="AE3" s="298" t="s">
        <v>170</v>
      </c>
      <c r="AF3" s="298" t="s">
        <v>172</v>
      </c>
      <c r="AG3" s="298" t="s">
        <v>174</v>
      </c>
      <c r="AH3" s="298" t="s">
        <v>176</v>
      </c>
      <c r="AI3" s="298" t="s">
        <v>178</v>
      </c>
      <c r="AJ3" s="306" t="s">
        <v>158</v>
      </c>
      <c r="AK3" s="310"/>
      <c r="AL3" s="310"/>
      <c r="AM3" s="298" t="s">
        <v>163</v>
      </c>
      <c r="AN3" s="298" t="s">
        <v>179</v>
      </c>
      <c r="AO3" s="298" t="s">
        <v>180</v>
      </c>
      <c r="AP3" s="306" t="s">
        <v>158</v>
      </c>
    </row>
    <row r="4" spans="1:42" s="193" customFormat="1" ht="36" customHeight="1">
      <c r="A4" s="315"/>
      <c r="B4" s="315"/>
      <c r="C4" s="317"/>
      <c r="D4" s="216"/>
      <c r="E4" s="303"/>
      <c r="F4" s="300"/>
      <c r="G4" s="222"/>
      <c r="H4" s="303"/>
      <c r="I4" s="303"/>
      <c r="J4" s="303"/>
      <c r="K4" s="306"/>
      <c r="L4" s="306"/>
      <c r="M4" s="306"/>
      <c r="N4" s="306"/>
      <c r="O4" s="303"/>
      <c r="P4" s="299"/>
      <c r="Q4" s="299"/>
      <c r="R4" s="306" t="s">
        <v>158</v>
      </c>
      <c r="S4" s="298" t="s">
        <v>168</v>
      </c>
      <c r="T4" s="298" t="s">
        <v>181</v>
      </c>
      <c r="U4" s="298" t="s">
        <v>170</v>
      </c>
      <c r="V4" s="298" t="s">
        <v>172</v>
      </c>
      <c r="W4" s="298" t="s">
        <v>174</v>
      </c>
      <c r="X4" s="298" t="s">
        <v>182</v>
      </c>
      <c r="Y4" s="298" t="s">
        <v>183</v>
      </c>
      <c r="Z4" s="311"/>
      <c r="AA4" s="306"/>
      <c r="AB4" s="310"/>
      <c r="AC4" s="299"/>
      <c r="AD4" s="299"/>
      <c r="AE4" s="299"/>
      <c r="AF4" s="300"/>
      <c r="AG4" s="300"/>
      <c r="AH4" s="299"/>
      <c r="AI4" s="299"/>
      <c r="AJ4" s="306"/>
      <c r="AK4" s="310"/>
      <c r="AL4" s="310"/>
      <c r="AM4" s="299"/>
      <c r="AN4" s="299"/>
      <c r="AO4" s="299"/>
      <c r="AP4" s="306"/>
    </row>
    <row r="5" spans="1:42" s="194" customFormat="1" ht="69" customHeight="1">
      <c r="A5" s="315"/>
      <c r="B5" s="315"/>
      <c r="C5" s="317"/>
      <c r="D5" s="223"/>
      <c r="E5" s="224"/>
      <c r="F5" s="224"/>
      <c r="G5" s="224"/>
      <c r="H5" s="224"/>
      <c r="I5" s="224"/>
      <c r="J5" s="224"/>
      <c r="K5" s="223"/>
      <c r="L5" s="306"/>
      <c r="M5" s="306"/>
      <c r="N5" s="306"/>
      <c r="O5" s="224"/>
      <c r="P5" s="224"/>
      <c r="Q5" s="224"/>
      <c r="R5" s="306"/>
      <c r="S5" s="300"/>
      <c r="T5" s="303"/>
      <c r="U5" s="303"/>
      <c r="V5" s="303"/>
      <c r="W5" s="303"/>
      <c r="X5" s="303"/>
      <c r="Y5" s="300"/>
      <c r="Z5" s="223"/>
      <c r="AA5" s="223"/>
      <c r="AB5" s="310"/>
      <c r="AC5" s="224"/>
      <c r="AD5" s="224"/>
      <c r="AE5" s="224"/>
      <c r="AF5" s="224"/>
      <c r="AG5" s="224"/>
      <c r="AH5" s="224"/>
      <c r="AI5" s="224"/>
      <c r="AJ5" s="223"/>
      <c r="AK5" s="310"/>
      <c r="AL5" s="310"/>
      <c r="AM5" s="224"/>
      <c r="AN5" s="224"/>
      <c r="AO5" s="224"/>
      <c r="AP5" s="223"/>
    </row>
    <row r="6" spans="1:42" s="195" customFormat="1" ht="13.5">
      <c r="A6" s="315"/>
      <c r="B6" s="316"/>
      <c r="C6" s="317"/>
      <c r="D6" s="225" t="s">
        <v>184</v>
      </c>
      <c r="E6" s="225" t="s">
        <v>184</v>
      </c>
      <c r="F6" s="225" t="s">
        <v>184</v>
      </c>
      <c r="G6" s="225" t="s">
        <v>184</v>
      </c>
      <c r="H6" s="226" t="s">
        <v>185</v>
      </c>
      <c r="I6" s="226" t="s">
        <v>185</v>
      </c>
      <c r="J6" s="226" t="s">
        <v>185</v>
      </c>
      <c r="K6" s="226" t="s">
        <v>185</v>
      </c>
      <c r="L6" s="226" t="s">
        <v>186</v>
      </c>
      <c r="M6" s="226" t="s">
        <v>186</v>
      </c>
      <c r="N6" s="226" t="s">
        <v>186</v>
      </c>
      <c r="O6" s="226" t="s">
        <v>185</v>
      </c>
      <c r="P6" s="226" t="s">
        <v>185</v>
      </c>
      <c r="Q6" s="226" t="s">
        <v>185</v>
      </c>
      <c r="R6" s="226" t="s">
        <v>185</v>
      </c>
      <c r="S6" s="226" t="s">
        <v>185</v>
      </c>
      <c r="T6" s="226" t="s">
        <v>185</v>
      </c>
      <c r="U6" s="226" t="s">
        <v>185</v>
      </c>
      <c r="V6" s="226" t="s">
        <v>185</v>
      </c>
      <c r="W6" s="226" t="s">
        <v>185</v>
      </c>
      <c r="X6" s="226" t="s">
        <v>185</v>
      </c>
      <c r="Y6" s="226" t="s">
        <v>185</v>
      </c>
      <c r="Z6" s="226" t="s">
        <v>185</v>
      </c>
      <c r="AA6" s="226" t="s">
        <v>185</v>
      </c>
      <c r="AB6" s="226" t="s">
        <v>187</v>
      </c>
      <c r="AC6" s="226" t="s">
        <v>185</v>
      </c>
      <c r="AD6" s="226" t="s">
        <v>185</v>
      </c>
      <c r="AE6" s="226" t="s">
        <v>185</v>
      </c>
      <c r="AF6" s="226" t="s">
        <v>185</v>
      </c>
      <c r="AG6" s="226" t="s">
        <v>185</v>
      </c>
      <c r="AH6" s="226" t="s">
        <v>185</v>
      </c>
      <c r="AI6" s="226" t="s">
        <v>185</v>
      </c>
      <c r="AJ6" s="226" t="s">
        <v>185</v>
      </c>
      <c r="AK6" s="226" t="s">
        <v>187</v>
      </c>
      <c r="AL6" s="226" t="s">
        <v>187</v>
      </c>
      <c r="AM6" s="226" t="s">
        <v>185</v>
      </c>
      <c r="AN6" s="226" t="s">
        <v>185</v>
      </c>
      <c r="AO6" s="226" t="s">
        <v>185</v>
      </c>
      <c r="AP6" s="226" t="s">
        <v>185</v>
      </c>
    </row>
    <row r="7" spans="1:42" s="199" customFormat="1" ht="12" customHeight="1">
      <c r="A7" s="197" t="s">
        <v>188</v>
      </c>
      <c r="B7" s="212" t="s">
        <v>190</v>
      </c>
      <c r="C7" s="198" t="s">
        <v>158</v>
      </c>
      <c r="D7" s="231">
        <f>SUM(D8:D42)</f>
        <v>2006903</v>
      </c>
      <c r="E7" s="231">
        <f>SUM(E8:E42)</f>
        <v>2006903</v>
      </c>
      <c r="F7" s="231">
        <f>SUM(F8:F42)</f>
        <v>0</v>
      </c>
      <c r="G7" s="231">
        <f>SUM(G8:G42)</f>
        <v>45148</v>
      </c>
      <c r="H7" s="231">
        <f>SUM(H8:H42)</f>
        <v>651436</v>
      </c>
      <c r="I7" s="231">
        <f>SUM(I8:I42)</f>
        <v>104153</v>
      </c>
      <c r="J7" s="231">
        <f>SUM(J8:J42)</f>
        <v>47441</v>
      </c>
      <c r="K7" s="231">
        <f>SUM(K8:K42)</f>
        <v>803030</v>
      </c>
      <c r="L7" s="231">
        <f>IF(D7&lt;&gt;0,K7/D7/365*1000000,"-")</f>
        <v>1096.2573635999456</v>
      </c>
      <c r="M7" s="231">
        <f>IF(D7&lt;&gt;0,('ごみ搬入量内訳'!BR7+'ごみ処理概要'!J7)/'ごみ処理概要'!D7/365*1000000,"-")</f>
        <v>815.550879563843</v>
      </c>
      <c r="N7" s="231">
        <f>IF(D7&lt;&gt;0,'ごみ搬入量内訳'!CM7/'ごみ処理概要'!D7/365*1000000,"-")</f>
        <v>280.7064840361028</v>
      </c>
      <c r="O7" s="231">
        <f>SUM(O8:O42)</f>
        <v>158</v>
      </c>
      <c r="P7" s="231">
        <f>SUM(P8:P42)</f>
        <v>642523</v>
      </c>
      <c r="Q7" s="231">
        <f>SUM(Q8:Q42)</f>
        <v>3269</v>
      </c>
      <c r="R7" s="231">
        <f>SUM(R8:R42)</f>
        <v>82092</v>
      </c>
      <c r="S7" s="231">
        <f>SUM(S8:S42)</f>
        <v>52997</v>
      </c>
      <c r="T7" s="231">
        <f>SUM(T8:T42)</f>
        <v>20192</v>
      </c>
      <c r="U7" s="231">
        <f>SUM(U8:U42)</f>
        <v>750</v>
      </c>
      <c r="V7" s="231">
        <f>SUM(V8:V42)</f>
        <v>0</v>
      </c>
      <c r="W7" s="231">
        <f>SUM(W8:W42)</f>
        <v>0</v>
      </c>
      <c r="X7" s="231">
        <f>SUM(X8:X42)</f>
        <v>7527</v>
      </c>
      <c r="Y7" s="231">
        <f>SUM(Y8:Y42)</f>
        <v>626</v>
      </c>
      <c r="Z7" s="231">
        <f>SUM(Z8:Z42)</f>
        <v>27705</v>
      </c>
      <c r="AA7" s="231">
        <f>SUM(AA8:AA42)</f>
        <v>755589</v>
      </c>
      <c r="AB7" s="236">
        <f>IF(AA7&lt;&gt;0,(Z7+P7+R7)/AA7*100,"-")</f>
        <v>99.56735738609217</v>
      </c>
      <c r="AC7" s="231">
        <f>SUM(AC8:AC42)</f>
        <v>518</v>
      </c>
      <c r="AD7" s="231">
        <f>SUM(AD8:AD42)</f>
        <v>22720</v>
      </c>
      <c r="AE7" s="231">
        <f>SUM(AE8:AE42)</f>
        <v>282</v>
      </c>
      <c r="AF7" s="231">
        <f>SUM(AF8:AF42)</f>
        <v>0</v>
      </c>
      <c r="AG7" s="231">
        <f>SUM(AG8:AG42)</f>
        <v>0</v>
      </c>
      <c r="AH7" s="231">
        <f>SUM(AH8:AH42)</f>
        <v>4302.4</v>
      </c>
      <c r="AI7" s="231">
        <f>SUM(AI8:AI42)</f>
        <v>18135</v>
      </c>
      <c r="AJ7" s="231">
        <f>SUM(AJ8:AJ42)</f>
        <v>45957.4</v>
      </c>
      <c r="AK7" s="236">
        <f>IF((AA7+J7)&lt;&gt;0,(Z7+AJ7+J7)/(AA7+J7)*100,"-")</f>
        <v>15.080806445587335</v>
      </c>
      <c r="AL7" s="236">
        <f>IF((AA7+J7)&lt;&gt;0,('資源化量内訳'!D7-'資源化量内訳'!R7-'資源化量内訳'!T7-'資源化量内訳'!V7-'資源化量内訳'!U7)/(AA7+J7)*100,"-")</f>
        <v>14.547451527340199</v>
      </c>
      <c r="AM7" s="231">
        <f>SUM(AM8:AM42)</f>
        <v>3269</v>
      </c>
      <c r="AN7" s="231">
        <f>SUM(AN8:AN42)</f>
        <v>76248</v>
      </c>
      <c r="AO7" s="231">
        <f>SUM(AO8:AO42)</f>
        <v>17213</v>
      </c>
      <c r="AP7" s="231">
        <f>SUM(AP8:AP42)</f>
        <v>96730</v>
      </c>
    </row>
    <row r="8" spans="1:42" s="201" customFormat="1" ht="12" customHeight="1">
      <c r="A8" s="200" t="s">
        <v>188</v>
      </c>
      <c r="B8" s="214" t="s">
        <v>191</v>
      </c>
      <c r="C8" s="200" t="s">
        <v>192</v>
      </c>
      <c r="D8" s="232">
        <f>+E8+F8</f>
        <v>338793</v>
      </c>
      <c r="E8" s="232">
        <v>338793</v>
      </c>
      <c r="F8" s="232">
        <v>0</v>
      </c>
      <c r="G8" s="232">
        <v>4646</v>
      </c>
      <c r="H8" s="232">
        <f>SUM('ごみ搬入量内訳'!E8,+'ごみ搬入量内訳'!AD8)</f>
        <v>119811</v>
      </c>
      <c r="I8" s="232">
        <f>'ごみ搬入量内訳'!BC8</f>
        <v>7378</v>
      </c>
      <c r="J8" s="232">
        <f>'資源化量内訳'!BO8</f>
        <v>11058</v>
      </c>
      <c r="K8" s="232">
        <f>SUM(H8:J8)</f>
        <v>138247</v>
      </c>
      <c r="L8" s="232">
        <f>IF(D8&lt;&gt;0,K8/D8/365*1000000,"-")</f>
        <v>1117.9655545114244</v>
      </c>
      <c r="M8" s="232">
        <f>IF(D8&lt;&gt;0,('ごみ搬入量内訳'!BR8+'ごみ処理概要'!J8)/'ごみ処理概要'!D8/365*1000000,"-")</f>
        <v>816.524770914183</v>
      </c>
      <c r="N8" s="232">
        <f>IF(D8&lt;&gt;0,'ごみ搬入量内訳'!CM8/'ごみ処理概要'!D8/365*1000000,"-")</f>
        <v>301.4407835972416</v>
      </c>
      <c r="O8" s="233">
        <f>'ごみ搬入量内訳'!DH8</f>
        <v>0</v>
      </c>
      <c r="P8" s="233">
        <f>'ごみ処理量内訳'!E8</f>
        <v>111827</v>
      </c>
      <c r="Q8" s="233">
        <f>'ごみ処理量内訳'!N8</f>
        <v>218</v>
      </c>
      <c r="R8" s="232">
        <f>SUM(S8:Y8)</f>
        <v>13788</v>
      </c>
      <c r="S8" s="233">
        <f>'ごみ処理量内訳'!G8</f>
        <v>10069</v>
      </c>
      <c r="T8" s="233">
        <f>'ごみ処理量内訳'!L8</f>
        <v>3719</v>
      </c>
      <c r="U8" s="233">
        <f>'ごみ処理量内訳'!H8</f>
        <v>0</v>
      </c>
      <c r="V8" s="233">
        <f>'ごみ処理量内訳'!I8</f>
        <v>0</v>
      </c>
      <c r="W8" s="233">
        <f>'ごみ処理量内訳'!J8</f>
        <v>0</v>
      </c>
      <c r="X8" s="233">
        <f>'ごみ処理量内訳'!K8</f>
        <v>0</v>
      </c>
      <c r="Y8" s="233">
        <f>'ごみ処理量内訳'!M8</f>
        <v>0</v>
      </c>
      <c r="Z8" s="232">
        <f>'資源化量内訳'!Y8</f>
        <v>1356</v>
      </c>
      <c r="AA8" s="232">
        <f>SUM(P8,Q8,R8,Z8)</f>
        <v>127189</v>
      </c>
      <c r="AB8" s="237">
        <f>IF(AA8&lt;&gt;0,(Z8+P8+R8)/AA8*100,"-")</f>
        <v>99.82860153000652</v>
      </c>
      <c r="AC8" s="232">
        <f>'施設資源化量内訳'!Y8</f>
        <v>0</v>
      </c>
      <c r="AD8" s="232">
        <f>'施設資源化量内訳'!AT8</f>
        <v>4524</v>
      </c>
      <c r="AE8" s="232">
        <f>'施設資源化量内訳'!BO8</f>
        <v>0</v>
      </c>
      <c r="AF8" s="232">
        <f>'施設資源化量内訳'!CJ8</f>
        <v>0</v>
      </c>
      <c r="AG8" s="232">
        <f>'施設資源化量内訳'!DE8</f>
        <v>0</v>
      </c>
      <c r="AH8" s="232">
        <f>'施設資源化量内訳'!DZ8</f>
        <v>0</v>
      </c>
      <c r="AI8" s="232">
        <f>'施設資源化量内訳'!EU8</f>
        <v>3678</v>
      </c>
      <c r="AJ8" s="232">
        <f>SUM(AC8:AI8)</f>
        <v>8202</v>
      </c>
      <c r="AK8" s="237">
        <f>IF((AA8+J8)&lt;&gt;0,(Z8+AJ8+J8)/(AA8+J8)*100,"-")</f>
        <v>14.912439329605705</v>
      </c>
      <c r="AL8" s="237">
        <f>IF((AA8+J8)&lt;&gt;0,('資源化量内訳'!D8-'資源化量内訳'!R8-'資源化量内訳'!T8-'資源化量内訳'!V8-'資源化量内訳'!U8)/(AA8+J8)*100,"-")</f>
        <v>14.912439329605705</v>
      </c>
      <c r="AM8" s="232">
        <f>'ごみ処理量内訳'!AA8</f>
        <v>218</v>
      </c>
      <c r="AN8" s="232">
        <f>'ごみ処理量内訳'!AB8</f>
        <v>14029</v>
      </c>
      <c r="AO8" s="232">
        <f>'ごみ処理量内訳'!AC8</f>
        <v>2752</v>
      </c>
      <c r="AP8" s="232">
        <f>SUM(AM8:AO8)</f>
        <v>16999</v>
      </c>
    </row>
    <row r="9" spans="1:42" s="201" customFormat="1" ht="12" customHeight="1">
      <c r="A9" s="200" t="s">
        <v>188</v>
      </c>
      <c r="B9" s="214" t="s">
        <v>193</v>
      </c>
      <c r="C9" s="200" t="s">
        <v>194</v>
      </c>
      <c r="D9" s="232">
        <f>+E9+F9</f>
        <v>369088</v>
      </c>
      <c r="E9" s="232">
        <v>369088</v>
      </c>
      <c r="F9" s="232">
        <v>0</v>
      </c>
      <c r="G9" s="232">
        <v>4340</v>
      </c>
      <c r="H9" s="232">
        <f>SUM('ごみ搬入量内訳'!E9,+'ごみ搬入量内訳'!AD9)</f>
        <v>127738</v>
      </c>
      <c r="I9" s="232">
        <f>'ごみ搬入量内訳'!BC9</f>
        <v>8522</v>
      </c>
      <c r="J9" s="232">
        <f>'資源化量内訳'!BO9</f>
        <v>9522</v>
      </c>
      <c r="K9" s="232">
        <f>SUM(H9:J9)</f>
        <v>145782</v>
      </c>
      <c r="L9" s="232">
        <f>IF(D9&lt;&gt;0,K9/D9/365*1000000,"-")</f>
        <v>1082.1341786403984</v>
      </c>
      <c r="M9" s="232">
        <f>IF(D9&lt;&gt;0,('ごみ搬入量内訳'!BR9+'ごみ処理概要'!J9)/'ごみ処理概要'!D9/365*1000000,"-")</f>
        <v>821.1354280732843</v>
      </c>
      <c r="N9" s="232">
        <f>IF(D9&lt;&gt;0,'ごみ搬入量内訳'!CM9/'ごみ処理概要'!D9/365*1000000,"-")</f>
        <v>260.9987505671143</v>
      </c>
      <c r="O9" s="233">
        <f>'ごみ搬入量内訳'!DH9</f>
        <v>0</v>
      </c>
      <c r="P9" s="233">
        <f>'ごみ処理量内訳'!E9</f>
        <v>116538</v>
      </c>
      <c r="Q9" s="233">
        <f>'ごみ処理量内訳'!N9</f>
        <v>1840</v>
      </c>
      <c r="R9" s="232">
        <f>SUM(S9:Y9)</f>
        <v>11348</v>
      </c>
      <c r="S9" s="233">
        <f>'ごみ処理量内訳'!G9</f>
        <v>7452</v>
      </c>
      <c r="T9" s="233">
        <f>'ごみ処理量内訳'!L9</f>
        <v>3896</v>
      </c>
      <c r="U9" s="233">
        <f>'ごみ処理量内訳'!H9</f>
        <v>0</v>
      </c>
      <c r="V9" s="233">
        <f>'ごみ処理量内訳'!I9</f>
        <v>0</v>
      </c>
      <c r="W9" s="233">
        <f>'ごみ処理量内訳'!J9</f>
        <v>0</v>
      </c>
      <c r="X9" s="233">
        <f>'ごみ処理量内訳'!K9</f>
        <v>0</v>
      </c>
      <c r="Y9" s="233">
        <f>'ごみ処理量内訳'!M9</f>
        <v>0</v>
      </c>
      <c r="Z9" s="232">
        <f>'資源化量内訳'!Y9</f>
        <v>6534</v>
      </c>
      <c r="AA9" s="232">
        <f>SUM(P9,Q9,R9,Z9)</f>
        <v>136260</v>
      </c>
      <c r="AB9" s="237">
        <f>IF(AA9&lt;&gt;0,(Z9+P9+R9)/AA9*100,"-")</f>
        <v>98.64964039336563</v>
      </c>
      <c r="AC9" s="232">
        <f>'施設資源化量内訳'!Y9</f>
        <v>0</v>
      </c>
      <c r="AD9" s="232">
        <f>'施設資源化量内訳'!AT9</f>
        <v>2199</v>
      </c>
      <c r="AE9" s="232">
        <f>'施設資源化量内訳'!BO9</f>
        <v>0</v>
      </c>
      <c r="AF9" s="232">
        <f>'施設資源化量内訳'!CJ9</f>
        <v>0</v>
      </c>
      <c r="AG9" s="232">
        <f>'施設資源化量内訳'!DE9</f>
        <v>0</v>
      </c>
      <c r="AH9" s="232">
        <f>'施設資源化量内訳'!DZ9</f>
        <v>0</v>
      </c>
      <c r="AI9" s="232">
        <f>'施設資源化量内訳'!EU9</f>
        <v>3322</v>
      </c>
      <c r="AJ9" s="232">
        <f>SUM(AC9:AI9)</f>
        <v>5521</v>
      </c>
      <c r="AK9" s="237">
        <f>IF((AA9+J9)&lt;&gt;0,(Z9+AJ9+J9)/(AA9+J9)*100,"-")</f>
        <v>14.800867048058059</v>
      </c>
      <c r="AL9" s="237">
        <f>IF((AA9+J9)&lt;&gt;0,('資源化量内訳'!D9-'資源化量内訳'!R9-'資源化量内訳'!T9-'資源化量内訳'!V9-'資源化量内訳'!U9)/(AA9+J9)*100,"-")</f>
        <v>14.800867048058059</v>
      </c>
      <c r="AM9" s="232">
        <f>'ごみ処理量内訳'!AA9</f>
        <v>1840</v>
      </c>
      <c r="AN9" s="232">
        <f>'ごみ処理量内訳'!AB9</f>
        <v>16772</v>
      </c>
      <c r="AO9" s="232">
        <f>'ごみ処理量内訳'!AC9</f>
        <v>3342</v>
      </c>
      <c r="AP9" s="232">
        <f>SUM(AM9:AO9)</f>
        <v>21954</v>
      </c>
    </row>
    <row r="10" spans="1:42" s="201" customFormat="1" ht="12" customHeight="1">
      <c r="A10" s="200" t="s">
        <v>188</v>
      </c>
      <c r="B10" s="214" t="s">
        <v>195</v>
      </c>
      <c r="C10" s="200" t="s">
        <v>196</v>
      </c>
      <c r="D10" s="232">
        <f>+E10+F10</f>
        <v>122330</v>
      </c>
      <c r="E10" s="232">
        <v>122330</v>
      </c>
      <c r="F10" s="232">
        <v>0</v>
      </c>
      <c r="G10" s="232">
        <v>1875</v>
      </c>
      <c r="H10" s="232">
        <f>SUM('ごみ搬入量内訳'!E10,+'ごみ搬入量内訳'!AD10)</f>
        <v>34356</v>
      </c>
      <c r="I10" s="232">
        <f>'ごみ搬入量内訳'!BC10</f>
        <v>19492</v>
      </c>
      <c r="J10" s="232">
        <f>'資源化量内訳'!BO10</f>
        <v>2088</v>
      </c>
      <c r="K10" s="232">
        <f>SUM(H10:J10)</f>
        <v>55936</v>
      </c>
      <c r="L10" s="232">
        <f>IF(D10&lt;&gt;0,K10/D10/365*1000000,"-")</f>
        <v>1252.7533317133423</v>
      </c>
      <c r="M10" s="232">
        <f>IF(D10&lt;&gt;0,('ごみ搬入量内訳'!BR10+'ごみ処理概要'!J10)/'ごみ処理概要'!D10/365*1000000,"-")</f>
        <v>816.206779550934</v>
      </c>
      <c r="N10" s="232">
        <f>IF(D10&lt;&gt;0,'ごみ搬入量内訳'!CM10/'ごみ処理概要'!D10/365*1000000,"-")</f>
        <v>436.54655216240826</v>
      </c>
      <c r="O10" s="233">
        <f>'ごみ搬入量内訳'!DH10</f>
        <v>0</v>
      </c>
      <c r="P10" s="233">
        <f>'ごみ処理量内訳'!E10</f>
        <v>47053</v>
      </c>
      <c r="Q10" s="233">
        <f>'ごみ処理量内訳'!N10</f>
        <v>0</v>
      </c>
      <c r="R10" s="232">
        <f>SUM(S10:Y10)</f>
        <v>4509</v>
      </c>
      <c r="S10" s="233">
        <f>'ごみ処理量内訳'!G10</f>
        <v>4160</v>
      </c>
      <c r="T10" s="233">
        <f>'ごみ処理量内訳'!L10</f>
        <v>309</v>
      </c>
      <c r="U10" s="233">
        <f>'ごみ処理量内訳'!H10</f>
        <v>0</v>
      </c>
      <c r="V10" s="233">
        <f>'ごみ処理量内訳'!I10</f>
        <v>0</v>
      </c>
      <c r="W10" s="233">
        <f>'ごみ処理量内訳'!J10</f>
        <v>0</v>
      </c>
      <c r="X10" s="233">
        <f>'ごみ処理量内訳'!K10</f>
        <v>0</v>
      </c>
      <c r="Y10" s="233">
        <f>'ごみ処理量内訳'!M10</f>
        <v>40</v>
      </c>
      <c r="Z10" s="232">
        <f>'資源化量内訳'!Y10</f>
        <v>2286</v>
      </c>
      <c r="AA10" s="232">
        <f>SUM(P10,Q10,R10,Z10)</f>
        <v>53848</v>
      </c>
      <c r="AB10" s="237">
        <f>IF(AA10&lt;&gt;0,(Z10+P10+R10)/AA10*100,"-")</f>
        <v>100</v>
      </c>
      <c r="AC10" s="232">
        <f>'施設資源化量内訳'!Y10</f>
        <v>30</v>
      </c>
      <c r="AD10" s="232">
        <f>'施設資源化量内訳'!AT10</f>
        <v>929</v>
      </c>
      <c r="AE10" s="232">
        <f>'施設資源化量内訳'!BO10</f>
        <v>0</v>
      </c>
      <c r="AF10" s="232">
        <f>'施設資源化量内訳'!CJ10</f>
        <v>0</v>
      </c>
      <c r="AG10" s="232">
        <f>'施設資源化量内訳'!DE10</f>
        <v>0</v>
      </c>
      <c r="AH10" s="232">
        <f>'施設資源化量内訳'!DZ10</f>
        <v>0</v>
      </c>
      <c r="AI10" s="232">
        <f>'施設資源化量内訳'!EU10</f>
        <v>270</v>
      </c>
      <c r="AJ10" s="232">
        <f>SUM(AC10:AI10)</f>
        <v>1229</v>
      </c>
      <c r="AK10" s="237">
        <f>IF((AA10+J10)&lt;&gt;0,(Z10+AJ10+J10)/(AA10+J10)*100,"-")</f>
        <v>10.016804919908468</v>
      </c>
      <c r="AL10" s="237">
        <f>IF((AA10+J10)&lt;&gt;0,('資源化量内訳'!D10-'資源化量内訳'!R10-'資源化量内訳'!T10-'資源化量内訳'!V10-'資源化量内訳'!U10)/(AA10+J10)*100,"-")</f>
        <v>10.016804919908468</v>
      </c>
      <c r="AM10" s="232">
        <f>'ごみ処理量内訳'!AA10</f>
        <v>0</v>
      </c>
      <c r="AN10" s="232">
        <f>'ごみ処理量内訳'!AB10</f>
        <v>0</v>
      </c>
      <c r="AO10" s="232">
        <f>'ごみ処理量内訳'!AC10</f>
        <v>1955</v>
      </c>
      <c r="AP10" s="232">
        <f>SUM(AM10:AO10)</f>
        <v>1955</v>
      </c>
    </row>
    <row r="11" spans="1:42" s="201" customFormat="1" ht="12" customHeight="1">
      <c r="A11" s="200" t="s">
        <v>188</v>
      </c>
      <c r="B11" s="214" t="s">
        <v>197</v>
      </c>
      <c r="C11" s="200" t="s">
        <v>198</v>
      </c>
      <c r="D11" s="232">
        <f>+E11+F11</f>
        <v>204917</v>
      </c>
      <c r="E11" s="232">
        <v>204917</v>
      </c>
      <c r="F11" s="232">
        <v>0</v>
      </c>
      <c r="G11" s="232">
        <v>11334</v>
      </c>
      <c r="H11" s="232">
        <f>SUM('ごみ搬入量内訳'!E11,+'ごみ搬入量内訳'!AD11)</f>
        <v>72104</v>
      </c>
      <c r="I11" s="232">
        <f>'ごみ搬入量内訳'!BC11</f>
        <v>4035</v>
      </c>
      <c r="J11" s="232">
        <f>'資源化量内訳'!BO11</f>
        <v>1907</v>
      </c>
      <c r="K11" s="232">
        <f>SUM(H11:J11)</f>
        <v>78046</v>
      </c>
      <c r="L11" s="232">
        <f>IF(D11&lt;&gt;0,K11/D11/365*1000000,"-")</f>
        <v>1043.4695878538462</v>
      </c>
      <c r="M11" s="232">
        <f>IF(D11&lt;&gt;0,('ごみ搬入量内訳'!BR11+'ごみ処理概要'!J11)/'ごみ処理概要'!D11/365*1000000,"-")</f>
        <v>792.9170921925555</v>
      </c>
      <c r="N11" s="232">
        <f>IF(D11&lt;&gt;0,'ごみ搬入量内訳'!CM11/'ごみ処理概要'!D11/365*1000000,"-")</f>
        <v>250.55249566129046</v>
      </c>
      <c r="O11" s="233">
        <f>'ごみ搬入量内訳'!DH11</f>
        <v>0</v>
      </c>
      <c r="P11" s="233">
        <f>'ごみ処理量内訳'!E11</f>
        <v>64833</v>
      </c>
      <c r="Q11" s="233">
        <f>'ごみ処理量内訳'!N11</f>
        <v>0</v>
      </c>
      <c r="R11" s="232">
        <f>SUM(S11:Y11)</f>
        <v>7999</v>
      </c>
      <c r="S11" s="233">
        <f>'ごみ処理量内訳'!G11</f>
        <v>6409</v>
      </c>
      <c r="T11" s="233">
        <f>'ごみ処理量内訳'!L11</f>
        <v>1590</v>
      </c>
      <c r="U11" s="233">
        <f>'ごみ処理量内訳'!H11</f>
        <v>0</v>
      </c>
      <c r="V11" s="233">
        <f>'ごみ処理量内訳'!I11</f>
        <v>0</v>
      </c>
      <c r="W11" s="233">
        <f>'ごみ処理量内訳'!J11</f>
        <v>0</v>
      </c>
      <c r="X11" s="233">
        <f>'ごみ処理量内訳'!K11</f>
        <v>0</v>
      </c>
      <c r="Y11" s="233">
        <f>'ごみ処理量内訳'!M11</f>
        <v>0</v>
      </c>
      <c r="Z11" s="232">
        <f>'資源化量内訳'!Y11</f>
        <v>3307</v>
      </c>
      <c r="AA11" s="232">
        <f>SUM(P11,Q11,R11,Z11)</f>
        <v>76139</v>
      </c>
      <c r="AB11" s="237">
        <f>IF(AA11&lt;&gt;0,(Z11+P11+R11)/AA11*100,"-")</f>
        <v>100</v>
      </c>
      <c r="AC11" s="232">
        <f>'施設資源化量内訳'!Y11</f>
        <v>0</v>
      </c>
      <c r="AD11" s="232">
        <f>'施設資源化量内訳'!AT11</f>
        <v>1430</v>
      </c>
      <c r="AE11" s="232">
        <f>'施設資源化量内訳'!BO11</f>
        <v>0</v>
      </c>
      <c r="AF11" s="232">
        <f>'施設資源化量内訳'!CJ11</f>
        <v>0</v>
      </c>
      <c r="AG11" s="232">
        <f>'施設資源化量内訳'!DE11</f>
        <v>0</v>
      </c>
      <c r="AH11" s="232">
        <f>'施設資源化量内訳'!DZ11</f>
        <v>0</v>
      </c>
      <c r="AI11" s="232">
        <f>'施設資源化量内訳'!EU11</f>
        <v>1516</v>
      </c>
      <c r="AJ11" s="232">
        <f>SUM(AC11:AI11)</f>
        <v>2946</v>
      </c>
      <c r="AK11" s="237">
        <f>IF((AA11+J11)&lt;&gt;0,(Z11+AJ11+J11)/(AA11+J11)*100,"-")</f>
        <v>10.455372472644338</v>
      </c>
      <c r="AL11" s="237">
        <f>IF((AA11+J11)&lt;&gt;0,('資源化量内訳'!D11-'資源化量内訳'!R11-'資源化量内訳'!T11-'資源化量内訳'!V11-'資源化量内訳'!U11)/(AA11+J11)*100,"-")</f>
        <v>10.455372472644338</v>
      </c>
      <c r="AM11" s="232">
        <f>'ごみ処理量内訳'!AA11</f>
        <v>0</v>
      </c>
      <c r="AN11" s="232">
        <f>'ごみ処理量内訳'!AB11</f>
        <v>6377</v>
      </c>
      <c r="AO11" s="232">
        <f>'ごみ処理量内訳'!AC11</f>
        <v>2186</v>
      </c>
      <c r="AP11" s="232">
        <f>SUM(AM11:AO11)</f>
        <v>8563</v>
      </c>
    </row>
    <row r="12" spans="1:42" s="201" customFormat="1" ht="12" customHeight="1">
      <c r="A12" s="202" t="s">
        <v>188</v>
      </c>
      <c r="B12" s="203" t="s">
        <v>199</v>
      </c>
      <c r="C12" s="202" t="s">
        <v>200</v>
      </c>
      <c r="D12" s="234">
        <f>+E12+F12</f>
        <v>214612</v>
      </c>
      <c r="E12" s="234">
        <v>214612</v>
      </c>
      <c r="F12" s="234">
        <v>0</v>
      </c>
      <c r="G12" s="234">
        <v>8155</v>
      </c>
      <c r="H12" s="234">
        <f>SUM('ごみ搬入量内訳'!E12,+'ごみ搬入量内訳'!AD12)</f>
        <v>72587</v>
      </c>
      <c r="I12" s="234">
        <f>'ごみ搬入量内訳'!BC12</f>
        <v>9246</v>
      </c>
      <c r="J12" s="234">
        <f>'資源化量内訳'!BO12</f>
        <v>5665</v>
      </c>
      <c r="K12" s="234">
        <f>SUM(H12:J12)</f>
        <v>87498</v>
      </c>
      <c r="L12" s="234">
        <f>IF(D12&lt;&gt;0,K12/D12/365*1000000,"-")</f>
        <v>1116.995079236974</v>
      </c>
      <c r="M12" s="234">
        <f>IF(D12&lt;&gt;0,('ごみ搬入量内訳'!BR12+'ごみ処理概要'!J12)/'ごみ処理概要'!D12/365*1000000,"-")</f>
        <v>765.574011998461</v>
      </c>
      <c r="N12" s="234">
        <f>IF(D12&lt;&gt;0,'ごみ搬入量内訳'!CM12/'ごみ処理概要'!D12/365*1000000,"-")</f>
        <v>351.42106723851316</v>
      </c>
      <c r="O12" s="234">
        <f>'ごみ搬入量内訳'!DH12</f>
        <v>0</v>
      </c>
      <c r="P12" s="234">
        <f>'ごみ処理量内訳'!E12</f>
        <v>68404</v>
      </c>
      <c r="Q12" s="234">
        <f>'ごみ処理量内訳'!N12</f>
        <v>0</v>
      </c>
      <c r="R12" s="234">
        <f>SUM(S12:Y12)</f>
        <v>12077</v>
      </c>
      <c r="S12" s="234">
        <f>'ごみ処理量内訳'!G12</f>
        <v>8677</v>
      </c>
      <c r="T12" s="234">
        <f>'ごみ処理量内訳'!L12</f>
        <v>3400</v>
      </c>
      <c r="U12" s="234">
        <f>'ごみ処理量内訳'!H12</f>
        <v>0</v>
      </c>
      <c r="V12" s="234">
        <f>'ごみ処理量内訳'!I12</f>
        <v>0</v>
      </c>
      <c r="W12" s="234">
        <f>'ごみ処理量内訳'!J12</f>
        <v>0</v>
      </c>
      <c r="X12" s="234">
        <f>'ごみ処理量内訳'!K12</f>
        <v>0</v>
      </c>
      <c r="Y12" s="234">
        <f>'ごみ処理量内訳'!M12</f>
        <v>0</v>
      </c>
      <c r="Z12" s="234">
        <f>'資源化量内訳'!Y12</f>
        <v>1352</v>
      </c>
      <c r="AA12" s="234">
        <f>SUM(P12,Q12,R12,Z12)</f>
        <v>81833</v>
      </c>
      <c r="AB12" s="238">
        <f>IF(AA12&lt;&gt;0,(Z12+P12+R12)/AA12*100,"-")</f>
        <v>100</v>
      </c>
      <c r="AC12" s="234">
        <f>'施設資源化量内訳'!Y12</f>
        <v>248</v>
      </c>
      <c r="AD12" s="234">
        <f>'施設資源化量内訳'!AT12</f>
        <v>5577</v>
      </c>
      <c r="AE12" s="234">
        <f>'施設資源化量内訳'!BO12</f>
        <v>0</v>
      </c>
      <c r="AF12" s="234">
        <f>'施設資源化量内訳'!CJ12</f>
        <v>0</v>
      </c>
      <c r="AG12" s="234">
        <f>'施設資源化量内訳'!DE12</f>
        <v>0</v>
      </c>
      <c r="AH12" s="234">
        <f>'施設資源化量内訳'!DZ12</f>
        <v>0</v>
      </c>
      <c r="AI12" s="234">
        <f>'施設資源化量内訳'!EU12</f>
        <v>3400</v>
      </c>
      <c r="AJ12" s="234">
        <f>SUM(AC12:AI12)</f>
        <v>9225</v>
      </c>
      <c r="AK12" s="238">
        <f>IF((AA12+J12)&lt;&gt;0,(Z12+AJ12+J12)/(AA12+J12)*100,"-")</f>
        <v>18.56271000480011</v>
      </c>
      <c r="AL12" s="238">
        <f>IF((AA12+J12)&lt;&gt;0,('資源化量内訳'!D12-'資源化量内訳'!R12-'資源化量内訳'!T12-'資源化量内訳'!V12-'資源化量内訳'!U12)/(AA12+J12)*100,"-")</f>
        <v>18.56271000480011</v>
      </c>
      <c r="AM12" s="234">
        <f>'ごみ処理量内訳'!AA12</f>
        <v>0</v>
      </c>
      <c r="AN12" s="234">
        <f>'ごみ処理量内訳'!AB12</f>
        <v>8691</v>
      </c>
      <c r="AO12" s="234">
        <f>'ごみ処理量内訳'!AC12</f>
        <v>1260</v>
      </c>
      <c r="AP12" s="234">
        <f>SUM(AM12:AO12)</f>
        <v>9951</v>
      </c>
    </row>
    <row r="13" spans="1:42" s="201" customFormat="1" ht="12" customHeight="1">
      <c r="A13" s="202" t="s">
        <v>188</v>
      </c>
      <c r="B13" s="203" t="s">
        <v>201</v>
      </c>
      <c r="C13" s="202" t="s">
        <v>202</v>
      </c>
      <c r="D13" s="234">
        <f>+E13+F13</f>
        <v>51411</v>
      </c>
      <c r="E13" s="234">
        <v>51411</v>
      </c>
      <c r="F13" s="234">
        <v>0</v>
      </c>
      <c r="G13" s="234">
        <v>540</v>
      </c>
      <c r="H13" s="234">
        <f>SUM('ごみ搬入量内訳'!E13,+'ごみ搬入量内訳'!AD13)</f>
        <v>17907</v>
      </c>
      <c r="I13" s="234">
        <f>'ごみ搬入量内訳'!BC13</f>
        <v>3003</v>
      </c>
      <c r="J13" s="234">
        <f>'資源化量内訳'!BO13</f>
        <v>821</v>
      </c>
      <c r="K13" s="234">
        <f>SUM(H13:J13)</f>
        <v>21731</v>
      </c>
      <c r="L13" s="234">
        <f>IF(D13&lt;&gt;0,K13/D13/365*1000000,"-")</f>
        <v>1158.0592927850046</v>
      </c>
      <c r="M13" s="234">
        <f>IF(D13&lt;&gt;0,('ごみ搬入量内訳'!BR13+'ごみ処理概要'!J13)/'ごみ処理概要'!D13/365*1000000,"-")</f>
        <v>851.7978802574897</v>
      </c>
      <c r="N13" s="234">
        <f>IF(D13&lt;&gt;0,'ごみ搬入量内訳'!CM13/'ごみ処理概要'!D13/365*1000000,"-")</f>
        <v>306.26141252751466</v>
      </c>
      <c r="O13" s="234">
        <f>'ごみ搬入量内訳'!DH13</f>
        <v>0</v>
      </c>
      <c r="P13" s="234">
        <f>'ごみ処理量内訳'!E13</f>
        <v>17052</v>
      </c>
      <c r="Q13" s="234">
        <f>'ごみ処理量内訳'!N13</f>
        <v>1020</v>
      </c>
      <c r="R13" s="234">
        <f>SUM(S13:Y13)</f>
        <v>307</v>
      </c>
      <c r="S13" s="234">
        <f>'ごみ処理量内訳'!G13</f>
        <v>0</v>
      </c>
      <c r="T13" s="234">
        <f>'ごみ処理量内訳'!L13</f>
        <v>307</v>
      </c>
      <c r="U13" s="234">
        <f>'ごみ処理量内訳'!H13</f>
        <v>0</v>
      </c>
      <c r="V13" s="234">
        <f>'ごみ処理量内訳'!I13</f>
        <v>0</v>
      </c>
      <c r="W13" s="234">
        <f>'ごみ処理量内訳'!J13</f>
        <v>0</v>
      </c>
      <c r="X13" s="234">
        <f>'ごみ処理量内訳'!K13</f>
        <v>0</v>
      </c>
      <c r="Y13" s="234">
        <f>'ごみ処理量内訳'!M13</f>
        <v>0</v>
      </c>
      <c r="Z13" s="234">
        <f>'資源化量内訳'!Y13</f>
        <v>2531</v>
      </c>
      <c r="AA13" s="234">
        <f>SUM(P13,Q13,R13,Z13)</f>
        <v>20910</v>
      </c>
      <c r="AB13" s="238">
        <f>IF(AA13&lt;&gt;0,(Z13+P13+R13)/AA13*100,"-")</f>
        <v>95.1219512195122</v>
      </c>
      <c r="AC13" s="234">
        <f>'施設資源化量内訳'!Y13</f>
        <v>0</v>
      </c>
      <c r="AD13" s="234">
        <f>'施設資源化量内訳'!AT13</f>
        <v>0</v>
      </c>
      <c r="AE13" s="234">
        <f>'施設資源化量内訳'!BO13</f>
        <v>0</v>
      </c>
      <c r="AF13" s="234">
        <f>'施設資源化量内訳'!CJ13</f>
        <v>0</v>
      </c>
      <c r="AG13" s="234">
        <f>'施設資源化量内訳'!DE13</f>
        <v>0</v>
      </c>
      <c r="AH13" s="234">
        <f>'施設資源化量内訳'!DZ13</f>
        <v>0</v>
      </c>
      <c r="AI13" s="234">
        <f>'施設資源化量内訳'!EU13</f>
        <v>307</v>
      </c>
      <c r="AJ13" s="234">
        <f>SUM(AC13:AI13)</f>
        <v>307</v>
      </c>
      <c r="AK13" s="238">
        <f>IF((AA13+J13)&lt;&gt;0,(Z13+AJ13+J13)/(AA13+J13)*100,"-")</f>
        <v>16.83769729878975</v>
      </c>
      <c r="AL13" s="238">
        <f>IF((AA13+J13)&lt;&gt;0,('資源化量内訳'!D13-'資源化量内訳'!R13-'資源化量内訳'!T13-'資源化量内訳'!V13-'資源化量内訳'!U13)/(AA13+J13)*100,"-")</f>
        <v>16.83769729878975</v>
      </c>
      <c r="AM13" s="234">
        <f>'ごみ処理量内訳'!AA13</f>
        <v>1020</v>
      </c>
      <c r="AN13" s="234">
        <f>'ごみ処理量内訳'!AB13</f>
        <v>1955</v>
      </c>
      <c r="AO13" s="234">
        <f>'ごみ処理量内訳'!AC13</f>
        <v>0</v>
      </c>
      <c r="AP13" s="234">
        <f>SUM(AM13:AO13)</f>
        <v>2975</v>
      </c>
    </row>
    <row r="14" spans="1:42" s="201" customFormat="1" ht="12" customHeight="1">
      <c r="A14" s="202" t="s">
        <v>188</v>
      </c>
      <c r="B14" s="203" t="s">
        <v>203</v>
      </c>
      <c r="C14" s="202" t="s">
        <v>204</v>
      </c>
      <c r="D14" s="234">
        <f>+E14+F14</f>
        <v>78742</v>
      </c>
      <c r="E14" s="234">
        <v>78742</v>
      </c>
      <c r="F14" s="234">
        <v>0</v>
      </c>
      <c r="G14" s="234">
        <v>1856</v>
      </c>
      <c r="H14" s="234">
        <f>SUM('ごみ搬入量内訳'!E14,+'ごみ搬入量内訳'!AD14)</f>
        <v>26692</v>
      </c>
      <c r="I14" s="234">
        <f>'ごみ搬入量内訳'!BC14</f>
        <v>3773</v>
      </c>
      <c r="J14" s="234">
        <f>'資源化量内訳'!BO14</f>
        <v>2009</v>
      </c>
      <c r="K14" s="234">
        <f>SUM(H14:J14)</f>
        <v>32474</v>
      </c>
      <c r="L14" s="234">
        <f>IF(D14&lt;&gt;0,K14/D14/365*1000000,"-")</f>
        <v>1129.890820828765</v>
      </c>
      <c r="M14" s="234">
        <f>IF(D14&lt;&gt;0,('ごみ搬入量内訳'!BR14+'ごみ処理概要'!J14)/'ごみ処理概要'!D14/365*1000000,"-")</f>
        <v>847.853036951264</v>
      </c>
      <c r="N14" s="234">
        <f>IF(D14&lt;&gt;0,'ごみ搬入量内訳'!CM14/'ごみ処理概要'!D14/365*1000000,"-")</f>
        <v>282.0377838775011</v>
      </c>
      <c r="O14" s="234">
        <f>'ごみ搬入量内訳'!DH14</f>
        <v>0</v>
      </c>
      <c r="P14" s="234">
        <f>'ごみ処理量内訳'!E14</f>
        <v>24435</v>
      </c>
      <c r="Q14" s="234">
        <f>'ごみ処理量内訳'!N14</f>
        <v>0</v>
      </c>
      <c r="R14" s="234">
        <f>SUM(S14:Y14)</f>
        <v>1640</v>
      </c>
      <c r="S14" s="234">
        <f>'ごみ処理量内訳'!G14</f>
        <v>1622</v>
      </c>
      <c r="T14" s="234">
        <f>'ごみ処理量内訳'!L14</f>
        <v>18</v>
      </c>
      <c r="U14" s="234">
        <f>'ごみ処理量内訳'!H14</f>
        <v>0</v>
      </c>
      <c r="V14" s="234">
        <f>'ごみ処理量内訳'!I14</f>
        <v>0</v>
      </c>
      <c r="W14" s="234">
        <f>'ごみ処理量内訳'!J14</f>
        <v>0</v>
      </c>
      <c r="X14" s="234">
        <f>'ごみ処理量内訳'!K14</f>
        <v>0</v>
      </c>
      <c r="Y14" s="234">
        <f>'ごみ処理量内訳'!M14</f>
        <v>0</v>
      </c>
      <c r="Z14" s="234">
        <f>'資源化量内訳'!Y14</f>
        <v>4390</v>
      </c>
      <c r="AA14" s="234">
        <f>SUM(P14,Q14,R14,Z14)</f>
        <v>30465</v>
      </c>
      <c r="AB14" s="238">
        <f>IF(AA14&lt;&gt;0,(Z14+P14+R14)/AA14*100,"-")</f>
        <v>100</v>
      </c>
      <c r="AC14" s="234">
        <f>'施設資源化量内訳'!Y14</f>
        <v>0</v>
      </c>
      <c r="AD14" s="234">
        <f>'施設資源化量内訳'!AT14</f>
        <v>725</v>
      </c>
      <c r="AE14" s="234">
        <f>'施設資源化量内訳'!BO14</f>
        <v>0</v>
      </c>
      <c r="AF14" s="234">
        <f>'施設資源化量内訳'!CJ14</f>
        <v>0</v>
      </c>
      <c r="AG14" s="234">
        <f>'施設資源化量内訳'!DE14</f>
        <v>0</v>
      </c>
      <c r="AH14" s="234">
        <f>'施設資源化量内訳'!DZ14</f>
        <v>0</v>
      </c>
      <c r="AI14" s="234">
        <f>'施設資源化量内訳'!EU14</f>
        <v>18</v>
      </c>
      <c r="AJ14" s="234">
        <f>SUM(AC14:AI14)</f>
        <v>743</v>
      </c>
      <c r="AK14" s="238">
        <f>IF((AA14+J14)&lt;&gt;0,(Z14+AJ14+J14)/(AA14+J14)*100,"-")</f>
        <v>21.99297899858348</v>
      </c>
      <c r="AL14" s="238">
        <f>IF((AA14+J14)&lt;&gt;0,('資源化量内訳'!D14-'資源化量内訳'!R14-'資源化量内訳'!T14-'資源化量内訳'!V14-'資源化量内訳'!U14)/(AA14+J14)*100,"-")</f>
        <v>21.99297899858348</v>
      </c>
      <c r="AM14" s="234">
        <f>'ごみ処理量内訳'!AA14</f>
        <v>0</v>
      </c>
      <c r="AN14" s="234">
        <f>'ごみ処理量内訳'!AB14</f>
        <v>3739</v>
      </c>
      <c r="AO14" s="234">
        <f>'ごみ処理量内訳'!AC14</f>
        <v>331</v>
      </c>
      <c r="AP14" s="234">
        <f>SUM(AM14:AO14)</f>
        <v>4070</v>
      </c>
    </row>
    <row r="15" spans="1:42" s="201" customFormat="1" ht="12" customHeight="1">
      <c r="A15" s="202" t="s">
        <v>188</v>
      </c>
      <c r="B15" s="203" t="s">
        <v>205</v>
      </c>
      <c r="C15" s="202" t="s">
        <v>206</v>
      </c>
      <c r="D15" s="234">
        <f>+E15+F15</f>
        <v>85056</v>
      </c>
      <c r="E15" s="234">
        <v>85056</v>
      </c>
      <c r="F15" s="234">
        <v>0</v>
      </c>
      <c r="G15" s="234">
        <v>607</v>
      </c>
      <c r="H15" s="234">
        <f>SUM('ごみ搬入量内訳'!E15,+'ごみ搬入量内訳'!AD15)</f>
        <v>21119</v>
      </c>
      <c r="I15" s="234">
        <f>'ごみ搬入量内訳'!BC15</f>
        <v>12581</v>
      </c>
      <c r="J15" s="234">
        <f>'資源化量内訳'!BO15</f>
        <v>3942</v>
      </c>
      <c r="K15" s="234">
        <f>SUM(H15:J15)</f>
        <v>37642</v>
      </c>
      <c r="L15" s="234">
        <f>IF(D15&lt;&gt;0,K15/D15/365*1000000,"-")</f>
        <v>1212.4808023336116</v>
      </c>
      <c r="M15" s="234">
        <f>IF(D15&lt;&gt;0,('ごみ搬入量内訳'!BR15+'ごみ処理概要'!J15)/'ごみ処理概要'!D15/365*1000000,"-")</f>
        <v>880.9023160889328</v>
      </c>
      <c r="N15" s="234">
        <f>IF(D15&lt;&gt;0,'ごみ搬入量内訳'!CM15/'ごみ処理概要'!D15/365*1000000,"-")</f>
        <v>331.57848624467874</v>
      </c>
      <c r="O15" s="234">
        <f>'ごみ搬入量内訳'!DH15</f>
        <v>0</v>
      </c>
      <c r="P15" s="234">
        <f>'ごみ処理量内訳'!E15</f>
        <v>30885</v>
      </c>
      <c r="Q15" s="234">
        <f>'ごみ処理量内訳'!N15</f>
        <v>16</v>
      </c>
      <c r="R15" s="234">
        <f>SUM(S15:Y15)</f>
        <v>2799</v>
      </c>
      <c r="S15" s="234">
        <f>'ごみ処理量内訳'!G15</f>
        <v>2179</v>
      </c>
      <c r="T15" s="234">
        <f>'ごみ処理量内訳'!L15</f>
        <v>601</v>
      </c>
      <c r="U15" s="234">
        <f>'ごみ処理量内訳'!H15</f>
        <v>0</v>
      </c>
      <c r="V15" s="234">
        <f>'ごみ処理量内訳'!I15</f>
        <v>0</v>
      </c>
      <c r="W15" s="234">
        <f>'ごみ処理量内訳'!J15</f>
        <v>0</v>
      </c>
      <c r="X15" s="234">
        <f>'ごみ処理量内訳'!K15</f>
        <v>19</v>
      </c>
      <c r="Y15" s="234">
        <f>'ごみ処理量内訳'!M15</f>
        <v>0</v>
      </c>
      <c r="Z15" s="234">
        <f>'資源化量内訳'!Y15</f>
        <v>0</v>
      </c>
      <c r="AA15" s="234">
        <f>SUM(P15,Q15,R15,Z15)</f>
        <v>33700</v>
      </c>
      <c r="AB15" s="238">
        <f>IF(AA15&lt;&gt;0,(Z15+P15+R15)/AA15*100,"-")</f>
        <v>99.95252225519287</v>
      </c>
      <c r="AC15" s="234">
        <f>'施設資源化量内訳'!Y15</f>
        <v>0</v>
      </c>
      <c r="AD15" s="234">
        <f>'施設資源化量内訳'!AT15</f>
        <v>817</v>
      </c>
      <c r="AE15" s="234">
        <f>'施設資源化量内訳'!BO15</f>
        <v>0</v>
      </c>
      <c r="AF15" s="234">
        <f>'施設資源化量内訳'!CJ15</f>
        <v>0</v>
      </c>
      <c r="AG15" s="234">
        <f>'施設資源化量内訳'!DE15</f>
        <v>0</v>
      </c>
      <c r="AH15" s="234">
        <f>'施設資源化量内訳'!DZ15</f>
        <v>19</v>
      </c>
      <c r="AI15" s="234">
        <f>'施設資源化量内訳'!EU15</f>
        <v>601</v>
      </c>
      <c r="AJ15" s="234">
        <f>SUM(AC15:AI15)</f>
        <v>1437</v>
      </c>
      <c r="AK15" s="238">
        <f>IF((AA15+J15)&lt;&gt;0,(Z15+AJ15+J15)/(AA15+J15)*100,"-")</f>
        <v>14.28988895382817</v>
      </c>
      <c r="AL15" s="238">
        <f>IF((AA15+J15)&lt;&gt;0,('資源化量内訳'!D15-'資源化量内訳'!R15-'資源化量内訳'!T15-'資源化量内訳'!V15-'資源化量内訳'!U15)/(AA15+J15)*100,"-")</f>
        <v>14.28988895382817</v>
      </c>
      <c r="AM15" s="234">
        <f>'ごみ処理量内訳'!AA15</f>
        <v>16</v>
      </c>
      <c r="AN15" s="234">
        <f>'ごみ処理量内訳'!AB15</f>
        <v>4203</v>
      </c>
      <c r="AO15" s="234">
        <f>'ごみ処理量内訳'!AC15</f>
        <v>523</v>
      </c>
      <c r="AP15" s="234">
        <f>SUM(AM15:AO15)</f>
        <v>4742</v>
      </c>
    </row>
    <row r="16" spans="1:42" s="201" customFormat="1" ht="12" customHeight="1">
      <c r="A16" s="202" t="s">
        <v>188</v>
      </c>
      <c r="B16" s="203" t="s">
        <v>207</v>
      </c>
      <c r="C16" s="202" t="s">
        <v>208</v>
      </c>
      <c r="D16" s="234">
        <f>+E16+F16</f>
        <v>67991</v>
      </c>
      <c r="E16" s="234">
        <v>67991</v>
      </c>
      <c r="F16" s="234">
        <v>0</v>
      </c>
      <c r="G16" s="234">
        <v>527</v>
      </c>
      <c r="H16" s="234">
        <f>SUM('ごみ搬入量内訳'!E16,+'ごみ搬入量内訳'!AD16)</f>
        <v>22324</v>
      </c>
      <c r="I16" s="234">
        <f>'ごみ搬入量内訳'!BC16</f>
        <v>4564</v>
      </c>
      <c r="J16" s="234">
        <f>'資源化量内訳'!BO16</f>
        <v>1696</v>
      </c>
      <c r="K16" s="234">
        <f>SUM(H16:J16)</f>
        <v>28584</v>
      </c>
      <c r="L16" s="234">
        <f>IF(D16&lt;&gt;0,K16/D16/365*1000000,"-")</f>
        <v>1151.8043383260033</v>
      </c>
      <c r="M16" s="234">
        <f>IF(D16&lt;&gt;0,('ごみ搬入量内訳'!BR16+'ごみ処理概要'!J16)/'ごみ処理概要'!D16/365*1000000,"-")</f>
        <v>925.9887942461361</v>
      </c>
      <c r="N16" s="234">
        <f>IF(D16&lt;&gt;0,'ごみ搬入量内訳'!CM16/'ごみ処理概要'!D16/365*1000000,"-")</f>
        <v>225.81554407986712</v>
      </c>
      <c r="O16" s="234">
        <f>'ごみ搬入量内訳'!DH16</f>
        <v>0</v>
      </c>
      <c r="P16" s="234">
        <f>'ごみ処理量内訳'!E16</f>
        <v>23251</v>
      </c>
      <c r="Q16" s="234">
        <f>'ごみ処理量内訳'!N16</f>
        <v>0</v>
      </c>
      <c r="R16" s="234">
        <f>SUM(S16:Y16)</f>
        <v>3637</v>
      </c>
      <c r="S16" s="234">
        <f>'ごみ処理量内訳'!G16</f>
        <v>2045</v>
      </c>
      <c r="T16" s="234">
        <f>'ごみ処理量内訳'!L16</f>
        <v>1592</v>
      </c>
      <c r="U16" s="234">
        <f>'ごみ処理量内訳'!H16</f>
        <v>0</v>
      </c>
      <c r="V16" s="234">
        <f>'ごみ処理量内訳'!I16</f>
        <v>0</v>
      </c>
      <c r="W16" s="234">
        <f>'ごみ処理量内訳'!J16</f>
        <v>0</v>
      </c>
      <c r="X16" s="234">
        <f>'ごみ処理量内訳'!K16</f>
        <v>0</v>
      </c>
      <c r="Y16" s="234">
        <f>'ごみ処理量内訳'!M16</f>
        <v>0</v>
      </c>
      <c r="Z16" s="234">
        <f>'資源化量内訳'!Y16</f>
        <v>0</v>
      </c>
      <c r="AA16" s="234">
        <f>SUM(P16,Q16,R16,Z16)</f>
        <v>26888</v>
      </c>
      <c r="AB16" s="238">
        <f>IF(AA16&lt;&gt;0,(Z16+P16+R16)/AA16*100,"-")</f>
        <v>100</v>
      </c>
      <c r="AC16" s="234">
        <f>'施設資源化量内訳'!Y16</f>
        <v>167</v>
      </c>
      <c r="AD16" s="234">
        <f>'施設資源化量内訳'!AT16</f>
        <v>554</v>
      </c>
      <c r="AE16" s="234">
        <f>'施設資源化量内訳'!BO16</f>
        <v>0</v>
      </c>
      <c r="AF16" s="234">
        <f>'施設資源化量内訳'!CJ16</f>
        <v>0</v>
      </c>
      <c r="AG16" s="234">
        <f>'施設資源化量内訳'!DE16</f>
        <v>0</v>
      </c>
      <c r="AH16" s="234">
        <f>'施設資源化量内訳'!DZ16</f>
        <v>0</v>
      </c>
      <c r="AI16" s="234">
        <f>'施設資源化量内訳'!EU16</f>
        <v>1589</v>
      </c>
      <c r="AJ16" s="234">
        <f>SUM(AC16:AI16)</f>
        <v>2310</v>
      </c>
      <c r="AK16" s="238">
        <f>IF((AA16+J16)&lt;&gt;0,(Z16+AJ16+J16)/(AA16+J16)*100,"-")</f>
        <v>14.014833473271759</v>
      </c>
      <c r="AL16" s="238">
        <f>IF((AA16+J16)&lt;&gt;0,('資源化量内訳'!D16-'資源化量内訳'!R16-'資源化量内訳'!T16-'資源化量内訳'!V16-'資源化量内訳'!U16)/(AA16+J16)*100,"-")</f>
        <v>14.014833473271759</v>
      </c>
      <c r="AM16" s="234">
        <f>'ごみ処理量内訳'!AA16</f>
        <v>0</v>
      </c>
      <c r="AN16" s="234">
        <f>'ごみ処理量内訳'!AB16</f>
        <v>3319</v>
      </c>
      <c r="AO16" s="234">
        <f>'ごみ処理量内訳'!AC16</f>
        <v>675</v>
      </c>
      <c r="AP16" s="234">
        <f>SUM(AM16:AO16)</f>
        <v>3994</v>
      </c>
    </row>
    <row r="17" spans="1:42" s="201" customFormat="1" ht="12" customHeight="1">
      <c r="A17" s="202" t="s">
        <v>188</v>
      </c>
      <c r="B17" s="203" t="s">
        <v>209</v>
      </c>
      <c r="C17" s="202" t="s">
        <v>210</v>
      </c>
      <c r="D17" s="234">
        <f>+E17+F17</f>
        <v>52637</v>
      </c>
      <c r="E17" s="234">
        <v>52637</v>
      </c>
      <c r="F17" s="234">
        <v>0</v>
      </c>
      <c r="G17" s="234">
        <v>565</v>
      </c>
      <c r="H17" s="234">
        <f>SUM('ごみ搬入量内訳'!E17,+'ごみ搬入量内訳'!AD17)</f>
        <v>13002</v>
      </c>
      <c r="I17" s="234">
        <f>'ごみ搬入量内訳'!BC17</f>
        <v>6687</v>
      </c>
      <c r="J17" s="234">
        <f>'資源化量内訳'!BO17</f>
        <v>1535</v>
      </c>
      <c r="K17" s="234">
        <f>SUM(H17:J17)</f>
        <v>21224</v>
      </c>
      <c r="L17" s="234">
        <f>IF(D17&lt;&gt;0,K17/D17/365*1000000,"-")</f>
        <v>1104.697175095075</v>
      </c>
      <c r="M17" s="234">
        <f>IF(D17&lt;&gt;0,('ごみ搬入量内訳'!BR17+'ごみ処理概要'!J17)/'ごみ処理概要'!D17/365*1000000,"-")</f>
        <v>960.8845905310109</v>
      </c>
      <c r="N17" s="234">
        <f>IF(D17&lt;&gt;0,'ごみ搬入量内訳'!CM17/'ごみ処理概要'!D17/365*1000000,"-")</f>
        <v>143.81258456406388</v>
      </c>
      <c r="O17" s="234">
        <f>'ごみ搬入量内訳'!DH17</f>
        <v>0</v>
      </c>
      <c r="P17" s="234">
        <f>'ごみ処理量内訳'!E17</f>
        <v>16581</v>
      </c>
      <c r="Q17" s="234">
        <f>'ごみ処理量内訳'!N17</f>
        <v>137</v>
      </c>
      <c r="R17" s="234">
        <f>SUM(S17:Y17)</f>
        <v>1954</v>
      </c>
      <c r="S17" s="234">
        <f>'ごみ処理量内訳'!G17</f>
        <v>0</v>
      </c>
      <c r="T17" s="234">
        <f>'ごみ処理量内訳'!L17</f>
        <v>1954</v>
      </c>
      <c r="U17" s="234">
        <f>'ごみ処理量内訳'!H17</f>
        <v>0</v>
      </c>
      <c r="V17" s="234">
        <f>'ごみ処理量内訳'!I17</f>
        <v>0</v>
      </c>
      <c r="W17" s="234">
        <f>'ごみ処理量内訳'!J17</f>
        <v>0</v>
      </c>
      <c r="X17" s="234">
        <f>'ごみ処理量内訳'!K17</f>
        <v>0</v>
      </c>
      <c r="Y17" s="234">
        <f>'ごみ処理量内訳'!M17</f>
        <v>0</v>
      </c>
      <c r="Z17" s="234">
        <f>'資源化量内訳'!Y17</f>
        <v>1017</v>
      </c>
      <c r="AA17" s="234">
        <f>SUM(P17,Q17,R17,Z17)</f>
        <v>19689</v>
      </c>
      <c r="AB17" s="238">
        <f>IF(AA17&lt;&gt;0,(Z17+P17+R17)/AA17*100,"-")</f>
        <v>99.3041799989842</v>
      </c>
      <c r="AC17" s="234">
        <f>'施設資源化量内訳'!Y17</f>
        <v>0</v>
      </c>
      <c r="AD17" s="234">
        <f>'施設資源化量内訳'!AT17</f>
        <v>0</v>
      </c>
      <c r="AE17" s="234">
        <f>'施設資源化量内訳'!BO17</f>
        <v>0</v>
      </c>
      <c r="AF17" s="234">
        <f>'施設資源化量内訳'!CJ17</f>
        <v>0</v>
      </c>
      <c r="AG17" s="234">
        <f>'施設資源化量内訳'!DE17</f>
        <v>0</v>
      </c>
      <c r="AH17" s="234">
        <f>'施設資源化量内訳'!DZ17</f>
        <v>0</v>
      </c>
      <c r="AI17" s="234">
        <f>'施設資源化量内訳'!EU17</f>
        <v>1334</v>
      </c>
      <c r="AJ17" s="234">
        <f>SUM(AC17:AI17)</f>
        <v>1334</v>
      </c>
      <c r="AK17" s="238">
        <f>IF((AA17+J17)&lt;&gt;0,(Z17+AJ17+J17)/(AA17+J17)*100,"-")</f>
        <v>18.309460987561252</v>
      </c>
      <c r="AL17" s="238">
        <f>IF((AA17+J17)&lt;&gt;0,('資源化量内訳'!D17-'資源化量内訳'!R17-'資源化量内訳'!T17-'資源化量内訳'!V17-'資源化量内訳'!U17)/(AA17+J17)*100,"-")</f>
        <v>18.309460987561252</v>
      </c>
      <c r="AM17" s="234">
        <f>'ごみ処理量内訳'!AA17</f>
        <v>137</v>
      </c>
      <c r="AN17" s="234">
        <f>'ごみ処理量内訳'!AB17</f>
        <v>2094</v>
      </c>
      <c r="AO17" s="234">
        <f>'ごみ処理量内訳'!AC17</f>
        <v>0</v>
      </c>
      <c r="AP17" s="234">
        <f>SUM(AM17:AO17)</f>
        <v>2231</v>
      </c>
    </row>
    <row r="18" spans="1:42" s="201" customFormat="1" ht="12" customHeight="1">
      <c r="A18" s="202" t="s">
        <v>188</v>
      </c>
      <c r="B18" s="203" t="s">
        <v>211</v>
      </c>
      <c r="C18" s="202" t="s">
        <v>212</v>
      </c>
      <c r="D18" s="234">
        <f>+E18+F18</f>
        <v>61480</v>
      </c>
      <c r="E18" s="234">
        <v>61480</v>
      </c>
      <c r="F18" s="234">
        <v>0</v>
      </c>
      <c r="G18" s="234">
        <v>407</v>
      </c>
      <c r="H18" s="234">
        <f>SUM('ごみ搬入量内訳'!E18,+'ごみ搬入量内訳'!AD18)</f>
        <v>19078</v>
      </c>
      <c r="I18" s="234">
        <f>'ごみ搬入量内訳'!BC18</f>
        <v>1493</v>
      </c>
      <c r="J18" s="234">
        <f>'資源化量内訳'!BO18</f>
        <v>2304</v>
      </c>
      <c r="K18" s="234">
        <f>SUM(H18:J18)</f>
        <v>22875</v>
      </c>
      <c r="L18" s="234">
        <f>IF(D18&lt;&gt;0,K18/D18/365*1000000,"-")</f>
        <v>1019.3759413908967</v>
      </c>
      <c r="M18" s="234">
        <f>IF(D18&lt;&gt;0,('ごみ搬入量内訳'!BR18+'ごみ処理概要'!J18)/'ごみ処理概要'!D18/365*1000000,"-")</f>
        <v>857.0779226566608</v>
      </c>
      <c r="N18" s="234">
        <f>IF(D18&lt;&gt;0,'ごみ搬入量内訳'!CM18/'ごみ処理概要'!D18/365*1000000,"-")</f>
        <v>162.29801873423588</v>
      </c>
      <c r="O18" s="234">
        <f>'ごみ搬入量内訳'!DH18</f>
        <v>0</v>
      </c>
      <c r="P18" s="234">
        <f>'ごみ処理量内訳'!E18</f>
        <v>19180</v>
      </c>
      <c r="Q18" s="234">
        <f>'ごみ処理量内訳'!N18</f>
        <v>0</v>
      </c>
      <c r="R18" s="234">
        <f>SUM(S18:Y18)</f>
        <v>1370</v>
      </c>
      <c r="S18" s="234">
        <f>'ごみ処理量内訳'!G18</f>
        <v>1370</v>
      </c>
      <c r="T18" s="234">
        <f>'ごみ処理量内訳'!L18</f>
        <v>0</v>
      </c>
      <c r="U18" s="234">
        <f>'ごみ処理量内訳'!H18</f>
        <v>0</v>
      </c>
      <c r="V18" s="234">
        <f>'ごみ処理量内訳'!I18</f>
        <v>0</v>
      </c>
      <c r="W18" s="234">
        <f>'ごみ処理量内訳'!J18</f>
        <v>0</v>
      </c>
      <c r="X18" s="234">
        <f>'ごみ処理量内訳'!K18</f>
        <v>0</v>
      </c>
      <c r="Y18" s="234">
        <f>'ごみ処理量内訳'!M18</f>
        <v>0</v>
      </c>
      <c r="Z18" s="234">
        <f>'資源化量内訳'!Y18</f>
        <v>21</v>
      </c>
      <c r="AA18" s="234">
        <f>SUM(P18,Q18,R18,Z18)</f>
        <v>20571</v>
      </c>
      <c r="AB18" s="238">
        <f>IF(AA18&lt;&gt;0,(Z18+P18+R18)/AA18*100,"-")</f>
        <v>100</v>
      </c>
      <c r="AC18" s="234">
        <f>'施設資源化量内訳'!Y18</f>
        <v>53</v>
      </c>
      <c r="AD18" s="234">
        <f>'施設資源化量内訳'!AT18</f>
        <v>571</v>
      </c>
      <c r="AE18" s="234">
        <f>'施設資源化量内訳'!BO18</f>
        <v>0</v>
      </c>
      <c r="AF18" s="234">
        <f>'施設資源化量内訳'!CJ18</f>
        <v>0</v>
      </c>
      <c r="AG18" s="234">
        <f>'施設資源化量内訳'!DE18</f>
        <v>0</v>
      </c>
      <c r="AH18" s="234">
        <f>'施設資源化量内訳'!DZ18</f>
        <v>0</v>
      </c>
      <c r="AI18" s="234">
        <f>'施設資源化量内訳'!EU18</f>
        <v>0</v>
      </c>
      <c r="AJ18" s="234">
        <f>SUM(AC18:AI18)</f>
        <v>624</v>
      </c>
      <c r="AK18" s="238">
        <f>IF((AA18+J18)&lt;&gt;0,(Z18+AJ18+J18)/(AA18+J18)*100,"-")</f>
        <v>12.891803278688524</v>
      </c>
      <c r="AL18" s="238">
        <f>IF((AA18+J18)&lt;&gt;0,('資源化量内訳'!D18-'資源化量内訳'!R18-'資源化量内訳'!T18-'資源化量内訳'!V18-'資源化量内訳'!U18)/(AA18+J18)*100,"-")</f>
        <v>12.891803278688524</v>
      </c>
      <c r="AM18" s="234">
        <f>'ごみ処理量内訳'!AA18</f>
        <v>0</v>
      </c>
      <c r="AN18" s="234">
        <f>'ごみ処理量内訳'!AB18</f>
        <v>2464</v>
      </c>
      <c r="AO18" s="234">
        <f>'ごみ処理量内訳'!AC18</f>
        <v>779</v>
      </c>
      <c r="AP18" s="234">
        <f>SUM(AM18:AO18)</f>
        <v>3243</v>
      </c>
    </row>
    <row r="19" spans="1:42" s="201" customFormat="1" ht="12" customHeight="1">
      <c r="A19" s="202" t="s">
        <v>188</v>
      </c>
      <c r="B19" s="203" t="s">
        <v>213</v>
      </c>
      <c r="C19" s="202" t="s">
        <v>214</v>
      </c>
      <c r="D19" s="234">
        <f>+E19+F19</f>
        <v>51732</v>
      </c>
      <c r="E19" s="234">
        <v>51732</v>
      </c>
      <c r="F19" s="234">
        <v>0</v>
      </c>
      <c r="G19" s="234">
        <v>546</v>
      </c>
      <c r="H19" s="234">
        <f>SUM('ごみ搬入量内訳'!E19,+'ごみ搬入量内訳'!AD19)</f>
        <v>12567</v>
      </c>
      <c r="I19" s="234">
        <f>'ごみ搬入量内訳'!BC19</f>
        <v>7794</v>
      </c>
      <c r="J19" s="234">
        <f>'資源化量内訳'!BO19</f>
        <v>1036</v>
      </c>
      <c r="K19" s="234">
        <f>SUM(H19:J19)</f>
        <v>21397</v>
      </c>
      <c r="L19" s="234">
        <f>IF(D19&lt;&gt;0,K19/D19/365*1000000,"-")</f>
        <v>1133.1848335308741</v>
      </c>
      <c r="M19" s="234">
        <f>IF(D19&lt;&gt;0,('ごみ搬入量内訳'!BR19+'ごみ処理概要'!J19)/'ごみ処理概要'!D19/365*1000000,"-")</f>
        <v>736.8322937287961</v>
      </c>
      <c r="N19" s="234">
        <f>IF(D19&lt;&gt;0,'ごみ搬入量内訳'!CM19/'ごみ処理概要'!D19/365*1000000,"-")</f>
        <v>396.35253980207796</v>
      </c>
      <c r="O19" s="234">
        <f>'ごみ搬入量内訳'!DH19</f>
        <v>0</v>
      </c>
      <c r="P19" s="234">
        <f>'ごみ処理量内訳'!E19</f>
        <v>18283</v>
      </c>
      <c r="Q19" s="234">
        <f>'ごみ処理量内訳'!N19</f>
        <v>0</v>
      </c>
      <c r="R19" s="234">
        <f>SUM(S19:Y19)</f>
        <v>1768</v>
      </c>
      <c r="S19" s="234">
        <f>'ごみ処理量内訳'!G19</f>
        <v>1697</v>
      </c>
      <c r="T19" s="234">
        <f>'ごみ処理量内訳'!L19</f>
        <v>71</v>
      </c>
      <c r="U19" s="234">
        <f>'ごみ処理量内訳'!H19</f>
        <v>0</v>
      </c>
      <c r="V19" s="234">
        <f>'ごみ処理量内訳'!I19</f>
        <v>0</v>
      </c>
      <c r="W19" s="234">
        <f>'ごみ処理量内訳'!J19</f>
        <v>0</v>
      </c>
      <c r="X19" s="234">
        <f>'ごみ処理量内訳'!K19</f>
        <v>0</v>
      </c>
      <c r="Y19" s="234">
        <f>'ごみ処理量内訳'!M19</f>
        <v>0</v>
      </c>
      <c r="Z19" s="234">
        <f>'資源化量内訳'!Y19</f>
        <v>310</v>
      </c>
      <c r="AA19" s="234">
        <f>SUM(P19,Q19,R19,Z19)</f>
        <v>20361</v>
      </c>
      <c r="AB19" s="238">
        <f>IF(AA19&lt;&gt;0,(Z19+P19+R19)/AA19*100,"-")</f>
        <v>100</v>
      </c>
      <c r="AC19" s="234">
        <f>'施設資源化量内訳'!Y19</f>
        <v>0</v>
      </c>
      <c r="AD19" s="234">
        <f>'施設資源化量内訳'!AT19</f>
        <v>624</v>
      </c>
      <c r="AE19" s="234">
        <f>'施設資源化量内訳'!BO19</f>
        <v>0</v>
      </c>
      <c r="AF19" s="234">
        <f>'施設資源化量内訳'!CJ19</f>
        <v>0</v>
      </c>
      <c r="AG19" s="234">
        <f>'施設資源化量内訳'!DE19</f>
        <v>0</v>
      </c>
      <c r="AH19" s="234">
        <f>'施設資源化量内訳'!DZ19</f>
        <v>0</v>
      </c>
      <c r="AI19" s="234">
        <f>'施設資源化量内訳'!EU19</f>
        <v>71</v>
      </c>
      <c r="AJ19" s="234">
        <f>SUM(AC19:AI19)</f>
        <v>695</v>
      </c>
      <c r="AK19" s="238">
        <f>IF((AA19+J19)&lt;&gt;0,(Z19+AJ19+J19)/(AA19+J19)*100,"-")</f>
        <v>9.538720381361873</v>
      </c>
      <c r="AL19" s="238">
        <f>IF((AA19+J19)&lt;&gt;0,('資源化量内訳'!D19-'資源化量内訳'!R19-'資源化量内訳'!T19-'資源化量内訳'!V19-'資源化量内訳'!U19)/(AA19+J19)*100,"-")</f>
        <v>9.538720381361873</v>
      </c>
      <c r="AM19" s="234">
        <f>'ごみ処理量内訳'!AA19</f>
        <v>0</v>
      </c>
      <c r="AN19" s="234">
        <f>'ごみ処理量内訳'!AB19</f>
        <v>2320</v>
      </c>
      <c r="AO19" s="234">
        <f>'ごみ処理量内訳'!AC19</f>
        <v>637</v>
      </c>
      <c r="AP19" s="234">
        <f>SUM(AM19:AO19)</f>
        <v>2957</v>
      </c>
    </row>
    <row r="20" spans="1:42" s="201" customFormat="1" ht="12" customHeight="1">
      <c r="A20" s="202" t="s">
        <v>188</v>
      </c>
      <c r="B20" s="203" t="s">
        <v>215</v>
      </c>
      <c r="C20" s="202" t="s">
        <v>216</v>
      </c>
      <c r="D20" s="234">
        <f>+E20+F20</f>
        <v>14266</v>
      </c>
      <c r="E20" s="234">
        <v>14266</v>
      </c>
      <c r="F20" s="234">
        <v>0</v>
      </c>
      <c r="G20" s="234">
        <v>93</v>
      </c>
      <c r="H20" s="234">
        <f>SUM('ごみ搬入量内訳'!E20,+'ごみ搬入量内訳'!AD20)</f>
        <v>3431</v>
      </c>
      <c r="I20" s="234">
        <f>'ごみ搬入量内訳'!BC20</f>
        <v>879</v>
      </c>
      <c r="J20" s="234">
        <f>'資源化量内訳'!BO20</f>
        <v>172</v>
      </c>
      <c r="K20" s="234">
        <f>SUM(H20:J20)</f>
        <v>4482</v>
      </c>
      <c r="L20" s="234">
        <f>IF(D20&lt;&gt;0,K20/D20/365*1000000,"-")</f>
        <v>860.7494781154157</v>
      </c>
      <c r="M20" s="234">
        <f>IF(D20&lt;&gt;0,('ごみ搬入量内訳'!BR20+'ごみ処理概要'!J20)/'ごみ処理概要'!D20/365*1000000,"-")</f>
        <v>739.7605956493934</v>
      </c>
      <c r="N20" s="234">
        <f>IF(D20&lt;&gt;0,'ごみ搬入量内訳'!CM20/'ごみ処理概要'!D20/365*1000000,"-")</f>
        <v>120.98888246602228</v>
      </c>
      <c r="O20" s="234">
        <f>'ごみ搬入量内訳'!DH20</f>
        <v>0</v>
      </c>
      <c r="P20" s="234">
        <f>'ごみ処理量内訳'!E20</f>
        <v>3892</v>
      </c>
      <c r="Q20" s="234">
        <f>'ごみ処理量内訳'!N20</f>
        <v>1</v>
      </c>
      <c r="R20" s="234">
        <f>SUM(S20:Y20)</f>
        <v>417</v>
      </c>
      <c r="S20" s="234">
        <f>'ごみ処理量内訳'!G20</f>
        <v>391</v>
      </c>
      <c r="T20" s="234">
        <f>'ごみ処理量内訳'!L20</f>
        <v>26</v>
      </c>
      <c r="U20" s="234">
        <f>'ごみ処理量内訳'!H20</f>
        <v>0</v>
      </c>
      <c r="V20" s="234">
        <f>'ごみ処理量内訳'!I20</f>
        <v>0</v>
      </c>
      <c r="W20" s="234">
        <f>'ごみ処理量内訳'!J20</f>
        <v>0</v>
      </c>
      <c r="X20" s="234">
        <f>'ごみ処理量内訳'!K20</f>
        <v>0</v>
      </c>
      <c r="Y20" s="234">
        <f>'ごみ処理量内訳'!M20</f>
        <v>0</v>
      </c>
      <c r="Z20" s="234">
        <f>'資源化量内訳'!Y20</f>
        <v>0</v>
      </c>
      <c r="AA20" s="234">
        <f>SUM(P20,Q20,R20,Z20)</f>
        <v>4310</v>
      </c>
      <c r="AB20" s="238">
        <f>IF(AA20&lt;&gt;0,(Z20+P20+R20)/AA20*100,"-")</f>
        <v>99.97679814385151</v>
      </c>
      <c r="AC20" s="234">
        <f>'施設資源化量内訳'!Y20</f>
        <v>0</v>
      </c>
      <c r="AD20" s="234">
        <f>'施設資源化量内訳'!AT20</f>
        <v>146</v>
      </c>
      <c r="AE20" s="234">
        <f>'施設資源化量内訳'!BO20</f>
        <v>0</v>
      </c>
      <c r="AF20" s="234">
        <f>'施設資源化量内訳'!CJ20</f>
        <v>0</v>
      </c>
      <c r="AG20" s="234">
        <f>'施設資源化量内訳'!DE20</f>
        <v>0</v>
      </c>
      <c r="AH20" s="234">
        <f>'施設資源化量内訳'!DZ20</f>
        <v>0</v>
      </c>
      <c r="AI20" s="234">
        <f>'施設資源化量内訳'!EU20</f>
        <v>26</v>
      </c>
      <c r="AJ20" s="234">
        <f>SUM(AC20:AI20)</f>
        <v>172</v>
      </c>
      <c r="AK20" s="238">
        <f>IF((AA20+J20)&lt;&gt;0,(Z20+AJ20+J20)/(AA20+J20)*100,"-")</f>
        <v>7.675145024542615</v>
      </c>
      <c r="AL20" s="238">
        <f>IF((AA20+J20)&lt;&gt;0,('資源化量内訳'!D20-'資源化量内訳'!R20-'資源化量内訳'!T20-'資源化量内訳'!V20-'資源化量内訳'!U20)/(AA20+J20)*100,"-")</f>
        <v>7.675145024542615</v>
      </c>
      <c r="AM20" s="234">
        <f>'ごみ処理量内訳'!AA20</f>
        <v>1</v>
      </c>
      <c r="AN20" s="234">
        <f>'ごみ処理量内訳'!AB20</f>
        <v>530</v>
      </c>
      <c r="AO20" s="234">
        <f>'ごみ処理量内訳'!AC20</f>
        <v>94</v>
      </c>
      <c r="AP20" s="234">
        <f>SUM(AM20:AO20)</f>
        <v>625</v>
      </c>
    </row>
    <row r="21" spans="1:42" s="201" customFormat="1" ht="12" customHeight="1">
      <c r="A21" s="202" t="s">
        <v>188</v>
      </c>
      <c r="B21" s="203" t="s">
        <v>217</v>
      </c>
      <c r="C21" s="202" t="s">
        <v>218</v>
      </c>
      <c r="D21" s="234">
        <f>+E21+F21</f>
        <v>19218</v>
      </c>
      <c r="E21" s="234">
        <v>19218</v>
      </c>
      <c r="F21" s="234">
        <v>0</v>
      </c>
      <c r="G21" s="234">
        <v>104</v>
      </c>
      <c r="H21" s="234">
        <f>SUM('ごみ搬入量内訳'!E21,+'ごみ搬入量内訳'!AD21)</f>
        <v>5273</v>
      </c>
      <c r="I21" s="234">
        <f>'ごみ搬入量内訳'!BC21</f>
        <v>2052</v>
      </c>
      <c r="J21" s="234">
        <f>'資源化量内訳'!BO21</f>
        <v>398</v>
      </c>
      <c r="K21" s="234">
        <f>SUM(H21:J21)</f>
        <v>7723</v>
      </c>
      <c r="L21" s="234">
        <f>IF(D21&lt;&gt;0,K21/D21/365*1000000,"-")</f>
        <v>1100.994073763609</v>
      </c>
      <c r="M21" s="234">
        <f>IF(D21&lt;&gt;0,('ごみ搬入量内訳'!BR21+'ごみ処理概要'!J21)/'ごみ処理概要'!D21/365*1000000,"-")</f>
        <v>857.5008874385743</v>
      </c>
      <c r="N21" s="234">
        <f>IF(D21&lt;&gt;0,'ごみ搬入量内訳'!CM21/'ごみ処理概要'!D21/365*1000000,"-")</f>
        <v>243.49318632503488</v>
      </c>
      <c r="O21" s="234">
        <f>'ごみ搬入量内訳'!DH21</f>
        <v>0</v>
      </c>
      <c r="P21" s="234">
        <f>'ごみ処理量内訳'!E21</f>
        <v>6786</v>
      </c>
      <c r="Q21" s="234">
        <f>'ごみ処理量内訳'!N21</f>
        <v>0</v>
      </c>
      <c r="R21" s="234">
        <f>SUM(S21:Y21)</f>
        <v>539</v>
      </c>
      <c r="S21" s="234">
        <f>'ごみ処理量内訳'!G21</f>
        <v>405</v>
      </c>
      <c r="T21" s="234">
        <f>'ごみ処理量内訳'!L21</f>
        <v>134</v>
      </c>
      <c r="U21" s="234">
        <f>'ごみ処理量内訳'!H21</f>
        <v>0</v>
      </c>
      <c r="V21" s="234">
        <f>'ごみ処理量内訳'!I21</f>
        <v>0</v>
      </c>
      <c r="W21" s="234">
        <f>'ごみ処理量内訳'!J21</f>
        <v>0</v>
      </c>
      <c r="X21" s="234">
        <f>'ごみ処理量内訳'!K21</f>
        <v>0</v>
      </c>
      <c r="Y21" s="234">
        <f>'ごみ処理量内訳'!M21</f>
        <v>0</v>
      </c>
      <c r="Z21" s="234">
        <f>'資源化量内訳'!Y21</f>
        <v>0</v>
      </c>
      <c r="AA21" s="234">
        <f>SUM(P21,Q21,R21,Z21)</f>
        <v>7325</v>
      </c>
      <c r="AB21" s="238">
        <f>IF(AA21&lt;&gt;0,(Z21+P21+R21)/AA21*100,"-")</f>
        <v>100</v>
      </c>
      <c r="AC21" s="234">
        <f>'施設資源化量内訳'!Y21</f>
        <v>0</v>
      </c>
      <c r="AD21" s="234">
        <f>'施設資源化量内訳'!AT21</f>
        <v>152</v>
      </c>
      <c r="AE21" s="234">
        <f>'施設資源化量内訳'!BO21</f>
        <v>0</v>
      </c>
      <c r="AF21" s="234">
        <f>'施設資源化量内訳'!CJ21</f>
        <v>0</v>
      </c>
      <c r="AG21" s="234">
        <f>'施設資源化量内訳'!DE21</f>
        <v>0</v>
      </c>
      <c r="AH21" s="234">
        <f>'施設資源化量内訳'!DZ21</f>
        <v>0</v>
      </c>
      <c r="AI21" s="234">
        <f>'施設資源化量内訳'!EU21</f>
        <v>134</v>
      </c>
      <c r="AJ21" s="234">
        <f>SUM(AC21:AI21)</f>
        <v>286</v>
      </c>
      <c r="AK21" s="238">
        <f>IF((AA21+J21)&lt;&gt;0,(Z21+AJ21+J21)/(AA21+J21)*100,"-")</f>
        <v>8.856661918943416</v>
      </c>
      <c r="AL21" s="238">
        <f>IF((AA21+J21)&lt;&gt;0,('資源化量内訳'!D21-'資源化量内訳'!R21-'資源化量内訳'!T21-'資源化量内訳'!V21-'資源化量内訳'!U21)/(AA21+J21)*100,"-")</f>
        <v>8.856661918943416</v>
      </c>
      <c r="AM21" s="234">
        <f>'ごみ処理量内訳'!AA21</f>
        <v>0</v>
      </c>
      <c r="AN21" s="234">
        <f>'ごみ処理量内訳'!AB21</f>
        <v>923</v>
      </c>
      <c r="AO21" s="234">
        <f>'ごみ処理量内訳'!AC21</f>
        <v>97</v>
      </c>
      <c r="AP21" s="234">
        <f>SUM(AM21:AO21)</f>
        <v>1020</v>
      </c>
    </row>
    <row r="22" spans="1:42" s="201" customFormat="1" ht="12" customHeight="1">
      <c r="A22" s="202" t="s">
        <v>188</v>
      </c>
      <c r="B22" s="203" t="s">
        <v>219</v>
      </c>
      <c r="C22" s="202" t="s">
        <v>220</v>
      </c>
      <c r="D22" s="234">
        <f>+E22+F22</f>
        <v>1354</v>
      </c>
      <c r="E22" s="234">
        <v>1354</v>
      </c>
      <c r="F22" s="234">
        <v>0</v>
      </c>
      <c r="G22" s="234">
        <v>8</v>
      </c>
      <c r="H22" s="234">
        <f>SUM('ごみ搬入量内訳'!E22,+'ごみ搬入量内訳'!AD22)</f>
        <v>331</v>
      </c>
      <c r="I22" s="234">
        <f>'ごみ搬入量内訳'!BC22</f>
        <v>0</v>
      </c>
      <c r="J22" s="234">
        <f>'資源化量内訳'!BO22</f>
        <v>0</v>
      </c>
      <c r="K22" s="234">
        <f>SUM(H22:J22)</f>
        <v>331</v>
      </c>
      <c r="L22" s="234">
        <f>IF(D22&lt;&gt;0,K22/D22/365*1000000,"-")</f>
        <v>669.7557718378828</v>
      </c>
      <c r="M22" s="234">
        <f>IF(D22&lt;&gt;0,('ごみ搬入量内訳'!BR22+'ごみ処理概要'!J22)/'ごみ処理概要'!D22/365*1000000,"-")</f>
        <v>669.7557718378828</v>
      </c>
      <c r="N22" s="234">
        <f>IF(D22&lt;&gt;0,'ごみ搬入量内訳'!CM22/'ごみ処理概要'!D22/365*1000000,"-")</f>
        <v>0</v>
      </c>
      <c r="O22" s="234">
        <f>'ごみ搬入量内訳'!DH22</f>
        <v>0</v>
      </c>
      <c r="P22" s="234">
        <f>'ごみ処理量内訳'!E22</f>
        <v>162</v>
      </c>
      <c r="Q22" s="234">
        <f>'ごみ処理量内訳'!N22</f>
        <v>0</v>
      </c>
      <c r="R22" s="234">
        <f>SUM(S22:Y22)</f>
        <v>116</v>
      </c>
      <c r="S22" s="234">
        <f>'ごみ処理量内訳'!G22</f>
        <v>0</v>
      </c>
      <c r="T22" s="234">
        <f>'ごみ処理量内訳'!L22</f>
        <v>0</v>
      </c>
      <c r="U22" s="234">
        <f>'ごみ処理量内訳'!H22</f>
        <v>65</v>
      </c>
      <c r="V22" s="234">
        <f>'ごみ処理量内訳'!I22</f>
        <v>0</v>
      </c>
      <c r="W22" s="234">
        <f>'ごみ処理量内訳'!J22</f>
        <v>0</v>
      </c>
      <c r="X22" s="234">
        <f>'ごみ処理量内訳'!K22</f>
        <v>0</v>
      </c>
      <c r="Y22" s="234">
        <f>'ごみ処理量内訳'!M22</f>
        <v>51</v>
      </c>
      <c r="Z22" s="234">
        <f>'資源化量内訳'!Y22</f>
        <v>53</v>
      </c>
      <c r="AA22" s="234">
        <f>SUM(P22,Q22,R22,Z22)</f>
        <v>331</v>
      </c>
      <c r="AB22" s="238">
        <f>IF(AA22&lt;&gt;0,(Z22+P22+R22)/AA22*100,"-")</f>
        <v>100</v>
      </c>
      <c r="AC22" s="234">
        <f>'施設資源化量内訳'!Y22</f>
        <v>0</v>
      </c>
      <c r="AD22" s="234">
        <f>'施設資源化量内訳'!AT22</f>
        <v>0</v>
      </c>
      <c r="AE22" s="234">
        <f>'施設資源化量内訳'!BO22</f>
        <v>63</v>
      </c>
      <c r="AF22" s="234">
        <f>'施設資源化量内訳'!CJ22</f>
        <v>0</v>
      </c>
      <c r="AG22" s="234">
        <f>'施設資源化量内訳'!DE22</f>
        <v>0</v>
      </c>
      <c r="AH22" s="234">
        <f>'施設資源化量内訳'!DZ22</f>
        <v>0</v>
      </c>
      <c r="AI22" s="234">
        <f>'施設資源化量内訳'!EU22</f>
        <v>0</v>
      </c>
      <c r="AJ22" s="234">
        <f>SUM(AC22:AI22)</f>
        <v>63</v>
      </c>
      <c r="AK22" s="238">
        <f>IF((AA22+J22)&lt;&gt;0,(Z22+AJ22+J22)/(AA22+J22)*100,"-")</f>
        <v>35.04531722054381</v>
      </c>
      <c r="AL22" s="238">
        <f>IF((AA22+J22)&lt;&gt;0,('資源化量内訳'!D22-'資源化量内訳'!R22-'資源化量内訳'!T22-'資源化量内訳'!V22-'資源化量内訳'!U22)/(AA22+J22)*100,"-")</f>
        <v>35.04531722054381</v>
      </c>
      <c r="AM22" s="234">
        <f>'ごみ処理量内訳'!AA22</f>
        <v>0</v>
      </c>
      <c r="AN22" s="234">
        <f>'ごみ処理量内訳'!AB22</f>
        <v>20</v>
      </c>
      <c r="AO22" s="234">
        <f>'ごみ処理量内訳'!AC22</f>
        <v>53</v>
      </c>
      <c r="AP22" s="234">
        <f>SUM(AM22:AO22)</f>
        <v>73</v>
      </c>
    </row>
    <row r="23" spans="1:42" s="201" customFormat="1" ht="12" customHeight="1">
      <c r="A23" s="202" t="s">
        <v>188</v>
      </c>
      <c r="B23" s="203" t="s">
        <v>221</v>
      </c>
      <c r="C23" s="202" t="s">
        <v>222</v>
      </c>
      <c r="D23" s="234">
        <f>+E23+F23</f>
        <v>2374</v>
      </c>
      <c r="E23" s="234">
        <v>2374</v>
      </c>
      <c r="F23" s="234">
        <v>0</v>
      </c>
      <c r="G23" s="234">
        <v>6</v>
      </c>
      <c r="H23" s="234">
        <f>SUM('ごみ搬入量内訳'!E23,+'ごみ搬入量内訳'!AD23)</f>
        <v>523</v>
      </c>
      <c r="I23" s="234">
        <f>'ごみ搬入量内訳'!BC23</f>
        <v>122</v>
      </c>
      <c r="J23" s="234">
        <f>'資源化量内訳'!BO23</f>
        <v>0</v>
      </c>
      <c r="K23" s="234">
        <f>SUM(H23:J23)</f>
        <v>645</v>
      </c>
      <c r="L23" s="234">
        <f>IF(D23&lt;&gt;0,K23/D23/365*1000000,"-")</f>
        <v>744.3653275784468</v>
      </c>
      <c r="M23" s="234">
        <f>IF(D23&lt;&gt;0,('ごみ搬入量内訳'!BR23+'ごみ処理概要'!J23)/'ごみ処理概要'!D23/365*1000000,"-")</f>
        <v>603.5706454628337</v>
      </c>
      <c r="N23" s="234">
        <f>IF(D23&lt;&gt;0,'ごみ搬入量内訳'!CM23/'ごみ処理概要'!D23/365*1000000,"-")</f>
        <v>140.79468211561323</v>
      </c>
      <c r="O23" s="234">
        <f>'ごみ搬入量内訳'!DH23</f>
        <v>0</v>
      </c>
      <c r="P23" s="234">
        <f>'ごみ処理量内訳'!E23</f>
        <v>0</v>
      </c>
      <c r="Q23" s="234">
        <f>'ごみ処理量内訳'!N23</f>
        <v>0</v>
      </c>
      <c r="R23" s="234">
        <f>SUM(S23:Y23)</f>
        <v>645</v>
      </c>
      <c r="S23" s="234">
        <f>'ごみ処理量内訳'!G23</f>
        <v>47</v>
      </c>
      <c r="T23" s="234">
        <f>'ごみ処理量内訳'!L23</f>
        <v>146</v>
      </c>
      <c r="U23" s="234">
        <f>'ごみ処理量内訳'!H23</f>
        <v>0</v>
      </c>
      <c r="V23" s="234">
        <f>'ごみ処理量内訳'!I23</f>
        <v>0</v>
      </c>
      <c r="W23" s="234">
        <f>'ごみ処理量内訳'!J23</f>
        <v>0</v>
      </c>
      <c r="X23" s="234">
        <f>'ごみ処理量内訳'!K23</f>
        <v>452</v>
      </c>
      <c r="Y23" s="234">
        <f>'ごみ処理量内訳'!M23</f>
        <v>0</v>
      </c>
      <c r="Z23" s="234">
        <f>'資源化量内訳'!Y23</f>
        <v>0</v>
      </c>
      <c r="AA23" s="234">
        <f>SUM(P23,Q23,R23,Z23)</f>
        <v>645</v>
      </c>
      <c r="AB23" s="238">
        <f>IF(AA23&lt;&gt;0,(Z23+P23+R23)/AA23*100,"-")</f>
        <v>100</v>
      </c>
      <c r="AC23" s="234">
        <f>'施設資源化量内訳'!Y23</f>
        <v>0</v>
      </c>
      <c r="AD23" s="234">
        <f>'施設資源化量内訳'!AT23</f>
        <v>47</v>
      </c>
      <c r="AE23" s="234">
        <f>'施設資源化量内訳'!BO23</f>
        <v>0</v>
      </c>
      <c r="AF23" s="234">
        <f>'施設資源化量内訳'!CJ23</f>
        <v>0</v>
      </c>
      <c r="AG23" s="234">
        <f>'施設資源化量内訳'!DE23</f>
        <v>0</v>
      </c>
      <c r="AH23" s="234">
        <f>'施設資源化量内訳'!DZ23</f>
        <v>235</v>
      </c>
      <c r="AI23" s="234">
        <f>'施設資源化量内訳'!EU23</f>
        <v>146</v>
      </c>
      <c r="AJ23" s="234">
        <f>SUM(AC23:AI23)</f>
        <v>428</v>
      </c>
      <c r="AK23" s="238">
        <f>IF((AA23+J23)&lt;&gt;0,(Z23+AJ23+J23)/(AA23+J23)*100,"-")</f>
        <v>66.35658914728683</v>
      </c>
      <c r="AL23" s="238">
        <f>IF((AA23+J23)&lt;&gt;0,('資源化量内訳'!D23-'資源化量内訳'!R23-'資源化量内訳'!T23-'資源化量内訳'!V23-'資源化量内訳'!U23)/(AA23+J23)*100,"-")</f>
        <v>29.92248062015504</v>
      </c>
      <c r="AM23" s="234">
        <f>'ごみ処理量内訳'!AA23</f>
        <v>0</v>
      </c>
      <c r="AN23" s="234">
        <f>'ごみ処理量内訳'!AB23</f>
        <v>0</v>
      </c>
      <c r="AO23" s="234">
        <f>'ごみ処理量内訳'!AC23</f>
        <v>0</v>
      </c>
      <c r="AP23" s="234">
        <f>SUM(AM23:AO23)</f>
        <v>0</v>
      </c>
    </row>
    <row r="24" spans="1:42" s="201" customFormat="1" ht="12" customHeight="1">
      <c r="A24" s="202" t="s">
        <v>188</v>
      </c>
      <c r="B24" s="203" t="s">
        <v>223</v>
      </c>
      <c r="C24" s="202" t="s">
        <v>224</v>
      </c>
      <c r="D24" s="234">
        <f>+E24+F24</f>
        <v>9151</v>
      </c>
      <c r="E24" s="234">
        <v>9151</v>
      </c>
      <c r="F24" s="234">
        <v>0</v>
      </c>
      <c r="G24" s="234">
        <v>44</v>
      </c>
      <c r="H24" s="234">
        <f>SUM('ごみ搬入量内訳'!E24,+'ごみ搬入量内訳'!AD24)</f>
        <v>1702</v>
      </c>
      <c r="I24" s="234">
        <f>'ごみ搬入量内訳'!BC24</f>
        <v>555</v>
      </c>
      <c r="J24" s="234">
        <f>'資源化量内訳'!BO24</f>
        <v>173</v>
      </c>
      <c r="K24" s="234">
        <f>SUM(H24:J24)</f>
        <v>2430</v>
      </c>
      <c r="L24" s="234">
        <f>IF(D24&lt;&gt;0,K24/D24/365*1000000,"-")</f>
        <v>727.5198608431147</v>
      </c>
      <c r="M24" s="234">
        <f>IF(D24&lt;&gt;0,('ごみ搬入量内訳'!BR24+'ごみ処理概要'!J24)/'ごみ処理概要'!D24/365*1000000,"-")</f>
        <v>727.5198608431147</v>
      </c>
      <c r="N24" s="234">
        <f>IF(D24&lt;&gt;0,'ごみ搬入量内訳'!CM24/'ごみ処理概要'!D24/365*1000000,"-")</f>
        <v>0</v>
      </c>
      <c r="O24" s="234">
        <f>'ごみ搬入量内訳'!DH24</f>
        <v>0</v>
      </c>
      <c r="P24" s="234">
        <f>'ごみ処理量内訳'!E24</f>
        <v>1912</v>
      </c>
      <c r="Q24" s="234">
        <f>'ごみ処理量内訳'!N24</f>
        <v>0</v>
      </c>
      <c r="R24" s="234">
        <f>SUM(S24:Y24)</f>
        <v>221</v>
      </c>
      <c r="S24" s="234">
        <f>'ごみ処理量内訳'!G24</f>
        <v>0</v>
      </c>
      <c r="T24" s="234">
        <f>'ごみ処理量内訳'!L24</f>
        <v>217</v>
      </c>
      <c r="U24" s="234">
        <f>'ごみ処理量内訳'!H24</f>
        <v>0</v>
      </c>
      <c r="V24" s="234">
        <f>'ごみ処理量内訳'!I24</f>
        <v>0</v>
      </c>
      <c r="W24" s="234">
        <f>'ごみ処理量内訳'!J24</f>
        <v>0</v>
      </c>
      <c r="X24" s="234">
        <f>'ごみ処理量内訳'!K24</f>
        <v>0</v>
      </c>
      <c r="Y24" s="234">
        <f>'ごみ処理量内訳'!M24</f>
        <v>4</v>
      </c>
      <c r="Z24" s="234">
        <f>'資源化量内訳'!Y24</f>
        <v>124</v>
      </c>
      <c r="AA24" s="234">
        <f>SUM(P24,Q24,R24,Z24)</f>
        <v>2257</v>
      </c>
      <c r="AB24" s="238">
        <f>IF(AA24&lt;&gt;0,(Z24+P24+R24)/AA24*100,"-")</f>
        <v>100</v>
      </c>
      <c r="AC24" s="234">
        <f>'施設資源化量内訳'!Y24</f>
        <v>0</v>
      </c>
      <c r="AD24" s="234">
        <f>'施設資源化量内訳'!AT24</f>
        <v>0</v>
      </c>
      <c r="AE24" s="234">
        <f>'施設資源化量内訳'!BO24</f>
        <v>0</v>
      </c>
      <c r="AF24" s="234">
        <f>'施設資源化量内訳'!CJ24</f>
        <v>0</v>
      </c>
      <c r="AG24" s="234">
        <f>'施設資源化量内訳'!DE24</f>
        <v>0</v>
      </c>
      <c r="AH24" s="234">
        <f>'施設資源化量内訳'!DZ24</f>
        <v>0</v>
      </c>
      <c r="AI24" s="234">
        <f>'施設資源化量内訳'!EU24</f>
        <v>183</v>
      </c>
      <c r="AJ24" s="234">
        <f>SUM(AC24:AI24)</f>
        <v>183</v>
      </c>
      <c r="AK24" s="238">
        <f>IF((AA24+J24)&lt;&gt;0,(Z24+AJ24+J24)/(AA24+J24)*100,"-")</f>
        <v>19.753086419753085</v>
      </c>
      <c r="AL24" s="238">
        <f>IF((AA24+J24)&lt;&gt;0,('資源化量内訳'!D24-'資源化量内訳'!R24-'資源化量内訳'!T24-'資源化量内訳'!V24-'資源化量内訳'!U24)/(AA24+J24)*100,"-")</f>
        <v>19.753086419753085</v>
      </c>
      <c r="AM24" s="234">
        <f>'ごみ処理量内訳'!AA24</f>
        <v>0</v>
      </c>
      <c r="AN24" s="234">
        <f>'ごみ処理量内訳'!AB24</f>
        <v>244</v>
      </c>
      <c r="AO24" s="234">
        <f>'ごみ処理量内訳'!AC24</f>
        <v>38</v>
      </c>
      <c r="AP24" s="234">
        <f>SUM(AM24:AO24)</f>
        <v>282</v>
      </c>
    </row>
    <row r="25" spans="1:42" s="201" customFormat="1" ht="12" customHeight="1">
      <c r="A25" s="202" t="s">
        <v>188</v>
      </c>
      <c r="B25" s="203" t="s">
        <v>225</v>
      </c>
      <c r="C25" s="202" t="s">
        <v>226</v>
      </c>
      <c r="D25" s="234">
        <f>+E25+F25</f>
        <v>2531</v>
      </c>
      <c r="E25" s="234">
        <v>2531</v>
      </c>
      <c r="F25" s="234">
        <v>0</v>
      </c>
      <c r="G25" s="234">
        <v>20</v>
      </c>
      <c r="H25" s="234">
        <f>SUM('ごみ搬入量内訳'!E25,+'ごみ搬入量内訳'!AD25)</f>
        <v>471</v>
      </c>
      <c r="I25" s="234">
        <f>'ごみ搬入量内訳'!BC25</f>
        <v>155</v>
      </c>
      <c r="J25" s="234">
        <f>'資源化量内訳'!BO25</f>
        <v>32</v>
      </c>
      <c r="K25" s="234">
        <f>SUM(H25:J25)</f>
        <v>658</v>
      </c>
      <c r="L25" s="234">
        <f>IF(D25&lt;&gt;0,K25/D25/365*1000000,"-")</f>
        <v>712.263819054681</v>
      </c>
      <c r="M25" s="234">
        <f>IF(D25&lt;&gt;0,('ごみ搬入量内訳'!BR25+'ごみ処理概要'!J25)/'ごみ処理概要'!D25/365*1000000,"-")</f>
        <v>712.263819054681</v>
      </c>
      <c r="N25" s="234">
        <f>IF(D25&lt;&gt;0,'ごみ搬入量内訳'!CM25/'ごみ処理概要'!D25/365*1000000,"-")</f>
        <v>0</v>
      </c>
      <c r="O25" s="234">
        <f>'ごみ搬入量内訳'!DH25</f>
        <v>0</v>
      </c>
      <c r="P25" s="234">
        <f>'ごみ処理量内訳'!E25</f>
        <v>530</v>
      </c>
      <c r="Q25" s="234">
        <f>'ごみ処理量内訳'!N25</f>
        <v>0</v>
      </c>
      <c r="R25" s="234">
        <f>SUM(S25:Y25)</f>
        <v>61</v>
      </c>
      <c r="S25" s="234">
        <f>'ごみ処理量内訳'!G25</f>
        <v>0</v>
      </c>
      <c r="T25" s="234">
        <f>'ごみ処理量内訳'!L25</f>
        <v>60</v>
      </c>
      <c r="U25" s="234">
        <f>'ごみ処理量内訳'!H25</f>
        <v>0</v>
      </c>
      <c r="V25" s="234">
        <f>'ごみ処理量内訳'!I25</f>
        <v>0</v>
      </c>
      <c r="W25" s="234">
        <f>'ごみ処理量内訳'!J25</f>
        <v>0</v>
      </c>
      <c r="X25" s="234">
        <f>'ごみ処理量内訳'!K25</f>
        <v>0</v>
      </c>
      <c r="Y25" s="234">
        <f>'ごみ処理量内訳'!M25</f>
        <v>1</v>
      </c>
      <c r="Z25" s="234">
        <f>'資源化量内訳'!Y25</f>
        <v>35</v>
      </c>
      <c r="AA25" s="234">
        <f>SUM(P25,Q25,R25,Z25)</f>
        <v>626</v>
      </c>
      <c r="AB25" s="238">
        <f>IF(AA25&lt;&gt;0,(Z25+P25+R25)/AA25*100,"-")</f>
        <v>100</v>
      </c>
      <c r="AC25" s="234">
        <f>'施設資源化量内訳'!Y25</f>
        <v>0</v>
      </c>
      <c r="AD25" s="234">
        <f>'施設資源化量内訳'!AT25</f>
        <v>0</v>
      </c>
      <c r="AE25" s="234">
        <f>'施設資源化量内訳'!BO25</f>
        <v>0</v>
      </c>
      <c r="AF25" s="234">
        <f>'施設資源化量内訳'!CJ25</f>
        <v>0</v>
      </c>
      <c r="AG25" s="234">
        <f>'施設資源化量内訳'!DE25</f>
        <v>0</v>
      </c>
      <c r="AH25" s="234">
        <f>'施設資源化量内訳'!DZ25</f>
        <v>0</v>
      </c>
      <c r="AI25" s="234">
        <f>'施設資源化量内訳'!EU25</f>
        <v>50</v>
      </c>
      <c r="AJ25" s="234">
        <f>SUM(AC25:AI25)</f>
        <v>50</v>
      </c>
      <c r="AK25" s="238">
        <f>IF((AA25+J25)&lt;&gt;0,(Z25+AJ25+J25)/(AA25+J25)*100,"-")</f>
        <v>17.78115501519757</v>
      </c>
      <c r="AL25" s="238">
        <f>IF((AA25+J25)&lt;&gt;0,('資源化量内訳'!D25-'資源化量内訳'!R25-'資源化量内訳'!T25-'資源化量内訳'!V25-'資源化量内訳'!U25)/(AA25+J25)*100,"-")</f>
        <v>17.78115501519757</v>
      </c>
      <c r="AM25" s="234">
        <f>'ごみ処理量内訳'!AA25</f>
        <v>0</v>
      </c>
      <c r="AN25" s="234">
        <f>'ごみ処理量内訳'!AB25</f>
        <v>68</v>
      </c>
      <c r="AO25" s="234">
        <f>'ごみ処理量内訳'!AC25</f>
        <v>11</v>
      </c>
      <c r="AP25" s="234">
        <f>SUM(AM25:AO25)</f>
        <v>79</v>
      </c>
    </row>
    <row r="26" spans="1:42" s="201" customFormat="1" ht="12" customHeight="1">
      <c r="A26" s="202" t="s">
        <v>188</v>
      </c>
      <c r="B26" s="203" t="s">
        <v>227</v>
      </c>
      <c r="C26" s="202" t="s">
        <v>228</v>
      </c>
      <c r="D26" s="234">
        <f>+E26+F26</f>
        <v>13798</v>
      </c>
      <c r="E26" s="234">
        <v>13798</v>
      </c>
      <c r="F26" s="234">
        <v>0</v>
      </c>
      <c r="G26" s="234">
        <v>83</v>
      </c>
      <c r="H26" s="234">
        <f>SUM('ごみ搬入量内訳'!E26,+'ごみ搬入量内訳'!AD26)</f>
        <v>2277</v>
      </c>
      <c r="I26" s="234">
        <f>'ごみ搬入量内訳'!BC26</f>
        <v>285</v>
      </c>
      <c r="J26" s="234">
        <f>'資源化量内訳'!BO26</f>
        <v>249</v>
      </c>
      <c r="K26" s="234">
        <f>SUM(H26:J26)</f>
        <v>2811</v>
      </c>
      <c r="L26" s="234">
        <f>IF(D26&lt;&gt;0,K26/D26/365*1000000,"-")</f>
        <v>558.1511714026452</v>
      </c>
      <c r="M26" s="234">
        <f>IF(D26&lt;&gt;0,('ごみ搬入量内訳'!BR26+'ごみ処理概要'!J26)/'ごみ処理概要'!D26/365*1000000,"-")</f>
        <v>501.56167163396725</v>
      </c>
      <c r="N26" s="234">
        <f>IF(D26&lt;&gt;0,'ごみ搬入量内訳'!CM26/'ごみ処理概要'!D26/365*1000000,"-")</f>
        <v>56.58949976867801</v>
      </c>
      <c r="O26" s="234">
        <f>'ごみ搬入量内訳'!DH26</f>
        <v>0</v>
      </c>
      <c r="P26" s="234">
        <f>'ごみ処理量内訳'!E26</f>
        <v>1706</v>
      </c>
      <c r="Q26" s="234">
        <f>'ごみ処理量内訳'!N26</f>
        <v>0</v>
      </c>
      <c r="R26" s="234">
        <f>SUM(S26:Y26)</f>
        <v>261</v>
      </c>
      <c r="S26" s="234">
        <f>'ごみ処理量内訳'!G26</f>
        <v>0</v>
      </c>
      <c r="T26" s="234">
        <f>'ごみ処理量内訳'!L26</f>
        <v>3</v>
      </c>
      <c r="U26" s="234">
        <f>'ごみ処理量内訳'!H26</f>
        <v>0</v>
      </c>
      <c r="V26" s="234">
        <f>'ごみ処理量内訳'!I26</f>
        <v>0</v>
      </c>
      <c r="W26" s="234">
        <f>'ごみ処理量内訳'!J26</f>
        <v>0</v>
      </c>
      <c r="X26" s="234">
        <f>'ごみ処理量内訳'!K26</f>
        <v>0</v>
      </c>
      <c r="Y26" s="234">
        <f>'ごみ処理量内訳'!M26</f>
        <v>258</v>
      </c>
      <c r="Z26" s="234">
        <f>'資源化量内訳'!Y26</f>
        <v>595</v>
      </c>
      <c r="AA26" s="234">
        <f>SUM(P26,Q26,R26,Z26)</f>
        <v>2562</v>
      </c>
      <c r="AB26" s="238">
        <f>IF(AA26&lt;&gt;0,(Z26+P26+R26)/AA26*100,"-")</f>
        <v>100</v>
      </c>
      <c r="AC26" s="234">
        <f>'施設資源化量内訳'!Y26</f>
        <v>0</v>
      </c>
      <c r="AD26" s="234">
        <f>'施設資源化量内訳'!AT26</f>
        <v>0</v>
      </c>
      <c r="AE26" s="234">
        <f>'施設資源化量内訳'!BO26</f>
        <v>0</v>
      </c>
      <c r="AF26" s="234">
        <f>'施設資源化量内訳'!CJ26</f>
        <v>0</v>
      </c>
      <c r="AG26" s="234">
        <f>'施設資源化量内訳'!DE26</f>
        <v>0</v>
      </c>
      <c r="AH26" s="234">
        <f>'施設資源化量内訳'!DZ26</f>
        <v>0</v>
      </c>
      <c r="AI26" s="234">
        <f>'施設資源化量内訳'!EU26</f>
        <v>3</v>
      </c>
      <c r="AJ26" s="234">
        <f>SUM(AC26:AI26)</f>
        <v>3</v>
      </c>
      <c r="AK26" s="238">
        <f>IF((AA26+J26)&lt;&gt;0,(Z26+AJ26+J26)/(AA26+J26)*100,"-")</f>
        <v>30.131625755958737</v>
      </c>
      <c r="AL26" s="238">
        <f>IF((AA26+J26)&lt;&gt;0,('資源化量内訳'!D26-'資源化量内訳'!R26-'資源化量内訳'!T26-'資源化量内訳'!V26-'資源化量内訳'!U26)/(AA26+J26)*100,"-")</f>
        <v>30.131625755958737</v>
      </c>
      <c r="AM26" s="234">
        <f>'ごみ処理量内訳'!AA26</f>
        <v>0</v>
      </c>
      <c r="AN26" s="234">
        <f>'ごみ処理量内訳'!AB26</f>
        <v>209</v>
      </c>
      <c r="AO26" s="234">
        <f>'ごみ処理量内訳'!AC26</f>
        <v>258</v>
      </c>
      <c r="AP26" s="234">
        <f>SUM(AM26:AO26)</f>
        <v>467</v>
      </c>
    </row>
    <row r="27" spans="1:42" s="201" customFormat="1" ht="12" customHeight="1">
      <c r="A27" s="202" t="s">
        <v>188</v>
      </c>
      <c r="B27" s="203" t="s">
        <v>229</v>
      </c>
      <c r="C27" s="202" t="s">
        <v>230</v>
      </c>
      <c r="D27" s="234">
        <f>+E27+F27</f>
        <v>18445</v>
      </c>
      <c r="E27" s="234">
        <v>18445</v>
      </c>
      <c r="F27" s="234">
        <v>0</v>
      </c>
      <c r="G27" s="234">
        <v>188</v>
      </c>
      <c r="H27" s="234">
        <f>SUM('ごみ搬入量内訳'!E27,+'ごみ搬入量内訳'!AD27)</f>
        <v>5069</v>
      </c>
      <c r="I27" s="234">
        <f>'ごみ搬入量内訳'!BC27</f>
        <v>1745</v>
      </c>
      <c r="J27" s="234">
        <f>'資源化量内訳'!BO27</f>
        <v>94</v>
      </c>
      <c r="K27" s="234">
        <f>SUM(H27:J27)</f>
        <v>6908</v>
      </c>
      <c r="L27" s="234">
        <f>IF(D27&lt;&gt;0,K27/D27/365*1000000,"-")</f>
        <v>1026.0790131341976</v>
      </c>
      <c r="M27" s="234">
        <f>IF(D27&lt;&gt;0,('ごみ搬入量内訳'!BR27+'ごみ処理概要'!J27)/'ごみ処理概要'!D27/365*1000000,"-")</f>
        <v>800.0089120933394</v>
      </c>
      <c r="N27" s="234">
        <f>IF(D27&lt;&gt;0,'ごみ搬入量内訳'!CM27/'ごみ処理概要'!D27/365*1000000,"-")</f>
        <v>226.07010104085822</v>
      </c>
      <c r="O27" s="234">
        <f>'ごみ搬入量内訳'!DH27</f>
        <v>0</v>
      </c>
      <c r="P27" s="234">
        <f>'ごみ処理量内訳'!E27</f>
        <v>5694</v>
      </c>
      <c r="Q27" s="234">
        <f>'ごみ処理量内訳'!N27</f>
        <v>0</v>
      </c>
      <c r="R27" s="234">
        <f>SUM(S27:Y27)</f>
        <v>711</v>
      </c>
      <c r="S27" s="234">
        <f>'ごみ処理量内訳'!G27</f>
        <v>598</v>
      </c>
      <c r="T27" s="234">
        <f>'ごみ処理量内訳'!L27</f>
        <v>113</v>
      </c>
      <c r="U27" s="234">
        <f>'ごみ処理量内訳'!H27</f>
        <v>0</v>
      </c>
      <c r="V27" s="234">
        <f>'ごみ処理量内訳'!I27</f>
        <v>0</v>
      </c>
      <c r="W27" s="234">
        <f>'ごみ処理量内訳'!J27</f>
        <v>0</v>
      </c>
      <c r="X27" s="234">
        <f>'ごみ処理量内訳'!K27</f>
        <v>0</v>
      </c>
      <c r="Y27" s="234">
        <f>'ごみ処理量内訳'!M27</f>
        <v>0</v>
      </c>
      <c r="Z27" s="234">
        <f>'資源化量内訳'!Y27</f>
        <v>409</v>
      </c>
      <c r="AA27" s="234">
        <f>SUM(P27,Q27,R27,Z27)</f>
        <v>6814</v>
      </c>
      <c r="AB27" s="238">
        <f>IF(AA27&lt;&gt;0,(Z27+P27+R27)/AA27*100,"-")</f>
        <v>100</v>
      </c>
      <c r="AC27" s="234">
        <f>'施設資源化量内訳'!Y27</f>
        <v>0</v>
      </c>
      <c r="AD27" s="234">
        <f>'施設資源化量内訳'!AT27</f>
        <v>416</v>
      </c>
      <c r="AE27" s="234">
        <f>'施設資源化量内訳'!BO27</f>
        <v>0</v>
      </c>
      <c r="AF27" s="234">
        <f>'施設資源化量内訳'!CJ27</f>
        <v>0</v>
      </c>
      <c r="AG27" s="234">
        <f>'施設資源化量内訳'!DE27</f>
        <v>0</v>
      </c>
      <c r="AH27" s="234">
        <f>'施設資源化量内訳'!DZ27</f>
        <v>0</v>
      </c>
      <c r="AI27" s="234">
        <f>'施設資源化量内訳'!EU27</f>
        <v>113</v>
      </c>
      <c r="AJ27" s="234">
        <f>SUM(AC27:AI27)</f>
        <v>529</v>
      </c>
      <c r="AK27" s="238">
        <f>IF((AA27+J27)&lt;&gt;0,(Z27+AJ27+J27)/(AA27+J27)*100,"-")</f>
        <v>14.939200926462073</v>
      </c>
      <c r="AL27" s="238">
        <f>IF((AA27+J27)&lt;&gt;0,('資源化量内訳'!D27-'資源化量内訳'!R27-'資源化量内訳'!T27-'資源化量内訳'!V27-'資源化量内訳'!U27)/(AA27+J27)*100,"-")</f>
        <v>14.939200926462073</v>
      </c>
      <c r="AM27" s="234">
        <f>'ごみ処理量内訳'!AA27</f>
        <v>0</v>
      </c>
      <c r="AN27" s="234">
        <f>'ごみ処理量内訳'!AB27</f>
        <v>636</v>
      </c>
      <c r="AO27" s="234">
        <f>'ごみ処理量内訳'!AC27</f>
        <v>171</v>
      </c>
      <c r="AP27" s="234">
        <f>SUM(AM27:AO27)</f>
        <v>807</v>
      </c>
    </row>
    <row r="28" spans="1:42" s="201" customFormat="1" ht="12" customHeight="1">
      <c r="A28" s="202" t="s">
        <v>188</v>
      </c>
      <c r="B28" s="203" t="s">
        <v>231</v>
      </c>
      <c r="C28" s="202" t="s">
        <v>232</v>
      </c>
      <c r="D28" s="234">
        <f>+E28+F28</f>
        <v>6175</v>
      </c>
      <c r="E28" s="234">
        <v>6175</v>
      </c>
      <c r="F28" s="234">
        <v>0</v>
      </c>
      <c r="G28" s="234">
        <v>41</v>
      </c>
      <c r="H28" s="234">
        <f>SUM('ごみ搬入量内訳'!E28,+'ごみ搬入量内訳'!AD28)</f>
        <v>2280</v>
      </c>
      <c r="I28" s="234">
        <f>'ごみ搬入量内訳'!BC28</f>
        <v>180</v>
      </c>
      <c r="J28" s="234">
        <f>'資源化量内訳'!BO28</f>
        <v>0</v>
      </c>
      <c r="K28" s="234">
        <f>SUM(H28:J28)</f>
        <v>2460</v>
      </c>
      <c r="L28" s="234">
        <f>IF(D28&lt;&gt;0,K28/D28/365*1000000,"-")</f>
        <v>1091.4536076756697</v>
      </c>
      <c r="M28" s="234">
        <f>IF(D28&lt;&gt;0,('ごみ搬入量内訳'!BR28+'ごみ処理概要'!J28)/'ごみ処理概要'!D28/365*1000000,"-")</f>
        <v>925.0734845543785</v>
      </c>
      <c r="N28" s="234">
        <f>IF(D28&lt;&gt;0,'ごみ搬入量内訳'!CM28/'ごみ処理概要'!D28/365*1000000,"-")</f>
        <v>166.3801231212911</v>
      </c>
      <c r="O28" s="234">
        <f>'ごみ搬入量内訳'!DH28</f>
        <v>0</v>
      </c>
      <c r="P28" s="234">
        <f>'ごみ処理量内訳'!E28</f>
        <v>1950</v>
      </c>
      <c r="Q28" s="234">
        <f>'ごみ処理量内訳'!N28</f>
        <v>0</v>
      </c>
      <c r="R28" s="234">
        <f>SUM(S28:Y28)</f>
        <v>278</v>
      </c>
      <c r="S28" s="234">
        <f>'ごみ処理量内訳'!G28</f>
        <v>278</v>
      </c>
      <c r="T28" s="234">
        <f>'ごみ処理量内訳'!L28</f>
        <v>0</v>
      </c>
      <c r="U28" s="234">
        <f>'ごみ処理量内訳'!H28</f>
        <v>0</v>
      </c>
      <c r="V28" s="234">
        <f>'ごみ処理量内訳'!I28</f>
        <v>0</v>
      </c>
      <c r="W28" s="234">
        <f>'ごみ処理量内訳'!J28</f>
        <v>0</v>
      </c>
      <c r="X28" s="234">
        <f>'ごみ処理量内訳'!K28</f>
        <v>0</v>
      </c>
      <c r="Y28" s="234">
        <f>'ごみ処理量内訳'!M28</f>
        <v>0</v>
      </c>
      <c r="Z28" s="234">
        <f>'資源化量内訳'!Y28</f>
        <v>232</v>
      </c>
      <c r="AA28" s="234">
        <f>SUM(P28,Q28,R28,Z28)</f>
        <v>2460</v>
      </c>
      <c r="AB28" s="238">
        <f>IF(AA28&lt;&gt;0,(Z28+P28+R28)/AA28*100,"-")</f>
        <v>100</v>
      </c>
      <c r="AC28" s="234">
        <f>'施設資源化量内訳'!Y28</f>
        <v>0</v>
      </c>
      <c r="AD28" s="234">
        <f>'施設資源化量内訳'!AT28</f>
        <v>96</v>
      </c>
      <c r="AE28" s="234">
        <f>'施設資源化量内訳'!BO28</f>
        <v>0</v>
      </c>
      <c r="AF28" s="234">
        <f>'施設資源化量内訳'!CJ28</f>
        <v>0</v>
      </c>
      <c r="AG28" s="234">
        <f>'施設資源化量内訳'!DE28</f>
        <v>0</v>
      </c>
      <c r="AH28" s="234">
        <f>'施設資源化量内訳'!DZ28</f>
        <v>0</v>
      </c>
      <c r="AI28" s="234">
        <f>'施設資源化量内訳'!EU28</f>
        <v>0</v>
      </c>
      <c r="AJ28" s="234">
        <f>SUM(AC28:AI28)</f>
        <v>96</v>
      </c>
      <c r="AK28" s="238">
        <f>IF((AA28+J28)&lt;&gt;0,(Z28+AJ28+J28)/(AA28+J28)*100,"-")</f>
        <v>13.333333333333334</v>
      </c>
      <c r="AL28" s="238">
        <f>IF((AA28+J28)&lt;&gt;0,('資源化量内訳'!D28-'資源化量内訳'!R28-'資源化量内訳'!T28-'資源化量内訳'!V28-'資源化量内訳'!U28)/(AA28+J28)*100,"-")</f>
        <v>13.333333333333334</v>
      </c>
      <c r="AM28" s="234">
        <f>'ごみ処理量内訳'!AA28</f>
        <v>0</v>
      </c>
      <c r="AN28" s="234">
        <f>'ごみ処理量内訳'!AB28</f>
        <v>236</v>
      </c>
      <c r="AO28" s="234">
        <f>'ごみ処理量内訳'!AC28</f>
        <v>146</v>
      </c>
      <c r="AP28" s="234">
        <f>SUM(AM28:AO28)</f>
        <v>382</v>
      </c>
    </row>
    <row r="29" spans="1:42" s="201" customFormat="1" ht="12" customHeight="1">
      <c r="A29" s="202" t="s">
        <v>188</v>
      </c>
      <c r="B29" s="203" t="s">
        <v>233</v>
      </c>
      <c r="C29" s="202" t="s">
        <v>234</v>
      </c>
      <c r="D29" s="234">
        <f>+E29+F29</f>
        <v>10469</v>
      </c>
      <c r="E29" s="234">
        <v>10469</v>
      </c>
      <c r="F29" s="234">
        <v>0</v>
      </c>
      <c r="G29" s="234">
        <v>93</v>
      </c>
      <c r="H29" s="234">
        <f>SUM('ごみ搬入量内訳'!E29,+'ごみ搬入量内訳'!AD29)</f>
        <v>5017</v>
      </c>
      <c r="I29" s="234">
        <f>'ごみ搬入量内訳'!BC29</f>
        <v>58</v>
      </c>
      <c r="J29" s="234">
        <f>'資源化量内訳'!BO29</f>
        <v>0</v>
      </c>
      <c r="K29" s="234">
        <f>SUM(H29:J29)</f>
        <v>5075</v>
      </c>
      <c r="L29" s="234">
        <f>IF(D29&lt;&gt;0,K29/D29/365*1000000,"-")</f>
        <v>1328.1220354418851</v>
      </c>
      <c r="M29" s="234">
        <f>IF(D29&lt;&gt;0,('ごみ搬入量内訳'!BR29+'ごみ処理概要'!J29)/'ごみ処理概要'!D29/365*1000000,"-")</f>
        <v>805.5092857320437</v>
      </c>
      <c r="N29" s="234">
        <f>IF(D29&lt;&gt;0,'ごみ搬入量内訳'!CM29/'ごみ処理概要'!D29/365*1000000,"-")</f>
        <v>522.6127497098413</v>
      </c>
      <c r="O29" s="234">
        <f>'ごみ搬入量内訳'!DH29</f>
        <v>0</v>
      </c>
      <c r="P29" s="234">
        <f>'ごみ処理量内訳'!E29</f>
        <v>4263</v>
      </c>
      <c r="Q29" s="234">
        <f>'ごみ処理量内訳'!N29</f>
        <v>0</v>
      </c>
      <c r="R29" s="234">
        <f>SUM(S29:Y29)</f>
        <v>477</v>
      </c>
      <c r="S29" s="234">
        <f>'ごみ処理量内訳'!G29</f>
        <v>477</v>
      </c>
      <c r="T29" s="234">
        <f>'ごみ処理量内訳'!L29</f>
        <v>0</v>
      </c>
      <c r="U29" s="234">
        <f>'ごみ処理量内訳'!H29</f>
        <v>0</v>
      </c>
      <c r="V29" s="234">
        <f>'ごみ処理量内訳'!I29</f>
        <v>0</v>
      </c>
      <c r="W29" s="234">
        <f>'ごみ処理量内訳'!J29</f>
        <v>0</v>
      </c>
      <c r="X29" s="234">
        <f>'ごみ処理量内訳'!K29</f>
        <v>0</v>
      </c>
      <c r="Y29" s="234">
        <f>'ごみ処理量内訳'!M29</f>
        <v>0</v>
      </c>
      <c r="Z29" s="234">
        <f>'資源化量内訳'!Y29</f>
        <v>335</v>
      </c>
      <c r="AA29" s="234">
        <f>SUM(P29,Q29,R29,Z29)</f>
        <v>5075</v>
      </c>
      <c r="AB29" s="238">
        <f>IF(AA29&lt;&gt;0,(Z29+P29+R29)/AA29*100,"-")</f>
        <v>100</v>
      </c>
      <c r="AC29" s="234">
        <f>'施設資源化量内訳'!Y29</f>
        <v>0</v>
      </c>
      <c r="AD29" s="234">
        <f>'施設資源化量内訳'!AT29</f>
        <v>164</v>
      </c>
      <c r="AE29" s="234">
        <f>'施設資源化量内訳'!BO29</f>
        <v>0</v>
      </c>
      <c r="AF29" s="234">
        <f>'施設資源化量内訳'!CJ29</f>
        <v>0</v>
      </c>
      <c r="AG29" s="234">
        <f>'施設資源化量内訳'!DE29</f>
        <v>0</v>
      </c>
      <c r="AH29" s="234">
        <f>'施設資源化量内訳'!DZ29</f>
        <v>0</v>
      </c>
      <c r="AI29" s="234">
        <f>'施設資源化量内訳'!EU29</f>
        <v>0</v>
      </c>
      <c r="AJ29" s="234">
        <f>SUM(AC29:AI29)</f>
        <v>164</v>
      </c>
      <c r="AK29" s="238">
        <f>IF((AA29+J29)&lt;&gt;0,(Z29+AJ29+J29)/(AA29+J29)*100,"-")</f>
        <v>9.832512315270936</v>
      </c>
      <c r="AL29" s="238">
        <f>IF((AA29+J29)&lt;&gt;0,('資源化量内訳'!D29-'資源化量内訳'!R29-'資源化量内訳'!T29-'資源化量内訳'!V29-'資源化量内訳'!U29)/(AA29+J29)*100,"-")</f>
        <v>9.832512315270936</v>
      </c>
      <c r="AM29" s="234">
        <f>'ごみ処理量内訳'!AA29</f>
        <v>0</v>
      </c>
      <c r="AN29" s="234">
        <f>'ごみ処理量内訳'!AB29</f>
        <v>514</v>
      </c>
      <c r="AO29" s="234">
        <f>'ごみ処理量内訳'!AC29</f>
        <v>250</v>
      </c>
      <c r="AP29" s="234">
        <f>SUM(AM29:AO29)</f>
        <v>764</v>
      </c>
    </row>
    <row r="30" spans="1:42" s="201" customFormat="1" ht="12" customHeight="1">
      <c r="A30" s="202" t="s">
        <v>188</v>
      </c>
      <c r="B30" s="203" t="s">
        <v>235</v>
      </c>
      <c r="C30" s="202" t="s">
        <v>236</v>
      </c>
      <c r="D30" s="234">
        <f>+E30+F30</f>
        <v>7229</v>
      </c>
      <c r="E30" s="234">
        <v>7229</v>
      </c>
      <c r="F30" s="234">
        <v>0</v>
      </c>
      <c r="G30" s="234">
        <v>217</v>
      </c>
      <c r="H30" s="234">
        <f>SUM('ごみ搬入量内訳'!E30,+'ごみ搬入量内訳'!AD30)</f>
        <v>4724</v>
      </c>
      <c r="I30" s="234">
        <f>'ごみ搬入量内訳'!BC30</f>
        <v>1242</v>
      </c>
      <c r="J30" s="234">
        <f>'資源化量内訳'!BO30</f>
        <v>112</v>
      </c>
      <c r="K30" s="234">
        <f>SUM(H30:J30)</f>
        <v>6078</v>
      </c>
      <c r="L30" s="234">
        <f>IF(D30&lt;&gt;0,K30/D30/365*1000000,"-")</f>
        <v>2303.5073723226656</v>
      </c>
      <c r="M30" s="234">
        <f>IF(D30&lt;&gt;0,('ごみ搬入量内訳'!BR30+'ごみ処理概要'!J30)/'ごみ処理概要'!D30/365*1000000,"-")</f>
        <v>1242.7115290960876</v>
      </c>
      <c r="N30" s="234">
        <f>IF(D30&lt;&gt;0,'ごみ搬入量内訳'!CM30/'ごみ処理概要'!D30/365*1000000,"-")</f>
        <v>1060.7958432265777</v>
      </c>
      <c r="O30" s="234">
        <f>'ごみ搬入量内訳'!DH30</f>
        <v>0</v>
      </c>
      <c r="P30" s="234">
        <f>'ごみ処理量内訳'!E30</f>
        <v>5100</v>
      </c>
      <c r="Q30" s="234">
        <f>'ごみ処理量内訳'!N30</f>
        <v>0</v>
      </c>
      <c r="R30" s="234">
        <f>SUM(S30:Y30)</f>
        <v>866</v>
      </c>
      <c r="S30" s="234">
        <f>'ごみ処理量内訳'!G30</f>
        <v>0</v>
      </c>
      <c r="T30" s="234">
        <f>'ごみ処理量内訳'!L30</f>
        <v>633</v>
      </c>
      <c r="U30" s="234">
        <f>'ごみ処理量内訳'!H30</f>
        <v>0</v>
      </c>
      <c r="V30" s="234">
        <f>'ごみ処理量内訳'!I30</f>
        <v>0</v>
      </c>
      <c r="W30" s="234">
        <f>'ごみ処理量内訳'!J30</f>
        <v>0</v>
      </c>
      <c r="X30" s="234">
        <f>'ごみ処理量内訳'!K30</f>
        <v>0</v>
      </c>
      <c r="Y30" s="234">
        <f>'ごみ処理量内訳'!M30</f>
        <v>233</v>
      </c>
      <c r="Z30" s="234">
        <f>'資源化量内訳'!Y30</f>
        <v>0</v>
      </c>
      <c r="AA30" s="234">
        <f>SUM(P30,Q30,R30,Z30)</f>
        <v>5966</v>
      </c>
      <c r="AB30" s="238">
        <f>IF(AA30&lt;&gt;0,(Z30+P30+R30)/AA30*100,"-")</f>
        <v>100</v>
      </c>
      <c r="AC30" s="234">
        <f>'施設資源化量内訳'!Y30</f>
        <v>0</v>
      </c>
      <c r="AD30" s="234">
        <f>'施設資源化量内訳'!AT30</f>
        <v>0</v>
      </c>
      <c r="AE30" s="234">
        <f>'施設資源化量内訳'!BO30</f>
        <v>0</v>
      </c>
      <c r="AF30" s="234">
        <f>'施設資源化量内訳'!CJ30</f>
        <v>0</v>
      </c>
      <c r="AG30" s="234">
        <f>'施設資源化量内訳'!DE30</f>
        <v>0</v>
      </c>
      <c r="AH30" s="234">
        <f>'施設資源化量内訳'!DZ30</f>
        <v>0</v>
      </c>
      <c r="AI30" s="234">
        <f>'施設資源化量内訳'!EU30</f>
        <v>362</v>
      </c>
      <c r="AJ30" s="234">
        <f>SUM(AC30:AI30)</f>
        <v>362</v>
      </c>
      <c r="AK30" s="238">
        <f>IF((AA30+J30)&lt;&gt;0,(Z30+AJ30+J30)/(AA30+J30)*100,"-")</f>
        <v>7.7986179664363275</v>
      </c>
      <c r="AL30" s="238">
        <f>IF((AA30+J30)&lt;&gt;0,('資源化量内訳'!D30-'資源化量内訳'!R30-'資源化量内訳'!T30-'資源化量内訳'!V30-'資源化量内訳'!U30)/(AA30+J30)*100,"-")</f>
        <v>7.7986179664363275</v>
      </c>
      <c r="AM30" s="234">
        <f>'ごみ処理量内訳'!AA30</f>
        <v>0</v>
      </c>
      <c r="AN30" s="234">
        <f>'ごみ処理量内訳'!AB30</f>
        <v>557</v>
      </c>
      <c r="AO30" s="234">
        <f>'ごみ処理量内訳'!AC30</f>
        <v>504</v>
      </c>
      <c r="AP30" s="234">
        <f>SUM(AM30:AO30)</f>
        <v>1061</v>
      </c>
    </row>
    <row r="31" spans="1:42" s="201" customFormat="1" ht="12" customHeight="1">
      <c r="A31" s="202" t="s">
        <v>188</v>
      </c>
      <c r="B31" s="203" t="s">
        <v>237</v>
      </c>
      <c r="C31" s="202" t="s">
        <v>238</v>
      </c>
      <c r="D31" s="234">
        <f>+E31+F31</f>
        <v>4206</v>
      </c>
      <c r="E31" s="234">
        <v>4206</v>
      </c>
      <c r="F31" s="234">
        <v>0</v>
      </c>
      <c r="G31" s="234">
        <v>23</v>
      </c>
      <c r="H31" s="234">
        <f>SUM('ごみ搬入量内訳'!E31,+'ごみ搬入量内訳'!AD31)</f>
        <v>837</v>
      </c>
      <c r="I31" s="234">
        <f>'ごみ搬入量内訳'!BC31</f>
        <v>183</v>
      </c>
      <c r="J31" s="234">
        <f>'資源化量内訳'!BO31</f>
        <v>0</v>
      </c>
      <c r="K31" s="234">
        <f>SUM(H31:J31)</f>
        <v>1020</v>
      </c>
      <c r="L31" s="234">
        <f>IF(D31&lt;&gt;0,K31/D31/365*1000000,"-")</f>
        <v>664.412873976511</v>
      </c>
      <c r="M31" s="234">
        <f>IF(D31&lt;&gt;0,('ごみ搬入量内訳'!BR31+'ごみ処理概要'!J31)/'ごみ処理概要'!D31/365*1000000,"-")</f>
        <v>560.191246686078</v>
      </c>
      <c r="N31" s="234">
        <f>IF(D31&lt;&gt;0,'ごみ搬入量内訳'!CM31/'ごみ処理概要'!D31/365*1000000,"-")</f>
        <v>104.22162729043312</v>
      </c>
      <c r="O31" s="234">
        <f>'ごみ搬入量内訳'!DH31</f>
        <v>0</v>
      </c>
      <c r="P31" s="234">
        <f>'ごみ処理量内訳'!E31</f>
        <v>848</v>
      </c>
      <c r="Q31" s="234">
        <f>'ごみ処理量内訳'!N31</f>
        <v>0</v>
      </c>
      <c r="R31" s="234">
        <f>SUM(S31:Y31)</f>
        <v>111</v>
      </c>
      <c r="S31" s="234">
        <f>'ごみ処理量内訳'!G31</f>
        <v>92</v>
      </c>
      <c r="T31" s="234">
        <f>'ごみ処理量内訳'!L31</f>
        <v>19</v>
      </c>
      <c r="U31" s="234">
        <f>'ごみ処理量内訳'!H31</f>
        <v>0</v>
      </c>
      <c r="V31" s="234">
        <f>'ごみ処理量内訳'!I31</f>
        <v>0</v>
      </c>
      <c r="W31" s="234">
        <f>'ごみ処理量内訳'!J31</f>
        <v>0</v>
      </c>
      <c r="X31" s="234">
        <f>'ごみ処理量内訳'!K31</f>
        <v>0</v>
      </c>
      <c r="Y31" s="234">
        <f>'ごみ処理量内訳'!M31</f>
        <v>0</v>
      </c>
      <c r="Z31" s="234">
        <f>'資源化量内訳'!Y31</f>
        <v>61</v>
      </c>
      <c r="AA31" s="234">
        <f>SUM(P31,Q31,R31,Z31)</f>
        <v>1020</v>
      </c>
      <c r="AB31" s="238">
        <f>IF(AA31&lt;&gt;0,(Z31+P31+R31)/AA31*100,"-")</f>
        <v>100</v>
      </c>
      <c r="AC31" s="234">
        <f>'施設資源化量内訳'!Y31</f>
        <v>0</v>
      </c>
      <c r="AD31" s="234">
        <f>'施設資源化量内訳'!AT31</f>
        <v>67</v>
      </c>
      <c r="AE31" s="234">
        <f>'施設資源化量内訳'!BO31</f>
        <v>0</v>
      </c>
      <c r="AF31" s="234">
        <f>'施設資源化量内訳'!CJ31</f>
        <v>0</v>
      </c>
      <c r="AG31" s="234">
        <f>'施設資源化量内訳'!DE31</f>
        <v>0</v>
      </c>
      <c r="AH31" s="234">
        <f>'施設資源化量内訳'!DZ31</f>
        <v>0.4</v>
      </c>
      <c r="AI31" s="234">
        <f>'施設資源化量内訳'!EU31</f>
        <v>19</v>
      </c>
      <c r="AJ31" s="234">
        <f>SUM(AC31:AI31)</f>
        <v>86.4</v>
      </c>
      <c r="AK31" s="238">
        <f>IF((AA31+J31)&lt;&gt;0,(Z31+AJ31+J31)/(AA31+J31)*100,"-")</f>
        <v>14.450980392156861</v>
      </c>
      <c r="AL31" s="238">
        <f>IF((AA31+J31)&lt;&gt;0,('資源化量内訳'!D31-'資源化量内訳'!R31-'資源化量内訳'!T31-'資源化量内訳'!V31-'資源化量内訳'!U31)/(AA31+J31)*100,"-")</f>
        <v>14.450980392156861</v>
      </c>
      <c r="AM31" s="234">
        <f>'ごみ処理量内訳'!AA31</f>
        <v>0</v>
      </c>
      <c r="AN31" s="234">
        <f>'ごみ処理量内訳'!AB31</f>
        <v>94</v>
      </c>
      <c r="AO31" s="234">
        <f>'ごみ処理量内訳'!AC31</f>
        <v>24</v>
      </c>
      <c r="AP31" s="234">
        <f>SUM(AM31:AO31)</f>
        <v>118</v>
      </c>
    </row>
    <row r="32" spans="1:42" s="201" customFormat="1" ht="12" customHeight="1">
      <c r="A32" s="202" t="s">
        <v>188</v>
      </c>
      <c r="B32" s="203" t="s">
        <v>239</v>
      </c>
      <c r="C32" s="202" t="s">
        <v>240</v>
      </c>
      <c r="D32" s="234">
        <f>+E32+F32</f>
        <v>15944</v>
      </c>
      <c r="E32" s="234">
        <v>15944</v>
      </c>
      <c r="F32" s="234">
        <v>0</v>
      </c>
      <c r="G32" s="234">
        <v>145</v>
      </c>
      <c r="H32" s="234">
        <f>SUM('ごみ搬入量内訳'!E32,+'ごみ搬入量内訳'!AD32)</f>
        <v>4195</v>
      </c>
      <c r="I32" s="234">
        <f>'ごみ搬入量内訳'!BC32</f>
        <v>873</v>
      </c>
      <c r="J32" s="234">
        <f>'資源化量内訳'!BO32</f>
        <v>279</v>
      </c>
      <c r="K32" s="234">
        <f>SUM(H32:J32)</f>
        <v>5347</v>
      </c>
      <c r="L32" s="234">
        <f>IF(D32&lt;&gt;0,K32/D32/365*1000000,"-")</f>
        <v>918.7979847273676</v>
      </c>
      <c r="M32" s="234">
        <f>IF(D32&lt;&gt;0,('ごみ搬入量内訳'!BR32+'ごみ処理概要'!J32)/'ごみ処理概要'!D32/365*1000000,"-")</f>
        <v>743.0114991511385</v>
      </c>
      <c r="N32" s="234">
        <f>IF(D32&lt;&gt;0,'ごみ搬入量内訳'!CM32/'ごみ処理概要'!D32/365*1000000,"-")</f>
        <v>175.78648557622915</v>
      </c>
      <c r="O32" s="234">
        <f>'ごみ搬入量内訳'!DH32</f>
        <v>0</v>
      </c>
      <c r="P32" s="234">
        <f>'ごみ処理量内訳'!E32</f>
        <v>4286</v>
      </c>
      <c r="Q32" s="234">
        <f>'ごみ処理量内訳'!N32</f>
        <v>0</v>
      </c>
      <c r="R32" s="234">
        <f>SUM(S32:Y32)</f>
        <v>496</v>
      </c>
      <c r="S32" s="234">
        <f>'ごみ処理量内訳'!G32</f>
        <v>412</v>
      </c>
      <c r="T32" s="234">
        <f>'ごみ処理量内訳'!L32</f>
        <v>84</v>
      </c>
      <c r="U32" s="234">
        <f>'ごみ処理量内訳'!H32</f>
        <v>0</v>
      </c>
      <c r="V32" s="234">
        <f>'ごみ処理量内訳'!I32</f>
        <v>0</v>
      </c>
      <c r="W32" s="234">
        <f>'ごみ処理量内訳'!J32</f>
        <v>0</v>
      </c>
      <c r="X32" s="234">
        <f>'ごみ処理量内訳'!K32</f>
        <v>0</v>
      </c>
      <c r="Y32" s="234">
        <f>'ごみ処理量内訳'!M32</f>
        <v>0</v>
      </c>
      <c r="Z32" s="234">
        <f>'資源化量内訳'!Y32</f>
        <v>286</v>
      </c>
      <c r="AA32" s="234">
        <f>SUM(P32,Q32,R32,Z32)</f>
        <v>5068</v>
      </c>
      <c r="AB32" s="238">
        <f>IF(AA32&lt;&gt;0,(Z32+P32+R32)/AA32*100,"-")</f>
        <v>100</v>
      </c>
      <c r="AC32" s="234">
        <f>'施設資源化量内訳'!Y32</f>
        <v>0</v>
      </c>
      <c r="AD32" s="234">
        <f>'施設資源化量内訳'!AT32</f>
        <v>299</v>
      </c>
      <c r="AE32" s="234">
        <f>'施設資源化量内訳'!BO32</f>
        <v>0</v>
      </c>
      <c r="AF32" s="234">
        <f>'施設資源化量内訳'!CJ32</f>
        <v>0</v>
      </c>
      <c r="AG32" s="234">
        <f>'施設資源化量内訳'!DE32</f>
        <v>0</v>
      </c>
      <c r="AH32" s="234">
        <f>'施設資源化量内訳'!DZ32</f>
        <v>0</v>
      </c>
      <c r="AI32" s="234">
        <f>'施設資源化量内訳'!EU32</f>
        <v>84</v>
      </c>
      <c r="AJ32" s="234">
        <f>SUM(AC32:AI32)</f>
        <v>383</v>
      </c>
      <c r="AK32" s="238">
        <f>IF((AA32+J32)&lt;&gt;0,(Z32+AJ32+J32)/(AA32+J32)*100,"-")</f>
        <v>17.729567982046007</v>
      </c>
      <c r="AL32" s="238">
        <f>IF((AA32+J32)&lt;&gt;0,('資源化量内訳'!D32-'資源化量内訳'!R32-'資源化量内訳'!T32-'資源化量内訳'!V32-'資源化量内訳'!U32)/(AA32+J32)*100,"-")</f>
        <v>17.729567982046007</v>
      </c>
      <c r="AM32" s="234">
        <f>'ごみ処理量内訳'!AA32</f>
        <v>0</v>
      </c>
      <c r="AN32" s="234">
        <f>'ごみ処理量内訳'!AB32</f>
        <v>477</v>
      </c>
      <c r="AO32" s="234">
        <f>'ごみ処理量内訳'!AC32</f>
        <v>109</v>
      </c>
      <c r="AP32" s="234">
        <f>SUM(AM32:AO32)</f>
        <v>586</v>
      </c>
    </row>
    <row r="33" spans="1:42" s="201" customFormat="1" ht="12" customHeight="1">
      <c r="A33" s="202" t="s">
        <v>188</v>
      </c>
      <c r="B33" s="203" t="s">
        <v>241</v>
      </c>
      <c r="C33" s="202" t="s">
        <v>242</v>
      </c>
      <c r="D33" s="234">
        <f>+E33+F33</f>
        <v>5007</v>
      </c>
      <c r="E33" s="234">
        <v>5007</v>
      </c>
      <c r="F33" s="234">
        <v>0</v>
      </c>
      <c r="G33" s="234">
        <v>22</v>
      </c>
      <c r="H33" s="234">
        <f>SUM('ごみ搬入量内訳'!E33,+'ごみ搬入量内訳'!AD33)</f>
        <v>1705</v>
      </c>
      <c r="I33" s="234">
        <f>'ごみ搬入量内訳'!BC33</f>
        <v>1270</v>
      </c>
      <c r="J33" s="234">
        <f>'資源化量内訳'!BO33</f>
        <v>0</v>
      </c>
      <c r="K33" s="234">
        <f>SUM(H33:J33)</f>
        <v>2975</v>
      </c>
      <c r="L33" s="234">
        <f>IF(D33&lt;&gt;0,K33/D33/365*1000000,"-")</f>
        <v>1627.857985122199</v>
      </c>
      <c r="M33" s="234">
        <f>IF(D33&lt;&gt;0,('ごみ搬入量内訳'!BR33+'ごみ処理概要'!J33)/'ごみ処理概要'!D33/365*1000000,"-")</f>
        <v>932.9404587002854</v>
      </c>
      <c r="N33" s="234">
        <f>IF(D33&lt;&gt;0,'ごみ搬入量内訳'!CM33/'ごみ処理概要'!D33/365*1000000,"-")</f>
        <v>694.9175264219134</v>
      </c>
      <c r="O33" s="234">
        <f>'ごみ搬入量内訳'!DH33</f>
        <v>0</v>
      </c>
      <c r="P33" s="234">
        <f>'ごみ処理量内訳'!E33</f>
        <v>2546</v>
      </c>
      <c r="Q33" s="234">
        <f>'ごみ処理量内訳'!N33</f>
        <v>0</v>
      </c>
      <c r="R33" s="234">
        <f>SUM(S33:Y33)</f>
        <v>255</v>
      </c>
      <c r="S33" s="234">
        <f>'ごみ処理量内訳'!G33</f>
        <v>0</v>
      </c>
      <c r="T33" s="234">
        <f>'ごみ処理量内訳'!L33</f>
        <v>255</v>
      </c>
      <c r="U33" s="234">
        <f>'ごみ処理量内訳'!H33</f>
        <v>0</v>
      </c>
      <c r="V33" s="234">
        <f>'ごみ処理量内訳'!I33</f>
        <v>0</v>
      </c>
      <c r="W33" s="234">
        <f>'ごみ処理量内訳'!J33</f>
        <v>0</v>
      </c>
      <c r="X33" s="234">
        <f>'ごみ処理量内訳'!K33</f>
        <v>0</v>
      </c>
      <c r="Y33" s="234">
        <f>'ごみ処理量内訳'!M33</f>
        <v>0</v>
      </c>
      <c r="Z33" s="234">
        <f>'資源化量内訳'!Y33</f>
        <v>174</v>
      </c>
      <c r="AA33" s="234">
        <f>SUM(P33,Q33,R33,Z33)</f>
        <v>2975</v>
      </c>
      <c r="AB33" s="238">
        <f>IF(AA33&lt;&gt;0,(Z33+P33+R33)/AA33*100,"-")</f>
        <v>100</v>
      </c>
      <c r="AC33" s="234">
        <f>'施設資源化量内訳'!Y33</f>
        <v>0</v>
      </c>
      <c r="AD33" s="234">
        <f>'施設資源化量内訳'!AT33</f>
        <v>0</v>
      </c>
      <c r="AE33" s="234">
        <f>'施設資源化量内訳'!BO33</f>
        <v>0</v>
      </c>
      <c r="AF33" s="234">
        <f>'施設資源化量内訳'!CJ33</f>
        <v>0</v>
      </c>
      <c r="AG33" s="234">
        <f>'施設資源化量内訳'!DE33</f>
        <v>0</v>
      </c>
      <c r="AH33" s="234">
        <f>'施設資源化量内訳'!DZ33</f>
        <v>0</v>
      </c>
      <c r="AI33" s="234">
        <f>'施設資源化量内訳'!EU33</f>
        <v>111</v>
      </c>
      <c r="AJ33" s="234">
        <f>SUM(AC33:AI33)</f>
        <v>111</v>
      </c>
      <c r="AK33" s="238">
        <f>IF((AA33+J33)&lt;&gt;0,(Z33+AJ33+J33)/(AA33+J33)*100,"-")</f>
        <v>9.57983193277311</v>
      </c>
      <c r="AL33" s="238">
        <f>IF((AA33+J33)&lt;&gt;0,('資源化量内訳'!D33-'資源化量内訳'!R33-'資源化量内訳'!T33-'資源化量内訳'!V33-'資源化量内訳'!U33)/(AA33+J33)*100,"-")</f>
        <v>9.57983193277311</v>
      </c>
      <c r="AM33" s="234">
        <f>'ごみ処理量内訳'!AA33</f>
        <v>0</v>
      </c>
      <c r="AN33" s="234">
        <f>'ごみ処理量内訳'!AB33</f>
        <v>273</v>
      </c>
      <c r="AO33" s="234">
        <f>'ごみ処理量内訳'!AC33</f>
        <v>46</v>
      </c>
      <c r="AP33" s="234">
        <f>SUM(AM33:AO33)</f>
        <v>319</v>
      </c>
    </row>
    <row r="34" spans="1:42" s="201" customFormat="1" ht="12" customHeight="1">
      <c r="A34" s="202" t="s">
        <v>188</v>
      </c>
      <c r="B34" s="203" t="s">
        <v>243</v>
      </c>
      <c r="C34" s="202" t="s">
        <v>244</v>
      </c>
      <c r="D34" s="234">
        <f>+E34+F34</f>
        <v>4036</v>
      </c>
      <c r="E34" s="234">
        <v>4036</v>
      </c>
      <c r="F34" s="234">
        <v>0</v>
      </c>
      <c r="G34" s="234">
        <v>11</v>
      </c>
      <c r="H34" s="234">
        <f>SUM('ごみ搬入量内訳'!E34,+'ごみ搬入量内訳'!AD34)</f>
        <v>754</v>
      </c>
      <c r="I34" s="234">
        <f>'ごみ搬入量内訳'!BC34</f>
        <v>204</v>
      </c>
      <c r="J34" s="234">
        <f>'資源化量内訳'!BO34</f>
        <v>0</v>
      </c>
      <c r="K34" s="234">
        <f>SUM(H34:J34)</f>
        <v>958</v>
      </c>
      <c r="L34" s="234">
        <f>IF(D34&lt;&gt;0,K34/D34/365*1000000,"-")</f>
        <v>650.3115793475163</v>
      </c>
      <c r="M34" s="234">
        <f>IF(D34&lt;&gt;0,('ごみ搬入量内訳'!BR34+'ごみ処理概要'!J34)/'ごみ処理概要'!D34/365*1000000,"-")</f>
        <v>511.8318693403207</v>
      </c>
      <c r="N34" s="234">
        <f>IF(D34&lt;&gt;0,'ごみ搬入量内訳'!CM34/'ごみ処理概要'!D34/365*1000000,"-")</f>
        <v>138.4797100071955</v>
      </c>
      <c r="O34" s="234">
        <f>'ごみ搬入量内訳'!DH34</f>
        <v>0</v>
      </c>
      <c r="P34" s="234">
        <f>'ごみ処理量内訳'!E34</f>
        <v>747</v>
      </c>
      <c r="Q34" s="234">
        <f>'ごみ処理量内訳'!N34</f>
        <v>8</v>
      </c>
      <c r="R34" s="234">
        <f>SUM(S34:Y34)</f>
        <v>14</v>
      </c>
      <c r="S34" s="234">
        <f>'ごみ処理量内訳'!G34</f>
        <v>14</v>
      </c>
      <c r="T34" s="234">
        <f>'ごみ処理量内訳'!L34</f>
        <v>0</v>
      </c>
      <c r="U34" s="234">
        <f>'ごみ処理量内訳'!H34</f>
        <v>0</v>
      </c>
      <c r="V34" s="234">
        <f>'ごみ処理量内訳'!I34</f>
        <v>0</v>
      </c>
      <c r="W34" s="234">
        <f>'ごみ処理量内訳'!J34</f>
        <v>0</v>
      </c>
      <c r="X34" s="234">
        <f>'ごみ処理量内訳'!K34</f>
        <v>0</v>
      </c>
      <c r="Y34" s="234">
        <f>'ごみ処理量内訳'!M34</f>
        <v>0</v>
      </c>
      <c r="Z34" s="234">
        <f>'資源化量内訳'!Y34</f>
        <v>189</v>
      </c>
      <c r="AA34" s="234">
        <f>SUM(P34,Q34,R34,Z34)</f>
        <v>958</v>
      </c>
      <c r="AB34" s="238">
        <f>IF(AA34&lt;&gt;0,(Z34+P34+R34)/AA34*100,"-")</f>
        <v>99.16492693110646</v>
      </c>
      <c r="AC34" s="234">
        <f>'施設資源化量内訳'!Y34</f>
        <v>0</v>
      </c>
      <c r="AD34" s="234">
        <f>'施設資源化量内訳'!AT34</f>
        <v>0</v>
      </c>
      <c r="AE34" s="234">
        <f>'施設資源化量内訳'!BO34</f>
        <v>0</v>
      </c>
      <c r="AF34" s="234">
        <f>'施設資源化量内訳'!CJ34</f>
        <v>0</v>
      </c>
      <c r="AG34" s="234">
        <f>'施設資源化量内訳'!DE34</f>
        <v>0</v>
      </c>
      <c r="AH34" s="234">
        <f>'施設資源化量内訳'!DZ34</f>
        <v>0</v>
      </c>
      <c r="AI34" s="234">
        <f>'施設資源化量内訳'!EU34</f>
        <v>0</v>
      </c>
      <c r="AJ34" s="234">
        <f>SUM(AC34:AI34)</f>
        <v>0</v>
      </c>
      <c r="AK34" s="238">
        <f>IF((AA34+J34)&lt;&gt;0,(Z34+AJ34+J34)/(AA34+J34)*100,"-")</f>
        <v>19.728601252609604</v>
      </c>
      <c r="AL34" s="238">
        <f>IF((AA34+J34)&lt;&gt;0,('資源化量内訳'!D34-'資源化量内訳'!R34-'資源化量内訳'!T34-'資源化量内訳'!V34-'資源化量内訳'!U34)/(AA34+J34)*100,"-")</f>
        <v>19.728601252609604</v>
      </c>
      <c r="AM34" s="234">
        <f>'ごみ処理量内訳'!AA34</f>
        <v>8</v>
      </c>
      <c r="AN34" s="234">
        <f>'ごみ処理量内訳'!AB34</f>
        <v>86</v>
      </c>
      <c r="AO34" s="234">
        <f>'ごみ処理量内訳'!AC34</f>
        <v>14</v>
      </c>
      <c r="AP34" s="234">
        <f>SUM(AM34:AO34)</f>
        <v>108</v>
      </c>
    </row>
    <row r="35" spans="1:42" s="201" customFormat="1" ht="12" customHeight="1">
      <c r="A35" s="202" t="s">
        <v>188</v>
      </c>
      <c r="B35" s="203" t="s">
        <v>245</v>
      </c>
      <c r="C35" s="202" t="s">
        <v>246</v>
      </c>
      <c r="D35" s="234">
        <f>+E35+F35</f>
        <v>7766</v>
      </c>
      <c r="E35" s="234">
        <v>7766</v>
      </c>
      <c r="F35" s="234">
        <v>0</v>
      </c>
      <c r="G35" s="234">
        <v>316</v>
      </c>
      <c r="H35" s="234">
        <f>SUM('ごみ搬入量内訳'!E35,+'ごみ搬入量内訳'!AD35)</f>
        <v>966</v>
      </c>
      <c r="I35" s="234">
        <f>'ごみ搬入量内訳'!BC35</f>
        <v>144</v>
      </c>
      <c r="J35" s="234">
        <f>'資源化量内訳'!BO35</f>
        <v>379</v>
      </c>
      <c r="K35" s="234">
        <f>SUM(H35:J35)</f>
        <v>1489</v>
      </c>
      <c r="L35" s="234">
        <f>IF(D35&lt;&gt;0,K35/D35/365*1000000,"-")</f>
        <v>525.2964273492815</v>
      </c>
      <c r="M35" s="234">
        <f>IF(D35&lt;&gt;0,('ごみ搬入量内訳'!BR35+'ごみ処理概要'!J35)/'ごみ処理概要'!D35/365*1000000,"-")</f>
        <v>484.0206167382232</v>
      </c>
      <c r="N35" s="234">
        <f>IF(D35&lt;&gt;0,'ごみ搬入量内訳'!CM35/'ごみ処理概要'!D35/365*1000000,"-")</f>
        <v>41.27581061105839</v>
      </c>
      <c r="O35" s="234">
        <f>'ごみ搬入量内訳'!DH35</f>
        <v>0</v>
      </c>
      <c r="P35" s="234">
        <f>'ごみ処理量内訳'!E35</f>
        <v>1069</v>
      </c>
      <c r="Q35" s="234">
        <f>'ごみ処理量内訳'!N35</f>
        <v>0</v>
      </c>
      <c r="R35" s="234">
        <f>SUM(S35:Y35)</f>
        <v>41</v>
      </c>
      <c r="S35" s="234">
        <f>'ごみ処理量内訳'!G35</f>
        <v>0</v>
      </c>
      <c r="T35" s="234">
        <f>'ごみ処理量内訳'!L35</f>
        <v>2</v>
      </c>
      <c r="U35" s="234">
        <f>'ごみ処理量内訳'!H35</f>
        <v>0</v>
      </c>
      <c r="V35" s="234">
        <f>'ごみ処理量内訳'!I35</f>
        <v>0</v>
      </c>
      <c r="W35" s="234">
        <f>'ごみ処理量内訳'!J35</f>
        <v>0</v>
      </c>
      <c r="X35" s="234">
        <f>'ごみ処理量内訳'!K35</f>
        <v>0</v>
      </c>
      <c r="Y35" s="234">
        <f>'ごみ処理量内訳'!M35</f>
        <v>39</v>
      </c>
      <c r="Z35" s="234">
        <f>'資源化量内訳'!Y35</f>
        <v>0</v>
      </c>
      <c r="AA35" s="234">
        <f>SUM(P35,Q35,R35,Z35)</f>
        <v>1110</v>
      </c>
      <c r="AB35" s="238">
        <f>IF(AA35&lt;&gt;0,(Z35+P35+R35)/AA35*100,"-")</f>
        <v>100</v>
      </c>
      <c r="AC35" s="234">
        <f>'施設資源化量内訳'!Y35</f>
        <v>0</v>
      </c>
      <c r="AD35" s="234">
        <f>'施設資源化量内訳'!AT35</f>
        <v>0</v>
      </c>
      <c r="AE35" s="234">
        <f>'施設資源化量内訳'!BO35</f>
        <v>0</v>
      </c>
      <c r="AF35" s="234">
        <f>'施設資源化量内訳'!CJ35</f>
        <v>0</v>
      </c>
      <c r="AG35" s="234">
        <f>'施設資源化量内訳'!DE35</f>
        <v>0</v>
      </c>
      <c r="AH35" s="234">
        <f>'施設資源化量内訳'!DZ35</f>
        <v>0</v>
      </c>
      <c r="AI35" s="234">
        <f>'施設資源化量内訳'!EU35</f>
        <v>2</v>
      </c>
      <c r="AJ35" s="234">
        <f>SUM(AC35:AI35)</f>
        <v>2</v>
      </c>
      <c r="AK35" s="238">
        <f>IF((AA35+J35)&lt;&gt;0,(Z35+AJ35+J35)/(AA35+J35)*100,"-")</f>
        <v>25.58764271323036</v>
      </c>
      <c r="AL35" s="238">
        <f>IF((AA35+J35)&lt;&gt;0,('資源化量内訳'!D35-'資源化量内訳'!R35-'資源化量内訳'!T35-'資源化量内訳'!V35-'資源化量内訳'!U35)/(AA35+J35)*100,"-")</f>
        <v>25.58764271323036</v>
      </c>
      <c r="AM35" s="234">
        <f>'ごみ処理量内訳'!AA35</f>
        <v>0</v>
      </c>
      <c r="AN35" s="234">
        <f>'ごみ処理量内訳'!AB35</f>
        <v>124</v>
      </c>
      <c r="AO35" s="234">
        <f>'ごみ処理量内訳'!AC35</f>
        <v>24</v>
      </c>
      <c r="AP35" s="234">
        <f>SUM(AM35:AO35)</f>
        <v>148</v>
      </c>
    </row>
    <row r="36" spans="1:42" s="201" customFormat="1" ht="12" customHeight="1">
      <c r="A36" s="202" t="s">
        <v>188</v>
      </c>
      <c r="B36" s="203" t="s">
        <v>247</v>
      </c>
      <c r="C36" s="202" t="s">
        <v>248</v>
      </c>
      <c r="D36" s="234">
        <f>+E36+F36</f>
        <v>21588</v>
      </c>
      <c r="E36" s="234">
        <v>21588</v>
      </c>
      <c r="F36" s="234">
        <v>0</v>
      </c>
      <c r="G36" s="234">
        <v>172</v>
      </c>
      <c r="H36" s="234">
        <f>SUM('ごみ搬入量内訳'!E36,+'ごみ搬入量内訳'!AD36)</f>
        <v>6180</v>
      </c>
      <c r="I36" s="234">
        <f>'ごみ搬入量内訳'!BC36</f>
        <v>1024</v>
      </c>
      <c r="J36" s="234">
        <f>'資源化量内訳'!BO36</f>
        <v>0</v>
      </c>
      <c r="K36" s="234">
        <f>SUM(H36:J36)</f>
        <v>7204</v>
      </c>
      <c r="L36" s="234">
        <f>IF(D36&lt;&gt;0,K36/D36/365*1000000,"-")</f>
        <v>914.2572865188929</v>
      </c>
      <c r="M36" s="234">
        <f>IF(D36&lt;&gt;0,('ごみ搬入量内訳'!BR36+'ごみ処理概要'!J36)/'ごみ処理概要'!D36/365*1000000,"-")</f>
        <v>659.8033915341096</v>
      </c>
      <c r="N36" s="234">
        <f>IF(D36&lt;&gt;0,'ごみ搬入量内訳'!CM36/'ごみ処理概要'!D36/365*1000000,"-")</f>
        <v>254.45389498478352</v>
      </c>
      <c r="O36" s="234">
        <f>'ごみ搬入量内訳'!DH36</f>
        <v>0</v>
      </c>
      <c r="P36" s="234">
        <f>'ごみ処理量内訳'!E36</f>
        <v>0</v>
      </c>
      <c r="Q36" s="234">
        <f>'ごみ処理量内訳'!N36</f>
        <v>0</v>
      </c>
      <c r="R36" s="234">
        <f>SUM(S36:Y36)</f>
        <v>6374</v>
      </c>
      <c r="S36" s="234">
        <f>'ごみ処理量内訳'!G36</f>
        <v>783</v>
      </c>
      <c r="T36" s="234">
        <f>'ごみ処理量内訳'!L36</f>
        <v>0</v>
      </c>
      <c r="U36" s="234">
        <f>'ごみ処理量内訳'!H36</f>
        <v>33</v>
      </c>
      <c r="V36" s="234">
        <f>'ごみ処理量内訳'!I36</f>
        <v>0</v>
      </c>
      <c r="W36" s="234">
        <f>'ごみ処理量内訳'!J36</f>
        <v>0</v>
      </c>
      <c r="X36" s="234">
        <f>'ごみ処理量内訳'!K36</f>
        <v>5558</v>
      </c>
      <c r="Y36" s="234">
        <f>'ごみ処理量内訳'!M36</f>
        <v>0</v>
      </c>
      <c r="Z36" s="234">
        <f>'資源化量内訳'!Y36</f>
        <v>830</v>
      </c>
      <c r="AA36" s="234">
        <f>SUM(P36,Q36,R36,Z36)</f>
        <v>7204</v>
      </c>
      <c r="AB36" s="238">
        <f>IF(AA36&lt;&gt;0,(Z36+P36+R36)/AA36*100,"-")</f>
        <v>100</v>
      </c>
      <c r="AC36" s="234">
        <f>'施設資源化量内訳'!Y36</f>
        <v>0</v>
      </c>
      <c r="AD36" s="234">
        <f>'施設資源化量内訳'!AT36</f>
        <v>452</v>
      </c>
      <c r="AE36" s="234">
        <f>'施設資源化量内訳'!BO36</f>
        <v>33</v>
      </c>
      <c r="AF36" s="234">
        <f>'施設資源化量内訳'!CJ36</f>
        <v>0</v>
      </c>
      <c r="AG36" s="234">
        <f>'施設資源化量内訳'!DE36</f>
        <v>0</v>
      </c>
      <c r="AH36" s="234">
        <f>'施設資源化量内訳'!DZ36</f>
        <v>2973</v>
      </c>
      <c r="AI36" s="234">
        <f>'施設資源化量内訳'!EU36</f>
        <v>0</v>
      </c>
      <c r="AJ36" s="234">
        <f>SUM(AC36:AI36)</f>
        <v>3458</v>
      </c>
      <c r="AK36" s="238">
        <f>IF((AA36+J36)&lt;&gt;0,(Z36+AJ36+J36)/(AA36+J36)*100,"-")</f>
        <v>59.52248750694059</v>
      </c>
      <c r="AL36" s="238">
        <f>IF((AA36+J36)&lt;&gt;0,('資源化量内訳'!D36-'資源化量内訳'!R36-'資源化量内訳'!T36-'資源化量内訳'!V36-'資源化量内訳'!U36)/(AA36+J36)*100,"-")</f>
        <v>18.253747917823432</v>
      </c>
      <c r="AM36" s="234">
        <f>'ごみ処理量内訳'!AA36</f>
        <v>0</v>
      </c>
      <c r="AN36" s="234">
        <f>'ごみ処理量内訳'!AB36</f>
        <v>19</v>
      </c>
      <c r="AO36" s="234">
        <f>'ごみ処理量内訳'!AC36</f>
        <v>169</v>
      </c>
      <c r="AP36" s="234">
        <f>SUM(AM36:AO36)</f>
        <v>188</v>
      </c>
    </row>
    <row r="37" spans="1:42" s="201" customFormat="1" ht="12" customHeight="1">
      <c r="A37" s="202" t="s">
        <v>188</v>
      </c>
      <c r="B37" s="203" t="s">
        <v>249</v>
      </c>
      <c r="C37" s="202" t="s">
        <v>250</v>
      </c>
      <c r="D37" s="234">
        <f>+E37+F37</f>
        <v>37800</v>
      </c>
      <c r="E37" s="234">
        <v>37800</v>
      </c>
      <c r="F37" s="234">
        <v>0</v>
      </c>
      <c r="G37" s="234">
        <v>715</v>
      </c>
      <c r="H37" s="234">
        <f>SUM('ごみ搬入量内訳'!E37,+'ごみ搬入量内訳'!AD37)</f>
        <v>12779</v>
      </c>
      <c r="I37" s="234">
        <f>'ごみ搬入量内訳'!BC37</f>
        <v>1128</v>
      </c>
      <c r="J37" s="234">
        <f>'資源化量内訳'!BO37</f>
        <v>954</v>
      </c>
      <c r="K37" s="234">
        <f>SUM(H37:J37)</f>
        <v>14861</v>
      </c>
      <c r="L37" s="234">
        <f>IF(D37&lt;&gt;0,K37/D37/365*1000000,"-")</f>
        <v>1077.1182141045156</v>
      </c>
      <c r="M37" s="234">
        <f>IF(D37&lt;&gt;0,('ごみ搬入量内訳'!BR37+'ごみ処理概要'!J37)/'ごみ処理概要'!D37/365*1000000,"-")</f>
        <v>826.1216206421686</v>
      </c>
      <c r="N37" s="234">
        <f>IF(D37&lt;&gt;0,'ごみ搬入量内訳'!CM37/'ごみ処理概要'!D37/365*1000000,"-")</f>
        <v>250.99659346234688</v>
      </c>
      <c r="O37" s="234">
        <f>'ごみ搬入量内訳'!DH37</f>
        <v>0</v>
      </c>
      <c r="P37" s="234">
        <f>'ごみ処理量内訳'!E37</f>
        <v>12575</v>
      </c>
      <c r="Q37" s="234">
        <f>'ごみ処理量内訳'!N37</f>
        <v>0</v>
      </c>
      <c r="R37" s="234">
        <f>SUM(S37:Y37)</f>
        <v>892</v>
      </c>
      <c r="S37" s="234">
        <f>'ごみ処理量内訳'!G37</f>
        <v>286</v>
      </c>
      <c r="T37" s="234">
        <f>'ごみ処理量内訳'!L37</f>
        <v>606</v>
      </c>
      <c r="U37" s="234">
        <f>'ごみ処理量内訳'!H37</f>
        <v>0</v>
      </c>
      <c r="V37" s="234">
        <f>'ごみ処理量内訳'!I37</f>
        <v>0</v>
      </c>
      <c r="W37" s="234">
        <f>'ごみ処理量内訳'!J37</f>
        <v>0</v>
      </c>
      <c r="X37" s="234">
        <f>'ごみ処理量内訳'!K37</f>
        <v>0</v>
      </c>
      <c r="Y37" s="234">
        <f>'ごみ処理量内訳'!M37</f>
        <v>0</v>
      </c>
      <c r="Z37" s="234">
        <f>'資源化量内訳'!Y37</f>
        <v>440</v>
      </c>
      <c r="AA37" s="234">
        <f>SUM(P37,Q37,R37,Z37)</f>
        <v>13907</v>
      </c>
      <c r="AB37" s="238">
        <f>IF(AA37&lt;&gt;0,(Z37+P37+R37)/AA37*100,"-")</f>
        <v>100</v>
      </c>
      <c r="AC37" s="234">
        <f>'施設資源化量内訳'!Y37</f>
        <v>0</v>
      </c>
      <c r="AD37" s="234">
        <f>'施設資源化量内訳'!AT37</f>
        <v>286</v>
      </c>
      <c r="AE37" s="234">
        <f>'施設資源化量内訳'!BO37</f>
        <v>0</v>
      </c>
      <c r="AF37" s="234">
        <f>'施設資源化量内訳'!CJ37</f>
        <v>0</v>
      </c>
      <c r="AG37" s="234">
        <f>'施設資源化量内訳'!DE37</f>
        <v>0</v>
      </c>
      <c r="AH37" s="234">
        <f>'施設資源化量内訳'!DZ37</f>
        <v>0</v>
      </c>
      <c r="AI37" s="234">
        <f>'施設資源化量内訳'!EU37</f>
        <v>431</v>
      </c>
      <c r="AJ37" s="234">
        <f>SUM(AC37:AI37)</f>
        <v>717</v>
      </c>
      <c r="AK37" s="238">
        <f>IF((AA37+J37)&lt;&gt;0,(Z37+AJ37+J37)/(AA37+J37)*100,"-")</f>
        <v>14.20496601843752</v>
      </c>
      <c r="AL37" s="238">
        <f>IF((AA37+J37)&lt;&gt;0,('資源化量内訳'!D37-'資源化量内訳'!R37-'資源化量内訳'!T37-'資源化量内訳'!V37-'資源化量内訳'!U37)/(AA37+J37)*100,"-")</f>
        <v>14.20496601843752</v>
      </c>
      <c r="AM37" s="234">
        <f>'ごみ処理量内訳'!AA37</f>
        <v>0</v>
      </c>
      <c r="AN37" s="234">
        <f>'ごみ処理量内訳'!AB37</f>
        <v>1472</v>
      </c>
      <c r="AO37" s="234">
        <f>'ごみ処理量内訳'!AC37</f>
        <v>124</v>
      </c>
      <c r="AP37" s="234">
        <f>SUM(AM37:AO37)</f>
        <v>1596</v>
      </c>
    </row>
    <row r="38" spans="1:42" s="201" customFormat="1" ht="12" customHeight="1">
      <c r="A38" s="202" t="s">
        <v>188</v>
      </c>
      <c r="B38" s="203" t="s">
        <v>251</v>
      </c>
      <c r="C38" s="202" t="s">
        <v>252</v>
      </c>
      <c r="D38" s="234">
        <f>+E38+F38</f>
        <v>15754</v>
      </c>
      <c r="E38" s="234">
        <v>15754</v>
      </c>
      <c r="F38" s="234">
        <v>0</v>
      </c>
      <c r="G38" s="234">
        <v>143</v>
      </c>
      <c r="H38" s="234">
        <f>SUM('ごみ搬入量内訳'!E38,+'ごみ搬入量内訳'!AD38)</f>
        <v>2502</v>
      </c>
      <c r="I38" s="234">
        <f>'ごみ搬入量内訳'!BC38</f>
        <v>418</v>
      </c>
      <c r="J38" s="234">
        <f>'資源化量内訳'!BO38</f>
        <v>211</v>
      </c>
      <c r="K38" s="234">
        <f>SUM(H38:J38)</f>
        <v>3131</v>
      </c>
      <c r="L38" s="234">
        <f>IF(D38&lt;&gt;0,K38/D38/365*1000000,"-")</f>
        <v>544.5018529758044</v>
      </c>
      <c r="M38" s="234">
        <f>IF(D38&lt;&gt;0,('ごみ搬入量内訳'!BR38+'ごみ処理概要'!J38)/'ごみ処理概要'!D38/365*1000000,"-")</f>
        <v>444.5055050163386</v>
      </c>
      <c r="N38" s="234">
        <f>IF(D38&lt;&gt;0,'ごみ搬入量内訳'!CM38/'ごみ処理概要'!D38/365*1000000,"-")</f>
        <v>99.99634795946582</v>
      </c>
      <c r="O38" s="234">
        <f>'ごみ搬入量内訳'!DH38</f>
        <v>0</v>
      </c>
      <c r="P38" s="234">
        <f>'ごみ処理量内訳'!E38</f>
        <v>48</v>
      </c>
      <c r="Q38" s="234">
        <f>'ごみ処理量内訳'!N38</f>
        <v>0</v>
      </c>
      <c r="R38" s="234">
        <f>SUM(S38:Y38)</f>
        <v>2584</v>
      </c>
      <c r="S38" s="234">
        <f>'ごみ処理量内訳'!G38</f>
        <v>0</v>
      </c>
      <c r="T38" s="234">
        <f>'ごみ処理量内訳'!L38</f>
        <v>434</v>
      </c>
      <c r="U38" s="234">
        <f>'ごみ処理量内訳'!H38</f>
        <v>652</v>
      </c>
      <c r="V38" s="234">
        <f>'ごみ処理量内訳'!I38</f>
        <v>0</v>
      </c>
      <c r="W38" s="234">
        <f>'ごみ処理量内訳'!J38</f>
        <v>0</v>
      </c>
      <c r="X38" s="234">
        <f>'ごみ処理量内訳'!K38</f>
        <v>1498</v>
      </c>
      <c r="Y38" s="234">
        <f>'ごみ処理量内訳'!M38</f>
        <v>0</v>
      </c>
      <c r="Z38" s="234">
        <f>'資源化量内訳'!Y38</f>
        <v>288</v>
      </c>
      <c r="AA38" s="234">
        <f>SUM(P38,Q38,R38,Z38)</f>
        <v>2920</v>
      </c>
      <c r="AB38" s="238">
        <f>IF(AA38&lt;&gt;0,(Z38+P38+R38)/AA38*100,"-")</f>
        <v>100</v>
      </c>
      <c r="AC38" s="234">
        <f>'施設資源化量内訳'!Y38</f>
        <v>0</v>
      </c>
      <c r="AD38" s="234">
        <f>'施設資源化量内訳'!AT38</f>
        <v>0</v>
      </c>
      <c r="AE38" s="234">
        <f>'施設資源化量内訳'!BO38</f>
        <v>186</v>
      </c>
      <c r="AF38" s="234">
        <f>'施設資源化量内訳'!CJ38</f>
        <v>0</v>
      </c>
      <c r="AG38" s="234">
        <f>'施設資源化量内訳'!DE38</f>
        <v>0</v>
      </c>
      <c r="AH38" s="234">
        <f>'施設資源化量内訳'!DZ38</f>
        <v>1075</v>
      </c>
      <c r="AI38" s="234">
        <f>'施設資源化量内訳'!EU38</f>
        <v>362</v>
      </c>
      <c r="AJ38" s="234">
        <f>SUM(AC38:AI38)</f>
        <v>1623</v>
      </c>
      <c r="AK38" s="238">
        <f>IF((AA38+J38)&lt;&gt;0,(Z38+AJ38+J38)/(AA38+J38)*100,"-")</f>
        <v>67.7738741616097</v>
      </c>
      <c r="AL38" s="238">
        <f>IF((AA38+J38)&lt;&gt;0,('資源化量内訳'!D38-'資源化量内訳'!R38-'資源化量内訳'!T38-'資源化量内訳'!V38-'資源化量内訳'!U38)/(AA38+J38)*100,"-")</f>
        <v>33.439795592462474</v>
      </c>
      <c r="AM38" s="234">
        <f>'ごみ処理量内訳'!AA38</f>
        <v>0</v>
      </c>
      <c r="AN38" s="234">
        <f>'ごみ処理量内訳'!AB38</f>
        <v>4</v>
      </c>
      <c r="AO38" s="234">
        <f>'ごみ処理量内訳'!AC38</f>
        <v>101</v>
      </c>
      <c r="AP38" s="234">
        <f>SUM(AM38:AO38)</f>
        <v>105</v>
      </c>
    </row>
    <row r="39" spans="1:42" s="201" customFormat="1" ht="12" customHeight="1">
      <c r="A39" s="202" t="s">
        <v>188</v>
      </c>
      <c r="B39" s="203" t="s">
        <v>253</v>
      </c>
      <c r="C39" s="202" t="s">
        <v>254</v>
      </c>
      <c r="D39" s="234">
        <f>+E39+F39</f>
        <v>11263</v>
      </c>
      <c r="E39" s="234">
        <v>11263</v>
      </c>
      <c r="F39" s="234">
        <v>0</v>
      </c>
      <c r="G39" s="234">
        <v>150</v>
      </c>
      <c r="H39" s="234">
        <f>SUM('ごみ搬入量内訳'!E39,+'ごみ搬入量内訳'!AD39)</f>
        <v>2686</v>
      </c>
      <c r="I39" s="234">
        <f>'ごみ搬入量内訳'!BC39</f>
        <v>0</v>
      </c>
      <c r="J39" s="234">
        <f>'資源化量内訳'!BO39</f>
        <v>220</v>
      </c>
      <c r="K39" s="234">
        <f>SUM(H39:J39)</f>
        <v>2906</v>
      </c>
      <c r="L39" s="234">
        <f>IF(D39&lt;&gt;0,K39/D39/365*1000000,"-")</f>
        <v>706.8848295850518</v>
      </c>
      <c r="M39" s="234">
        <f>IF(D39&lt;&gt;0,('ごみ搬入量内訳'!BR39+'ごみ処理概要'!J39)/'ごみ処理概要'!D39/365*1000000,"-")</f>
        <v>642.9100497568107</v>
      </c>
      <c r="N39" s="234">
        <f>IF(D39&lt;&gt;0,'ごみ搬入量内訳'!CM39/'ごみ処理概要'!D39/365*1000000,"-")</f>
        <v>63.97477982824109</v>
      </c>
      <c r="O39" s="234">
        <f>'ごみ搬入量内訳'!DH39</f>
        <v>0</v>
      </c>
      <c r="P39" s="234">
        <f>'ごみ処理量内訳'!E39</f>
        <v>2002</v>
      </c>
      <c r="Q39" s="234">
        <f>'ごみ処理量内訳'!N39</f>
        <v>29</v>
      </c>
      <c r="R39" s="234">
        <f>SUM(S39:Y39)</f>
        <v>105</v>
      </c>
      <c r="S39" s="234">
        <f>'ごみ処理量内訳'!G39</f>
        <v>102</v>
      </c>
      <c r="T39" s="234">
        <f>'ごみ処理量内訳'!L39</f>
        <v>3</v>
      </c>
      <c r="U39" s="234">
        <f>'ごみ処理量内訳'!H39</f>
        <v>0</v>
      </c>
      <c r="V39" s="234">
        <f>'ごみ処理量内訳'!I39</f>
        <v>0</v>
      </c>
      <c r="W39" s="234">
        <f>'ごみ処理量内訳'!J39</f>
        <v>0</v>
      </c>
      <c r="X39" s="234">
        <f>'ごみ処理量内訳'!K39</f>
        <v>0</v>
      </c>
      <c r="Y39" s="234">
        <f>'ごみ処理量内訳'!M39</f>
        <v>0</v>
      </c>
      <c r="Z39" s="234">
        <f>'資源化量内訳'!Y39</f>
        <v>550</v>
      </c>
      <c r="AA39" s="234">
        <f>SUM(P39,Q39,R39,Z39)</f>
        <v>2686</v>
      </c>
      <c r="AB39" s="238">
        <f>IF(AA39&lt;&gt;0,(Z39+P39+R39)/AA39*100,"-")</f>
        <v>98.92032762472077</v>
      </c>
      <c r="AC39" s="234">
        <f>'施設資源化量内訳'!Y39</f>
        <v>20</v>
      </c>
      <c r="AD39" s="234">
        <f>'施設資源化量内訳'!AT39</f>
        <v>59</v>
      </c>
      <c r="AE39" s="234">
        <f>'施設資源化量内訳'!BO39</f>
        <v>0</v>
      </c>
      <c r="AF39" s="234">
        <f>'施設資源化量内訳'!CJ39</f>
        <v>0</v>
      </c>
      <c r="AG39" s="234">
        <f>'施設資源化量内訳'!DE39</f>
        <v>0</v>
      </c>
      <c r="AH39" s="234">
        <f>'施設資源化量内訳'!DZ39</f>
        <v>0</v>
      </c>
      <c r="AI39" s="234">
        <f>'施設資源化量内訳'!EU39</f>
        <v>3</v>
      </c>
      <c r="AJ39" s="234">
        <f>SUM(AC39:AI39)</f>
        <v>82</v>
      </c>
      <c r="AK39" s="238">
        <f>IF((AA39+J39)&lt;&gt;0,(Z39+AJ39+J39)/(AA39+J39)*100,"-")</f>
        <v>29.318651066758434</v>
      </c>
      <c r="AL39" s="238">
        <f>IF((AA39+J39)&lt;&gt;0,('資源化量内訳'!D39-'資源化量内訳'!R39-'資源化量内訳'!T39-'資源化量内訳'!V39-'資源化量内訳'!U39)/(AA39+J39)*100,"-")</f>
        <v>29.318651066758434</v>
      </c>
      <c r="AM39" s="234">
        <f>'ごみ処理量内訳'!AA39</f>
        <v>29</v>
      </c>
      <c r="AN39" s="234">
        <f>'ごみ処理量内訳'!AB39</f>
        <v>222</v>
      </c>
      <c r="AO39" s="234">
        <f>'ごみ処理量内訳'!AC39</f>
        <v>38</v>
      </c>
      <c r="AP39" s="234">
        <f>SUM(AM39:AO39)</f>
        <v>289</v>
      </c>
    </row>
    <row r="40" spans="1:42" s="201" customFormat="1" ht="12" customHeight="1">
      <c r="A40" s="202" t="s">
        <v>188</v>
      </c>
      <c r="B40" s="203" t="s">
        <v>255</v>
      </c>
      <c r="C40" s="202" t="s">
        <v>256</v>
      </c>
      <c r="D40" s="234">
        <f>+E40+F40</f>
        <v>11559</v>
      </c>
      <c r="E40" s="234">
        <v>11559</v>
      </c>
      <c r="F40" s="234">
        <v>0</v>
      </c>
      <c r="G40" s="234">
        <v>316</v>
      </c>
      <c r="H40" s="234">
        <f>SUM('ごみ搬入量内訳'!E40,+'ごみ搬入量内訳'!AD40)</f>
        <v>4315</v>
      </c>
      <c r="I40" s="234">
        <f>'ごみ搬入量内訳'!BC40</f>
        <v>379</v>
      </c>
      <c r="J40" s="234">
        <f>'資源化量内訳'!BO40</f>
        <v>0</v>
      </c>
      <c r="K40" s="234">
        <f>SUM(H40:J40)</f>
        <v>4694</v>
      </c>
      <c r="L40" s="234">
        <f>IF(D40&lt;&gt;0,K40/D40/365*1000000,"-")</f>
        <v>1112.5766911153855</v>
      </c>
      <c r="M40" s="234">
        <f>IF(D40&lt;&gt;0,('ごみ搬入量内訳'!BR40+'ごみ処理概要'!J40)/'ごみ処理概要'!D40/365*1000000,"-")</f>
        <v>1078.6826845475327</v>
      </c>
      <c r="N40" s="234">
        <f>IF(D40&lt;&gt;0,'ごみ搬入量内訳'!CM40/'ごみ処理概要'!D40/365*1000000,"-")</f>
        <v>33.8940065678526</v>
      </c>
      <c r="O40" s="234">
        <f>'ごみ搬入量内訳'!DH40</f>
        <v>158</v>
      </c>
      <c r="P40" s="234">
        <f>'ごみ処理量内訳'!E40</f>
        <v>4033</v>
      </c>
      <c r="Q40" s="234">
        <f>'ごみ処理量内訳'!N40</f>
        <v>0</v>
      </c>
      <c r="R40" s="234">
        <f>SUM(S40:Y40)</f>
        <v>661</v>
      </c>
      <c r="S40" s="234">
        <f>'ごみ処理量内訳'!G40</f>
        <v>661</v>
      </c>
      <c r="T40" s="234">
        <f>'ごみ処理量内訳'!L40</f>
        <v>0</v>
      </c>
      <c r="U40" s="234">
        <f>'ごみ処理量内訳'!H40</f>
        <v>0</v>
      </c>
      <c r="V40" s="234">
        <f>'ごみ処理量内訳'!I40</f>
        <v>0</v>
      </c>
      <c r="W40" s="234">
        <f>'ごみ処理量内訳'!J40</f>
        <v>0</v>
      </c>
      <c r="X40" s="234">
        <f>'ごみ処理量内訳'!K40</f>
        <v>0</v>
      </c>
      <c r="Y40" s="234">
        <f>'ごみ処理量内訳'!M40</f>
        <v>0</v>
      </c>
      <c r="Z40" s="234">
        <f>'資源化量内訳'!Y40</f>
        <v>0</v>
      </c>
      <c r="AA40" s="234">
        <f>SUM(P40,Q40,R40,Z40)</f>
        <v>4694</v>
      </c>
      <c r="AB40" s="238">
        <f>IF(AA40&lt;&gt;0,(Z40+P40+R40)/AA40*100,"-")</f>
        <v>100</v>
      </c>
      <c r="AC40" s="234">
        <f>'施設資源化量内訳'!Y40</f>
        <v>0</v>
      </c>
      <c r="AD40" s="234">
        <f>'施設資源化量内訳'!AT40</f>
        <v>428</v>
      </c>
      <c r="AE40" s="234">
        <f>'施設資源化量内訳'!BO40</f>
        <v>0</v>
      </c>
      <c r="AF40" s="234">
        <f>'施設資源化量内訳'!CJ40</f>
        <v>0</v>
      </c>
      <c r="AG40" s="234">
        <f>'施設資源化量内訳'!DE40</f>
        <v>0</v>
      </c>
      <c r="AH40" s="234">
        <f>'施設資源化量内訳'!DZ40</f>
        <v>0</v>
      </c>
      <c r="AI40" s="234">
        <f>'施設資源化量内訳'!EU40</f>
        <v>0</v>
      </c>
      <c r="AJ40" s="234">
        <f>SUM(AC40:AI40)</f>
        <v>428</v>
      </c>
      <c r="AK40" s="238">
        <f>IF((AA40+J40)&lt;&gt;0,(Z40+AJ40+J40)/(AA40+J40)*100,"-")</f>
        <v>9.118023008095442</v>
      </c>
      <c r="AL40" s="238">
        <f>IF((AA40+J40)&lt;&gt;0,('資源化量内訳'!D40-'資源化量内訳'!R40-'資源化量内訳'!T40-'資源化量内訳'!V40-'資源化量内訳'!U40)/(AA40+J40)*100,"-")</f>
        <v>9.118023008095442</v>
      </c>
      <c r="AM40" s="234">
        <f>'ごみ処理量内訳'!AA40</f>
        <v>0</v>
      </c>
      <c r="AN40" s="234">
        <f>'ごみ処理量内訳'!AB40</f>
        <v>514</v>
      </c>
      <c r="AO40" s="234">
        <f>'ごみ処理量内訳'!AC40</f>
        <v>184</v>
      </c>
      <c r="AP40" s="234">
        <f>SUM(AM40:AO40)</f>
        <v>698</v>
      </c>
    </row>
    <row r="41" spans="1:42" s="201" customFormat="1" ht="12" customHeight="1">
      <c r="A41" s="202" t="s">
        <v>188</v>
      </c>
      <c r="B41" s="203" t="s">
        <v>257</v>
      </c>
      <c r="C41" s="202" t="s">
        <v>258</v>
      </c>
      <c r="D41" s="234">
        <f>+E41+F41</f>
        <v>40823</v>
      </c>
      <c r="E41" s="234">
        <v>40823</v>
      </c>
      <c r="F41" s="234">
        <v>0</v>
      </c>
      <c r="G41" s="234">
        <v>6424</v>
      </c>
      <c r="H41" s="234">
        <f>SUM('ごみ搬入量内訳'!E41,+'ごみ搬入量内訳'!AD41)</f>
        <v>15523</v>
      </c>
      <c r="I41" s="234">
        <f>'ごみ搬入量内訳'!BC41</f>
        <v>1814</v>
      </c>
      <c r="J41" s="234">
        <f>'資源化量内訳'!BO41</f>
        <v>515</v>
      </c>
      <c r="K41" s="234">
        <f>SUM(H41:J41)</f>
        <v>17852</v>
      </c>
      <c r="L41" s="234">
        <f>IF(D41&lt;&gt;0,K41/D41/365*1000000,"-")</f>
        <v>1198.0890439481636</v>
      </c>
      <c r="M41" s="234">
        <f>IF(D41&lt;&gt;0,('ごみ搬入量内訳'!BR41+'ごみ処理概要'!J41)/'ごみ処理概要'!D41/365*1000000,"-")</f>
        <v>951.9881855481011</v>
      </c>
      <c r="N41" s="234">
        <f>IF(D41&lt;&gt;0,'ごみ搬入量内訳'!CM41/'ごみ処理概要'!D41/365*1000000,"-")</f>
        <v>246.10085840006252</v>
      </c>
      <c r="O41" s="234">
        <f>'ごみ搬入量内訳'!DH41</f>
        <v>0</v>
      </c>
      <c r="P41" s="234">
        <f>'ごみ処理量内訳'!E41</f>
        <v>15500</v>
      </c>
      <c r="Q41" s="234">
        <f>'ごみ処理量内訳'!N41</f>
        <v>0</v>
      </c>
      <c r="R41" s="234">
        <f>SUM(S41:Y41)</f>
        <v>1837</v>
      </c>
      <c r="S41" s="234">
        <f>'ごみ処理量内訳'!G41</f>
        <v>1837</v>
      </c>
      <c r="T41" s="234">
        <f>'ごみ処理量内訳'!L41</f>
        <v>0</v>
      </c>
      <c r="U41" s="234">
        <f>'ごみ処理量内訳'!H41</f>
        <v>0</v>
      </c>
      <c r="V41" s="234">
        <f>'ごみ処理量内訳'!I41</f>
        <v>0</v>
      </c>
      <c r="W41" s="234">
        <f>'ごみ処理量内訳'!J41</f>
        <v>0</v>
      </c>
      <c r="X41" s="234">
        <f>'ごみ処理量内訳'!K41</f>
        <v>0</v>
      </c>
      <c r="Y41" s="234">
        <f>'ごみ処理量内訳'!M41</f>
        <v>0</v>
      </c>
      <c r="Z41" s="234">
        <f>'資源化量内訳'!Y41</f>
        <v>0</v>
      </c>
      <c r="AA41" s="234">
        <f>SUM(P41,Q41,R41,Z41)</f>
        <v>17337</v>
      </c>
      <c r="AB41" s="238">
        <f>IF(AA41&lt;&gt;0,(Z41+P41+R41)/AA41*100,"-")</f>
        <v>100</v>
      </c>
      <c r="AC41" s="234">
        <f>'施設資源化量内訳'!Y41</f>
        <v>0</v>
      </c>
      <c r="AD41" s="234">
        <f>'施設資源化量内訳'!AT41</f>
        <v>1380</v>
      </c>
      <c r="AE41" s="234">
        <f>'施設資源化量内訳'!BO41</f>
        <v>0</v>
      </c>
      <c r="AF41" s="234">
        <f>'施設資源化量内訳'!CJ41</f>
        <v>0</v>
      </c>
      <c r="AG41" s="234">
        <f>'施設資源化量内訳'!DE41</f>
        <v>0</v>
      </c>
      <c r="AH41" s="234">
        <f>'施設資源化量内訳'!DZ41</f>
        <v>0</v>
      </c>
      <c r="AI41" s="234">
        <f>'施設資源化量内訳'!EU41</f>
        <v>0</v>
      </c>
      <c r="AJ41" s="234">
        <f>SUM(AC41:AI41)</f>
        <v>1380</v>
      </c>
      <c r="AK41" s="238">
        <f>IF((AA41+J41)&lt;&gt;0,(Z41+AJ41+J41)/(AA41+J41)*100,"-")</f>
        <v>10.6150571364553</v>
      </c>
      <c r="AL41" s="238">
        <f>IF((AA41+J41)&lt;&gt;0,('資源化量内訳'!D41-'資源化量内訳'!R41-'資源化量内訳'!T41-'資源化量内訳'!V41-'資源化量内訳'!U41)/(AA41+J41)*100,"-")</f>
        <v>10.6150571364553</v>
      </c>
      <c r="AM41" s="234">
        <f>'ごみ処理量内訳'!AA41</f>
        <v>0</v>
      </c>
      <c r="AN41" s="234">
        <f>'ごみ処理量内訳'!AB41</f>
        <v>1974</v>
      </c>
      <c r="AO41" s="234">
        <f>'ごみ処理量内訳'!AC41</f>
        <v>280</v>
      </c>
      <c r="AP41" s="234">
        <f>SUM(AM41:AO41)</f>
        <v>2254</v>
      </c>
    </row>
    <row r="42" spans="1:42" s="201" customFormat="1" ht="12" customHeight="1">
      <c r="A42" s="202" t="s">
        <v>188</v>
      </c>
      <c r="B42" s="203" t="s">
        <v>259</v>
      </c>
      <c r="C42" s="202" t="s">
        <v>260</v>
      </c>
      <c r="D42" s="234">
        <f>+E42+F42</f>
        <v>27358</v>
      </c>
      <c r="E42" s="234">
        <v>27358</v>
      </c>
      <c r="F42" s="234">
        <v>0</v>
      </c>
      <c r="G42" s="234">
        <v>416</v>
      </c>
      <c r="H42" s="234">
        <f>SUM('ごみ搬入量内訳'!E42,+'ごみ搬入量内訳'!AD42)</f>
        <v>8611</v>
      </c>
      <c r="I42" s="234">
        <f>'ごみ搬入量内訳'!BC42</f>
        <v>875</v>
      </c>
      <c r="J42" s="234">
        <f>'資源化量内訳'!BO42</f>
        <v>70</v>
      </c>
      <c r="K42" s="234">
        <f>SUM(H42:J42)</f>
        <v>9556</v>
      </c>
      <c r="L42" s="234">
        <f>IF(D42&lt;&gt;0,K42/D42/365*1000000,"-")</f>
        <v>956.9713399301199</v>
      </c>
      <c r="M42" s="234">
        <f>IF(D42&lt;&gt;0,('ごみ搬入量内訳'!BR42+'ごみ処理概要'!J42)/'ごみ処理概要'!D42/365*1000000,"-")</f>
        <v>810.9621087017696</v>
      </c>
      <c r="N42" s="234">
        <f>IF(D42&lt;&gt;0,'ごみ搬入量内訳'!CM42/'ごみ処理概要'!D42/365*1000000,"-")</f>
        <v>146.00923122835022</v>
      </c>
      <c r="O42" s="234">
        <f>'ごみ搬入量内訳'!DH42</f>
        <v>0</v>
      </c>
      <c r="P42" s="234">
        <f>'ごみ処理量内訳'!E42</f>
        <v>8552</v>
      </c>
      <c r="Q42" s="234">
        <f>'ごみ処理量内訳'!N42</f>
        <v>0</v>
      </c>
      <c r="R42" s="234">
        <f>SUM(S42:Y42)</f>
        <v>934</v>
      </c>
      <c r="S42" s="234">
        <f>'ごみ処理量内訳'!G42</f>
        <v>934</v>
      </c>
      <c r="T42" s="234">
        <f>'ごみ処理量内訳'!L42</f>
        <v>0</v>
      </c>
      <c r="U42" s="234">
        <f>'ごみ処理量内訳'!H42</f>
        <v>0</v>
      </c>
      <c r="V42" s="234">
        <f>'ごみ処理量内訳'!I42</f>
        <v>0</v>
      </c>
      <c r="W42" s="234">
        <f>'ごみ処理量内訳'!J42</f>
        <v>0</v>
      </c>
      <c r="X42" s="234">
        <f>'ごみ処理量内訳'!K42</f>
        <v>0</v>
      </c>
      <c r="Y42" s="234">
        <f>'ごみ処理量内訳'!M42</f>
        <v>0</v>
      </c>
      <c r="Z42" s="234">
        <f>'資源化量内訳'!Y42</f>
        <v>0</v>
      </c>
      <c r="AA42" s="234">
        <f>SUM(P42,Q42,R42,Z42)</f>
        <v>9486</v>
      </c>
      <c r="AB42" s="238">
        <f>IF(AA42&lt;&gt;0,(Z42+P42+R42)/AA42*100,"-")</f>
        <v>100</v>
      </c>
      <c r="AC42" s="234">
        <f>'施設資源化量内訳'!Y42</f>
        <v>0</v>
      </c>
      <c r="AD42" s="234">
        <f>'施設資源化量内訳'!AT42</f>
        <v>778</v>
      </c>
      <c r="AE42" s="234">
        <f>'施設資源化量内訳'!BO42</f>
        <v>0</v>
      </c>
      <c r="AF42" s="234">
        <f>'施設資源化量内訳'!CJ42</f>
        <v>0</v>
      </c>
      <c r="AG42" s="234">
        <f>'施設資源化量内訳'!DE42</f>
        <v>0</v>
      </c>
      <c r="AH42" s="234">
        <f>'施設資源化量内訳'!DZ42</f>
        <v>0</v>
      </c>
      <c r="AI42" s="234">
        <f>'施設資源化量内訳'!EU42</f>
        <v>0</v>
      </c>
      <c r="AJ42" s="234">
        <f>SUM(AC42:AI42)</f>
        <v>778</v>
      </c>
      <c r="AK42" s="238">
        <f>IF((AA42+J42)&lt;&gt;0,(Z42+AJ42+J42)/(AA42+J42)*100,"-")</f>
        <v>8.874005860192549</v>
      </c>
      <c r="AL42" s="238">
        <f>IF((AA42+J42)&lt;&gt;0,('資源化量内訳'!D42-'資源化量内訳'!R42-'資源化量内訳'!T42-'資源化量内訳'!V42-'資源化量内訳'!U42)/(AA42+J42)*100,"-")</f>
        <v>8.874005860192549</v>
      </c>
      <c r="AM42" s="234">
        <f>'ごみ処理量内訳'!AA42</f>
        <v>0</v>
      </c>
      <c r="AN42" s="234">
        <f>'ごみ処理量内訳'!AB42</f>
        <v>1089</v>
      </c>
      <c r="AO42" s="234">
        <f>'ごみ処理量内訳'!AC42</f>
        <v>38</v>
      </c>
      <c r="AP42" s="234">
        <f>SUM(AM42:AO42)</f>
        <v>1127</v>
      </c>
    </row>
  </sheetData>
  <sheetProtection/>
  <mergeCells count="46">
    <mergeCell ref="AK2:AK5"/>
    <mergeCell ref="A2:A6"/>
    <mergeCell ref="B2:B6"/>
    <mergeCell ref="C2:C6"/>
    <mergeCell ref="D2:E2"/>
    <mergeCell ref="E3:E4"/>
    <mergeCell ref="W4:W5"/>
    <mergeCell ref="AJ3:AJ4"/>
    <mergeCell ref="V4:V5"/>
    <mergeCell ref="O2:O4"/>
    <mergeCell ref="AP3:AP4"/>
    <mergeCell ref="AL2:AL5"/>
    <mergeCell ref="M3:M5"/>
    <mergeCell ref="AH3:AH4"/>
    <mergeCell ref="P3:P4"/>
    <mergeCell ref="Q3:Q4"/>
    <mergeCell ref="AD3:AD4"/>
    <mergeCell ref="AE3:AE4"/>
    <mergeCell ref="R4:R5"/>
    <mergeCell ref="R3:Y3"/>
    <mergeCell ref="AC3:AC4"/>
    <mergeCell ref="AB2:AB5"/>
    <mergeCell ref="Z3:Z4"/>
    <mergeCell ref="AA3:AA4"/>
    <mergeCell ref="X4:X5"/>
    <mergeCell ref="S4:S5"/>
    <mergeCell ref="AM2:AP2"/>
    <mergeCell ref="AN3:AN4"/>
    <mergeCell ref="AO3:AO4"/>
    <mergeCell ref="AM3:AM4"/>
    <mergeCell ref="AF3:AF4"/>
    <mergeCell ref="N3:N5"/>
    <mergeCell ref="T4:T5"/>
    <mergeCell ref="AC2:AJ2"/>
    <mergeCell ref="AG3:AG4"/>
    <mergeCell ref="U4:U5"/>
    <mergeCell ref="AI3:AI4"/>
    <mergeCell ref="F3:F4"/>
    <mergeCell ref="H2:K2"/>
    <mergeCell ref="H3:H4"/>
    <mergeCell ref="I3:I4"/>
    <mergeCell ref="J3:J4"/>
    <mergeCell ref="Y4:Y5"/>
    <mergeCell ref="L2:N2"/>
    <mergeCell ref="L3:L5"/>
    <mergeCell ref="K3:K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ゴシック,標準"&amp;14ごみ処理の概要（平成21年度実績）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M42"/>
  <sheetViews>
    <sheetView zoomScalePageLayoutView="0" workbookViewId="0" topLeftCell="A1">
      <pane xSplit="3" ySplit="6" topLeftCell="D7" activePane="bottomRight" state="frozen"/>
      <selection pane="topLeft" activeCell="C2998" sqref="C2998"/>
      <selection pane="topRight" activeCell="C2998" sqref="C2998"/>
      <selection pane="bottomLeft" activeCell="C2998" sqref="C2998"/>
      <selection pane="bottomRight" activeCell="D7" sqref="D7"/>
    </sheetView>
  </sheetViews>
  <sheetFormatPr defaultColWidth="8.796875" defaultRowHeight="14.25"/>
  <cols>
    <col min="1" max="1" width="10.69921875" style="196" customWidth="1"/>
    <col min="2" max="2" width="8.69921875" style="180" customWidth="1"/>
    <col min="3" max="3" width="12.59765625" style="196" customWidth="1"/>
    <col min="4" max="117" width="11" style="235" customWidth="1"/>
    <col min="118" max="16384" width="9" style="192" customWidth="1"/>
  </cols>
  <sheetData>
    <row r="1" spans="1:117" ht="17.25">
      <c r="A1" s="380" t="s">
        <v>261</v>
      </c>
      <c r="B1" s="190"/>
      <c r="C1" s="190"/>
      <c r="D1" s="227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227"/>
      <c r="BF1" s="227"/>
      <c r="BG1" s="227"/>
      <c r="BH1" s="227"/>
      <c r="BI1" s="227"/>
      <c r="BJ1" s="227"/>
      <c r="BK1" s="191"/>
      <c r="BL1" s="227"/>
      <c r="BM1" s="227"/>
      <c r="BN1" s="227"/>
      <c r="BO1" s="227"/>
      <c r="BP1" s="227"/>
      <c r="BQ1" s="227"/>
      <c r="BR1" s="227"/>
      <c r="BS1" s="227"/>
      <c r="BT1" s="227"/>
      <c r="BU1" s="227"/>
      <c r="BV1" s="227"/>
      <c r="BW1" s="227"/>
      <c r="BX1" s="227"/>
      <c r="BY1" s="191"/>
      <c r="BZ1" s="191"/>
      <c r="CA1" s="191"/>
      <c r="CB1" s="191"/>
      <c r="CC1" s="191"/>
      <c r="CD1" s="191"/>
      <c r="CE1" s="191"/>
      <c r="CF1" s="191"/>
      <c r="CG1" s="227"/>
      <c r="CH1" s="227"/>
      <c r="CI1" s="227"/>
      <c r="CJ1" s="227"/>
      <c r="CK1" s="227"/>
      <c r="CL1" s="227"/>
      <c r="CM1" s="227"/>
      <c r="CN1" s="227"/>
      <c r="CO1" s="227"/>
      <c r="CP1" s="227"/>
      <c r="CQ1" s="227"/>
      <c r="CR1" s="227"/>
      <c r="CS1" s="227"/>
      <c r="CT1" s="191"/>
      <c r="CU1" s="191"/>
      <c r="CV1" s="191"/>
      <c r="CW1" s="191"/>
      <c r="CX1" s="191"/>
      <c r="CY1" s="191"/>
      <c r="CZ1" s="191"/>
      <c r="DA1" s="191"/>
      <c r="DB1" s="227"/>
      <c r="DC1" s="227"/>
      <c r="DD1" s="227"/>
      <c r="DE1" s="227"/>
      <c r="DF1" s="227"/>
      <c r="DG1" s="227"/>
      <c r="DH1" s="191"/>
      <c r="DI1" s="192"/>
      <c r="DJ1" s="192"/>
      <c r="DK1" s="192"/>
      <c r="DL1" s="192"/>
      <c r="DM1" s="192"/>
    </row>
    <row r="2" spans="1:117" ht="25.5" customHeight="1">
      <c r="A2" s="314" t="s">
        <v>262</v>
      </c>
      <c r="B2" s="314" t="s">
        <v>263</v>
      </c>
      <c r="C2" s="314" t="s">
        <v>264</v>
      </c>
      <c r="D2" s="256" t="s">
        <v>265</v>
      </c>
      <c r="E2" s="251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252"/>
      <c r="AA2" s="252"/>
      <c r="AB2" s="252"/>
      <c r="AC2" s="252"/>
      <c r="AD2" s="251"/>
      <c r="AE2" s="252"/>
      <c r="AF2" s="252"/>
      <c r="AG2" s="252"/>
      <c r="AH2" s="252"/>
      <c r="AI2" s="252"/>
      <c r="AJ2" s="252"/>
      <c r="AK2" s="252"/>
      <c r="AL2" s="252"/>
      <c r="AM2" s="252"/>
      <c r="AN2" s="252"/>
      <c r="AO2" s="252"/>
      <c r="AP2" s="252"/>
      <c r="AQ2" s="252"/>
      <c r="AR2" s="252"/>
      <c r="AS2" s="252"/>
      <c r="AT2" s="252"/>
      <c r="AU2" s="252"/>
      <c r="AV2" s="252"/>
      <c r="AW2" s="252"/>
      <c r="AX2" s="252"/>
      <c r="AY2" s="252"/>
      <c r="AZ2" s="252"/>
      <c r="BA2" s="252"/>
      <c r="BB2" s="252"/>
      <c r="BC2" s="253"/>
      <c r="BD2" s="253"/>
      <c r="BE2" s="254"/>
      <c r="BF2" s="255"/>
      <c r="BG2" s="255"/>
      <c r="BH2" s="255"/>
      <c r="BI2" s="255"/>
      <c r="BJ2" s="255"/>
      <c r="BK2" s="253"/>
      <c r="BL2" s="254"/>
      <c r="BM2" s="255"/>
      <c r="BN2" s="255"/>
      <c r="BO2" s="255"/>
      <c r="BP2" s="255"/>
      <c r="BQ2" s="255"/>
      <c r="BR2" s="256" t="s">
        <v>267</v>
      </c>
      <c r="BS2" s="255"/>
      <c r="BT2" s="255"/>
      <c r="BU2" s="255"/>
      <c r="BV2" s="255"/>
      <c r="BW2" s="255"/>
      <c r="BX2" s="255"/>
      <c r="BY2" s="257"/>
      <c r="BZ2" s="257"/>
      <c r="CA2" s="257"/>
      <c r="CB2" s="257"/>
      <c r="CC2" s="257"/>
      <c r="CD2" s="257"/>
      <c r="CE2" s="257"/>
      <c r="CF2" s="253"/>
      <c r="CG2" s="255"/>
      <c r="CH2" s="255"/>
      <c r="CI2" s="255"/>
      <c r="CJ2" s="255"/>
      <c r="CK2" s="255"/>
      <c r="CL2" s="255"/>
      <c r="CM2" s="256" t="s">
        <v>269</v>
      </c>
      <c r="CN2" s="255"/>
      <c r="CO2" s="255"/>
      <c r="CP2" s="255"/>
      <c r="CQ2" s="255"/>
      <c r="CR2" s="255"/>
      <c r="CS2" s="255"/>
      <c r="CT2" s="257"/>
      <c r="CU2" s="257"/>
      <c r="CV2" s="257"/>
      <c r="CW2" s="257"/>
      <c r="CX2" s="257"/>
      <c r="CY2" s="257"/>
      <c r="CZ2" s="257"/>
      <c r="DA2" s="253"/>
      <c r="DB2" s="255"/>
      <c r="DC2" s="255"/>
      <c r="DD2" s="255"/>
      <c r="DE2" s="255"/>
      <c r="DF2" s="255"/>
      <c r="DG2" s="255"/>
      <c r="DH2" s="387" t="s">
        <v>143</v>
      </c>
      <c r="DI2" s="256" t="s">
        <v>270</v>
      </c>
      <c r="DJ2" s="258"/>
      <c r="DK2" s="258"/>
      <c r="DL2" s="258"/>
      <c r="DM2" s="259"/>
    </row>
    <row r="3" spans="1:117" ht="25.5" customHeight="1">
      <c r="A3" s="315"/>
      <c r="B3" s="315"/>
      <c r="C3" s="317"/>
      <c r="D3" s="260"/>
      <c r="E3" s="263" t="s">
        <v>271</v>
      </c>
      <c r="F3" s="257"/>
      <c r="G3" s="257"/>
      <c r="H3" s="257"/>
      <c r="I3" s="257"/>
      <c r="J3" s="257"/>
      <c r="K3" s="252"/>
      <c r="L3" s="252"/>
      <c r="M3" s="252"/>
      <c r="N3" s="257"/>
      <c r="O3" s="252"/>
      <c r="P3" s="252"/>
      <c r="Q3" s="252"/>
      <c r="R3" s="257"/>
      <c r="S3" s="252"/>
      <c r="T3" s="252"/>
      <c r="U3" s="252"/>
      <c r="V3" s="257"/>
      <c r="W3" s="252"/>
      <c r="X3" s="252"/>
      <c r="Y3" s="252"/>
      <c r="Z3" s="257"/>
      <c r="AA3" s="252"/>
      <c r="AB3" s="252"/>
      <c r="AC3" s="261"/>
      <c r="AD3" s="263" t="s">
        <v>272</v>
      </c>
      <c r="AE3" s="257"/>
      <c r="AF3" s="257"/>
      <c r="AG3" s="257"/>
      <c r="AH3" s="257"/>
      <c r="AI3" s="257"/>
      <c r="AJ3" s="252"/>
      <c r="AK3" s="252"/>
      <c r="AL3" s="252"/>
      <c r="AM3" s="257"/>
      <c r="AN3" s="252"/>
      <c r="AO3" s="252"/>
      <c r="AP3" s="252"/>
      <c r="AQ3" s="257"/>
      <c r="AR3" s="252"/>
      <c r="AS3" s="252"/>
      <c r="AT3" s="252"/>
      <c r="AU3" s="257"/>
      <c r="AV3" s="252"/>
      <c r="AW3" s="252"/>
      <c r="AX3" s="252"/>
      <c r="AY3" s="257"/>
      <c r="AZ3" s="252"/>
      <c r="BA3" s="252"/>
      <c r="BB3" s="261"/>
      <c r="BC3" s="264" t="s">
        <v>155</v>
      </c>
      <c r="BD3" s="253"/>
      <c r="BE3" s="254"/>
      <c r="BF3" s="255"/>
      <c r="BG3" s="255"/>
      <c r="BH3" s="255"/>
      <c r="BI3" s="255"/>
      <c r="BJ3" s="255"/>
      <c r="BK3" s="253"/>
      <c r="BL3" s="254"/>
      <c r="BM3" s="255"/>
      <c r="BN3" s="255"/>
      <c r="BO3" s="255"/>
      <c r="BP3" s="255"/>
      <c r="BQ3" s="255"/>
      <c r="BR3" s="262"/>
      <c r="BS3" s="263" t="s">
        <v>273</v>
      </c>
      <c r="BT3" s="264"/>
      <c r="BU3" s="264"/>
      <c r="BV3" s="264"/>
      <c r="BW3" s="264"/>
      <c r="BX3" s="264"/>
      <c r="BY3" s="252"/>
      <c r="BZ3" s="257"/>
      <c r="CA3" s="257"/>
      <c r="CB3" s="257"/>
      <c r="CC3" s="257"/>
      <c r="CD3" s="257"/>
      <c r="CE3" s="257"/>
      <c r="CF3" s="253"/>
      <c r="CG3" s="255"/>
      <c r="CH3" s="255"/>
      <c r="CI3" s="255"/>
      <c r="CJ3" s="255"/>
      <c r="CK3" s="255"/>
      <c r="CL3" s="255"/>
      <c r="CM3" s="262"/>
      <c r="CN3" s="263" t="s">
        <v>274</v>
      </c>
      <c r="CO3" s="264"/>
      <c r="CP3" s="264"/>
      <c r="CQ3" s="264"/>
      <c r="CR3" s="264"/>
      <c r="CS3" s="264"/>
      <c r="CT3" s="252"/>
      <c r="CU3" s="257"/>
      <c r="CV3" s="257"/>
      <c r="CW3" s="257"/>
      <c r="CX3" s="257"/>
      <c r="CY3" s="257"/>
      <c r="CZ3" s="257"/>
      <c r="DA3" s="253"/>
      <c r="DB3" s="255"/>
      <c r="DC3" s="255"/>
      <c r="DD3" s="255"/>
      <c r="DE3" s="255"/>
      <c r="DF3" s="255"/>
      <c r="DG3" s="255"/>
      <c r="DH3" s="265"/>
      <c r="DI3" s="320" t="s">
        <v>158</v>
      </c>
      <c r="DJ3" s="319" t="s">
        <v>275</v>
      </c>
      <c r="DK3" s="319" t="s">
        <v>276</v>
      </c>
      <c r="DL3" s="319" t="s">
        <v>277</v>
      </c>
      <c r="DM3" s="319" t="s">
        <v>278</v>
      </c>
    </row>
    <row r="4" spans="1:117" ht="25.5" customHeight="1">
      <c r="A4" s="315"/>
      <c r="B4" s="315"/>
      <c r="C4" s="317"/>
      <c r="D4" s="229"/>
      <c r="E4" s="260"/>
      <c r="F4" s="388" t="s">
        <v>279</v>
      </c>
      <c r="G4" s="321"/>
      <c r="H4" s="321"/>
      <c r="I4" s="322"/>
      <c r="J4" s="388" t="s">
        <v>280</v>
      </c>
      <c r="K4" s="321"/>
      <c r="L4" s="321"/>
      <c r="M4" s="322"/>
      <c r="N4" s="388" t="s">
        <v>281</v>
      </c>
      <c r="O4" s="321"/>
      <c r="P4" s="321"/>
      <c r="Q4" s="322"/>
      <c r="R4" s="388" t="s">
        <v>282</v>
      </c>
      <c r="S4" s="321"/>
      <c r="T4" s="321"/>
      <c r="U4" s="322"/>
      <c r="V4" s="388" t="s">
        <v>283</v>
      </c>
      <c r="W4" s="321"/>
      <c r="X4" s="321"/>
      <c r="Y4" s="322"/>
      <c r="Z4" s="388" t="s">
        <v>284</v>
      </c>
      <c r="AA4" s="321"/>
      <c r="AB4" s="321"/>
      <c r="AC4" s="322"/>
      <c r="AD4" s="260"/>
      <c r="AE4" s="388" t="s">
        <v>279</v>
      </c>
      <c r="AF4" s="321"/>
      <c r="AG4" s="321"/>
      <c r="AH4" s="322"/>
      <c r="AI4" s="388" t="s">
        <v>280</v>
      </c>
      <c r="AJ4" s="321"/>
      <c r="AK4" s="321"/>
      <c r="AL4" s="322"/>
      <c r="AM4" s="388" t="s">
        <v>281</v>
      </c>
      <c r="AN4" s="321"/>
      <c r="AO4" s="321"/>
      <c r="AP4" s="322"/>
      <c r="AQ4" s="388" t="s">
        <v>282</v>
      </c>
      <c r="AR4" s="321"/>
      <c r="AS4" s="321"/>
      <c r="AT4" s="322"/>
      <c r="AU4" s="388" t="s">
        <v>283</v>
      </c>
      <c r="AV4" s="321"/>
      <c r="AW4" s="321"/>
      <c r="AX4" s="322"/>
      <c r="AY4" s="388" t="s">
        <v>284</v>
      </c>
      <c r="AZ4" s="321"/>
      <c r="BA4" s="321"/>
      <c r="BB4" s="322"/>
      <c r="BC4" s="266"/>
      <c r="BD4" s="263" t="s">
        <v>285</v>
      </c>
      <c r="BE4" s="251"/>
      <c r="BF4" s="251"/>
      <c r="BG4" s="251"/>
      <c r="BH4" s="251"/>
      <c r="BI4" s="251"/>
      <c r="BJ4" s="267"/>
      <c r="BK4" s="257" t="s">
        <v>286</v>
      </c>
      <c r="BL4" s="251"/>
      <c r="BM4" s="251"/>
      <c r="BN4" s="251"/>
      <c r="BO4" s="251"/>
      <c r="BP4" s="251"/>
      <c r="BQ4" s="251"/>
      <c r="BR4" s="266"/>
      <c r="BS4" s="269"/>
      <c r="BT4" s="270"/>
      <c r="BU4" s="270"/>
      <c r="BV4" s="270"/>
      <c r="BW4" s="270"/>
      <c r="BX4" s="271"/>
      <c r="BY4" s="263" t="s">
        <v>271</v>
      </c>
      <c r="BZ4" s="268"/>
      <c r="CA4" s="251"/>
      <c r="CB4" s="251"/>
      <c r="CC4" s="251"/>
      <c r="CD4" s="251"/>
      <c r="CE4" s="267"/>
      <c r="CF4" s="257" t="s">
        <v>287</v>
      </c>
      <c r="CG4" s="251"/>
      <c r="CH4" s="251"/>
      <c r="CI4" s="251"/>
      <c r="CJ4" s="251"/>
      <c r="CK4" s="251"/>
      <c r="CL4" s="267"/>
      <c r="CM4" s="266"/>
      <c r="CN4" s="269"/>
      <c r="CO4" s="270"/>
      <c r="CP4" s="270"/>
      <c r="CQ4" s="270"/>
      <c r="CR4" s="270"/>
      <c r="CS4" s="271"/>
      <c r="CT4" s="263" t="s">
        <v>272</v>
      </c>
      <c r="CU4" s="268"/>
      <c r="CV4" s="251"/>
      <c r="CW4" s="251"/>
      <c r="CX4" s="251"/>
      <c r="CY4" s="251"/>
      <c r="CZ4" s="267"/>
      <c r="DA4" s="257" t="s">
        <v>287</v>
      </c>
      <c r="DB4" s="251"/>
      <c r="DC4" s="251"/>
      <c r="DD4" s="251"/>
      <c r="DE4" s="251"/>
      <c r="DF4" s="251"/>
      <c r="DG4" s="267"/>
      <c r="DH4" s="265"/>
      <c r="DI4" s="320"/>
      <c r="DJ4" s="320"/>
      <c r="DK4" s="320"/>
      <c r="DL4" s="320"/>
      <c r="DM4" s="320"/>
    </row>
    <row r="5" spans="1:117" ht="25.5" customHeight="1">
      <c r="A5" s="315"/>
      <c r="B5" s="315"/>
      <c r="C5" s="317"/>
      <c r="D5" s="291" t="s">
        <v>158</v>
      </c>
      <c r="E5" s="293" t="s">
        <v>158</v>
      </c>
      <c r="F5" s="293" t="s">
        <v>158</v>
      </c>
      <c r="G5" s="290" t="s">
        <v>275</v>
      </c>
      <c r="H5" s="290" t="s">
        <v>276</v>
      </c>
      <c r="I5" s="290" t="s">
        <v>277</v>
      </c>
      <c r="J5" s="293" t="s">
        <v>158</v>
      </c>
      <c r="K5" s="290" t="s">
        <v>275</v>
      </c>
      <c r="L5" s="290" t="s">
        <v>276</v>
      </c>
      <c r="M5" s="290" t="s">
        <v>277</v>
      </c>
      <c r="N5" s="293" t="s">
        <v>158</v>
      </c>
      <c r="O5" s="290" t="s">
        <v>275</v>
      </c>
      <c r="P5" s="290" t="s">
        <v>276</v>
      </c>
      <c r="Q5" s="290" t="s">
        <v>277</v>
      </c>
      <c r="R5" s="293" t="s">
        <v>158</v>
      </c>
      <c r="S5" s="290" t="s">
        <v>275</v>
      </c>
      <c r="T5" s="290" t="s">
        <v>276</v>
      </c>
      <c r="U5" s="290" t="s">
        <v>277</v>
      </c>
      <c r="V5" s="293" t="s">
        <v>158</v>
      </c>
      <c r="W5" s="290" t="s">
        <v>275</v>
      </c>
      <c r="X5" s="290" t="s">
        <v>276</v>
      </c>
      <c r="Y5" s="290" t="s">
        <v>277</v>
      </c>
      <c r="Z5" s="293" t="s">
        <v>158</v>
      </c>
      <c r="AA5" s="290" t="s">
        <v>275</v>
      </c>
      <c r="AB5" s="290" t="s">
        <v>276</v>
      </c>
      <c r="AC5" s="290" t="s">
        <v>277</v>
      </c>
      <c r="AD5" s="293" t="s">
        <v>158</v>
      </c>
      <c r="AE5" s="293" t="s">
        <v>158</v>
      </c>
      <c r="AF5" s="290" t="s">
        <v>275</v>
      </c>
      <c r="AG5" s="290" t="s">
        <v>276</v>
      </c>
      <c r="AH5" s="290" t="s">
        <v>277</v>
      </c>
      <c r="AI5" s="293" t="s">
        <v>158</v>
      </c>
      <c r="AJ5" s="290" t="s">
        <v>275</v>
      </c>
      <c r="AK5" s="290" t="s">
        <v>276</v>
      </c>
      <c r="AL5" s="290" t="s">
        <v>277</v>
      </c>
      <c r="AM5" s="293" t="s">
        <v>158</v>
      </c>
      <c r="AN5" s="290" t="s">
        <v>275</v>
      </c>
      <c r="AO5" s="290" t="s">
        <v>276</v>
      </c>
      <c r="AP5" s="290" t="s">
        <v>277</v>
      </c>
      <c r="AQ5" s="293" t="s">
        <v>158</v>
      </c>
      <c r="AR5" s="290" t="s">
        <v>275</v>
      </c>
      <c r="AS5" s="290" t="s">
        <v>276</v>
      </c>
      <c r="AT5" s="290" t="s">
        <v>277</v>
      </c>
      <c r="AU5" s="293" t="s">
        <v>158</v>
      </c>
      <c r="AV5" s="290" t="s">
        <v>275</v>
      </c>
      <c r="AW5" s="290" t="s">
        <v>276</v>
      </c>
      <c r="AX5" s="290" t="s">
        <v>277</v>
      </c>
      <c r="AY5" s="293" t="s">
        <v>158</v>
      </c>
      <c r="AZ5" s="290" t="s">
        <v>275</v>
      </c>
      <c r="BA5" s="290" t="s">
        <v>276</v>
      </c>
      <c r="BB5" s="290" t="s">
        <v>277</v>
      </c>
      <c r="BC5" s="291" t="s">
        <v>158</v>
      </c>
      <c r="BD5" s="291" t="s">
        <v>158</v>
      </c>
      <c r="BE5" s="291" t="s">
        <v>289</v>
      </c>
      <c r="BF5" s="291" t="s">
        <v>291</v>
      </c>
      <c r="BG5" s="291" t="s">
        <v>293</v>
      </c>
      <c r="BH5" s="291" t="s">
        <v>295</v>
      </c>
      <c r="BI5" s="291" t="s">
        <v>296</v>
      </c>
      <c r="BJ5" s="291" t="s">
        <v>298</v>
      </c>
      <c r="BK5" s="291" t="s">
        <v>299</v>
      </c>
      <c r="BL5" s="291" t="s">
        <v>300</v>
      </c>
      <c r="BM5" s="291" t="s">
        <v>301</v>
      </c>
      <c r="BN5" s="291" t="s">
        <v>293</v>
      </c>
      <c r="BO5" s="291" t="s">
        <v>295</v>
      </c>
      <c r="BP5" s="291" t="s">
        <v>296</v>
      </c>
      <c r="BQ5" s="266" t="s">
        <v>298</v>
      </c>
      <c r="BR5" s="291" t="s">
        <v>299</v>
      </c>
      <c r="BS5" s="290" t="s">
        <v>300</v>
      </c>
      <c r="BT5" s="290" t="s">
        <v>301</v>
      </c>
      <c r="BU5" s="290" t="s">
        <v>293</v>
      </c>
      <c r="BV5" s="290" t="s">
        <v>295</v>
      </c>
      <c r="BW5" s="290" t="s">
        <v>296</v>
      </c>
      <c r="BX5" s="290" t="s">
        <v>298</v>
      </c>
      <c r="BY5" s="291" t="s">
        <v>299</v>
      </c>
      <c r="BZ5" s="290" t="s">
        <v>300</v>
      </c>
      <c r="CA5" s="291" t="s">
        <v>301</v>
      </c>
      <c r="CB5" s="291" t="s">
        <v>293</v>
      </c>
      <c r="CC5" s="291" t="s">
        <v>295</v>
      </c>
      <c r="CD5" s="291" t="s">
        <v>296</v>
      </c>
      <c r="CE5" s="291" t="s">
        <v>298</v>
      </c>
      <c r="CF5" s="291" t="s">
        <v>299</v>
      </c>
      <c r="CG5" s="291" t="s">
        <v>300</v>
      </c>
      <c r="CH5" s="291" t="s">
        <v>301</v>
      </c>
      <c r="CI5" s="291" t="s">
        <v>293</v>
      </c>
      <c r="CJ5" s="291" t="s">
        <v>295</v>
      </c>
      <c r="CK5" s="291" t="s">
        <v>296</v>
      </c>
      <c r="CL5" s="291" t="s">
        <v>298</v>
      </c>
      <c r="CM5" s="291" t="s">
        <v>299</v>
      </c>
      <c r="CN5" s="290" t="s">
        <v>300</v>
      </c>
      <c r="CO5" s="290" t="s">
        <v>301</v>
      </c>
      <c r="CP5" s="290" t="s">
        <v>293</v>
      </c>
      <c r="CQ5" s="290" t="s">
        <v>295</v>
      </c>
      <c r="CR5" s="290" t="s">
        <v>296</v>
      </c>
      <c r="CS5" s="290" t="s">
        <v>298</v>
      </c>
      <c r="CT5" s="291" t="s">
        <v>299</v>
      </c>
      <c r="CU5" s="290" t="s">
        <v>300</v>
      </c>
      <c r="CV5" s="291" t="s">
        <v>301</v>
      </c>
      <c r="CW5" s="291" t="s">
        <v>293</v>
      </c>
      <c r="CX5" s="291" t="s">
        <v>295</v>
      </c>
      <c r="CY5" s="291" t="s">
        <v>296</v>
      </c>
      <c r="CZ5" s="291" t="s">
        <v>298</v>
      </c>
      <c r="DA5" s="291" t="s">
        <v>299</v>
      </c>
      <c r="DB5" s="291" t="s">
        <v>300</v>
      </c>
      <c r="DC5" s="291" t="s">
        <v>301</v>
      </c>
      <c r="DD5" s="291" t="s">
        <v>293</v>
      </c>
      <c r="DE5" s="291" t="s">
        <v>295</v>
      </c>
      <c r="DF5" s="291" t="s">
        <v>296</v>
      </c>
      <c r="DG5" s="291" t="s">
        <v>298</v>
      </c>
      <c r="DH5" s="265"/>
      <c r="DI5" s="260"/>
      <c r="DJ5" s="260"/>
      <c r="DK5" s="260"/>
      <c r="DL5" s="260"/>
      <c r="DM5" s="260"/>
    </row>
    <row r="6" spans="1:117" s="204" customFormat="1" ht="13.5">
      <c r="A6" s="316"/>
      <c r="B6" s="316"/>
      <c r="C6" s="318"/>
      <c r="D6" s="272" t="s">
        <v>302</v>
      </c>
      <c r="E6" s="273" t="s">
        <v>302</v>
      </c>
      <c r="F6" s="273" t="s">
        <v>302</v>
      </c>
      <c r="G6" s="272" t="s">
        <v>302</v>
      </c>
      <c r="H6" s="272" t="s">
        <v>302</v>
      </c>
      <c r="I6" s="272" t="s">
        <v>302</v>
      </c>
      <c r="J6" s="273" t="s">
        <v>302</v>
      </c>
      <c r="K6" s="272" t="s">
        <v>302</v>
      </c>
      <c r="L6" s="272" t="s">
        <v>302</v>
      </c>
      <c r="M6" s="272" t="s">
        <v>302</v>
      </c>
      <c r="N6" s="273" t="s">
        <v>302</v>
      </c>
      <c r="O6" s="272" t="s">
        <v>302</v>
      </c>
      <c r="P6" s="272" t="s">
        <v>302</v>
      </c>
      <c r="Q6" s="272" t="s">
        <v>302</v>
      </c>
      <c r="R6" s="273" t="s">
        <v>302</v>
      </c>
      <c r="S6" s="272" t="s">
        <v>302</v>
      </c>
      <c r="T6" s="272" t="s">
        <v>302</v>
      </c>
      <c r="U6" s="272" t="s">
        <v>302</v>
      </c>
      <c r="V6" s="273" t="s">
        <v>302</v>
      </c>
      <c r="W6" s="272" t="s">
        <v>302</v>
      </c>
      <c r="X6" s="272" t="s">
        <v>302</v>
      </c>
      <c r="Y6" s="272" t="s">
        <v>302</v>
      </c>
      <c r="Z6" s="273" t="s">
        <v>302</v>
      </c>
      <c r="AA6" s="272" t="s">
        <v>302</v>
      </c>
      <c r="AB6" s="272" t="s">
        <v>302</v>
      </c>
      <c r="AC6" s="272" t="s">
        <v>302</v>
      </c>
      <c r="AD6" s="273" t="s">
        <v>302</v>
      </c>
      <c r="AE6" s="273" t="s">
        <v>302</v>
      </c>
      <c r="AF6" s="272" t="s">
        <v>302</v>
      </c>
      <c r="AG6" s="272" t="s">
        <v>302</v>
      </c>
      <c r="AH6" s="272" t="s">
        <v>302</v>
      </c>
      <c r="AI6" s="273" t="s">
        <v>302</v>
      </c>
      <c r="AJ6" s="272" t="s">
        <v>302</v>
      </c>
      <c r="AK6" s="272" t="s">
        <v>302</v>
      </c>
      <c r="AL6" s="272" t="s">
        <v>302</v>
      </c>
      <c r="AM6" s="273" t="s">
        <v>302</v>
      </c>
      <c r="AN6" s="272" t="s">
        <v>302</v>
      </c>
      <c r="AO6" s="272" t="s">
        <v>302</v>
      </c>
      <c r="AP6" s="272" t="s">
        <v>302</v>
      </c>
      <c r="AQ6" s="273" t="s">
        <v>302</v>
      </c>
      <c r="AR6" s="272" t="s">
        <v>302</v>
      </c>
      <c r="AS6" s="272" t="s">
        <v>302</v>
      </c>
      <c r="AT6" s="272" t="s">
        <v>302</v>
      </c>
      <c r="AU6" s="273" t="s">
        <v>302</v>
      </c>
      <c r="AV6" s="272" t="s">
        <v>302</v>
      </c>
      <c r="AW6" s="272" t="s">
        <v>302</v>
      </c>
      <c r="AX6" s="272" t="s">
        <v>302</v>
      </c>
      <c r="AY6" s="273" t="s">
        <v>302</v>
      </c>
      <c r="AZ6" s="272" t="s">
        <v>302</v>
      </c>
      <c r="BA6" s="272" t="s">
        <v>302</v>
      </c>
      <c r="BB6" s="272" t="s">
        <v>302</v>
      </c>
      <c r="BC6" s="272" t="s">
        <v>302</v>
      </c>
      <c r="BD6" s="272" t="s">
        <v>302</v>
      </c>
      <c r="BE6" s="272" t="s">
        <v>302</v>
      </c>
      <c r="BF6" s="272" t="s">
        <v>302</v>
      </c>
      <c r="BG6" s="272" t="s">
        <v>302</v>
      </c>
      <c r="BH6" s="272" t="s">
        <v>302</v>
      </c>
      <c r="BI6" s="272" t="s">
        <v>302</v>
      </c>
      <c r="BJ6" s="272" t="s">
        <v>302</v>
      </c>
      <c r="BK6" s="272" t="s">
        <v>302</v>
      </c>
      <c r="BL6" s="272" t="s">
        <v>302</v>
      </c>
      <c r="BM6" s="272" t="s">
        <v>302</v>
      </c>
      <c r="BN6" s="272" t="s">
        <v>302</v>
      </c>
      <c r="BO6" s="272" t="s">
        <v>302</v>
      </c>
      <c r="BP6" s="272" t="s">
        <v>302</v>
      </c>
      <c r="BQ6" s="274" t="s">
        <v>302</v>
      </c>
      <c r="BR6" s="272" t="s">
        <v>302</v>
      </c>
      <c r="BS6" s="272" t="s">
        <v>302</v>
      </c>
      <c r="BT6" s="272" t="s">
        <v>302</v>
      </c>
      <c r="BU6" s="272" t="s">
        <v>302</v>
      </c>
      <c r="BV6" s="272" t="s">
        <v>302</v>
      </c>
      <c r="BW6" s="272" t="s">
        <v>302</v>
      </c>
      <c r="BX6" s="272" t="s">
        <v>302</v>
      </c>
      <c r="BY6" s="272" t="s">
        <v>302</v>
      </c>
      <c r="BZ6" s="273" t="s">
        <v>302</v>
      </c>
      <c r="CA6" s="273" t="s">
        <v>302</v>
      </c>
      <c r="CB6" s="273" t="s">
        <v>302</v>
      </c>
      <c r="CC6" s="273" t="s">
        <v>302</v>
      </c>
      <c r="CD6" s="273" t="s">
        <v>302</v>
      </c>
      <c r="CE6" s="273" t="s">
        <v>302</v>
      </c>
      <c r="CF6" s="272" t="s">
        <v>302</v>
      </c>
      <c r="CG6" s="272" t="s">
        <v>302</v>
      </c>
      <c r="CH6" s="272" t="s">
        <v>302</v>
      </c>
      <c r="CI6" s="272" t="s">
        <v>302</v>
      </c>
      <c r="CJ6" s="272" t="s">
        <v>302</v>
      </c>
      <c r="CK6" s="272" t="s">
        <v>302</v>
      </c>
      <c r="CL6" s="272" t="s">
        <v>302</v>
      </c>
      <c r="CM6" s="272" t="s">
        <v>302</v>
      </c>
      <c r="CN6" s="272" t="s">
        <v>302</v>
      </c>
      <c r="CO6" s="272" t="s">
        <v>302</v>
      </c>
      <c r="CP6" s="272" t="s">
        <v>302</v>
      </c>
      <c r="CQ6" s="272" t="s">
        <v>302</v>
      </c>
      <c r="CR6" s="272" t="s">
        <v>302</v>
      </c>
      <c r="CS6" s="272" t="s">
        <v>302</v>
      </c>
      <c r="CT6" s="272" t="s">
        <v>302</v>
      </c>
      <c r="CU6" s="273" t="s">
        <v>302</v>
      </c>
      <c r="CV6" s="273" t="s">
        <v>302</v>
      </c>
      <c r="CW6" s="273" t="s">
        <v>302</v>
      </c>
      <c r="CX6" s="273" t="s">
        <v>302</v>
      </c>
      <c r="CY6" s="273" t="s">
        <v>302</v>
      </c>
      <c r="CZ6" s="273" t="s">
        <v>302</v>
      </c>
      <c r="DA6" s="272" t="s">
        <v>302</v>
      </c>
      <c r="DB6" s="272" t="s">
        <v>302</v>
      </c>
      <c r="DC6" s="272" t="s">
        <v>302</v>
      </c>
      <c r="DD6" s="272" t="s">
        <v>302</v>
      </c>
      <c r="DE6" s="272" t="s">
        <v>302</v>
      </c>
      <c r="DF6" s="272" t="s">
        <v>302</v>
      </c>
      <c r="DG6" s="272" t="s">
        <v>302</v>
      </c>
      <c r="DH6" s="272" t="s">
        <v>302</v>
      </c>
      <c r="DI6" s="273" t="s">
        <v>303</v>
      </c>
      <c r="DJ6" s="272" t="s">
        <v>302</v>
      </c>
      <c r="DK6" s="272" t="s">
        <v>302</v>
      </c>
      <c r="DL6" s="272" t="s">
        <v>302</v>
      </c>
      <c r="DM6" s="272" t="s">
        <v>302</v>
      </c>
    </row>
    <row r="7" spans="1:117" s="205" customFormat="1" ht="12" customHeight="1">
      <c r="A7" s="197" t="s">
        <v>304</v>
      </c>
      <c r="B7" s="212" t="s">
        <v>305</v>
      </c>
      <c r="C7" s="198" t="s">
        <v>299</v>
      </c>
      <c r="D7" s="247">
        <f>SUM(D8:D42)</f>
        <v>755589</v>
      </c>
      <c r="E7" s="247">
        <f>SUM(E8:E42)</f>
        <v>520707</v>
      </c>
      <c r="F7" s="247">
        <f>SUM(F8:F42)</f>
        <v>0</v>
      </c>
      <c r="G7" s="247">
        <f>SUM(G8:G42)</f>
        <v>0</v>
      </c>
      <c r="H7" s="247">
        <f>SUM(H8:H42)</f>
        <v>0</v>
      </c>
      <c r="I7" s="247">
        <f>SUM(I8:I42)</f>
        <v>0</v>
      </c>
      <c r="J7" s="247">
        <f>SUM(J8:J42)</f>
        <v>443415</v>
      </c>
      <c r="K7" s="247">
        <f>SUM(K8:K42)</f>
        <v>40320</v>
      </c>
      <c r="L7" s="247">
        <f>SUM(L8:L42)</f>
        <v>402292</v>
      </c>
      <c r="M7" s="247">
        <f>SUM(M8:M42)</f>
        <v>803</v>
      </c>
      <c r="N7" s="247">
        <f>SUM(N8:N42)</f>
        <v>21035</v>
      </c>
      <c r="O7" s="247">
        <f>SUM(O8:O42)</f>
        <v>1249</v>
      </c>
      <c r="P7" s="247">
        <f>SUM(P8:P42)</f>
        <v>19777</v>
      </c>
      <c r="Q7" s="247">
        <f>SUM(Q8:Q42)</f>
        <v>9</v>
      </c>
      <c r="R7" s="247">
        <f>SUM(R8:R42)</f>
        <v>49327</v>
      </c>
      <c r="S7" s="247">
        <f>SUM(S8:S42)</f>
        <v>3696</v>
      </c>
      <c r="T7" s="247">
        <f>SUM(T8:T42)</f>
        <v>45624</v>
      </c>
      <c r="U7" s="247">
        <f>SUM(U8:U42)</f>
        <v>7</v>
      </c>
      <c r="V7" s="247">
        <f>SUM(V8:V42)</f>
        <v>635</v>
      </c>
      <c r="W7" s="247">
        <f>SUM(W8:W42)</f>
        <v>76</v>
      </c>
      <c r="X7" s="247">
        <f>SUM(X8:X42)</f>
        <v>559</v>
      </c>
      <c r="Y7" s="247">
        <f>SUM(Y8:Y42)</f>
        <v>0</v>
      </c>
      <c r="Z7" s="247">
        <f>SUM(Z8:Z42)</f>
        <v>6295</v>
      </c>
      <c r="AA7" s="247">
        <f>SUM(AA8:AA42)</f>
        <v>1475</v>
      </c>
      <c r="AB7" s="247">
        <f>SUM(AB8:AB42)</f>
        <v>4812</v>
      </c>
      <c r="AC7" s="247">
        <f>SUM(AC8:AC42)</f>
        <v>8</v>
      </c>
      <c r="AD7" s="247">
        <f>SUM(AD8:AD42)</f>
        <v>130729</v>
      </c>
      <c r="AE7" s="247">
        <f>SUM(AE8:AE42)</f>
        <v>0</v>
      </c>
      <c r="AF7" s="247">
        <f>SUM(AF8:AF42)</f>
        <v>0</v>
      </c>
      <c r="AG7" s="247">
        <f>SUM(AG8:AG42)</f>
        <v>0</v>
      </c>
      <c r="AH7" s="247">
        <f>SUM(AH8:AH42)</f>
        <v>0</v>
      </c>
      <c r="AI7" s="247">
        <f>SUM(AI8:AI42)</f>
        <v>125117</v>
      </c>
      <c r="AJ7" s="247">
        <f>SUM(AJ8:AJ42)</f>
        <v>472</v>
      </c>
      <c r="AK7" s="247">
        <f>SUM(AK8:AK42)</f>
        <v>409</v>
      </c>
      <c r="AL7" s="247">
        <f>SUM(AL8:AL42)</f>
        <v>124236</v>
      </c>
      <c r="AM7" s="247">
        <f>SUM(AM8:AM42)</f>
        <v>3069</v>
      </c>
      <c r="AN7" s="247">
        <f>SUM(AN8:AN42)</f>
        <v>0</v>
      </c>
      <c r="AO7" s="247">
        <f>SUM(AO8:AO42)</f>
        <v>40</v>
      </c>
      <c r="AP7" s="247">
        <f>SUM(AP8:AP42)</f>
        <v>3029</v>
      </c>
      <c r="AQ7" s="247">
        <f>SUM(AQ8:AQ42)</f>
        <v>2302</v>
      </c>
      <c r="AR7" s="247">
        <f>SUM(AR8:AR42)</f>
        <v>91</v>
      </c>
      <c r="AS7" s="247">
        <f>SUM(AS8:AS42)</f>
        <v>102</v>
      </c>
      <c r="AT7" s="247">
        <f>SUM(AT8:AT42)</f>
        <v>2109</v>
      </c>
      <c r="AU7" s="247">
        <f>SUM(AU8:AU42)</f>
        <v>0</v>
      </c>
      <c r="AV7" s="247">
        <f>SUM(AV8:AV42)</f>
        <v>0</v>
      </c>
      <c r="AW7" s="247">
        <f>SUM(AW8:AW42)</f>
        <v>0</v>
      </c>
      <c r="AX7" s="247">
        <f>SUM(AX8:AX42)</f>
        <v>0</v>
      </c>
      <c r="AY7" s="247">
        <f>SUM(AY8:AY42)</f>
        <v>241</v>
      </c>
      <c r="AZ7" s="247">
        <f>SUM(AZ8:AZ42)</f>
        <v>0</v>
      </c>
      <c r="BA7" s="247">
        <f>SUM(BA8:BA42)</f>
        <v>0</v>
      </c>
      <c r="BB7" s="247">
        <f>SUM(BB8:BB42)</f>
        <v>241</v>
      </c>
      <c r="BC7" s="247">
        <f>SUM(BC8:BC42)</f>
        <v>104153</v>
      </c>
      <c r="BD7" s="247">
        <f>SUM(BD8:BD42)</f>
        <v>29259</v>
      </c>
      <c r="BE7" s="247">
        <f>SUM(BE8:BE42)</f>
        <v>0</v>
      </c>
      <c r="BF7" s="247">
        <f>SUM(BF8:BF42)</f>
        <v>17590</v>
      </c>
      <c r="BG7" s="247">
        <f>SUM(BG8:BG42)</f>
        <v>2855</v>
      </c>
      <c r="BH7" s="247">
        <f>SUM(BH8:BH42)</f>
        <v>3067</v>
      </c>
      <c r="BI7" s="247">
        <f>SUM(BI8:BI42)</f>
        <v>1876</v>
      </c>
      <c r="BJ7" s="247">
        <f>SUM(BJ8:BJ42)</f>
        <v>3871</v>
      </c>
      <c r="BK7" s="247">
        <f>SUM(BK8:BK42)</f>
        <v>74894</v>
      </c>
      <c r="BL7" s="247">
        <f>SUM(BL8:BL42)</f>
        <v>0</v>
      </c>
      <c r="BM7" s="247">
        <f>SUM(BM8:BM42)</f>
        <v>63484</v>
      </c>
      <c r="BN7" s="247">
        <f>SUM(BN8:BN42)</f>
        <v>3399</v>
      </c>
      <c r="BO7" s="247">
        <f>SUM(BO8:BO42)</f>
        <v>5733</v>
      </c>
      <c r="BP7" s="247">
        <f>SUM(BP8:BP42)</f>
        <v>9</v>
      </c>
      <c r="BQ7" s="247">
        <f>SUM(BQ8:BQ42)</f>
        <v>2269</v>
      </c>
      <c r="BR7" s="247">
        <f>SUM(BR8:BR42)</f>
        <v>549966</v>
      </c>
      <c r="BS7" s="247">
        <f>SUM(BS8:BS42)</f>
        <v>0</v>
      </c>
      <c r="BT7" s="247">
        <f>SUM(BT8:BT42)</f>
        <v>461005</v>
      </c>
      <c r="BU7" s="247">
        <f>SUM(BU8:BU42)</f>
        <v>23890</v>
      </c>
      <c r="BV7" s="247">
        <f>SUM(BV8:BV42)</f>
        <v>52394</v>
      </c>
      <c r="BW7" s="247">
        <f>SUM(BW8:BW42)</f>
        <v>2511</v>
      </c>
      <c r="BX7" s="247">
        <f>SUM(BX8:BX42)</f>
        <v>10166</v>
      </c>
      <c r="BY7" s="247">
        <f>SUM(BY8:BY42)</f>
        <v>520707</v>
      </c>
      <c r="BZ7" s="247">
        <f>SUM(BZ8:BZ42)</f>
        <v>0</v>
      </c>
      <c r="CA7" s="247">
        <f>SUM(CA8:CA42)</f>
        <v>443415</v>
      </c>
      <c r="CB7" s="247">
        <f>SUM(CB8:CB42)</f>
        <v>21035</v>
      </c>
      <c r="CC7" s="247">
        <f>SUM(CC8:CC42)</f>
        <v>49327</v>
      </c>
      <c r="CD7" s="247">
        <f>SUM(CD8:CD42)</f>
        <v>635</v>
      </c>
      <c r="CE7" s="247">
        <f>SUM(CE8:CE42)</f>
        <v>6295</v>
      </c>
      <c r="CF7" s="247">
        <f>SUM(CF8:CF42)</f>
        <v>29259</v>
      </c>
      <c r="CG7" s="247">
        <f>SUM(CG8:CG42)</f>
        <v>0</v>
      </c>
      <c r="CH7" s="247">
        <f>SUM(CH8:CH42)</f>
        <v>17590</v>
      </c>
      <c r="CI7" s="247">
        <f>SUM(CI8:CI42)</f>
        <v>2855</v>
      </c>
      <c r="CJ7" s="247">
        <f>SUM(CJ8:CJ42)</f>
        <v>3067</v>
      </c>
      <c r="CK7" s="247">
        <f>SUM(CK8:CK42)</f>
        <v>1876</v>
      </c>
      <c r="CL7" s="247">
        <f>SUM(CL8:CL42)</f>
        <v>3871</v>
      </c>
      <c r="CM7" s="247">
        <f>SUM(CM8:CM42)</f>
        <v>205623</v>
      </c>
      <c r="CN7" s="247">
        <f>SUM(CN8:CN42)</f>
        <v>0</v>
      </c>
      <c r="CO7" s="247">
        <f>SUM(CO8:CO42)</f>
        <v>188601</v>
      </c>
      <c r="CP7" s="247">
        <f>SUM(CP8:CP42)</f>
        <v>6468</v>
      </c>
      <c r="CQ7" s="247">
        <f>SUM(CQ8:CQ42)</f>
        <v>8035</v>
      </c>
      <c r="CR7" s="247">
        <f>SUM(CR8:CR42)</f>
        <v>9</v>
      </c>
      <c r="CS7" s="247">
        <f>SUM(CS8:CS42)</f>
        <v>2510</v>
      </c>
      <c r="CT7" s="247">
        <f>SUM(CT8:CT42)</f>
        <v>130729</v>
      </c>
      <c r="CU7" s="247">
        <f>SUM(CU8:CU42)</f>
        <v>0</v>
      </c>
      <c r="CV7" s="247">
        <f>SUM(CV8:CV42)</f>
        <v>125117</v>
      </c>
      <c r="CW7" s="247">
        <f>SUM(CW8:CW42)</f>
        <v>3069</v>
      </c>
      <c r="CX7" s="247">
        <f>SUM(CX8:CX42)</f>
        <v>2302</v>
      </c>
      <c r="CY7" s="247">
        <f>SUM(CY8:CY42)</f>
        <v>0</v>
      </c>
      <c r="CZ7" s="247">
        <f>SUM(CZ8:CZ42)</f>
        <v>241</v>
      </c>
      <c r="DA7" s="247">
        <f>SUM(DA8:DA42)</f>
        <v>74894</v>
      </c>
      <c r="DB7" s="247">
        <f>SUM(DB8:DB42)</f>
        <v>0</v>
      </c>
      <c r="DC7" s="247">
        <f>SUM(DC8:DC42)</f>
        <v>63484</v>
      </c>
      <c r="DD7" s="247">
        <f>SUM(DD8:DD42)</f>
        <v>3399</v>
      </c>
      <c r="DE7" s="247">
        <f>SUM(DE8:DE42)</f>
        <v>5733</v>
      </c>
      <c r="DF7" s="247">
        <f>SUM(DF8:DF42)</f>
        <v>9</v>
      </c>
      <c r="DG7" s="247">
        <f>SUM(DG8:DG42)</f>
        <v>2269</v>
      </c>
      <c r="DH7" s="247">
        <f>SUM(DH8:DH42)</f>
        <v>158</v>
      </c>
      <c r="DI7" s="247">
        <f>SUM(DI8:DI42)</f>
        <v>84</v>
      </c>
      <c r="DJ7" s="247">
        <f>SUM(DJ8:DJ42)</f>
        <v>49</v>
      </c>
      <c r="DK7" s="247">
        <f>SUM(DK8:DK42)</f>
        <v>17</v>
      </c>
      <c r="DL7" s="247">
        <f>SUM(DL8:DL42)</f>
        <v>0</v>
      </c>
      <c r="DM7" s="247">
        <f>SUM(DM8:DM42)</f>
        <v>18</v>
      </c>
    </row>
    <row r="8" spans="1:117" s="201" customFormat="1" ht="12" customHeight="1">
      <c r="A8" s="200" t="s">
        <v>304</v>
      </c>
      <c r="B8" s="214" t="s">
        <v>306</v>
      </c>
      <c r="C8" s="200" t="s">
        <v>307</v>
      </c>
      <c r="D8" s="248">
        <f>SUM(E8,AD8,BC8)</f>
        <v>127189</v>
      </c>
      <c r="E8" s="249">
        <f>SUM(F8,J8,N8,R8,V8,Z8)</f>
        <v>86282</v>
      </c>
      <c r="F8" s="249">
        <f>SUM(G8:I8)</f>
        <v>0</v>
      </c>
      <c r="G8" s="249">
        <v>0</v>
      </c>
      <c r="H8" s="249">
        <v>0</v>
      </c>
      <c r="I8" s="249">
        <v>0</v>
      </c>
      <c r="J8" s="249">
        <f>SUM(K8:M8)</f>
        <v>74650</v>
      </c>
      <c r="K8" s="249">
        <v>16855</v>
      </c>
      <c r="L8" s="249">
        <v>57795</v>
      </c>
      <c r="M8" s="249">
        <v>0</v>
      </c>
      <c r="N8" s="249">
        <f>SUM(O8:Q8)</f>
        <v>3163</v>
      </c>
      <c r="O8" s="249">
        <v>636</v>
      </c>
      <c r="P8" s="249">
        <v>2527</v>
      </c>
      <c r="Q8" s="249">
        <v>0</v>
      </c>
      <c r="R8" s="249">
        <f>SUM(S8:U8)</f>
        <v>7221</v>
      </c>
      <c r="S8" s="249">
        <v>1570</v>
      </c>
      <c r="T8" s="249">
        <v>5651</v>
      </c>
      <c r="U8" s="249">
        <v>0</v>
      </c>
      <c r="V8" s="249">
        <f>SUM(W8:Y8)</f>
        <v>267</v>
      </c>
      <c r="W8" s="249">
        <v>58</v>
      </c>
      <c r="X8" s="249">
        <v>209</v>
      </c>
      <c r="Y8" s="249">
        <v>0</v>
      </c>
      <c r="Z8" s="249">
        <f>SUM(AA8:AC8)</f>
        <v>981</v>
      </c>
      <c r="AA8" s="249">
        <v>981</v>
      </c>
      <c r="AB8" s="249">
        <v>0</v>
      </c>
      <c r="AC8" s="249">
        <v>0</v>
      </c>
      <c r="AD8" s="249">
        <f>SUM(AE8,AI8,AM8,AQ8,AU8,AY8)</f>
        <v>33529</v>
      </c>
      <c r="AE8" s="249">
        <f>SUM(AF8:AH8)</f>
        <v>0</v>
      </c>
      <c r="AF8" s="249">
        <v>0</v>
      </c>
      <c r="AG8" s="249">
        <v>0</v>
      </c>
      <c r="AH8" s="249">
        <v>0</v>
      </c>
      <c r="AI8" s="249">
        <f>SUM(AJ8:AL8)</f>
        <v>32565</v>
      </c>
      <c r="AJ8" s="249">
        <v>0</v>
      </c>
      <c r="AK8" s="249">
        <v>0</v>
      </c>
      <c r="AL8" s="249">
        <v>32565</v>
      </c>
      <c r="AM8" s="249">
        <f>SUM(AN8:AP8)</f>
        <v>916</v>
      </c>
      <c r="AN8" s="249">
        <v>0</v>
      </c>
      <c r="AO8" s="249">
        <v>0</v>
      </c>
      <c r="AP8" s="249">
        <v>916</v>
      </c>
      <c r="AQ8" s="249">
        <f>SUM(AR8:AT8)</f>
        <v>0</v>
      </c>
      <c r="AR8" s="249">
        <v>0</v>
      </c>
      <c r="AS8" s="249">
        <v>0</v>
      </c>
      <c r="AT8" s="249">
        <v>0</v>
      </c>
      <c r="AU8" s="249">
        <f>SUM(AV8:AX8)</f>
        <v>0</v>
      </c>
      <c r="AV8" s="249">
        <v>0</v>
      </c>
      <c r="AW8" s="249">
        <v>0</v>
      </c>
      <c r="AX8" s="249">
        <v>0</v>
      </c>
      <c r="AY8" s="249">
        <f>SUM(AZ8:BB8)</f>
        <v>48</v>
      </c>
      <c r="AZ8" s="249">
        <v>0</v>
      </c>
      <c r="BA8" s="249">
        <v>0</v>
      </c>
      <c r="BB8" s="249">
        <v>48</v>
      </c>
      <c r="BC8" s="248">
        <f>SUM(BD8,BK8)</f>
        <v>7378</v>
      </c>
      <c r="BD8" s="248">
        <f>SUM(BE8:BJ8)</f>
        <v>3631</v>
      </c>
      <c r="BE8" s="249">
        <v>0</v>
      </c>
      <c r="BF8" s="249">
        <v>1152</v>
      </c>
      <c r="BG8" s="249">
        <v>251</v>
      </c>
      <c r="BH8" s="249">
        <v>1356</v>
      </c>
      <c r="BI8" s="249">
        <v>0</v>
      </c>
      <c r="BJ8" s="249">
        <v>872</v>
      </c>
      <c r="BK8" s="248">
        <f>SUM(BL8:BQ8)</f>
        <v>3747</v>
      </c>
      <c r="BL8" s="249">
        <v>0</v>
      </c>
      <c r="BM8" s="249">
        <v>3432</v>
      </c>
      <c r="BN8" s="249">
        <v>132</v>
      </c>
      <c r="BO8" s="249">
        <v>0</v>
      </c>
      <c r="BP8" s="249">
        <v>0</v>
      </c>
      <c r="BQ8" s="249">
        <v>183</v>
      </c>
      <c r="BR8" s="249">
        <f>SUM(BY8,CF8)</f>
        <v>89913</v>
      </c>
      <c r="BS8" s="249">
        <f>SUM(BZ8,CG8)</f>
        <v>0</v>
      </c>
      <c r="BT8" s="249">
        <f>SUM(CA8,CH8)</f>
        <v>75802</v>
      </c>
      <c r="BU8" s="249">
        <f>SUM(CB8,CI8)</f>
        <v>3414</v>
      </c>
      <c r="BV8" s="249">
        <f>SUM(CC8,CJ8)</f>
        <v>8577</v>
      </c>
      <c r="BW8" s="249">
        <f>SUM(CD8,CK8)</f>
        <v>267</v>
      </c>
      <c r="BX8" s="249">
        <f>SUM(CE8,CL8)</f>
        <v>1853</v>
      </c>
      <c r="BY8" s="248">
        <f>SUM(BZ8:CE8)</f>
        <v>86282</v>
      </c>
      <c r="BZ8" s="249">
        <f>F8</f>
        <v>0</v>
      </c>
      <c r="CA8" s="249">
        <f>J8</f>
        <v>74650</v>
      </c>
      <c r="CB8" s="249">
        <f>N8</f>
        <v>3163</v>
      </c>
      <c r="CC8" s="249">
        <f>R8</f>
        <v>7221</v>
      </c>
      <c r="CD8" s="249">
        <f>V8</f>
        <v>267</v>
      </c>
      <c r="CE8" s="249">
        <f>Z8</f>
        <v>981</v>
      </c>
      <c r="CF8" s="248">
        <f>SUM(CG8:CL8)</f>
        <v>3631</v>
      </c>
      <c r="CG8" s="249">
        <f>BE8</f>
        <v>0</v>
      </c>
      <c r="CH8" s="249">
        <f>BF8</f>
        <v>1152</v>
      </c>
      <c r="CI8" s="249">
        <f>BG8</f>
        <v>251</v>
      </c>
      <c r="CJ8" s="249">
        <f>BH8</f>
        <v>1356</v>
      </c>
      <c r="CK8" s="249">
        <f>BI8</f>
        <v>0</v>
      </c>
      <c r="CL8" s="249">
        <f>BJ8</f>
        <v>872</v>
      </c>
      <c r="CM8" s="249">
        <f>SUM(CT8,DA8)</f>
        <v>37276</v>
      </c>
      <c r="CN8" s="249">
        <f>SUM(CU8,DB8)</f>
        <v>0</v>
      </c>
      <c r="CO8" s="249">
        <f>SUM(CV8,DC8)</f>
        <v>35997</v>
      </c>
      <c r="CP8" s="249">
        <f>SUM(CW8,DD8)</f>
        <v>1048</v>
      </c>
      <c r="CQ8" s="249">
        <f>SUM(CX8,DE8)</f>
        <v>0</v>
      </c>
      <c r="CR8" s="249">
        <f>SUM(CY8,DF8)</f>
        <v>0</v>
      </c>
      <c r="CS8" s="249">
        <f>SUM(CZ8,DG8)</f>
        <v>231</v>
      </c>
      <c r="CT8" s="248">
        <f>SUM(CU8:CZ8)</f>
        <v>33529</v>
      </c>
      <c r="CU8" s="249">
        <f>AE8</f>
        <v>0</v>
      </c>
      <c r="CV8" s="249">
        <f>AI8</f>
        <v>32565</v>
      </c>
      <c r="CW8" s="249">
        <f>AM8</f>
        <v>916</v>
      </c>
      <c r="CX8" s="249">
        <f>AQ8</f>
        <v>0</v>
      </c>
      <c r="CY8" s="249">
        <f>AU8</f>
        <v>0</v>
      </c>
      <c r="CZ8" s="249">
        <f>AY8</f>
        <v>48</v>
      </c>
      <c r="DA8" s="248">
        <f>SUM(DB8:DG8)</f>
        <v>3747</v>
      </c>
      <c r="DB8" s="249">
        <f>BL8</f>
        <v>0</v>
      </c>
      <c r="DC8" s="249">
        <f>BM8</f>
        <v>3432</v>
      </c>
      <c r="DD8" s="249">
        <f>BN8</f>
        <v>132</v>
      </c>
      <c r="DE8" s="249">
        <f>BO8</f>
        <v>0</v>
      </c>
      <c r="DF8" s="249">
        <f>BP8</f>
        <v>0</v>
      </c>
      <c r="DG8" s="249">
        <f>BQ8</f>
        <v>183</v>
      </c>
      <c r="DH8" s="249">
        <v>0</v>
      </c>
      <c r="DI8" s="248">
        <f>SUM(DJ8:DM8)</f>
        <v>0</v>
      </c>
      <c r="DJ8" s="249">
        <v>0</v>
      </c>
      <c r="DK8" s="249">
        <v>0</v>
      </c>
      <c r="DL8" s="249">
        <v>0</v>
      </c>
      <c r="DM8" s="249">
        <v>0</v>
      </c>
    </row>
    <row r="9" spans="1:117" s="201" customFormat="1" ht="12" customHeight="1">
      <c r="A9" s="200" t="s">
        <v>304</v>
      </c>
      <c r="B9" s="214" t="s">
        <v>308</v>
      </c>
      <c r="C9" s="200" t="s">
        <v>309</v>
      </c>
      <c r="D9" s="248">
        <f>SUM(E9,AD9,BC9)</f>
        <v>136260</v>
      </c>
      <c r="E9" s="249">
        <f>SUM(F9,J9,N9,R9,V9,Z9)</f>
        <v>99259</v>
      </c>
      <c r="F9" s="249">
        <f>SUM(G9:I9)</f>
        <v>0</v>
      </c>
      <c r="G9" s="249">
        <v>0</v>
      </c>
      <c r="H9" s="249">
        <v>0</v>
      </c>
      <c r="I9" s="249">
        <v>0</v>
      </c>
      <c r="J9" s="249">
        <f>SUM(K9:M9)</f>
        <v>83372</v>
      </c>
      <c r="K9" s="249">
        <v>6358</v>
      </c>
      <c r="L9" s="249">
        <v>77014</v>
      </c>
      <c r="M9" s="249">
        <v>0</v>
      </c>
      <c r="N9" s="249">
        <f>SUM(O9:Q9)</f>
        <v>5130</v>
      </c>
      <c r="O9" s="249">
        <v>121</v>
      </c>
      <c r="P9" s="249">
        <v>5009</v>
      </c>
      <c r="Q9" s="249">
        <v>0</v>
      </c>
      <c r="R9" s="249">
        <f>SUM(S9:U9)</f>
        <v>10061</v>
      </c>
      <c r="S9" s="249">
        <v>127</v>
      </c>
      <c r="T9" s="249">
        <v>9934</v>
      </c>
      <c r="U9" s="249">
        <v>0</v>
      </c>
      <c r="V9" s="249">
        <f>SUM(W9:Y9)</f>
        <v>126</v>
      </c>
      <c r="W9" s="249">
        <v>0</v>
      </c>
      <c r="X9" s="249">
        <v>126</v>
      </c>
      <c r="Y9" s="249">
        <v>0</v>
      </c>
      <c r="Z9" s="249">
        <f>SUM(AA9:AC9)</f>
        <v>570</v>
      </c>
      <c r="AA9" s="249">
        <v>13</v>
      </c>
      <c r="AB9" s="249">
        <v>557</v>
      </c>
      <c r="AC9" s="249">
        <v>0</v>
      </c>
      <c r="AD9" s="249">
        <f>SUM(AE9,AI9,AM9,AQ9,AU9,AY9)</f>
        <v>28479</v>
      </c>
      <c r="AE9" s="249">
        <f>SUM(AF9:AH9)</f>
        <v>0</v>
      </c>
      <c r="AF9" s="249">
        <v>0</v>
      </c>
      <c r="AG9" s="249">
        <v>0</v>
      </c>
      <c r="AH9" s="249">
        <v>0</v>
      </c>
      <c r="AI9" s="249">
        <f>SUM(AJ9:AL9)</f>
        <v>28102</v>
      </c>
      <c r="AJ9" s="249">
        <v>0</v>
      </c>
      <c r="AK9" s="249">
        <v>0</v>
      </c>
      <c r="AL9" s="249">
        <v>28102</v>
      </c>
      <c r="AM9" s="249">
        <f>SUM(AN9:AP9)</f>
        <v>330</v>
      </c>
      <c r="AN9" s="249">
        <v>0</v>
      </c>
      <c r="AO9" s="249">
        <v>0</v>
      </c>
      <c r="AP9" s="249">
        <v>330</v>
      </c>
      <c r="AQ9" s="249">
        <f>SUM(AR9:AT9)</f>
        <v>10</v>
      </c>
      <c r="AR9" s="249">
        <v>0</v>
      </c>
      <c r="AS9" s="249">
        <v>0</v>
      </c>
      <c r="AT9" s="249">
        <v>10</v>
      </c>
      <c r="AU9" s="249">
        <f>SUM(AV9:AX9)</f>
        <v>0</v>
      </c>
      <c r="AV9" s="249">
        <v>0</v>
      </c>
      <c r="AW9" s="249">
        <v>0</v>
      </c>
      <c r="AX9" s="249">
        <v>0</v>
      </c>
      <c r="AY9" s="249">
        <f>SUM(AZ9:BB9)</f>
        <v>37</v>
      </c>
      <c r="AZ9" s="249">
        <v>0</v>
      </c>
      <c r="BA9" s="249">
        <v>0</v>
      </c>
      <c r="BB9" s="249">
        <v>37</v>
      </c>
      <c r="BC9" s="248">
        <f>SUM(BD9,BK9)</f>
        <v>8522</v>
      </c>
      <c r="BD9" s="248">
        <f>SUM(BE9:BJ9)</f>
        <v>1840</v>
      </c>
      <c r="BE9" s="249">
        <v>0</v>
      </c>
      <c r="BF9" s="249">
        <v>0</v>
      </c>
      <c r="BG9" s="249">
        <v>0</v>
      </c>
      <c r="BH9" s="249">
        <v>0</v>
      </c>
      <c r="BI9" s="249">
        <v>1840</v>
      </c>
      <c r="BJ9" s="249">
        <v>0</v>
      </c>
      <c r="BK9" s="248">
        <f>SUM(BL9:BQ9)</f>
        <v>6682</v>
      </c>
      <c r="BL9" s="249">
        <v>0</v>
      </c>
      <c r="BM9" s="249">
        <v>5064</v>
      </c>
      <c r="BN9" s="249">
        <v>1247</v>
      </c>
      <c r="BO9" s="249">
        <v>233</v>
      </c>
      <c r="BP9" s="249">
        <v>0</v>
      </c>
      <c r="BQ9" s="249">
        <v>138</v>
      </c>
      <c r="BR9" s="249">
        <f>SUM(BY9,CF9)</f>
        <v>101099</v>
      </c>
      <c r="BS9" s="249">
        <f>SUM(BZ9,CG9)</f>
        <v>0</v>
      </c>
      <c r="BT9" s="249">
        <f>SUM(CA9,CH9)</f>
        <v>83372</v>
      </c>
      <c r="BU9" s="249">
        <f>SUM(CB9,CI9)</f>
        <v>5130</v>
      </c>
      <c r="BV9" s="249">
        <f>SUM(CC9,CJ9)</f>
        <v>10061</v>
      </c>
      <c r="BW9" s="249">
        <f>SUM(CD9,CK9)</f>
        <v>1966</v>
      </c>
      <c r="BX9" s="249">
        <f>SUM(CE9,CL9)</f>
        <v>570</v>
      </c>
      <c r="BY9" s="248">
        <f>SUM(BZ9:CE9)</f>
        <v>99259</v>
      </c>
      <c r="BZ9" s="249">
        <f>F9</f>
        <v>0</v>
      </c>
      <c r="CA9" s="249">
        <f>J9</f>
        <v>83372</v>
      </c>
      <c r="CB9" s="249">
        <f>N9</f>
        <v>5130</v>
      </c>
      <c r="CC9" s="249">
        <f>R9</f>
        <v>10061</v>
      </c>
      <c r="CD9" s="249">
        <f>V9</f>
        <v>126</v>
      </c>
      <c r="CE9" s="249">
        <f>Z9</f>
        <v>570</v>
      </c>
      <c r="CF9" s="248">
        <f>SUM(CG9:CL9)</f>
        <v>1840</v>
      </c>
      <c r="CG9" s="249">
        <f>BE9</f>
        <v>0</v>
      </c>
      <c r="CH9" s="249">
        <f>BF9</f>
        <v>0</v>
      </c>
      <c r="CI9" s="249">
        <f>BG9</f>
        <v>0</v>
      </c>
      <c r="CJ9" s="249">
        <f>BH9</f>
        <v>0</v>
      </c>
      <c r="CK9" s="249">
        <f>BI9</f>
        <v>1840</v>
      </c>
      <c r="CL9" s="249">
        <f>BJ9</f>
        <v>0</v>
      </c>
      <c r="CM9" s="249">
        <f>SUM(CT9,DA9)</f>
        <v>35161</v>
      </c>
      <c r="CN9" s="249">
        <f>SUM(CU9,DB9)</f>
        <v>0</v>
      </c>
      <c r="CO9" s="249">
        <f>SUM(CV9,DC9)</f>
        <v>33166</v>
      </c>
      <c r="CP9" s="249">
        <f>SUM(CW9,DD9)</f>
        <v>1577</v>
      </c>
      <c r="CQ9" s="249">
        <f>SUM(CX9,DE9)</f>
        <v>243</v>
      </c>
      <c r="CR9" s="249">
        <f>SUM(CY9,DF9)</f>
        <v>0</v>
      </c>
      <c r="CS9" s="249">
        <f>SUM(CZ9,DG9)</f>
        <v>175</v>
      </c>
      <c r="CT9" s="248">
        <f>SUM(CU9:CZ9)</f>
        <v>28479</v>
      </c>
      <c r="CU9" s="249">
        <f>AE9</f>
        <v>0</v>
      </c>
      <c r="CV9" s="249">
        <f>AI9</f>
        <v>28102</v>
      </c>
      <c r="CW9" s="249">
        <f>AM9</f>
        <v>330</v>
      </c>
      <c r="CX9" s="249">
        <f>AQ9</f>
        <v>10</v>
      </c>
      <c r="CY9" s="249">
        <f>AU9</f>
        <v>0</v>
      </c>
      <c r="CZ9" s="249">
        <f>AY9</f>
        <v>37</v>
      </c>
      <c r="DA9" s="248">
        <f>SUM(DB9:DG9)</f>
        <v>6682</v>
      </c>
      <c r="DB9" s="249">
        <f>BL9</f>
        <v>0</v>
      </c>
      <c r="DC9" s="249">
        <f>BM9</f>
        <v>5064</v>
      </c>
      <c r="DD9" s="249">
        <f>BN9</f>
        <v>1247</v>
      </c>
      <c r="DE9" s="249">
        <f>BO9</f>
        <v>233</v>
      </c>
      <c r="DF9" s="249">
        <f>BP9</f>
        <v>0</v>
      </c>
      <c r="DG9" s="249">
        <f>BQ9</f>
        <v>138</v>
      </c>
      <c r="DH9" s="249">
        <v>0</v>
      </c>
      <c r="DI9" s="248">
        <f>SUM(DJ9:DM9)</f>
        <v>22</v>
      </c>
      <c r="DJ9" s="249">
        <v>15</v>
      </c>
      <c r="DK9" s="249">
        <v>7</v>
      </c>
      <c r="DL9" s="249">
        <v>0</v>
      </c>
      <c r="DM9" s="249">
        <v>0</v>
      </c>
    </row>
    <row r="10" spans="1:117" s="201" customFormat="1" ht="12" customHeight="1">
      <c r="A10" s="200" t="s">
        <v>304</v>
      </c>
      <c r="B10" s="214" t="s">
        <v>310</v>
      </c>
      <c r="C10" s="200" t="s">
        <v>311</v>
      </c>
      <c r="D10" s="248">
        <f>SUM(E10,AD10,BC10)</f>
        <v>53848</v>
      </c>
      <c r="E10" s="249">
        <f>SUM(F10,J10,N10,R10,V10,Z10)</f>
        <v>34356</v>
      </c>
      <c r="F10" s="249">
        <f>SUM(G10:I10)</f>
        <v>0</v>
      </c>
      <c r="G10" s="249">
        <v>0</v>
      </c>
      <c r="H10" s="249">
        <v>0</v>
      </c>
      <c r="I10" s="249">
        <v>0</v>
      </c>
      <c r="J10" s="249">
        <f>SUM(K10:M10)</f>
        <v>31039</v>
      </c>
      <c r="K10" s="249">
        <v>3210</v>
      </c>
      <c r="L10" s="249">
        <v>27829</v>
      </c>
      <c r="M10" s="249">
        <v>0</v>
      </c>
      <c r="N10" s="249">
        <f>SUM(O10:Q10)</f>
        <v>966</v>
      </c>
      <c r="O10" s="249">
        <v>113</v>
      </c>
      <c r="P10" s="249">
        <v>853</v>
      </c>
      <c r="Q10" s="249">
        <v>0</v>
      </c>
      <c r="R10" s="249">
        <f>SUM(S10:U10)</f>
        <v>2087</v>
      </c>
      <c r="S10" s="249">
        <v>226</v>
      </c>
      <c r="T10" s="249">
        <v>1861</v>
      </c>
      <c r="U10" s="249">
        <v>0</v>
      </c>
      <c r="V10" s="249">
        <f>SUM(W10:Y10)</f>
        <v>40</v>
      </c>
      <c r="W10" s="249">
        <v>0</v>
      </c>
      <c r="X10" s="249">
        <v>40</v>
      </c>
      <c r="Y10" s="249">
        <v>0</v>
      </c>
      <c r="Z10" s="249">
        <f>SUM(AA10:AC10)</f>
        <v>224</v>
      </c>
      <c r="AA10" s="249">
        <v>123</v>
      </c>
      <c r="AB10" s="249">
        <v>101</v>
      </c>
      <c r="AC10" s="249">
        <v>0</v>
      </c>
      <c r="AD10" s="249">
        <f>SUM(AE10,AI10,AM10,AQ10,AU10,AY10)</f>
        <v>0</v>
      </c>
      <c r="AE10" s="249">
        <f>SUM(AF10:AH10)</f>
        <v>0</v>
      </c>
      <c r="AF10" s="249">
        <v>0</v>
      </c>
      <c r="AG10" s="249">
        <v>0</v>
      </c>
      <c r="AH10" s="249">
        <v>0</v>
      </c>
      <c r="AI10" s="249">
        <f>SUM(AJ10:AL10)</f>
        <v>0</v>
      </c>
      <c r="AJ10" s="249">
        <v>0</v>
      </c>
      <c r="AK10" s="249">
        <v>0</v>
      </c>
      <c r="AL10" s="249">
        <v>0</v>
      </c>
      <c r="AM10" s="249">
        <f>SUM(AN10:AP10)</f>
        <v>0</v>
      </c>
      <c r="AN10" s="249">
        <v>0</v>
      </c>
      <c r="AO10" s="249">
        <v>0</v>
      </c>
      <c r="AP10" s="249">
        <v>0</v>
      </c>
      <c r="AQ10" s="249">
        <f>SUM(AR10:AT10)</f>
        <v>0</v>
      </c>
      <c r="AR10" s="249">
        <v>0</v>
      </c>
      <c r="AS10" s="249">
        <v>0</v>
      </c>
      <c r="AT10" s="249">
        <v>0</v>
      </c>
      <c r="AU10" s="249">
        <f>SUM(AV10:AX10)</f>
        <v>0</v>
      </c>
      <c r="AV10" s="249">
        <v>0</v>
      </c>
      <c r="AW10" s="249">
        <v>0</v>
      </c>
      <c r="AX10" s="249">
        <v>0</v>
      </c>
      <c r="AY10" s="249">
        <f>SUM(AZ10:BB10)</f>
        <v>0</v>
      </c>
      <c r="AZ10" s="249">
        <v>0</v>
      </c>
      <c r="BA10" s="249">
        <v>0</v>
      </c>
      <c r="BB10" s="249">
        <v>0</v>
      </c>
      <c r="BC10" s="248">
        <f>SUM(BD10,BK10)</f>
        <v>19492</v>
      </c>
      <c r="BD10" s="248">
        <f>SUM(BE10:BJ10)</f>
        <v>0</v>
      </c>
      <c r="BE10" s="249">
        <v>0</v>
      </c>
      <c r="BF10" s="249">
        <v>0</v>
      </c>
      <c r="BG10" s="249">
        <v>0</v>
      </c>
      <c r="BH10" s="249">
        <v>0</v>
      </c>
      <c r="BI10" s="249">
        <v>0</v>
      </c>
      <c r="BJ10" s="249">
        <v>0</v>
      </c>
      <c r="BK10" s="248">
        <f>SUM(BL10:BQ10)</f>
        <v>19492</v>
      </c>
      <c r="BL10" s="249">
        <v>0</v>
      </c>
      <c r="BM10" s="249">
        <v>16014</v>
      </c>
      <c r="BN10" s="249">
        <v>399</v>
      </c>
      <c r="BO10" s="249">
        <v>2286</v>
      </c>
      <c r="BP10" s="249">
        <v>0</v>
      </c>
      <c r="BQ10" s="249">
        <v>793</v>
      </c>
      <c r="BR10" s="249">
        <f>SUM(BY10,CF10)</f>
        <v>34356</v>
      </c>
      <c r="BS10" s="249">
        <f>SUM(BZ10,CG10)</f>
        <v>0</v>
      </c>
      <c r="BT10" s="249">
        <f>SUM(CA10,CH10)</f>
        <v>31039</v>
      </c>
      <c r="BU10" s="249">
        <f>SUM(CB10,CI10)</f>
        <v>966</v>
      </c>
      <c r="BV10" s="249">
        <f>SUM(CC10,CJ10)</f>
        <v>2087</v>
      </c>
      <c r="BW10" s="249">
        <f>SUM(CD10,CK10)</f>
        <v>40</v>
      </c>
      <c r="BX10" s="249">
        <f>SUM(CE10,CL10)</f>
        <v>224</v>
      </c>
      <c r="BY10" s="248">
        <f>SUM(BZ10:CE10)</f>
        <v>34356</v>
      </c>
      <c r="BZ10" s="249">
        <f>F10</f>
        <v>0</v>
      </c>
      <c r="CA10" s="249">
        <f>J10</f>
        <v>31039</v>
      </c>
      <c r="CB10" s="249">
        <f>N10</f>
        <v>966</v>
      </c>
      <c r="CC10" s="249">
        <f>R10</f>
        <v>2087</v>
      </c>
      <c r="CD10" s="249">
        <f>V10</f>
        <v>40</v>
      </c>
      <c r="CE10" s="249">
        <f>Z10</f>
        <v>224</v>
      </c>
      <c r="CF10" s="248">
        <f>SUM(CG10:CL10)</f>
        <v>0</v>
      </c>
      <c r="CG10" s="249">
        <f>BE10</f>
        <v>0</v>
      </c>
      <c r="CH10" s="249">
        <f>BF10</f>
        <v>0</v>
      </c>
      <c r="CI10" s="249">
        <f>BG10</f>
        <v>0</v>
      </c>
      <c r="CJ10" s="249">
        <f>BH10</f>
        <v>0</v>
      </c>
      <c r="CK10" s="249">
        <f>BI10</f>
        <v>0</v>
      </c>
      <c r="CL10" s="249">
        <f>BJ10</f>
        <v>0</v>
      </c>
      <c r="CM10" s="249">
        <f>SUM(CT10,DA10)</f>
        <v>19492</v>
      </c>
      <c r="CN10" s="249">
        <f>SUM(CU10,DB10)</f>
        <v>0</v>
      </c>
      <c r="CO10" s="249">
        <f>SUM(CV10,DC10)</f>
        <v>16014</v>
      </c>
      <c r="CP10" s="249">
        <f>SUM(CW10,DD10)</f>
        <v>399</v>
      </c>
      <c r="CQ10" s="249">
        <f>SUM(CX10,DE10)</f>
        <v>2286</v>
      </c>
      <c r="CR10" s="249">
        <f>SUM(CY10,DF10)</f>
        <v>0</v>
      </c>
      <c r="CS10" s="249">
        <f>SUM(CZ10,DG10)</f>
        <v>793</v>
      </c>
      <c r="CT10" s="248">
        <f>SUM(CU10:CZ10)</f>
        <v>0</v>
      </c>
      <c r="CU10" s="249">
        <f>AE10</f>
        <v>0</v>
      </c>
      <c r="CV10" s="249">
        <f>AI10</f>
        <v>0</v>
      </c>
      <c r="CW10" s="249">
        <f>AM10</f>
        <v>0</v>
      </c>
      <c r="CX10" s="249">
        <f>AQ10</f>
        <v>0</v>
      </c>
      <c r="CY10" s="249">
        <f>AU10</f>
        <v>0</v>
      </c>
      <c r="CZ10" s="249">
        <f>AY10</f>
        <v>0</v>
      </c>
      <c r="DA10" s="248">
        <f>SUM(DB10:DG10)</f>
        <v>19492</v>
      </c>
      <c r="DB10" s="249">
        <f>BL10</f>
        <v>0</v>
      </c>
      <c r="DC10" s="249">
        <f>BM10</f>
        <v>16014</v>
      </c>
      <c r="DD10" s="249">
        <f>BN10</f>
        <v>399</v>
      </c>
      <c r="DE10" s="249">
        <f>BO10</f>
        <v>2286</v>
      </c>
      <c r="DF10" s="249">
        <f>BP10</f>
        <v>0</v>
      </c>
      <c r="DG10" s="249">
        <f>BQ10</f>
        <v>793</v>
      </c>
      <c r="DH10" s="249">
        <v>0</v>
      </c>
      <c r="DI10" s="248">
        <f>SUM(DJ10:DM10)</f>
        <v>0</v>
      </c>
      <c r="DJ10" s="249">
        <v>0</v>
      </c>
      <c r="DK10" s="249">
        <v>0</v>
      </c>
      <c r="DL10" s="249">
        <v>0</v>
      </c>
      <c r="DM10" s="249">
        <v>0</v>
      </c>
    </row>
    <row r="11" spans="1:117" s="201" customFormat="1" ht="12" customHeight="1">
      <c r="A11" s="200" t="s">
        <v>304</v>
      </c>
      <c r="B11" s="214" t="s">
        <v>312</v>
      </c>
      <c r="C11" s="200" t="s">
        <v>313</v>
      </c>
      <c r="D11" s="248">
        <f>SUM(E11,AD11,BC11)</f>
        <v>76139</v>
      </c>
      <c r="E11" s="249">
        <f>SUM(F11,J11,N11,R11,V11,Z11)</f>
        <v>56531</v>
      </c>
      <c r="F11" s="249">
        <f>SUM(G11:I11)</f>
        <v>0</v>
      </c>
      <c r="G11" s="249">
        <v>0</v>
      </c>
      <c r="H11" s="249">
        <v>0</v>
      </c>
      <c r="I11" s="249">
        <v>0</v>
      </c>
      <c r="J11" s="249">
        <f>SUM(K11:M11)</f>
        <v>46883</v>
      </c>
      <c r="K11" s="249">
        <v>0</v>
      </c>
      <c r="L11" s="249">
        <v>46883</v>
      </c>
      <c r="M11" s="249">
        <v>0</v>
      </c>
      <c r="N11" s="249">
        <f>SUM(O11:Q11)</f>
        <v>1391</v>
      </c>
      <c r="O11" s="249">
        <v>0</v>
      </c>
      <c r="P11" s="249">
        <v>1391</v>
      </c>
      <c r="Q11" s="249">
        <v>0</v>
      </c>
      <c r="R11" s="249">
        <f>SUM(S11:U11)</f>
        <v>6000</v>
      </c>
      <c r="S11" s="249">
        <v>0</v>
      </c>
      <c r="T11" s="249">
        <v>6000</v>
      </c>
      <c r="U11" s="249">
        <v>0</v>
      </c>
      <c r="V11" s="249">
        <f>SUM(W11:Y11)</f>
        <v>0</v>
      </c>
      <c r="W11" s="249">
        <v>0</v>
      </c>
      <c r="X11" s="249">
        <v>0</v>
      </c>
      <c r="Y11" s="249">
        <v>0</v>
      </c>
      <c r="Z11" s="249">
        <f>SUM(AA11:AC11)</f>
        <v>2257</v>
      </c>
      <c r="AA11" s="249">
        <v>0</v>
      </c>
      <c r="AB11" s="249">
        <v>2257</v>
      </c>
      <c r="AC11" s="249">
        <v>0</v>
      </c>
      <c r="AD11" s="249">
        <f>SUM(AE11,AI11,AM11,AQ11,AU11,AY11)</f>
        <v>15573</v>
      </c>
      <c r="AE11" s="249">
        <f>SUM(AF11:AH11)</f>
        <v>0</v>
      </c>
      <c r="AF11" s="249">
        <v>0</v>
      </c>
      <c r="AG11" s="249">
        <v>0</v>
      </c>
      <c r="AH11" s="249">
        <v>0</v>
      </c>
      <c r="AI11" s="249">
        <f>SUM(AJ11:AL11)</f>
        <v>14584</v>
      </c>
      <c r="AJ11" s="249">
        <v>0</v>
      </c>
      <c r="AK11" s="249"/>
      <c r="AL11" s="249">
        <v>14584</v>
      </c>
      <c r="AM11" s="249">
        <f>SUM(AN11:AP11)</f>
        <v>750</v>
      </c>
      <c r="AN11" s="249">
        <v>0</v>
      </c>
      <c r="AO11" s="249">
        <v>0</v>
      </c>
      <c r="AP11" s="249">
        <v>750</v>
      </c>
      <c r="AQ11" s="249">
        <f>SUM(AR11:AT11)</f>
        <v>143</v>
      </c>
      <c r="AR11" s="249">
        <v>0</v>
      </c>
      <c r="AS11" s="249">
        <v>0</v>
      </c>
      <c r="AT11" s="249">
        <v>143</v>
      </c>
      <c r="AU11" s="249">
        <f>SUM(AV11:AX11)</f>
        <v>0</v>
      </c>
      <c r="AV11" s="249">
        <v>0</v>
      </c>
      <c r="AW11" s="249">
        <v>0</v>
      </c>
      <c r="AX11" s="249">
        <v>0</v>
      </c>
      <c r="AY11" s="249">
        <f>SUM(AZ11:BB11)</f>
        <v>96</v>
      </c>
      <c r="AZ11" s="249">
        <v>0</v>
      </c>
      <c r="BA11" s="249">
        <v>0</v>
      </c>
      <c r="BB11" s="249">
        <v>96</v>
      </c>
      <c r="BC11" s="248">
        <f>SUM(BD11,BK11)</f>
        <v>4035</v>
      </c>
      <c r="BD11" s="248">
        <f>SUM(BE11:BJ11)</f>
        <v>868</v>
      </c>
      <c r="BE11" s="249">
        <v>0</v>
      </c>
      <c r="BF11" s="249">
        <v>838</v>
      </c>
      <c r="BG11" s="249">
        <v>0</v>
      </c>
      <c r="BH11" s="249">
        <v>30</v>
      </c>
      <c r="BI11" s="249">
        <v>0</v>
      </c>
      <c r="BJ11" s="249">
        <v>0</v>
      </c>
      <c r="BK11" s="248">
        <f>SUM(BL11:BQ11)</f>
        <v>3167</v>
      </c>
      <c r="BL11" s="249">
        <v>0</v>
      </c>
      <c r="BM11" s="249">
        <v>2528</v>
      </c>
      <c r="BN11" s="249">
        <v>218</v>
      </c>
      <c r="BO11" s="249">
        <v>352</v>
      </c>
      <c r="BP11" s="249">
        <v>0</v>
      </c>
      <c r="BQ11" s="249">
        <v>69</v>
      </c>
      <c r="BR11" s="249">
        <f>SUM(BY11,CF11)</f>
        <v>57399</v>
      </c>
      <c r="BS11" s="249">
        <f>SUM(BZ11,CG11)</f>
        <v>0</v>
      </c>
      <c r="BT11" s="249">
        <f>SUM(CA11,CH11)</f>
        <v>47721</v>
      </c>
      <c r="BU11" s="249">
        <f>SUM(CB11,CI11)</f>
        <v>1391</v>
      </c>
      <c r="BV11" s="249">
        <f>SUM(CC11,CJ11)</f>
        <v>6030</v>
      </c>
      <c r="BW11" s="249">
        <f>SUM(CD11,CK11)</f>
        <v>0</v>
      </c>
      <c r="BX11" s="249">
        <f>SUM(CE11,CL11)</f>
        <v>2257</v>
      </c>
      <c r="BY11" s="248">
        <f>SUM(BZ11:CE11)</f>
        <v>56531</v>
      </c>
      <c r="BZ11" s="249">
        <f>F11</f>
        <v>0</v>
      </c>
      <c r="CA11" s="249">
        <f>J11</f>
        <v>46883</v>
      </c>
      <c r="CB11" s="249">
        <f>N11</f>
        <v>1391</v>
      </c>
      <c r="CC11" s="249">
        <f>R11</f>
        <v>6000</v>
      </c>
      <c r="CD11" s="249">
        <f>V11</f>
        <v>0</v>
      </c>
      <c r="CE11" s="249">
        <f>Z11</f>
        <v>2257</v>
      </c>
      <c r="CF11" s="248">
        <f>SUM(CG11:CL11)</f>
        <v>868</v>
      </c>
      <c r="CG11" s="249">
        <f>BE11</f>
        <v>0</v>
      </c>
      <c r="CH11" s="249">
        <f>BF11</f>
        <v>838</v>
      </c>
      <c r="CI11" s="249">
        <f>BG11</f>
        <v>0</v>
      </c>
      <c r="CJ11" s="249">
        <f>BH11</f>
        <v>30</v>
      </c>
      <c r="CK11" s="249">
        <f>BI11</f>
        <v>0</v>
      </c>
      <c r="CL11" s="249">
        <f>BJ11</f>
        <v>0</v>
      </c>
      <c r="CM11" s="249">
        <f>SUM(CT11,DA11)</f>
        <v>18740</v>
      </c>
      <c r="CN11" s="249">
        <f>SUM(CU11,DB11)</f>
        <v>0</v>
      </c>
      <c r="CO11" s="249">
        <f>SUM(CV11,DC11)</f>
        <v>17112</v>
      </c>
      <c r="CP11" s="249">
        <f>SUM(CW11,DD11)</f>
        <v>968</v>
      </c>
      <c r="CQ11" s="249">
        <f>SUM(CX11,DE11)</f>
        <v>495</v>
      </c>
      <c r="CR11" s="249">
        <f>SUM(CY11,DF11)</f>
        <v>0</v>
      </c>
      <c r="CS11" s="249">
        <f>SUM(CZ11,DG11)</f>
        <v>165</v>
      </c>
      <c r="CT11" s="248">
        <f>SUM(CU11:CZ11)</f>
        <v>15573</v>
      </c>
      <c r="CU11" s="249">
        <f>AE11</f>
        <v>0</v>
      </c>
      <c r="CV11" s="249">
        <f>AI11</f>
        <v>14584</v>
      </c>
      <c r="CW11" s="249">
        <f>AM11</f>
        <v>750</v>
      </c>
      <c r="CX11" s="249">
        <f>AQ11</f>
        <v>143</v>
      </c>
      <c r="CY11" s="249">
        <f>AU11</f>
        <v>0</v>
      </c>
      <c r="CZ11" s="249">
        <f>AY11</f>
        <v>96</v>
      </c>
      <c r="DA11" s="248">
        <f>SUM(DB11:DG11)</f>
        <v>3167</v>
      </c>
      <c r="DB11" s="249">
        <f>BL11</f>
        <v>0</v>
      </c>
      <c r="DC11" s="249">
        <f>BM11</f>
        <v>2528</v>
      </c>
      <c r="DD11" s="249">
        <f>BN11</f>
        <v>218</v>
      </c>
      <c r="DE11" s="249">
        <f>BO11</f>
        <v>352</v>
      </c>
      <c r="DF11" s="249">
        <f>BP11</f>
        <v>0</v>
      </c>
      <c r="DG11" s="249">
        <f>BQ11</f>
        <v>69</v>
      </c>
      <c r="DH11" s="249">
        <v>0</v>
      </c>
      <c r="DI11" s="248">
        <f>SUM(DJ11:DM11)</f>
        <v>0</v>
      </c>
      <c r="DJ11" s="249">
        <v>0</v>
      </c>
      <c r="DK11" s="249">
        <v>0</v>
      </c>
      <c r="DL11" s="249">
        <v>0</v>
      </c>
      <c r="DM11" s="249">
        <v>0</v>
      </c>
    </row>
    <row r="12" spans="1:117" s="201" customFormat="1" ht="12" customHeight="1">
      <c r="A12" s="202" t="s">
        <v>304</v>
      </c>
      <c r="B12" s="203" t="s">
        <v>314</v>
      </c>
      <c r="C12" s="202" t="s">
        <v>315</v>
      </c>
      <c r="D12" s="250">
        <f>SUM(E12,AD12,BC12)</f>
        <v>81833</v>
      </c>
      <c r="E12" s="250">
        <f>SUM(F12,J12,N12,R12,V12,Z12)</f>
        <v>52535</v>
      </c>
      <c r="F12" s="250">
        <f>SUM(G12:I12)</f>
        <v>0</v>
      </c>
      <c r="G12" s="250">
        <v>0</v>
      </c>
      <c r="H12" s="250">
        <v>0</v>
      </c>
      <c r="I12" s="250">
        <v>0</v>
      </c>
      <c r="J12" s="250">
        <f>SUM(K12:M12)</f>
        <v>45390</v>
      </c>
      <c r="K12" s="250">
        <v>0</v>
      </c>
      <c r="L12" s="250">
        <v>45390</v>
      </c>
      <c r="M12" s="250">
        <v>0</v>
      </c>
      <c r="N12" s="250">
        <f>SUM(O12:Q12)</f>
        <v>1638</v>
      </c>
      <c r="O12" s="250">
        <v>3</v>
      </c>
      <c r="P12" s="250">
        <v>1635</v>
      </c>
      <c r="Q12" s="250">
        <v>0</v>
      </c>
      <c r="R12" s="250">
        <f>SUM(S12:U12)</f>
        <v>3991</v>
      </c>
      <c r="S12" s="250">
        <v>0</v>
      </c>
      <c r="T12" s="250">
        <v>3991</v>
      </c>
      <c r="U12" s="250">
        <v>0</v>
      </c>
      <c r="V12" s="250">
        <f>SUM(W12:Y12)</f>
        <v>96</v>
      </c>
      <c r="W12" s="250">
        <v>0</v>
      </c>
      <c r="X12" s="250">
        <v>96</v>
      </c>
      <c r="Y12" s="250">
        <v>0</v>
      </c>
      <c r="Z12" s="250">
        <f>SUM(AA12:AC12)</f>
        <v>1420</v>
      </c>
      <c r="AA12" s="250">
        <v>74</v>
      </c>
      <c r="AB12" s="250">
        <v>1346</v>
      </c>
      <c r="AC12" s="250">
        <v>0</v>
      </c>
      <c r="AD12" s="250">
        <f>SUM(AE12,AI12,AM12,AQ12,AU12,AY12)</f>
        <v>20052</v>
      </c>
      <c r="AE12" s="250">
        <f>SUM(AF12:AH12)</f>
        <v>0</v>
      </c>
      <c r="AF12" s="250">
        <v>0</v>
      </c>
      <c r="AG12" s="250">
        <v>0</v>
      </c>
      <c r="AH12" s="250">
        <v>0</v>
      </c>
      <c r="AI12" s="250">
        <f>SUM(AJ12:AL12)</f>
        <v>17979</v>
      </c>
      <c r="AJ12" s="250">
        <v>0</v>
      </c>
      <c r="AK12" s="250">
        <v>0</v>
      </c>
      <c r="AL12" s="250">
        <v>17979</v>
      </c>
      <c r="AM12" s="250">
        <f>SUM(AN12:AP12)</f>
        <v>362</v>
      </c>
      <c r="AN12" s="250">
        <v>0</v>
      </c>
      <c r="AO12" s="250">
        <v>0</v>
      </c>
      <c r="AP12" s="250">
        <v>362</v>
      </c>
      <c r="AQ12" s="250">
        <f>SUM(AR12:AT12)</f>
        <v>1706</v>
      </c>
      <c r="AR12" s="250">
        <v>0</v>
      </c>
      <c r="AS12" s="250">
        <v>0</v>
      </c>
      <c r="AT12" s="250">
        <v>1706</v>
      </c>
      <c r="AU12" s="250">
        <f>SUM(AV12:AX12)</f>
        <v>0</v>
      </c>
      <c r="AV12" s="250">
        <v>0</v>
      </c>
      <c r="AW12" s="250">
        <v>0</v>
      </c>
      <c r="AX12" s="250">
        <v>0</v>
      </c>
      <c r="AY12" s="250">
        <f>SUM(AZ12:BB12)</f>
        <v>5</v>
      </c>
      <c r="AZ12" s="250">
        <v>0</v>
      </c>
      <c r="BA12" s="250">
        <v>0</v>
      </c>
      <c r="BB12" s="250">
        <v>5</v>
      </c>
      <c r="BC12" s="250">
        <f>SUM(BD12,BK12)</f>
        <v>9246</v>
      </c>
      <c r="BD12" s="250">
        <f>SUM(BE12:BJ12)</f>
        <v>1770</v>
      </c>
      <c r="BE12" s="250">
        <v>0</v>
      </c>
      <c r="BF12" s="250">
        <v>466</v>
      </c>
      <c r="BG12" s="250">
        <v>192</v>
      </c>
      <c r="BH12" s="250">
        <v>638</v>
      </c>
      <c r="BI12" s="250">
        <v>0</v>
      </c>
      <c r="BJ12" s="250">
        <v>474</v>
      </c>
      <c r="BK12" s="250">
        <f>SUM(BL12:BQ12)</f>
        <v>7476</v>
      </c>
      <c r="BL12" s="250">
        <v>0</v>
      </c>
      <c r="BM12" s="250">
        <v>4569</v>
      </c>
      <c r="BN12" s="250">
        <v>180</v>
      </c>
      <c r="BO12" s="250">
        <v>2408</v>
      </c>
      <c r="BP12" s="250">
        <v>0</v>
      </c>
      <c r="BQ12" s="250">
        <v>319</v>
      </c>
      <c r="BR12" s="250">
        <f>SUM(BY12,CF12)</f>
        <v>54305</v>
      </c>
      <c r="BS12" s="250">
        <f>SUM(BZ12,CG12)</f>
        <v>0</v>
      </c>
      <c r="BT12" s="250">
        <f>SUM(CA12,CH12)</f>
        <v>45856</v>
      </c>
      <c r="BU12" s="250">
        <f>SUM(CB12,CI12)</f>
        <v>1830</v>
      </c>
      <c r="BV12" s="250">
        <f>SUM(CC12,CJ12)</f>
        <v>4629</v>
      </c>
      <c r="BW12" s="250">
        <f>SUM(CD12,CK12)</f>
        <v>96</v>
      </c>
      <c r="BX12" s="250">
        <f>SUM(CE12,CL12)</f>
        <v>1894</v>
      </c>
      <c r="BY12" s="250">
        <f>SUM(BZ12:CE12)</f>
        <v>52535</v>
      </c>
      <c r="BZ12" s="250">
        <f>F12</f>
        <v>0</v>
      </c>
      <c r="CA12" s="250">
        <f>J12</f>
        <v>45390</v>
      </c>
      <c r="CB12" s="250">
        <f>N12</f>
        <v>1638</v>
      </c>
      <c r="CC12" s="250">
        <f>R12</f>
        <v>3991</v>
      </c>
      <c r="CD12" s="250">
        <f>V12</f>
        <v>96</v>
      </c>
      <c r="CE12" s="250">
        <f>Z12</f>
        <v>1420</v>
      </c>
      <c r="CF12" s="250">
        <f>SUM(CG12:CL12)</f>
        <v>1770</v>
      </c>
      <c r="CG12" s="250">
        <f>BE12</f>
        <v>0</v>
      </c>
      <c r="CH12" s="250">
        <f>BF12</f>
        <v>466</v>
      </c>
      <c r="CI12" s="250">
        <f>BG12</f>
        <v>192</v>
      </c>
      <c r="CJ12" s="250">
        <f>BH12</f>
        <v>638</v>
      </c>
      <c r="CK12" s="250">
        <f>BI12</f>
        <v>0</v>
      </c>
      <c r="CL12" s="250">
        <f>BJ12</f>
        <v>474</v>
      </c>
      <c r="CM12" s="250">
        <f>SUM(CT12,DA12)</f>
        <v>27528</v>
      </c>
      <c r="CN12" s="250">
        <f>SUM(CU12,DB12)</f>
        <v>0</v>
      </c>
      <c r="CO12" s="250">
        <f>SUM(CV12,DC12)</f>
        <v>22548</v>
      </c>
      <c r="CP12" s="250">
        <f>SUM(CW12,DD12)</f>
        <v>542</v>
      </c>
      <c r="CQ12" s="250">
        <f>SUM(CX12,DE12)</f>
        <v>4114</v>
      </c>
      <c r="CR12" s="250">
        <f>SUM(CY12,DF12)</f>
        <v>0</v>
      </c>
      <c r="CS12" s="250">
        <f>SUM(CZ12,DG12)</f>
        <v>324</v>
      </c>
      <c r="CT12" s="250">
        <f>SUM(CU12:CZ12)</f>
        <v>20052</v>
      </c>
      <c r="CU12" s="250">
        <f>AE12</f>
        <v>0</v>
      </c>
      <c r="CV12" s="250">
        <f>AI12</f>
        <v>17979</v>
      </c>
      <c r="CW12" s="250">
        <f>AM12</f>
        <v>362</v>
      </c>
      <c r="CX12" s="250">
        <f>AQ12</f>
        <v>1706</v>
      </c>
      <c r="CY12" s="250">
        <f>AU12</f>
        <v>0</v>
      </c>
      <c r="CZ12" s="250">
        <f>AY12</f>
        <v>5</v>
      </c>
      <c r="DA12" s="250">
        <f>SUM(DB12:DG12)</f>
        <v>7476</v>
      </c>
      <c r="DB12" s="250">
        <f>BL12</f>
        <v>0</v>
      </c>
      <c r="DC12" s="250">
        <f>BM12</f>
        <v>4569</v>
      </c>
      <c r="DD12" s="250">
        <f>BN12</f>
        <v>180</v>
      </c>
      <c r="DE12" s="250">
        <f>BO12</f>
        <v>2408</v>
      </c>
      <c r="DF12" s="250">
        <f>BP12</f>
        <v>0</v>
      </c>
      <c r="DG12" s="250">
        <f>BQ12</f>
        <v>319</v>
      </c>
      <c r="DH12" s="250">
        <v>0</v>
      </c>
      <c r="DI12" s="250">
        <f>SUM(DJ12:DM12)</f>
        <v>22</v>
      </c>
      <c r="DJ12" s="250">
        <v>22</v>
      </c>
      <c r="DK12" s="250">
        <v>0</v>
      </c>
      <c r="DL12" s="250">
        <v>0</v>
      </c>
      <c r="DM12" s="250">
        <v>0</v>
      </c>
    </row>
    <row r="13" spans="1:117" s="201" customFormat="1" ht="12" customHeight="1">
      <c r="A13" s="202" t="s">
        <v>304</v>
      </c>
      <c r="B13" s="203" t="s">
        <v>316</v>
      </c>
      <c r="C13" s="202" t="s">
        <v>317</v>
      </c>
      <c r="D13" s="250">
        <f>SUM(E13,AD13,BC13)</f>
        <v>20910</v>
      </c>
      <c r="E13" s="250">
        <f>SUM(F13,J13,N13,R13,V13,Z13)</f>
        <v>14811</v>
      </c>
      <c r="F13" s="250">
        <f>SUM(G13:I13)</f>
        <v>0</v>
      </c>
      <c r="G13" s="250">
        <v>0</v>
      </c>
      <c r="H13" s="250">
        <v>0</v>
      </c>
      <c r="I13" s="250">
        <v>0</v>
      </c>
      <c r="J13" s="250">
        <f>SUM(K13:M13)</f>
        <v>11573</v>
      </c>
      <c r="K13" s="250">
        <v>55</v>
      </c>
      <c r="L13" s="250">
        <v>11518</v>
      </c>
      <c r="M13" s="250">
        <v>0</v>
      </c>
      <c r="N13" s="250">
        <f>SUM(O13:Q13)</f>
        <v>707</v>
      </c>
      <c r="O13" s="250">
        <v>11</v>
      </c>
      <c r="P13" s="250">
        <v>696</v>
      </c>
      <c r="Q13" s="250">
        <v>0</v>
      </c>
      <c r="R13" s="250">
        <f>SUM(S13:U13)</f>
        <v>2531</v>
      </c>
      <c r="S13" s="250">
        <v>0</v>
      </c>
      <c r="T13" s="250">
        <v>2531</v>
      </c>
      <c r="U13" s="250">
        <v>0</v>
      </c>
      <c r="V13" s="250">
        <f>SUM(W13:Y13)</f>
        <v>0</v>
      </c>
      <c r="W13" s="250">
        <v>0</v>
      </c>
      <c r="X13" s="250">
        <v>0</v>
      </c>
      <c r="Y13" s="250">
        <v>0</v>
      </c>
      <c r="Z13" s="250">
        <f>SUM(AA13:AC13)</f>
        <v>0</v>
      </c>
      <c r="AA13" s="250">
        <v>0</v>
      </c>
      <c r="AB13" s="250">
        <v>0</v>
      </c>
      <c r="AC13" s="250">
        <v>0</v>
      </c>
      <c r="AD13" s="250">
        <f>SUM(AE13,AI13,AM13,AQ13,AU13,AY13)</f>
        <v>3096</v>
      </c>
      <c r="AE13" s="250">
        <f>SUM(AF13:AH13)</f>
        <v>0</v>
      </c>
      <c r="AF13" s="250">
        <v>0</v>
      </c>
      <c r="AG13" s="250">
        <v>0</v>
      </c>
      <c r="AH13" s="250">
        <v>0</v>
      </c>
      <c r="AI13" s="250">
        <f>SUM(AJ13:AL13)</f>
        <v>2957</v>
      </c>
      <c r="AJ13" s="250">
        <v>0</v>
      </c>
      <c r="AK13" s="250">
        <v>0</v>
      </c>
      <c r="AL13" s="250">
        <v>2957</v>
      </c>
      <c r="AM13" s="250">
        <f>SUM(AN13:AP13)</f>
        <v>139</v>
      </c>
      <c r="AN13" s="250">
        <v>0</v>
      </c>
      <c r="AO13" s="250">
        <v>0</v>
      </c>
      <c r="AP13" s="250">
        <v>139</v>
      </c>
      <c r="AQ13" s="250">
        <f>SUM(AR13:AT13)</f>
        <v>0</v>
      </c>
      <c r="AR13" s="250">
        <v>0</v>
      </c>
      <c r="AS13" s="250">
        <v>0</v>
      </c>
      <c r="AT13" s="250">
        <v>0</v>
      </c>
      <c r="AU13" s="250">
        <f>SUM(AV13:AX13)</f>
        <v>0</v>
      </c>
      <c r="AV13" s="250">
        <v>0</v>
      </c>
      <c r="AW13" s="250">
        <v>0</v>
      </c>
      <c r="AX13" s="250">
        <v>0</v>
      </c>
      <c r="AY13" s="250">
        <f>SUM(AZ13:BB13)</f>
        <v>0</v>
      </c>
      <c r="AZ13" s="250">
        <v>0</v>
      </c>
      <c r="BA13" s="250">
        <v>0</v>
      </c>
      <c r="BB13" s="250">
        <v>0</v>
      </c>
      <c r="BC13" s="250">
        <f>SUM(BD13,BK13)</f>
        <v>3003</v>
      </c>
      <c r="BD13" s="250">
        <f>SUM(BE13:BJ13)</f>
        <v>352</v>
      </c>
      <c r="BE13" s="250">
        <v>0</v>
      </c>
      <c r="BF13" s="250">
        <v>0</v>
      </c>
      <c r="BG13" s="250">
        <v>352</v>
      </c>
      <c r="BH13" s="250">
        <v>0</v>
      </c>
      <c r="BI13" s="250">
        <v>0</v>
      </c>
      <c r="BJ13" s="250">
        <v>0</v>
      </c>
      <c r="BK13" s="250">
        <f>SUM(BL13:BQ13)</f>
        <v>2651</v>
      </c>
      <c r="BL13" s="250">
        <v>0</v>
      </c>
      <c r="BM13" s="250">
        <v>2522</v>
      </c>
      <c r="BN13" s="250">
        <v>129</v>
      </c>
      <c r="BO13" s="250">
        <v>0</v>
      </c>
      <c r="BP13" s="250">
        <v>0</v>
      </c>
      <c r="BQ13" s="250">
        <v>0</v>
      </c>
      <c r="BR13" s="250">
        <f>SUM(BY13,CF13)</f>
        <v>15163</v>
      </c>
      <c r="BS13" s="250">
        <f>SUM(BZ13,CG13)</f>
        <v>0</v>
      </c>
      <c r="BT13" s="250">
        <f>SUM(CA13,CH13)</f>
        <v>11573</v>
      </c>
      <c r="BU13" s="250">
        <f>SUM(CB13,CI13)</f>
        <v>1059</v>
      </c>
      <c r="BV13" s="250">
        <f>SUM(CC13,CJ13)</f>
        <v>2531</v>
      </c>
      <c r="BW13" s="250">
        <f>SUM(CD13,CK13)</f>
        <v>0</v>
      </c>
      <c r="BX13" s="250">
        <f>SUM(CE13,CL13)</f>
        <v>0</v>
      </c>
      <c r="BY13" s="250">
        <f>SUM(BZ13:CE13)</f>
        <v>14811</v>
      </c>
      <c r="BZ13" s="250">
        <f>F13</f>
        <v>0</v>
      </c>
      <c r="CA13" s="250">
        <f>J13</f>
        <v>11573</v>
      </c>
      <c r="CB13" s="250">
        <f>N13</f>
        <v>707</v>
      </c>
      <c r="CC13" s="250">
        <f>R13</f>
        <v>2531</v>
      </c>
      <c r="CD13" s="250">
        <f>V13</f>
        <v>0</v>
      </c>
      <c r="CE13" s="250">
        <f>Z13</f>
        <v>0</v>
      </c>
      <c r="CF13" s="250">
        <f>SUM(CG13:CL13)</f>
        <v>352</v>
      </c>
      <c r="CG13" s="250">
        <f>BE13</f>
        <v>0</v>
      </c>
      <c r="CH13" s="250">
        <f>BF13</f>
        <v>0</v>
      </c>
      <c r="CI13" s="250">
        <f>BG13</f>
        <v>352</v>
      </c>
      <c r="CJ13" s="250">
        <f>BH13</f>
        <v>0</v>
      </c>
      <c r="CK13" s="250">
        <f>BI13</f>
        <v>0</v>
      </c>
      <c r="CL13" s="250">
        <f>BJ13</f>
        <v>0</v>
      </c>
      <c r="CM13" s="250">
        <f>SUM(CT13,DA13)</f>
        <v>5747</v>
      </c>
      <c r="CN13" s="250">
        <f>SUM(CU13,DB13)</f>
        <v>0</v>
      </c>
      <c r="CO13" s="250">
        <f>SUM(CV13,DC13)</f>
        <v>5479</v>
      </c>
      <c r="CP13" s="250">
        <f>SUM(CW13,DD13)</f>
        <v>268</v>
      </c>
      <c r="CQ13" s="250">
        <f>SUM(CX13,DE13)</f>
        <v>0</v>
      </c>
      <c r="CR13" s="250">
        <f>SUM(CY13,DF13)</f>
        <v>0</v>
      </c>
      <c r="CS13" s="250">
        <f>SUM(CZ13,DG13)</f>
        <v>0</v>
      </c>
      <c r="CT13" s="250">
        <f>SUM(CU13:CZ13)</f>
        <v>3096</v>
      </c>
      <c r="CU13" s="250">
        <f>AE13</f>
        <v>0</v>
      </c>
      <c r="CV13" s="250">
        <f>AI13</f>
        <v>2957</v>
      </c>
      <c r="CW13" s="250">
        <f>AM13</f>
        <v>139</v>
      </c>
      <c r="CX13" s="250">
        <f>AQ13</f>
        <v>0</v>
      </c>
      <c r="CY13" s="250">
        <f>AU13</f>
        <v>0</v>
      </c>
      <c r="CZ13" s="250">
        <f>AY13</f>
        <v>0</v>
      </c>
      <c r="DA13" s="250">
        <f>SUM(DB13:DG13)</f>
        <v>2651</v>
      </c>
      <c r="DB13" s="250">
        <f>BL13</f>
        <v>0</v>
      </c>
      <c r="DC13" s="250">
        <f>BM13</f>
        <v>2522</v>
      </c>
      <c r="DD13" s="250">
        <f>BN13</f>
        <v>129</v>
      </c>
      <c r="DE13" s="250">
        <f>BO13</f>
        <v>0</v>
      </c>
      <c r="DF13" s="250">
        <f>BP13</f>
        <v>0</v>
      </c>
      <c r="DG13" s="250">
        <f>BQ13</f>
        <v>0</v>
      </c>
      <c r="DH13" s="250">
        <v>0</v>
      </c>
      <c r="DI13" s="250">
        <f>SUM(DJ13:DM13)</f>
        <v>0</v>
      </c>
      <c r="DJ13" s="250">
        <v>0</v>
      </c>
      <c r="DK13" s="250">
        <v>0</v>
      </c>
      <c r="DL13" s="250">
        <v>0</v>
      </c>
      <c r="DM13" s="250">
        <v>0</v>
      </c>
    </row>
    <row r="14" spans="1:117" s="201" customFormat="1" ht="12" customHeight="1">
      <c r="A14" s="202" t="s">
        <v>304</v>
      </c>
      <c r="B14" s="203" t="s">
        <v>318</v>
      </c>
      <c r="C14" s="202" t="s">
        <v>319</v>
      </c>
      <c r="D14" s="250">
        <f>SUM(E14,AD14,BC14)</f>
        <v>30465</v>
      </c>
      <c r="E14" s="250">
        <f>SUM(F14,J14,N14,R14,V14,Z14)</f>
        <v>20629</v>
      </c>
      <c r="F14" s="250">
        <f>SUM(G14:I14)</f>
        <v>0</v>
      </c>
      <c r="G14" s="250">
        <v>0</v>
      </c>
      <c r="H14" s="250">
        <v>0</v>
      </c>
      <c r="I14" s="250">
        <v>0</v>
      </c>
      <c r="J14" s="250">
        <f>SUM(K14:M14)</f>
        <v>15485</v>
      </c>
      <c r="K14" s="250">
        <v>0</v>
      </c>
      <c r="L14" s="250">
        <v>15258</v>
      </c>
      <c r="M14" s="250">
        <v>227</v>
      </c>
      <c r="N14" s="250">
        <f>SUM(O14:Q14)</f>
        <v>257</v>
      </c>
      <c r="O14" s="250">
        <v>0</v>
      </c>
      <c r="P14" s="250">
        <v>256</v>
      </c>
      <c r="Q14" s="250">
        <v>1</v>
      </c>
      <c r="R14" s="250">
        <f>SUM(S14:U14)</f>
        <v>4861</v>
      </c>
      <c r="S14" s="250">
        <v>0</v>
      </c>
      <c r="T14" s="250">
        <v>4854</v>
      </c>
      <c r="U14" s="250">
        <v>7</v>
      </c>
      <c r="V14" s="250">
        <f>SUM(W14:Y14)</f>
        <v>18</v>
      </c>
      <c r="W14" s="250">
        <v>0</v>
      </c>
      <c r="X14" s="250">
        <v>18</v>
      </c>
      <c r="Y14" s="250">
        <v>0</v>
      </c>
      <c r="Z14" s="250">
        <f>SUM(AA14:AC14)</f>
        <v>8</v>
      </c>
      <c r="AA14" s="250">
        <v>0</v>
      </c>
      <c r="AB14" s="250">
        <v>0</v>
      </c>
      <c r="AC14" s="250">
        <v>8</v>
      </c>
      <c r="AD14" s="250">
        <f>SUM(AE14,AI14,AM14,AQ14,AU14,AY14)</f>
        <v>6063</v>
      </c>
      <c r="AE14" s="250">
        <f>SUM(AF14:AH14)</f>
        <v>0</v>
      </c>
      <c r="AF14" s="250">
        <v>0</v>
      </c>
      <c r="AG14" s="250">
        <v>0</v>
      </c>
      <c r="AH14" s="250">
        <v>0</v>
      </c>
      <c r="AI14" s="250">
        <f>SUM(AJ14:AL14)</f>
        <v>5983</v>
      </c>
      <c r="AJ14" s="250">
        <v>0</v>
      </c>
      <c r="AK14" s="250">
        <v>0</v>
      </c>
      <c r="AL14" s="250">
        <v>5983</v>
      </c>
      <c r="AM14" s="250">
        <f>SUM(AN14:AP14)</f>
        <v>0</v>
      </c>
      <c r="AN14" s="250">
        <v>0</v>
      </c>
      <c r="AO14" s="250">
        <v>0</v>
      </c>
      <c r="AP14" s="250"/>
      <c r="AQ14" s="250">
        <f>SUM(AR14:AT14)</f>
        <v>59</v>
      </c>
      <c r="AR14" s="250">
        <v>0</v>
      </c>
      <c r="AS14" s="250">
        <v>0</v>
      </c>
      <c r="AT14" s="250">
        <v>59</v>
      </c>
      <c r="AU14" s="250">
        <f>SUM(AV14:AX14)</f>
        <v>0</v>
      </c>
      <c r="AV14" s="250">
        <v>0</v>
      </c>
      <c r="AW14" s="250">
        <v>0</v>
      </c>
      <c r="AX14" s="250">
        <v>0</v>
      </c>
      <c r="AY14" s="250">
        <f>SUM(AZ14:BB14)</f>
        <v>21</v>
      </c>
      <c r="AZ14" s="250">
        <v>0</v>
      </c>
      <c r="BA14" s="250">
        <v>0</v>
      </c>
      <c r="BB14" s="250">
        <v>21</v>
      </c>
      <c r="BC14" s="250">
        <f>SUM(BD14,BK14)</f>
        <v>3773</v>
      </c>
      <c r="BD14" s="250">
        <f>SUM(BE14:BJ14)</f>
        <v>1730</v>
      </c>
      <c r="BE14" s="250">
        <v>0</v>
      </c>
      <c r="BF14" s="250">
        <v>1102</v>
      </c>
      <c r="BG14" s="250">
        <v>63</v>
      </c>
      <c r="BH14" s="250">
        <v>251</v>
      </c>
      <c r="BI14" s="250">
        <v>0</v>
      </c>
      <c r="BJ14" s="250">
        <v>314</v>
      </c>
      <c r="BK14" s="250">
        <f>SUM(BL14:BQ14)</f>
        <v>2043</v>
      </c>
      <c r="BL14" s="250">
        <v>0</v>
      </c>
      <c r="BM14" s="250">
        <v>1865</v>
      </c>
      <c r="BN14" s="250"/>
      <c r="BO14" s="250">
        <v>89</v>
      </c>
      <c r="BP14" s="250">
        <v>0</v>
      </c>
      <c r="BQ14" s="250">
        <v>89</v>
      </c>
      <c r="BR14" s="250">
        <f>SUM(BY14,CF14)</f>
        <v>22359</v>
      </c>
      <c r="BS14" s="250">
        <f>SUM(BZ14,CG14)</f>
        <v>0</v>
      </c>
      <c r="BT14" s="250">
        <f>SUM(CA14,CH14)</f>
        <v>16587</v>
      </c>
      <c r="BU14" s="250">
        <f>SUM(CB14,CI14)</f>
        <v>320</v>
      </c>
      <c r="BV14" s="250">
        <f>SUM(CC14,CJ14)</f>
        <v>5112</v>
      </c>
      <c r="BW14" s="250">
        <f>SUM(CD14,CK14)</f>
        <v>18</v>
      </c>
      <c r="BX14" s="250">
        <f>SUM(CE14,CL14)</f>
        <v>322</v>
      </c>
      <c r="BY14" s="250">
        <f>SUM(BZ14:CE14)</f>
        <v>20629</v>
      </c>
      <c r="BZ14" s="250">
        <f>F14</f>
        <v>0</v>
      </c>
      <c r="CA14" s="250">
        <f>J14</f>
        <v>15485</v>
      </c>
      <c r="CB14" s="250">
        <f>N14</f>
        <v>257</v>
      </c>
      <c r="CC14" s="250">
        <f>R14</f>
        <v>4861</v>
      </c>
      <c r="CD14" s="250">
        <f>V14</f>
        <v>18</v>
      </c>
      <c r="CE14" s="250">
        <f>Z14</f>
        <v>8</v>
      </c>
      <c r="CF14" s="250">
        <f>SUM(CG14:CL14)</f>
        <v>1730</v>
      </c>
      <c r="CG14" s="250">
        <f>BE14</f>
        <v>0</v>
      </c>
      <c r="CH14" s="250">
        <f>BF14</f>
        <v>1102</v>
      </c>
      <c r="CI14" s="250">
        <f>BG14</f>
        <v>63</v>
      </c>
      <c r="CJ14" s="250">
        <f>BH14</f>
        <v>251</v>
      </c>
      <c r="CK14" s="250">
        <f>BI14</f>
        <v>0</v>
      </c>
      <c r="CL14" s="250">
        <f>BJ14</f>
        <v>314</v>
      </c>
      <c r="CM14" s="250">
        <f>SUM(CT14,DA14)</f>
        <v>8106</v>
      </c>
      <c r="CN14" s="250">
        <f>SUM(CU14,DB14)</f>
        <v>0</v>
      </c>
      <c r="CO14" s="250">
        <f>SUM(CV14,DC14)</f>
        <v>7848</v>
      </c>
      <c r="CP14" s="250">
        <f>SUM(CW14,DD14)</f>
        <v>0</v>
      </c>
      <c r="CQ14" s="250">
        <f>SUM(CX14,DE14)</f>
        <v>148</v>
      </c>
      <c r="CR14" s="250">
        <f>SUM(CY14,DF14)</f>
        <v>0</v>
      </c>
      <c r="CS14" s="250">
        <f>SUM(CZ14,DG14)</f>
        <v>110</v>
      </c>
      <c r="CT14" s="250">
        <f>SUM(CU14:CZ14)</f>
        <v>6063</v>
      </c>
      <c r="CU14" s="250">
        <f>AE14</f>
        <v>0</v>
      </c>
      <c r="CV14" s="250">
        <f>AI14</f>
        <v>5983</v>
      </c>
      <c r="CW14" s="250">
        <f>AM14</f>
        <v>0</v>
      </c>
      <c r="CX14" s="250">
        <f>AQ14</f>
        <v>59</v>
      </c>
      <c r="CY14" s="250">
        <f>AU14</f>
        <v>0</v>
      </c>
      <c r="CZ14" s="250">
        <f>AY14</f>
        <v>21</v>
      </c>
      <c r="DA14" s="250">
        <f>SUM(DB14:DG14)</f>
        <v>2043</v>
      </c>
      <c r="DB14" s="250">
        <f>BL14</f>
        <v>0</v>
      </c>
      <c r="DC14" s="250">
        <f>BM14</f>
        <v>1865</v>
      </c>
      <c r="DD14" s="250">
        <f>BN14</f>
        <v>0</v>
      </c>
      <c r="DE14" s="250">
        <f>BO14</f>
        <v>89</v>
      </c>
      <c r="DF14" s="250">
        <f>BP14</f>
        <v>0</v>
      </c>
      <c r="DG14" s="250">
        <f>BQ14</f>
        <v>89</v>
      </c>
      <c r="DH14" s="250">
        <v>0</v>
      </c>
      <c r="DI14" s="250">
        <f>SUM(DJ14:DM14)</f>
        <v>7</v>
      </c>
      <c r="DJ14" s="250">
        <v>0</v>
      </c>
      <c r="DK14" s="250">
        <v>0</v>
      </c>
      <c r="DL14" s="250">
        <v>0</v>
      </c>
      <c r="DM14" s="250">
        <v>7</v>
      </c>
    </row>
    <row r="15" spans="1:117" s="201" customFormat="1" ht="12" customHeight="1">
      <c r="A15" s="202" t="s">
        <v>304</v>
      </c>
      <c r="B15" s="203" t="s">
        <v>320</v>
      </c>
      <c r="C15" s="202" t="s">
        <v>321</v>
      </c>
      <c r="D15" s="250">
        <f>SUM(E15,AD15,BC15)</f>
        <v>33700</v>
      </c>
      <c r="E15" s="250">
        <f>SUM(F15,J15,N15,R15,V15,Z15)</f>
        <v>21119</v>
      </c>
      <c r="F15" s="250">
        <f>SUM(G15:I15)</f>
        <v>0</v>
      </c>
      <c r="G15" s="250">
        <v>0</v>
      </c>
      <c r="H15" s="250">
        <v>0</v>
      </c>
      <c r="I15" s="250">
        <v>0</v>
      </c>
      <c r="J15" s="250">
        <f>SUM(K15:M15)</f>
        <v>19103</v>
      </c>
      <c r="K15" s="250">
        <v>6309</v>
      </c>
      <c r="L15" s="250">
        <v>12794</v>
      </c>
      <c r="M15" s="250">
        <v>0</v>
      </c>
      <c r="N15" s="250">
        <f>SUM(O15:Q15)</f>
        <v>1304</v>
      </c>
      <c r="O15" s="250">
        <v>0</v>
      </c>
      <c r="P15" s="250">
        <v>1304</v>
      </c>
      <c r="Q15" s="250">
        <v>0</v>
      </c>
      <c r="R15" s="250">
        <f>SUM(S15:U15)</f>
        <v>620</v>
      </c>
      <c r="S15" s="250">
        <v>0</v>
      </c>
      <c r="T15" s="250">
        <v>620</v>
      </c>
      <c r="U15" s="250">
        <v>0</v>
      </c>
      <c r="V15" s="250">
        <f>SUM(W15:Y15)</f>
        <v>0</v>
      </c>
      <c r="W15" s="250">
        <v>0</v>
      </c>
      <c r="X15" s="250">
        <v>0</v>
      </c>
      <c r="Y15" s="250">
        <v>0</v>
      </c>
      <c r="Z15" s="250">
        <f>SUM(AA15:AC15)</f>
        <v>92</v>
      </c>
      <c r="AA15" s="250">
        <v>44</v>
      </c>
      <c r="AB15" s="250">
        <v>48</v>
      </c>
      <c r="AC15" s="250">
        <v>0</v>
      </c>
      <c r="AD15" s="250">
        <f>SUM(AE15,AI15,AM15,AQ15,AU15,AY15)</f>
        <v>0</v>
      </c>
      <c r="AE15" s="250">
        <f>SUM(AF15:AH15)</f>
        <v>0</v>
      </c>
      <c r="AF15" s="250">
        <v>0</v>
      </c>
      <c r="AG15" s="250">
        <v>0</v>
      </c>
      <c r="AH15" s="250">
        <v>0</v>
      </c>
      <c r="AI15" s="250">
        <f>SUM(AJ15:AL15)</f>
        <v>0</v>
      </c>
      <c r="AJ15" s="250">
        <v>0</v>
      </c>
      <c r="AK15" s="250">
        <v>0</v>
      </c>
      <c r="AL15" s="250">
        <v>0</v>
      </c>
      <c r="AM15" s="250">
        <f>SUM(AN15:AP15)</f>
        <v>0</v>
      </c>
      <c r="AN15" s="250">
        <v>0</v>
      </c>
      <c r="AO15" s="250">
        <v>0</v>
      </c>
      <c r="AP15" s="250">
        <v>0</v>
      </c>
      <c r="AQ15" s="250">
        <f>SUM(AR15:AT15)</f>
        <v>0</v>
      </c>
      <c r="AR15" s="250">
        <v>0</v>
      </c>
      <c r="AS15" s="250">
        <v>0</v>
      </c>
      <c r="AT15" s="250">
        <v>0</v>
      </c>
      <c r="AU15" s="250">
        <f>SUM(AV15:AX15)</f>
        <v>0</v>
      </c>
      <c r="AV15" s="250">
        <v>0</v>
      </c>
      <c r="AW15" s="250">
        <v>0</v>
      </c>
      <c r="AX15" s="250">
        <v>0</v>
      </c>
      <c r="AY15" s="250">
        <f>SUM(AZ15:BB15)</f>
        <v>0</v>
      </c>
      <c r="AZ15" s="250">
        <v>0</v>
      </c>
      <c r="BA15" s="250">
        <v>0</v>
      </c>
      <c r="BB15" s="250">
        <v>0</v>
      </c>
      <c r="BC15" s="250">
        <f>SUM(BD15,BK15)</f>
        <v>12581</v>
      </c>
      <c r="BD15" s="250">
        <f>SUM(BE15:BJ15)</f>
        <v>2287</v>
      </c>
      <c r="BE15" s="250">
        <v>0</v>
      </c>
      <c r="BF15" s="250">
        <v>1866</v>
      </c>
      <c r="BG15" s="250">
        <v>397</v>
      </c>
      <c r="BH15" s="250">
        <v>0</v>
      </c>
      <c r="BI15" s="250">
        <v>13</v>
      </c>
      <c r="BJ15" s="250">
        <v>11</v>
      </c>
      <c r="BK15" s="250">
        <f>SUM(BL15:BQ15)</f>
        <v>10294</v>
      </c>
      <c r="BL15" s="250">
        <v>0</v>
      </c>
      <c r="BM15" s="250">
        <v>9870</v>
      </c>
      <c r="BN15" s="250">
        <v>421</v>
      </c>
      <c r="BO15" s="250">
        <v>0</v>
      </c>
      <c r="BP15" s="250">
        <v>3</v>
      </c>
      <c r="BQ15" s="250">
        <v>0</v>
      </c>
      <c r="BR15" s="250">
        <f>SUM(BY15,CF15)</f>
        <v>23406</v>
      </c>
      <c r="BS15" s="250">
        <f>SUM(BZ15,CG15)</f>
        <v>0</v>
      </c>
      <c r="BT15" s="250">
        <f>SUM(CA15,CH15)</f>
        <v>20969</v>
      </c>
      <c r="BU15" s="250">
        <f>SUM(CB15,CI15)</f>
        <v>1701</v>
      </c>
      <c r="BV15" s="250">
        <f>SUM(CC15,CJ15)</f>
        <v>620</v>
      </c>
      <c r="BW15" s="250">
        <f>SUM(CD15,CK15)</f>
        <v>13</v>
      </c>
      <c r="BX15" s="250">
        <f>SUM(CE15,CL15)</f>
        <v>103</v>
      </c>
      <c r="BY15" s="250">
        <f>SUM(BZ15:CE15)</f>
        <v>21119</v>
      </c>
      <c r="BZ15" s="250">
        <f>F15</f>
        <v>0</v>
      </c>
      <c r="CA15" s="250">
        <f>J15</f>
        <v>19103</v>
      </c>
      <c r="CB15" s="250">
        <f>N15</f>
        <v>1304</v>
      </c>
      <c r="CC15" s="250">
        <f>R15</f>
        <v>620</v>
      </c>
      <c r="CD15" s="250">
        <f>V15</f>
        <v>0</v>
      </c>
      <c r="CE15" s="250">
        <f>Z15</f>
        <v>92</v>
      </c>
      <c r="CF15" s="250">
        <f>SUM(CG15:CL15)</f>
        <v>2287</v>
      </c>
      <c r="CG15" s="250">
        <f>BE15</f>
        <v>0</v>
      </c>
      <c r="CH15" s="250">
        <f>BF15</f>
        <v>1866</v>
      </c>
      <c r="CI15" s="250">
        <f>BG15</f>
        <v>397</v>
      </c>
      <c r="CJ15" s="250">
        <f>BH15</f>
        <v>0</v>
      </c>
      <c r="CK15" s="250">
        <f>BI15</f>
        <v>13</v>
      </c>
      <c r="CL15" s="250">
        <f>BJ15</f>
        <v>11</v>
      </c>
      <c r="CM15" s="250">
        <f>SUM(CT15,DA15)</f>
        <v>10294</v>
      </c>
      <c r="CN15" s="250">
        <f>SUM(CU15,DB15)</f>
        <v>0</v>
      </c>
      <c r="CO15" s="250">
        <f>SUM(CV15,DC15)</f>
        <v>9870</v>
      </c>
      <c r="CP15" s="250">
        <f>SUM(CW15,DD15)</f>
        <v>421</v>
      </c>
      <c r="CQ15" s="250">
        <f>SUM(CX15,DE15)</f>
        <v>0</v>
      </c>
      <c r="CR15" s="250">
        <f>SUM(CY15,DF15)</f>
        <v>3</v>
      </c>
      <c r="CS15" s="250">
        <f>SUM(CZ15,DG15)</f>
        <v>0</v>
      </c>
      <c r="CT15" s="250">
        <f>SUM(CU15:CZ15)</f>
        <v>0</v>
      </c>
      <c r="CU15" s="250">
        <f>AE15</f>
        <v>0</v>
      </c>
      <c r="CV15" s="250">
        <f>AI15</f>
        <v>0</v>
      </c>
      <c r="CW15" s="250">
        <f>AM15</f>
        <v>0</v>
      </c>
      <c r="CX15" s="250">
        <f>AQ15</f>
        <v>0</v>
      </c>
      <c r="CY15" s="250">
        <f>AU15</f>
        <v>0</v>
      </c>
      <c r="CZ15" s="250">
        <f>AY15</f>
        <v>0</v>
      </c>
      <c r="DA15" s="250">
        <f>SUM(DB15:DG15)</f>
        <v>10294</v>
      </c>
      <c r="DB15" s="250">
        <f>BL15</f>
        <v>0</v>
      </c>
      <c r="DC15" s="250">
        <f>BM15</f>
        <v>9870</v>
      </c>
      <c r="DD15" s="250">
        <f>BN15</f>
        <v>421</v>
      </c>
      <c r="DE15" s="250">
        <f>BO15</f>
        <v>0</v>
      </c>
      <c r="DF15" s="250">
        <f>BP15</f>
        <v>3</v>
      </c>
      <c r="DG15" s="250">
        <f>BQ15</f>
        <v>0</v>
      </c>
      <c r="DH15" s="250">
        <v>0</v>
      </c>
      <c r="DI15" s="250">
        <f>SUM(DJ15:DM15)</f>
        <v>0</v>
      </c>
      <c r="DJ15" s="250">
        <v>0</v>
      </c>
      <c r="DK15" s="250">
        <v>0</v>
      </c>
      <c r="DL15" s="250">
        <v>0</v>
      </c>
      <c r="DM15" s="250">
        <v>0</v>
      </c>
    </row>
    <row r="16" spans="1:117" s="201" customFormat="1" ht="12" customHeight="1">
      <c r="A16" s="202" t="s">
        <v>304</v>
      </c>
      <c r="B16" s="203" t="s">
        <v>322</v>
      </c>
      <c r="C16" s="202" t="s">
        <v>323</v>
      </c>
      <c r="D16" s="250">
        <f>SUM(E16,AD16,BC16)</f>
        <v>26888</v>
      </c>
      <c r="E16" s="250">
        <f>SUM(F16,J16,N16,R16,V16,Z16)</f>
        <v>17629</v>
      </c>
      <c r="F16" s="250">
        <f>SUM(G16:I16)</f>
        <v>0</v>
      </c>
      <c r="G16" s="250">
        <v>0</v>
      </c>
      <c r="H16" s="250">
        <v>0</v>
      </c>
      <c r="I16" s="250">
        <v>0</v>
      </c>
      <c r="J16" s="250">
        <f>SUM(K16:M16)</f>
        <v>15365</v>
      </c>
      <c r="K16" s="250">
        <v>47</v>
      </c>
      <c r="L16" s="250">
        <v>15318</v>
      </c>
      <c r="M16" s="250">
        <v>0</v>
      </c>
      <c r="N16" s="250">
        <f>SUM(O16:Q16)</f>
        <v>665</v>
      </c>
      <c r="O16" s="250">
        <v>5</v>
      </c>
      <c r="P16" s="250">
        <v>660</v>
      </c>
      <c r="Q16" s="250">
        <v>0</v>
      </c>
      <c r="R16" s="250">
        <f>SUM(S16:U16)</f>
        <v>1589</v>
      </c>
      <c r="S16" s="250">
        <v>933</v>
      </c>
      <c r="T16" s="250">
        <v>656</v>
      </c>
      <c r="U16" s="250">
        <v>0</v>
      </c>
      <c r="V16" s="250">
        <f>SUM(W16:Y16)</f>
        <v>3</v>
      </c>
      <c r="W16" s="250">
        <v>3</v>
      </c>
      <c r="X16" s="250">
        <v>0</v>
      </c>
      <c r="Y16" s="250">
        <v>0</v>
      </c>
      <c r="Z16" s="250">
        <f>SUM(AA16:AC16)</f>
        <v>7</v>
      </c>
      <c r="AA16" s="250">
        <v>7</v>
      </c>
      <c r="AB16" s="250">
        <v>0</v>
      </c>
      <c r="AC16" s="250">
        <v>0</v>
      </c>
      <c r="AD16" s="250">
        <f>SUM(AE16,AI16,AM16,AQ16,AU16,AY16)</f>
        <v>4695</v>
      </c>
      <c r="AE16" s="250">
        <f>SUM(AF16:AH16)</f>
        <v>0</v>
      </c>
      <c r="AF16" s="250">
        <v>0</v>
      </c>
      <c r="AG16" s="250">
        <v>0</v>
      </c>
      <c r="AH16" s="250">
        <v>0</v>
      </c>
      <c r="AI16" s="250">
        <f>SUM(AJ16:AL16)</f>
        <v>4644</v>
      </c>
      <c r="AJ16" s="250">
        <v>0</v>
      </c>
      <c r="AK16" s="250">
        <v>0</v>
      </c>
      <c r="AL16" s="250">
        <v>4644</v>
      </c>
      <c r="AM16" s="250">
        <f>SUM(AN16:AP16)</f>
        <v>51</v>
      </c>
      <c r="AN16" s="250">
        <v>0</v>
      </c>
      <c r="AO16" s="250">
        <v>0</v>
      </c>
      <c r="AP16" s="250">
        <v>51</v>
      </c>
      <c r="AQ16" s="250">
        <f>SUM(AR16:AT16)</f>
        <v>0</v>
      </c>
      <c r="AR16" s="250">
        <v>0</v>
      </c>
      <c r="AS16" s="250">
        <v>0</v>
      </c>
      <c r="AT16" s="250">
        <v>0</v>
      </c>
      <c r="AU16" s="250">
        <f>SUM(AV16:AX16)</f>
        <v>0</v>
      </c>
      <c r="AV16" s="250">
        <v>0</v>
      </c>
      <c r="AW16" s="250">
        <v>0</v>
      </c>
      <c r="AX16" s="250">
        <v>0</v>
      </c>
      <c r="AY16" s="250">
        <f>SUM(AZ16:BB16)</f>
        <v>0</v>
      </c>
      <c r="AZ16" s="250">
        <v>0</v>
      </c>
      <c r="BA16" s="250">
        <v>0</v>
      </c>
      <c r="BB16" s="250">
        <v>0</v>
      </c>
      <c r="BC16" s="250">
        <f>SUM(BD16,BK16)</f>
        <v>4564</v>
      </c>
      <c r="BD16" s="250">
        <f>SUM(BE16:BJ16)</f>
        <v>3655</v>
      </c>
      <c r="BE16" s="250">
        <v>0</v>
      </c>
      <c r="BF16" s="250">
        <v>2357</v>
      </c>
      <c r="BG16" s="250">
        <v>355</v>
      </c>
      <c r="BH16" s="250">
        <v>0</v>
      </c>
      <c r="BI16" s="250">
        <v>0</v>
      </c>
      <c r="BJ16" s="250">
        <v>943</v>
      </c>
      <c r="BK16" s="250">
        <f>SUM(BL16:BQ16)</f>
        <v>909</v>
      </c>
      <c r="BL16" s="250">
        <v>0</v>
      </c>
      <c r="BM16" s="250">
        <v>885</v>
      </c>
      <c r="BN16" s="250">
        <v>8</v>
      </c>
      <c r="BO16" s="250">
        <v>0</v>
      </c>
      <c r="BP16" s="250">
        <v>0</v>
      </c>
      <c r="BQ16" s="250">
        <v>16</v>
      </c>
      <c r="BR16" s="250">
        <f>SUM(BY16,CF16)</f>
        <v>21284</v>
      </c>
      <c r="BS16" s="250">
        <f>SUM(BZ16,CG16)</f>
        <v>0</v>
      </c>
      <c r="BT16" s="250">
        <f>SUM(CA16,CH16)</f>
        <v>17722</v>
      </c>
      <c r="BU16" s="250">
        <f>SUM(CB16,CI16)</f>
        <v>1020</v>
      </c>
      <c r="BV16" s="250">
        <f>SUM(CC16,CJ16)</f>
        <v>1589</v>
      </c>
      <c r="BW16" s="250">
        <f>SUM(CD16,CK16)</f>
        <v>3</v>
      </c>
      <c r="BX16" s="250">
        <f>SUM(CE16,CL16)</f>
        <v>950</v>
      </c>
      <c r="BY16" s="250">
        <f>SUM(BZ16:CE16)</f>
        <v>17629</v>
      </c>
      <c r="BZ16" s="250">
        <f>F16</f>
        <v>0</v>
      </c>
      <c r="CA16" s="250">
        <f>J16</f>
        <v>15365</v>
      </c>
      <c r="CB16" s="250">
        <f>N16</f>
        <v>665</v>
      </c>
      <c r="CC16" s="250">
        <f>R16</f>
        <v>1589</v>
      </c>
      <c r="CD16" s="250">
        <f>V16</f>
        <v>3</v>
      </c>
      <c r="CE16" s="250">
        <f>Z16</f>
        <v>7</v>
      </c>
      <c r="CF16" s="250">
        <f>SUM(CG16:CL16)</f>
        <v>3655</v>
      </c>
      <c r="CG16" s="250">
        <f>BE16</f>
        <v>0</v>
      </c>
      <c r="CH16" s="250">
        <f>BF16</f>
        <v>2357</v>
      </c>
      <c r="CI16" s="250">
        <f>BG16</f>
        <v>355</v>
      </c>
      <c r="CJ16" s="250">
        <f>BH16</f>
        <v>0</v>
      </c>
      <c r="CK16" s="250">
        <f>BI16</f>
        <v>0</v>
      </c>
      <c r="CL16" s="250">
        <f>BJ16</f>
        <v>943</v>
      </c>
      <c r="CM16" s="250">
        <f>SUM(CT16,DA16)</f>
        <v>5604</v>
      </c>
      <c r="CN16" s="250">
        <f>SUM(CU16,DB16)</f>
        <v>0</v>
      </c>
      <c r="CO16" s="250">
        <f>SUM(CV16,DC16)</f>
        <v>5529</v>
      </c>
      <c r="CP16" s="250">
        <f>SUM(CW16,DD16)</f>
        <v>59</v>
      </c>
      <c r="CQ16" s="250">
        <f>SUM(CX16,DE16)</f>
        <v>0</v>
      </c>
      <c r="CR16" s="250">
        <f>SUM(CY16,DF16)</f>
        <v>0</v>
      </c>
      <c r="CS16" s="250">
        <f>SUM(CZ16,DG16)</f>
        <v>16</v>
      </c>
      <c r="CT16" s="250">
        <f>SUM(CU16:CZ16)</f>
        <v>4695</v>
      </c>
      <c r="CU16" s="250">
        <f>AE16</f>
        <v>0</v>
      </c>
      <c r="CV16" s="250">
        <f>AI16</f>
        <v>4644</v>
      </c>
      <c r="CW16" s="250">
        <f>AM16</f>
        <v>51</v>
      </c>
      <c r="CX16" s="250">
        <f>AQ16</f>
        <v>0</v>
      </c>
      <c r="CY16" s="250">
        <f>AU16</f>
        <v>0</v>
      </c>
      <c r="CZ16" s="250">
        <f>AY16</f>
        <v>0</v>
      </c>
      <c r="DA16" s="250">
        <f>SUM(DB16:DG16)</f>
        <v>909</v>
      </c>
      <c r="DB16" s="250">
        <f>BL16</f>
        <v>0</v>
      </c>
      <c r="DC16" s="250">
        <f>BM16</f>
        <v>885</v>
      </c>
      <c r="DD16" s="250">
        <f>BN16</f>
        <v>8</v>
      </c>
      <c r="DE16" s="250">
        <f>BO16</f>
        <v>0</v>
      </c>
      <c r="DF16" s="250">
        <f>BP16</f>
        <v>0</v>
      </c>
      <c r="DG16" s="250">
        <f>BQ16</f>
        <v>16</v>
      </c>
      <c r="DH16" s="250">
        <v>0</v>
      </c>
      <c r="DI16" s="250">
        <f>SUM(DJ16:DM16)</f>
        <v>0</v>
      </c>
      <c r="DJ16" s="250">
        <v>0</v>
      </c>
      <c r="DK16" s="250">
        <v>0</v>
      </c>
      <c r="DL16" s="250">
        <v>0</v>
      </c>
      <c r="DM16" s="250">
        <v>0</v>
      </c>
    </row>
    <row r="17" spans="1:117" s="201" customFormat="1" ht="12" customHeight="1">
      <c r="A17" s="202" t="s">
        <v>304</v>
      </c>
      <c r="B17" s="203" t="s">
        <v>324</v>
      </c>
      <c r="C17" s="202" t="s">
        <v>325</v>
      </c>
      <c r="D17" s="250">
        <f>SUM(E17,AD17,BC17)</f>
        <v>19689</v>
      </c>
      <c r="E17" s="250">
        <f>SUM(F17,J17,N17,R17,V17,Z17)</f>
        <v>13002</v>
      </c>
      <c r="F17" s="250">
        <f>SUM(G17:I17)</f>
        <v>0</v>
      </c>
      <c r="G17" s="250">
        <v>0</v>
      </c>
      <c r="H17" s="250">
        <v>0</v>
      </c>
      <c r="I17" s="250">
        <v>0</v>
      </c>
      <c r="J17" s="250">
        <f>SUM(K17:M17)</f>
        <v>10378</v>
      </c>
      <c r="K17" s="250">
        <v>0</v>
      </c>
      <c r="L17" s="250">
        <v>10378</v>
      </c>
      <c r="M17" s="250">
        <v>0</v>
      </c>
      <c r="N17" s="250">
        <f>SUM(O17:Q17)</f>
        <v>635</v>
      </c>
      <c r="O17" s="250">
        <v>0</v>
      </c>
      <c r="P17" s="250">
        <v>635</v>
      </c>
      <c r="Q17" s="250">
        <v>0</v>
      </c>
      <c r="R17" s="250">
        <f>SUM(S17:U17)</f>
        <v>1989</v>
      </c>
      <c r="S17" s="250">
        <v>0</v>
      </c>
      <c r="T17" s="250">
        <v>1989</v>
      </c>
      <c r="U17" s="250">
        <v>0</v>
      </c>
      <c r="V17" s="250">
        <f>SUM(W17:Y17)</f>
        <v>0</v>
      </c>
      <c r="W17" s="250">
        <v>0</v>
      </c>
      <c r="X17" s="250">
        <v>0</v>
      </c>
      <c r="Y17" s="250">
        <v>0</v>
      </c>
      <c r="Z17" s="250">
        <f>SUM(AA17:AC17)</f>
        <v>0</v>
      </c>
      <c r="AA17" s="250">
        <v>0</v>
      </c>
      <c r="AB17" s="250">
        <v>0</v>
      </c>
      <c r="AC17" s="250">
        <v>0</v>
      </c>
      <c r="AD17" s="250">
        <f>SUM(AE17,AI17,AM17,AQ17,AU17,AY17)</f>
        <v>0</v>
      </c>
      <c r="AE17" s="250">
        <f>SUM(AF17:AH17)</f>
        <v>0</v>
      </c>
      <c r="AF17" s="250">
        <v>0</v>
      </c>
      <c r="AG17" s="250">
        <v>0</v>
      </c>
      <c r="AH17" s="250">
        <v>0</v>
      </c>
      <c r="AI17" s="250">
        <f>SUM(AJ17:AL17)</f>
        <v>0</v>
      </c>
      <c r="AJ17" s="250">
        <v>0</v>
      </c>
      <c r="AK17" s="250">
        <v>0</v>
      </c>
      <c r="AL17" s="250">
        <v>0</v>
      </c>
      <c r="AM17" s="250">
        <f>SUM(AN17:AP17)</f>
        <v>0</v>
      </c>
      <c r="AN17" s="250">
        <v>0</v>
      </c>
      <c r="AO17" s="250">
        <v>0</v>
      </c>
      <c r="AP17" s="250">
        <v>0</v>
      </c>
      <c r="AQ17" s="250">
        <f>SUM(AR17:AT17)</f>
        <v>0</v>
      </c>
      <c r="AR17" s="250">
        <v>0</v>
      </c>
      <c r="AS17" s="250">
        <v>0</v>
      </c>
      <c r="AT17" s="250">
        <v>0</v>
      </c>
      <c r="AU17" s="250">
        <f>SUM(AV17:AX17)</f>
        <v>0</v>
      </c>
      <c r="AV17" s="250">
        <v>0</v>
      </c>
      <c r="AW17" s="250">
        <v>0</v>
      </c>
      <c r="AX17" s="250">
        <v>0</v>
      </c>
      <c r="AY17" s="250">
        <f>SUM(AZ17:BB17)</f>
        <v>0</v>
      </c>
      <c r="AZ17" s="250">
        <v>0</v>
      </c>
      <c r="BA17" s="250">
        <v>0</v>
      </c>
      <c r="BB17" s="250">
        <v>0</v>
      </c>
      <c r="BC17" s="250">
        <f>SUM(BD17,BK17)</f>
        <v>6687</v>
      </c>
      <c r="BD17" s="250">
        <f>SUM(BE17:BJ17)</f>
        <v>3924</v>
      </c>
      <c r="BE17" s="250">
        <v>0</v>
      </c>
      <c r="BF17" s="250">
        <v>3557</v>
      </c>
      <c r="BG17" s="250">
        <v>367</v>
      </c>
      <c r="BH17" s="250">
        <v>0</v>
      </c>
      <c r="BI17" s="250">
        <v>0</v>
      </c>
      <c r="BJ17" s="250">
        <v>0</v>
      </c>
      <c r="BK17" s="250">
        <f>SUM(BL17:BQ17)</f>
        <v>2763</v>
      </c>
      <c r="BL17" s="250">
        <v>0</v>
      </c>
      <c r="BM17" s="250">
        <v>2646</v>
      </c>
      <c r="BN17" s="250">
        <v>117</v>
      </c>
      <c r="BO17" s="250">
        <v>0</v>
      </c>
      <c r="BP17" s="250">
        <v>0</v>
      </c>
      <c r="BQ17" s="250">
        <v>0</v>
      </c>
      <c r="BR17" s="250">
        <f>SUM(BY17,CF17)</f>
        <v>16926</v>
      </c>
      <c r="BS17" s="250">
        <f>SUM(BZ17,CG17)</f>
        <v>0</v>
      </c>
      <c r="BT17" s="250">
        <f>SUM(CA17,CH17)</f>
        <v>13935</v>
      </c>
      <c r="BU17" s="250">
        <f>SUM(CB17,CI17)</f>
        <v>1002</v>
      </c>
      <c r="BV17" s="250">
        <f>SUM(CC17,CJ17)</f>
        <v>1989</v>
      </c>
      <c r="BW17" s="250">
        <f>SUM(CD17,CK17)</f>
        <v>0</v>
      </c>
      <c r="BX17" s="250">
        <f>SUM(CE17,CL17)</f>
        <v>0</v>
      </c>
      <c r="BY17" s="250">
        <f>SUM(BZ17:CE17)</f>
        <v>13002</v>
      </c>
      <c r="BZ17" s="250">
        <f>F17</f>
        <v>0</v>
      </c>
      <c r="CA17" s="250">
        <f>J17</f>
        <v>10378</v>
      </c>
      <c r="CB17" s="250">
        <f>N17</f>
        <v>635</v>
      </c>
      <c r="CC17" s="250">
        <f>R17</f>
        <v>1989</v>
      </c>
      <c r="CD17" s="250">
        <f>V17</f>
        <v>0</v>
      </c>
      <c r="CE17" s="250">
        <f>Z17</f>
        <v>0</v>
      </c>
      <c r="CF17" s="250">
        <f>SUM(CG17:CL17)</f>
        <v>3924</v>
      </c>
      <c r="CG17" s="250">
        <f>BE17</f>
        <v>0</v>
      </c>
      <c r="CH17" s="250">
        <f>BF17</f>
        <v>3557</v>
      </c>
      <c r="CI17" s="250">
        <f>BG17</f>
        <v>367</v>
      </c>
      <c r="CJ17" s="250">
        <f>BH17</f>
        <v>0</v>
      </c>
      <c r="CK17" s="250">
        <f>BI17</f>
        <v>0</v>
      </c>
      <c r="CL17" s="250">
        <f>BJ17</f>
        <v>0</v>
      </c>
      <c r="CM17" s="250">
        <f>SUM(CT17,DA17)</f>
        <v>2763</v>
      </c>
      <c r="CN17" s="250">
        <f>SUM(CU17,DB17)</f>
        <v>0</v>
      </c>
      <c r="CO17" s="250">
        <f>SUM(CV17,DC17)</f>
        <v>2646</v>
      </c>
      <c r="CP17" s="250">
        <f>SUM(CW17,DD17)</f>
        <v>117</v>
      </c>
      <c r="CQ17" s="250">
        <f>SUM(CX17,DE17)</f>
        <v>0</v>
      </c>
      <c r="CR17" s="250">
        <f>SUM(CY17,DF17)</f>
        <v>0</v>
      </c>
      <c r="CS17" s="250">
        <f>SUM(CZ17,DG17)</f>
        <v>0</v>
      </c>
      <c r="CT17" s="250">
        <f>SUM(CU17:CZ17)</f>
        <v>0</v>
      </c>
      <c r="CU17" s="250">
        <f>AE17</f>
        <v>0</v>
      </c>
      <c r="CV17" s="250">
        <f>AI17</f>
        <v>0</v>
      </c>
      <c r="CW17" s="250">
        <f>AM17</f>
        <v>0</v>
      </c>
      <c r="CX17" s="250">
        <f>AQ17</f>
        <v>0</v>
      </c>
      <c r="CY17" s="250">
        <f>AU17</f>
        <v>0</v>
      </c>
      <c r="CZ17" s="250">
        <f>AY17</f>
        <v>0</v>
      </c>
      <c r="DA17" s="250">
        <f>SUM(DB17:DG17)</f>
        <v>2763</v>
      </c>
      <c r="DB17" s="250">
        <f>BL17</f>
        <v>0</v>
      </c>
      <c r="DC17" s="250">
        <f>BM17</f>
        <v>2646</v>
      </c>
      <c r="DD17" s="250">
        <f>BN17</f>
        <v>117</v>
      </c>
      <c r="DE17" s="250">
        <f>BO17</f>
        <v>0</v>
      </c>
      <c r="DF17" s="250">
        <f>BP17</f>
        <v>0</v>
      </c>
      <c r="DG17" s="250">
        <f>BQ17</f>
        <v>0</v>
      </c>
      <c r="DH17" s="250">
        <v>0</v>
      </c>
      <c r="DI17" s="250">
        <f>SUM(DJ17:DM17)</f>
        <v>0</v>
      </c>
      <c r="DJ17" s="250">
        <v>0</v>
      </c>
      <c r="DK17" s="250">
        <v>0</v>
      </c>
      <c r="DL17" s="250">
        <v>0</v>
      </c>
      <c r="DM17" s="250">
        <v>0</v>
      </c>
    </row>
    <row r="18" spans="1:117" s="201" customFormat="1" ht="12" customHeight="1">
      <c r="A18" s="202" t="s">
        <v>304</v>
      </c>
      <c r="B18" s="203" t="s">
        <v>326</v>
      </c>
      <c r="C18" s="202" t="s">
        <v>327</v>
      </c>
      <c r="D18" s="250">
        <f>SUM(E18,AD18,BC18)</f>
        <v>20571</v>
      </c>
      <c r="E18" s="250">
        <f>SUM(F18,J18,N18,R18,V18,Z18)</f>
        <v>15858</v>
      </c>
      <c r="F18" s="250">
        <f>SUM(G18:I18)</f>
        <v>0</v>
      </c>
      <c r="G18" s="250">
        <v>0</v>
      </c>
      <c r="H18" s="250">
        <v>0</v>
      </c>
      <c r="I18" s="250">
        <v>0</v>
      </c>
      <c r="J18" s="250">
        <f>SUM(K18:M18)</f>
        <v>14571</v>
      </c>
      <c r="K18" s="250">
        <v>0</v>
      </c>
      <c r="L18" s="250">
        <v>14571</v>
      </c>
      <c r="M18" s="250">
        <v>0</v>
      </c>
      <c r="N18" s="250">
        <f>SUM(O18:Q18)</f>
        <v>1268</v>
      </c>
      <c r="O18" s="250">
        <v>0</v>
      </c>
      <c r="P18" s="250">
        <v>1268</v>
      </c>
      <c r="Q18" s="250">
        <v>0</v>
      </c>
      <c r="R18" s="250">
        <f>SUM(S18:U18)</f>
        <v>19</v>
      </c>
      <c r="S18" s="250">
        <v>0</v>
      </c>
      <c r="T18" s="250">
        <v>19</v>
      </c>
      <c r="U18" s="250">
        <v>0</v>
      </c>
      <c r="V18" s="250">
        <f>SUM(W18:Y18)</f>
        <v>0</v>
      </c>
      <c r="W18" s="250">
        <v>0</v>
      </c>
      <c r="X18" s="250">
        <v>0</v>
      </c>
      <c r="Y18" s="250">
        <v>0</v>
      </c>
      <c r="Z18" s="250">
        <f>SUM(AA18:AC18)</f>
        <v>0</v>
      </c>
      <c r="AA18" s="250">
        <v>0</v>
      </c>
      <c r="AB18" s="250">
        <v>0</v>
      </c>
      <c r="AC18" s="250">
        <v>0</v>
      </c>
      <c r="AD18" s="250">
        <f>SUM(AE18,AI18,AM18,AQ18,AU18,AY18)</f>
        <v>3220</v>
      </c>
      <c r="AE18" s="250">
        <f>SUM(AF18:AH18)</f>
        <v>0</v>
      </c>
      <c r="AF18" s="250">
        <v>0</v>
      </c>
      <c r="AG18" s="250">
        <v>0</v>
      </c>
      <c r="AH18" s="250">
        <v>0</v>
      </c>
      <c r="AI18" s="250">
        <f>SUM(AJ18:AL18)</f>
        <v>3207</v>
      </c>
      <c r="AJ18" s="250">
        <v>0</v>
      </c>
      <c r="AK18" s="250">
        <v>0</v>
      </c>
      <c r="AL18" s="250">
        <v>3207</v>
      </c>
      <c r="AM18" s="250">
        <f>SUM(AN18:AP18)</f>
        <v>3</v>
      </c>
      <c r="AN18" s="250">
        <v>0</v>
      </c>
      <c r="AO18" s="250">
        <v>0</v>
      </c>
      <c r="AP18" s="250">
        <v>3</v>
      </c>
      <c r="AQ18" s="250">
        <f>SUM(AR18:AT18)</f>
        <v>0</v>
      </c>
      <c r="AR18" s="250">
        <v>0</v>
      </c>
      <c r="AS18" s="250">
        <v>0</v>
      </c>
      <c r="AT18" s="250">
        <v>0</v>
      </c>
      <c r="AU18" s="250">
        <f>SUM(AV18:AX18)</f>
        <v>0</v>
      </c>
      <c r="AV18" s="250">
        <v>0</v>
      </c>
      <c r="AW18" s="250">
        <v>0</v>
      </c>
      <c r="AX18" s="250">
        <v>0</v>
      </c>
      <c r="AY18" s="250">
        <f>SUM(AZ18:BB18)</f>
        <v>10</v>
      </c>
      <c r="AZ18" s="250">
        <v>0</v>
      </c>
      <c r="BA18" s="250">
        <v>0</v>
      </c>
      <c r="BB18" s="250">
        <v>10</v>
      </c>
      <c r="BC18" s="250">
        <f>SUM(BD18,BK18)</f>
        <v>1493</v>
      </c>
      <c r="BD18" s="250">
        <f>SUM(BE18:BJ18)</f>
        <v>1071</v>
      </c>
      <c r="BE18" s="250">
        <v>0</v>
      </c>
      <c r="BF18" s="250">
        <v>841</v>
      </c>
      <c r="BG18" s="250">
        <v>54</v>
      </c>
      <c r="BH18" s="250">
        <v>2</v>
      </c>
      <c r="BI18" s="250">
        <v>0</v>
      </c>
      <c r="BJ18" s="250">
        <v>174</v>
      </c>
      <c r="BK18" s="250">
        <f>SUM(BL18:BQ18)</f>
        <v>422</v>
      </c>
      <c r="BL18" s="250">
        <v>0</v>
      </c>
      <c r="BM18" s="250">
        <v>360</v>
      </c>
      <c r="BN18" s="250">
        <v>6</v>
      </c>
      <c r="BO18" s="250">
        <v>0</v>
      </c>
      <c r="BP18" s="250">
        <v>0</v>
      </c>
      <c r="BQ18" s="250">
        <v>56</v>
      </c>
      <c r="BR18" s="250">
        <f>SUM(BY18,CF18)</f>
        <v>16929</v>
      </c>
      <c r="BS18" s="250">
        <f>SUM(BZ18,CG18)</f>
        <v>0</v>
      </c>
      <c r="BT18" s="250">
        <f>SUM(CA18,CH18)</f>
        <v>15412</v>
      </c>
      <c r="BU18" s="250">
        <f>SUM(CB18,CI18)</f>
        <v>1322</v>
      </c>
      <c r="BV18" s="250">
        <f>SUM(CC18,CJ18)</f>
        <v>21</v>
      </c>
      <c r="BW18" s="250">
        <f>SUM(CD18,CK18)</f>
        <v>0</v>
      </c>
      <c r="BX18" s="250">
        <f>SUM(CE18,CL18)</f>
        <v>174</v>
      </c>
      <c r="BY18" s="250">
        <f>SUM(BZ18:CE18)</f>
        <v>15858</v>
      </c>
      <c r="BZ18" s="250">
        <f>F18</f>
        <v>0</v>
      </c>
      <c r="CA18" s="250">
        <f>J18</f>
        <v>14571</v>
      </c>
      <c r="CB18" s="250">
        <f>N18</f>
        <v>1268</v>
      </c>
      <c r="CC18" s="250">
        <f>R18</f>
        <v>19</v>
      </c>
      <c r="CD18" s="250">
        <f>V18</f>
        <v>0</v>
      </c>
      <c r="CE18" s="250">
        <f>Z18</f>
        <v>0</v>
      </c>
      <c r="CF18" s="250">
        <f>SUM(CG18:CL18)</f>
        <v>1071</v>
      </c>
      <c r="CG18" s="250">
        <f>BE18</f>
        <v>0</v>
      </c>
      <c r="CH18" s="250">
        <f>BF18</f>
        <v>841</v>
      </c>
      <c r="CI18" s="250">
        <f>BG18</f>
        <v>54</v>
      </c>
      <c r="CJ18" s="250">
        <f>BH18</f>
        <v>2</v>
      </c>
      <c r="CK18" s="250">
        <f>BI18</f>
        <v>0</v>
      </c>
      <c r="CL18" s="250">
        <f>BJ18</f>
        <v>174</v>
      </c>
      <c r="CM18" s="250">
        <f>SUM(CT18,DA18)</f>
        <v>3642</v>
      </c>
      <c r="CN18" s="250">
        <f>SUM(CU18,DB18)</f>
        <v>0</v>
      </c>
      <c r="CO18" s="250">
        <f>SUM(CV18,DC18)</f>
        <v>3567</v>
      </c>
      <c r="CP18" s="250">
        <f>SUM(CW18,DD18)</f>
        <v>9</v>
      </c>
      <c r="CQ18" s="250">
        <f>SUM(CX18,DE18)</f>
        <v>0</v>
      </c>
      <c r="CR18" s="250">
        <f>SUM(CY18,DF18)</f>
        <v>0</v>
      </c>
      <c r="CS18" s="250">
        <f>SUM(CZ18,DG18)</f>
        <v>66</v>
      </c>
      <c r="CT18" s="250">
        <f>SUM(CU18:CZ18)</f>
        <v>3220</v>
      </c>
      <c r="CU18" s="250">
        <f>AE18</f>
        <v>0</v>
      </c>
      <c r="CV18" s="250">
        <f>AI18</f>
        <v>3207</v>
      </c>
      <c r="CW18" s="250">
        <f>AM18</f>
        <v>3</v>
      </c>
      <c r="CX18" s="250">
        <f>AQ18</f>
        <v>0</v>
      </c>
      <c r="CY18" s="250">
        <f>AU18</f>
        <v>0</v>
      </c>
      <c r="CZ18" s="250">
        <f>AY18</f>
        <v>10</v>
      </c>
      <c r="DA18" s="250">
        <f>SUM(DB18:DG18)</f>
        <v>422</v>
      </c>
      <c r="DB18" s="250">
        <f>BL18</f>
        <v>0</v>
      </c>
      <c r="DC18" s="250">
        <f>BM18</f>
        <v>360</v>
      </c>
      <c r="DD18" s="250">
        <f>BN18</f>
        <v>6</v>
      </c>
      <c r="DE18" s="250">
        <f>BO18</f>
        <v>0</v>
      </c>
      <c r="DF18" s="250">
        <f>BP18</f>
        <v>0</v>
      </c>
      <c r="DG18" s="250">
        <f>BQ18</f>
        <v>56</v>
      </c>
      <c r="DH18" s="250">
        <v>0</v>
      </c>
      <c r="DI18" s="250">
        <f>SUM(DJ18:DM18)</f>
        <v>0</v>
      </c>
      <c r="DJ18" s="250">
        <v>0</v>
      </c>
      <c r="DK18" s="250">
        <v>0</v>
      </c>
      <c r="DL18" s="250">
        <v>0</v>
      </c>
      <c r="DM18" s="250">
        <v>0</v>
      </c>
    </row>
    <row r="19" spans="1:117" s="201" customFormat="1" ht="12" customHeight="1">
      <c r="A19" s="202" t="s">
        <v>304</v>
      </c>
      <c r="B19" s="203" t="s">
        <v>328</v>
      </c>
      <c r="C19" s="202" t="s">
        <v>329</v>
      </c>
      <c r="D19" s="250">
        <f>SUM(E19,AD19,BC19)</f>
        <v>20361</v>
      </c>
      <c r="E19" s="250">
        <f>SUM(F19,J19,N19,R19,V19,Z19)</f>
        <v>12567</v>
      </c>
      <c r="F19" s="250">
        <f>SUM(G19:I19)</f>
        <v>0</v>
      </c>
      <c r="G19" s="250">
        <v>0</v>
      </c>
      <c r="H19" s="250">
        <v>0</v>
      </c>
      <c r="I19" s="250">
        <v>0</v>
      </c>
      <c r="J19" s="250">
        <f>SUM(K19:M19)</f>
        <v>11565</v>
      </c>
      <c r="K19" s="250">
        <v>0</v>
      </c>
      <c r="L19" s="250">
        <v>11565</v>
      </c>
      <c r="M19" s="250">
        <v>0</v>
      </c>
      <c r="N19" s="250">
        <f>SUM(O19:Q19)</f>
        <v>296</v>
      </c>
      <c r="O19" s="250">
        <v>0</v>
      </c>
      <c r="P19" s="250">
        <v>296</v>
      </c>
      <c r="Q19" s="250">
        <v>0</v>
      </c>
      <c r="R19" s="250">
        <f>SUM(S19:U19)</f>
        <v>513</v>
      </c>
      <c r="S19" s="250">
        <v>0</v>
      </c>
      <c r="T19" s="250">
        <v>513</v>
      </c>
      <c r="U19" s="250">
        <v>0</v>
      </c>
      <c r="V19" s="250">
        <f>SUM(W19:Y19)</f>
        <v>12</v>
      </c>
      <c r="W19" s="250">
        <v>0</v>
      </c>
      <c r="X19" s="250">
        <v>12</v>
      </c>
      <c r="Y19" s="250">
        <v>0</v>
      </c>
      <c r="Z19" s="250">
        <f>SUM(AA19:AC19)</f>
        <v>181</v>
      </c>
      <c r="AA19" s="250">
        <v>0</v>
      </c>
      <c r="AB19" s="250">
        <v>181</v>
      </c>
      <c r="AC19" s="250">
        <v>0</v>
      </c>
      <c r="AD19" s="250">
        <f>SUM(AE19,AI19,AM19,AQ19,AU19,AY19)</f>
        <v>0</v>
      </c>
      <c r="AE19" s="250">
        <f>SUM(AF19:AH19)</f>
        <v>0</v>
      </c>
      <c r="AF19" s="250">
        <v>0</v>
      </c>
      <c r="AG19" s="250">
        <v>0</v>
      </c>
      <c r="AH19" s="250">
        <v>0</v>
      </c>
      <c r="AI19" s="250">
        <f>SUM(AJ19:AL19)</f>
        <v>0</v>
      </c>
      <c r="AJ19" s="250">
        <v>0</v>
      </c>
      <c r="AK19" s="250">
        <v>0</v>
      </c>
      <c r="AL19" s="250">
        <v>0</v>
      </c>
      <c r="AM19" s="250">
        <f>SUM(AN19:AP19)</f>
        <v>0</v>
      </c>
      <c r="AN19" s="250">
        <v>0</v>
      </c>
      <c r="AO19" s="250">
        <v>0</v>
      </c>
      <c r="AP19" s="250">
        <v>0</v>
      </c>
      <c r="AQ19" s="250">
        <f>SUM(AR19:AT19)</f>
        <v>0</v>
      </c>
      <c r="AR19" s="250">
        <v>0</v>
      </c>
      <c r="AS19" s="250">
        <v>0</v>
      </c>
      <c r="AT19" s="250">
        <v>0</v>
      </c>
      <c r="AU19" s="250">
        <f>SUM(AV19:AX19)</f>
        <v>0</v>
      </c>
      <c r="AV19" s="250">
        <v>0</v>
      </c>
      <c r="AW19" s="250">
        <v>0</v>
      </c>
      <c r="AX19" s="250">
        <v>0</v>
      </c>
      <c r="AY19" s="250">
        <f>SUM(AZ19:BB19)</f>
        <v>0</v>
      </c>
      <c r="AZ19" s="250">
        <v>0</v>
      </c>
      <c r="BA19" s="250">
        <v>0</v>
      </c>
      <c r="BB19" s="250">
        <v>0</v>
      </c>
      <c r="BC19" s="250">
        <f>SUM(BD19,BK19)</f>
        <v>7794</v>
      </c>
      <c r="BD19" s="250">
        <f>SUM(BE19:BJ19)</f>
        <v>310</v>
      </c>
      <c r="BE19" s="250">
        <v>0</v>
      </c>
      <c r="BF19" s="250">
        <v>0</v>
      </c>
      <c r="BG19" s="250">
        <v>0</v>
      </c>
      <c r="BH19" s="250">
        <v>310</v>
      </c>
      <c r="BI19" s="250">
        <v>0</v>
      </c>
      <c r="BJ19" s="250">
        <v>0</v>
      </c>
      <c r="BK19" s="250">
        <f>SUM(BL19:BQ19)</f>
        <v>7484</v>
      </c>
      <c r="BL19" s="250">
        <v>0</v>
      </c>
      <c r="BM19" s="250">
        <v>6718</v>
      </c>
      <c r="BN19" s="250">
        <v>268</v>
      </c>
      <c r="BO19" s="250">
        <v>258</v>
      </c>
      <c r="BP19" s="250">
        <v>6</v>
      </c>
      <c r="BQ19" s="250">
        <v>234</v>
      </c>
      <c r="BR19" s="250">
        <f>SUM(BY19,CF19)</f>
        <v>12877</v>
      </c>
      <c r="BS19" s="250">
        <f>SUM(BZ19,CG19)</f>
        <v>0</v>
      </c>
      <c r="BT19" s="250">
        <f>SUM(CA19,CH19)</f>
        <v>11565</v>
      </c>
      <c r="BU19" s="250">
        <f>SUM(CB19,CI19)</f>
        <v>296</v>
      </c>
      <c r="BV19" s="250">
        <f>SUM(CC19,CJ19)</f>
        <v>823</v>
      </c>
      <c r="BW19" s="250">
        <f>SUM(CD19,CK19)</f>
        <v>12</v>
      </c>
      <c r="BX19" s="250">
        <f>SUM(CE19,CL19)</f>
        <v>181</v>
      </c>
      <c r="BY19" s="250">
        <f>SUM(BZ19:CE19)</f>
        <v>12567</v>
      </c>
      <c r="BZ19" s="250">
        <f>F19</f>
        <v>0</v>
      </c>
      <c r="CA19" s="250">
        <f>J19</f>
        <v>11565</v>
      </c>
      <c r="CB19" s="250">
        <f>N19</f>
        <v>296</v>
      </c>
      <c r="CC19" s="250">
        <f>R19</f>
        <v>513</v>
      </c>
      <c r="CD19" s="250">
        <f>V19</f>
        <v>12</v>
      </c>
      <c r="CE19" s="250">
        <f>Z19</f>
        <v>181</v>
      </c>
      <c r="CF19" s="250">
        <f>SUM(CG19:CL19)</f>
        <v>310</v>
      </c>
      <c r="CG19" s="250">
        <f>BE19</f>
        <v>0</v>
      </c>
      <c r="CH19" s="250">
        <f>BF19</f>
        <v>0</v>
      </c>
      <c r="CI19" s="250">
        <f>BG19</f>
        <v>0</v>
      </c>
      <c r="CJ19" s="250">
        <f>BH19</f>
        <v>310</v>
      </c>
      <c r="CK19" s="250">
        <f>BI19</f>
        <v>0</v>
      </c>
      <c r="CL19" s="250">
        <f>BJ19</f>
        <v>0</v>
      </c>
      <c r="CM19" s="250">
        <f>SUM(CT19,DA19)</f>
        <v>7484</v>
      </c>
      <c r="CN19" s="250">
        <f>SUM(CU19,DB19)</f>
        <v>0</v>
      </c>
      <c r="CO19" s="250">
        <f>SUM(CV19,DC19)</f>
        <v>6718</v>
      </c>
      <c r="CP19" s="250">
        <f>SUM(CW19,DD19)</f>
        <v>268</v>
      </c>
      <c r="CQ19" s="250">
        <f>SUM(CX19,DE19)</f>
        <v>258</v>
      </c>
      <c r="CR19" s="250">
        <f>SUM(CY19,DF19)</f>
        <v>6</v>
      </c>
      <c r="CS19" s="250">
        <f>SUM(CZ19,DG19)</f>
        <v>234</v>
      </c>
      <c r="CT19" s="250">
        <f>SUM(CU19:CZ19)</f>
        <v>0</v>
      </c>
      <c r="CU19" s="250">
        <f>AE19</f>
        <v>0</v>
      </c>
      <c r="CV19" s="250">
        <f>AI19</f>
        <v>0</v>
      </c>
      <c r="CW19" s="250">
        <f>AM19</f>
        <v>0</v>
      </c>
      <c r="CX19" s="250">
        <f>AQ19</f>
        <v>0</v>
      </c>
      <c r="CY19" s="250">
        <f>AU19</f>
        <v>0</v>
      </c>
      <c r="CZ19" s="250">
        <f>AY19</f>
        <v>0</v>
      </c>
      <c r="DA19" s="250">
        <f>SUM(DB19:DG19)</f>
        <v>7484</v>
      </c>
      <c r="DB19" s="250">
        <f>BL19</f>
        <v>0</v>
      </c>
      <c r="DC19" s="250">
        <f>BM19</f>
        <v>6718</v>
      </c>
      <c r="DD19" s="250">
        <f>BN19</f>
        <v>268</v>
      </c>
      <c r="DE19" s="250">
        <f>BO19</f>
        <v>258</v>
      </c>
      <c r="DF19" s="250">
        <f>BP19</f>
        <v>6</v>
      </c>
      <c r="DG19" s="250">
        <f>BQ19</f>
        <v>234</v>
      </c>
      <c r="DH19" s="250">
        <v>0</v>
      </c>
      <c r="DI19" s="250">
        <f>SUM(DJ19:DM19)</f>
        <v>3</v>
      </c>
      <c r="DJ19" s="250">
        <v>0</v>
      </c>
      <c r="DK19" s="250">
        <v>3</v>
      </c>
      <c r="DL19" s="250">
        <v>0</v>
      </c>
      <c r="DM19" s="250">
        <v>0</v>
      </c>
    </row>
    <row r="20" spans="1:117" s="201" customFormat="1" ht="12" customHeight="1">
      <c r="A20" s="202" t="s">
        <v>304</v>
      </c>
      <c r="B20" s="203" t="s">
        <v>330</v>
      </c>
      <c r="C20" s="202" t="s">
        <v>331</v>
      </c>
      <c r="D20" s="250">
        <f>SUM(E20,AD20,BC20)</f>
        <v>4310</v>
      </c>
      <c r="E20" s="250">
        <f>SUM(F20,J20,N20,R20,V20,Z20)</f>
        <v>3431</v>
      </c>
      <c r="F20" s="250">
        <f>SUM(G20:I20)</f>
        <v>0</v>
      </c>
      <c r="G20" s="250">
        <v>0</v>
      </c>
      <c r="H20" s="250">
        <v>0</v>
      </c>
      <c r="I20" s="250">
        <v>0</v>
      </c>
      <c r="J20" s="250">
        <f>SUM(K20:M20)</f>
        <v>3088</v>
      </c>
      <c r="K20" s="250">
        <v>0</v>
      </c>
      <c r="L20" s="250">
        <v>3088</v>
      </c>
      <c r="M20" s="250">
        <v>0</v>
      </c>
      <c r="N20" s="250">
        <f>SUM(O20:Q20)</f>
        <v>299</v>
      </c>
      <c r="O20" s="250">
        <v>0</v>
      </c>
      <c r="P20" s="250">
        <v>299</v>
      </c>
      <c r="Q20" s="250">
        <v>0</v>
      </c>
      <c r="R20" s="250">
        <f>SUM(S20:U20)</f>
        <v>26</v>
      </c>
      <c r="S20" s="250">
        <v>0</v>
      </c>
      <c r="T20" s="250">
        <v>26</v>
      </c>
      <c r="U20" s="250">
        <v>0</v>
      </c>
      <c r="V20" s="250">
        <f>SUM(W20:Y20)</f>
        <v>0</v>
      </c>
      <c r="W20" s="250">
        <v>0</v>
      </c>
      <c r="X20" s="250">
        <v>0</v>
      </c>
      <c r="Y20" s="250">
        <v>0</v>
      </c>
      <c r="Z20" s="250">
        <f>SUM(AA20:AC20)</f>
        <v>18</v>
      </c>
      <c r="AA20" s="250">
        <v>0</v>
      </c>
      <c r="AB20" s="250">
        <v>18</v>
      </c>
      <c r="AC20" s="250">
        <v>0</v>
      </c>
      <c r="AD20" s="250">
        <f>SUM(AE20,AI20,AM20,AQ20,AU20,AY20)</f>
        <v>0</v>
      </c>
      <c r="AE20" s="250">
        <f>SUM(AF20:AH20)</f>
        <v>0</v>
      </c>
      <c r="AF20" s="250">
        <v>0</v>
      </c>
      <c r="AG20" s="250">
        <v>0</v>
      </c>
      <c r="AH20" s="250">
        <v>0</v>
      </c>
      <c r="AI20" s="250">
        <f>SUM(AJ20:AL20)</f>
        <v>0</v>
      </c>
      <c r="AJ20" s="250">
        <v>0</v>
      </c>
      <c r="AK20" s="250">
        <v>0</v>
      </c>
      <c r="AL20" s="250">
        <v>0</v>
      </c>
      <c r="AM20" s="250">
        <f>SUM(AN20:AP20)</f>
        <v>0</v>
      </c>
      <c r="AN20" s="250">
        <v>0</v>
      </c>
      <c r="AO20" s="250">
        <v>0</v>
      </c>
      <c r="AP20" s="250">
        <v>0</v>
      </c>
      <c r="AQ20" s="250">
        <f>SUM(AR20:AT20)</f>
        <v>0</v>
      </c>
      <c r="AR20" s="250">
        <v>0</v>
      </c>
      <c r="AS20" s="250">
        <v>0</v>
      </c>
      <c r="AT20" s="250">
        <v>0</v>
      </c>
      <c r="AU20" s="250">
        <f>SUM(AV20:AX20)</f>
        <v>0</v>
      </c>
      <c r="AV20" s="250">
        <v>0</v>
      </c>
      <c r="AW20" s="250">
        <v>0</v>
      </c>
      <c r="AX20" s="250">
        <v>0</v>
      </c>
      <c r="AY20" s="250">
        <f>SUM(AZ20:BB20)</f>
        <v>0</v>
      </c>
      <c r="AZ20" s="250">
        <v>0</v>
      </c>
      <c r="BA20" s="250">
        <v>0</v>
      </c>
      <c r="BB20" s="250">
        <v>0</v>
      </c>
      <c r="BC20" s="250">
        <f>SUM(BD20,BK20)</f>
        <v>879</v>
      </c>
      <c r="BD20" s="250">
        <f>SUM(BE20:BJ20)</f>
        <v>249</v>
      </c>
      <c r="BE20" s="250">
        <v>0</v>
      </c>
      <c r="BF20" s="250">
        <v>201</v>
      </c>
      <c r="BG20" s="250">
        <v>45</v>
      </c>
      <c r="BH20" s="250">
        <v>0</v>
      </c>
      <c r="BI20" s="250">
        <v>1</v>
      </c>
      <c r="BJ20" s="250">
        <v>2</v>
      </c>
      <c r="BK20" s="250">
        <f>SUM(BL20:BQ20)</f>
        <v>630</v>
      </c>
      <c r="BL20" s="250">
        <v>0</v>
      </c>
      <c r="BM20" s="250">
        <v>596</v>
      </c>
      <c r="BN20" s="250">
        <v>34</v>
      </c>
      <c r="BO20" s="250">
        <v>0</v>
      </c>
      <c r="BP20" s="250">
        <v>0</v>
      </c>
      <c r="BQ20" s="250">
        <v>0</v>
      </c>
      <c r="BR20" s="250">
        <f>SUM(BY20,CF20)</f>
        <v>3680</v>
      </c>
      <c r="BS20" s="250">
        <f>SUM(BZ20,CG20)</f>
        <v>0</v>
      </c>
      <c r="BT20" s="250">
        <f>SUM(CA20,CH20)</f>
        <v>3289</v>
      </c>
      <c r="BU20" s="250">
        <f>SUM(CB20,CI20)</f>
        <v>344</v>
      </c>
      <c r="BV20" s="250">
        <f>SUM(CC20,CJ20)</f>
        <v>26</v>
      </c>
      <c r="BW20" s="250">
        <f>SUM(CD20,CK20)</f>
        <v>1</v>
      </c>
      <c r="BX20" s="250">
        <f>SUM(CE20,CL20)</f>
        <v>20</v>
      </c>
      <c r="BY20" s="250">
        <f>SUM(BZ20:CE20)</f>
        <v>3431</v>
      </c>
      <c r="BZ20" s="250">
        <f>F20</f>
        <v>0</v>
      </c>
      <c r="CA20" s="250">
        <f>J20</f>
        <v>3088</v>
      </c>
      <c r="CB20" s="250">
        <f>N20</f>
        <v>299</v>
      </c>
      <c r="CC20" s="250">
        <f>R20</f>
        <v>26</v>
      </c>
      <c r="CD20" s="250">
        <f>V20</f>
        <v>0</v>
      </c>
      <c r="CE20" s="250">
        <f>Z20</f>
        <v>18</v>
      </c>
      <c r="CF20" s="250">
        <f>SUM(CG20:CL20)</f>
        <v>249</v>
      </c>
      <c r="CG20" s="250">
        <f>BE20</f>
        <v>0</v>
      </c>
      <c r="CH20" s="250">
        <f>BF20</f>
        <v>201</v>
      </c>
      <c r="CI20" s="250">
        <f>BG20</f>
        <v>45</v>
      </c>
      <c r="CJ20" s="250">
        <f>BH20</f>
        <v>0</v>
      </c>
      <c r="CK20" s="250">
        <f>BI20</f>
        <v>1</v>
      </c>
      <c r="CL20" s="250">
        <f>BJ20</f>
        <v>2</v>
      </c>
      <c r="CM20" s="250">
        <f>SUM(CT20,DA20)</f>
        <v>630</v>
      </c>
      <c r="CN20" s="250">
        <f>SUM(CU20,DB20)</f>
        <v>0</v>
      </c>
      <c r="CO20" s="250">
        <f>SUM(CV20,DC20)</f>
        <v>596</v>
      </c>
      <c r="CP20" s="250">
        <f>SUM(CW20,DD20)</f>
        <v>34</v>
      </c>
      <c r="CQ20" s="250">
        <f>SUM(CX20,DE20)</f>
        <v>0</v>
      </c>
      <c r="CR20" s="250">
        <f>SUM(CY20,DF20)</f>
        <v>0</v>
      </c>
      <c r="CS20" s="250">
        <f>SUM(CZ20,DG20)</f>
        <v>0</v>
      </c>
      <c r="CT20" s="250">
        <f>SUM(CU20:CZ20)</f>
        <v>0</v>
      </c>
      <c r="CU20" s="250">
        <f>AE20</f>
        <v>0</v>
      </c>
      <c r="CV20" s="250">
        <f>AI20</f>
        <v>0</v>
      </c>
      <c r="CW20" s="250">
        <f>AM20</f>
        <v>0</v>
      </c>
      <c r="CX20" s="250">
        <f>AQ20</f>
        <v>0</v>
      </c>
      <c r="CY20" s="250">
        <f>AU20</f>
        <v>0</v>
      </c>
      <c r="CZ20" s="250">
        <f>AY20</f>
        <v>0</v>
      </c>
      <c r="DA20" s="250">
        <f>SUM(DB20:DG20)</f>
        <v>630</v>
      </c>
      <c r="DB20" s="250">
        <f>BL20</f>
        <v>0</v>
      </c>
      <c r="DC20" s="250">
        <f>BM20</f>
        <v>596</v>
      </c>
      <c r="DD20" s="250">
        <f>BN20</f>
        <v>34</v>
      </c>
      <c r="DE20" s="250">
        <f>BO20</f>
        <v>0</v>
      </c>
      <c r="DF20" s="250">
        <f>BP20</f>
        <v>0</v>
      </c>
      <c r="DG20" s="250">
        <f>BQ20</f>
        <v>0</v>
      </c>
      <c r="DH20" s="250">
        <v>0</v>
      </c>
      <c r="DI20" s="250">
        <f>SUM(DJ20:DM20)</f>
        <v>0</v>
      </c>
      <c r="DJ20" s="250">
        <v>0</v>
      </c>
      <c r="DK20" s="250">
        <v>0</v>
      </c>
      <c r="DL20" s="250">
        <v>0</v>
      </c>
      <c r="DM20" s="250">
        <v>0</v>
      </c>
    </row>
    <row r="21" spans="1:117" s="201" customFormat="1" ht="12" customHeight="1">
      <c r="A21" s="202" t="s">
        <v>304</v>
      </c>
      <c r="B21" s="203" t="s">
        <v>332</v>
      </c>
      <c r="C21" s="202" t="s">
        <v>333</v>
      </c>
      <c r="D21" s="250">
        <f>SUM(E21,AD21,BC21)</f>
        <v>7325</v>
      </c>
      <c r="E21" s="250">
        <f>SUM(F21,J21,N21,R21,V21,Z21)</f>
        <v>5273</v>
      </c>
      <c r="F21" s="250">
        <f>SUM(G21:I21)</f>
        <v>0</v>
      </c>
      <c r="G21" s="250">
        <v>0</v>
      </c>
      <c r="H21" s="250">
        <v>0</v>
      </c>
      <c r="I21" s="250">
        <v>0</v>
      </c>
      <c r="J21" s="250">
        <f>SUM(K21:M21)</f>
        <v>4811</v>
      </c>
      <c r="K21" s="250">
        <v>0</v>
      </c>
      <c r="L21" s="250">
        <v>4811</v>
      </c>
      <c r="M21" s="250">
        <v>0</v>
      </c>
      <c r="N21" s="250">
        <f>SUM(O21:Q21)</f>
        <v>304</v>
      </c>
      <c r="O21" s="250">
        <v>0</v>
      </c>
      <c r="P21" s="250">
        <v>304</v>
      </c>
      <c r="Q21" s="250">
        <v>0</v>
      </c>
      <c r="R21" s="250">
        <f>SUM(S21:U21)</f>
        <v>134</v>
      </c>
      <c r="S21" s="250">
        <v>0</v>
      </c>
      <c r="T21" s="250">
        <v>134</v>
      </c>
      <c r="U21" s="250">
        <v>0</v>
      </c>
      <c r="V21" s="250">
        <f>SUM(W21:Y21)</f>
        <v>0</v>
      </c>
      <c r="W21" s="250">
        <v>0</v>
      </c>
      <c r="X21" s="250">
        <v>0</v>
      </c>
      <c r="Y21" s="250">
        <v>0</v>
      </c>
      <c r="Z21" s="250">
        <f>SUM(AA21:AC21)</f>
        <v>24</v>
      </c>
      <c r="AA21" s="250">
        <v>0</v>
      </c>
      <c r="AB21" s="250">
        <v>24</v>
      </c>
      <c r="AC21" s="250">
        <v>0</v>
      </c>
      <c r="AD21" s="250">
        <f>SUM(AE21,AI21,AM21,AQ21,AU21,AY21)</f>
        <v>0</v>
      </c>
      <c r="AE21" s="250">
        <f>SUM(AF21:AH21)</f>
        <v>0</v>
      </c>
      <c r="AF21" s="250">
        <v>0</v>
      </c>
      <c r="AG21" s="250">
        <v>0</v>
      </c>
      <c r="AH21" s="250">
        <v>0</v>
      </c>
      <c r="AI21" s="250">
        <f>SUM(AJ21:AL21)</f>
        <v>0</v>
      </c>
      <c r="AJ21" s="250">
        <v>0</v>
      </c>
      <c r="AK21" s="250">
        <v>0</v>
      </c>
      <c r="AL21" s="250">
        <v>0</v>
      </c>
      <c r="AM21" s="250">
        <f>SUM(AN21:AP21)</f>
        <v>0</v>
      </c>
      <c r="AN21" s="250">
        <v>0</v>
      </c>
      <c r="AO21" s="250">
        <v>0</v>
      </c>
      <c r="AP21" s="250">
        <v>0</v>
      </c>
      <c r="AQ21" s="250">
        <f>SUM(AR21:AT21)</f>
        <v>0</v>
      </c>
      <c r="AR21" s="250">
        <v>0</v>
      </c>
      <c r="AS21" s="250">
        <v>0</v>
      </c>
      <c r="AT21" s="250">
        <v>0</v>
      </c>
      <c r="AU21" s="250">
        <f>SUM(AV21:AX21)</f>
        <v>0</v>
      </c>
      <c r="AV21" s="250">
        <v>0</v>
      </c>
      <c r="AW21" s="250">
        <v>0</v>
      </c>
      <c r="AX21" s="250">
        <v>0</v>
      </c>
      <c r="AY21" s="250">
        <f>SUM(AZ21:BB21)</f>
        <v>0</v>
      </c>
      <c r="AZ21" s="250">
        <v>0</v>
      </c>
      <c r="BA21" s="250">
        <v>0</v>
      </c>
      <c r="BB21" s="250">
        <v>0</v>
      </c>
      <c r="BC21" s="250">
        <f>SUM(BD21,BK21)</f>
        <v>2052</v>
      </c>
      <c r="BD21" s="250">
        <f>SUM(BE21:BJ21)</f>
        <v>344</v>
      </c>
      <c r="BE21" s="250">
        <v>0</v>
      </c>
      <c r="BF21" s="250">
        <v>291</v>
      </c>
      <c r="BG21" s="250">
        <v>53</v>
      </c>
      <c r="BH21" s="250">
        <v>0</v>
      </c>
      <c r="BI21" s="250">
        <v>0</v>
      </c>
      <c r="BJ21" s="250"/>
      <c r="BK21" s="250">
        <f>SUM(BL21:BQ21)</f>
        <v>1708</v>
      </c>
      <c r="BL21" s="250">
        <v>0</v>
      </c>
      <c r="BM21" s="250">
        <v>1673</v>
      </c>
      <c r="BN21" s="250">
        <v>35</v>
      </c>
      <c r="BO21" s="250">
        <v>0</v>
      </c>
      <c r="BP21" s="250">
        <v>0</v>
      </c>
      <c r="BQ21" s="250">
        <v>0</v>
      </c>
      <c r="BR21" s="250">
        <f>SUM(BY21,CF21)</f>
        <v>5617</v>
      </c>
      <c r="BS21" s="250">
        <f>SUM(BZ21,CG21)</f>
        <v>0</v>
      </c>
      <c r="BT21" s="250">
        <f>SUM(CA21,CH21)</f>
        <v>5102</v>
      </c>
      <c r="BU21" s="250">
        <f>SUM(CB21,CI21)</f>
        <v>357</v>
      </c>
      <c r="BV21" s="250">
        <f>SUM(CC21,CJ21)</f>
        <v>134</v>
      </c>
      <c r="BW21" s="250">
        <f>SUM(CD21,CK21)</f>
        <v>0</v>
      </c>
      <c r="BX21" s="250">
        <f>SUM(CE21,CL21)</f>
        <v>24</v>
      </c>
      <c r="BY21" s="250">
        <f>SUM(BZ21:CE21)</f>
        <v>5273</v>
      </c>
      <c r="BZ21" s="250">
        <f>F21</f>
        <v>0</v>
      </c>
      <c r="CA21" s="250">
        <f>J21</f>
        <v>4811</v>
      </c>
      <c r="CB21" s="250">
        <f>N21</f>
        <v>304</v>
      </c>
      <c r="CC21" s="250">
        <f>R21</f>
        <v>134</v>
      </c>
      <c r="CD21" s="250">
        <f>V21</f>
        <v>0</v>
      </c>
      <c r="CE21" s="250">
        <f>Z21</f>
        <v>24</v>
      </c>
      <c r="CF21" s="250">
        <f>SUM(CG21:CL21)</f>
        <v>344</v>
      </c>
      <c r="CG21" s="250">
        <f>BE21</f>
        <v>0</v>
      </c>
      <c r="CH21" s="250">
        <f>BF21</f>
        <v>291</v>
      </c>
      <c r="CI21" s="250">
        <f>BG21</f>
        <v>53</v>
      </c>
      <c r="CJ21" s="250">
        <f>BH21</f>
        <v>0</v>
      </c>
      <c r="CK21" s="250">
        <f>BI21</f>
        <v>0</v>
      </c>
      <c r="CL21" s="250">
        <f>BJ21</f>
        <v>0</v>
      </c>
      <c r="CM21" s="250">
        <f>SUM(CT21,DA21)</f>
        <v>1708</v>
      </c>
      <c r="CN21" s="250">
        <f>SUM(CU21,DB21)</f>
        <v>0</v>
      </c>
      <c r="CO21" s="250">
        <f>SUM(CV21,DC21)</f>
        <v>1673</v>
      </c>
      <c r="CP21" s="250">
        <f>SUM(CW21,DD21)</f>
        <v>35</v>
      </c>
      <c r="CQ21" s="250">
        <f>SUM(CX21,DE21)</f>
        <v>0</v>
      </c>
      <c r="CR21" s="250">
        <f>SUM(CY21,DF21)</f>
        <v>0</v>
      </c>
      <c r="CS21" s="250">
        <f>SUM(CZ21,DG21)</f>
        <v>0</v>
      </c>
      <c r="CT21" s="250">
        <f>SUM(CU21:CZ21)</f>
        <v>0</v>
      </c>
      <c r="CU21" s="250">
        <f>AE21</f>
        <v>0</v>
      </c>
      <c r="CV21" s="250">
        <f>AI21</f>
        <v>0</v>
      </c>
      <c r="CW21" s="250">
        <f>AM21</f>
        <v>0</v>
      </c>
      <c r="CX21" s="250">
        <f>AQ21</f>
        <v>0</v>
      </c>
      <c r="CY21" s="250">
        <f>AU21</f>
        <v>0</v>
      </c>
      <c r="CZ21" s="250">
        <f>AY21</f>
        <v>0</v>
      </c>
      <c r="DA21" s="250">
        <f>SUM(DB21:DG21)</f>
        <v>1708</v>
      </c>
      <c r="DB21" s="250">
        <f>BL21</f>
        <v>0</v>
      </c>
      <c r="DC21" s="250">
        <f>BM21</f>
        <v>1673</v>
      </c>
      <c r="DD21" s="250">
        <f>BN21</f>
        <v>35</v>
      </c>
      <c r="DE21" s="250">
        <f>BO21</f>
        <v>0</v>
      </c>
      <c r="DF21" s="250">
        <f>BP21</f>
        <v>0</v>
      </c>
      <c r="DG21" s="250">
        <f>BQ21</f>
        <v>0</v>
      </c>
      <c r="DH21" s="250">
        <v>0</v>
      </c>
      <c r="DI21" s="250">
        <f>SUM(DJ21:DM21)</f>
        <v>0</v>
      </c>
      <c r="DJ21" s="250">
        <v>0</v>
      </c>
      <c r="DK21" s="250">
        <v>0</v>
      </c>
      <c r="DL21" s="250">
        <v>0</v>
      </c>
      <c r="DM21" s="250">
        <v>0</v>
      </c>
    </row>
    <row r="22" spans="1:117" s="201" customFormat="1" ht="12" customHeight="1">
      <c r="A22" s="202" t="s">
        <v>304</v>
      </c>
      <c r="B22" s="203" t="s">
        <v>334</v>
      </c>
      <c r="C22" s="202" t="s">
        <v>335</v>
      </c>
      <c r="D22" s="250">
        <f>SUM(E22,AD22,BC22)</f>
        <v>331</v>
      </c>
      <c r="E22" s="250">
        <f>SUM(F22,J22,N22,R22,V22,Z22)</f>
        <v>331</v>
      </c>
      <c r="F22" s="250">
        <f>SUM(G22:I22)</f>
        <v>0</v>
      </c>
      <c r="G22" s="250">
        <v>0</v>
      </c>
      <c r="H22" s="250">
        <v>0</v>
      </c>
      <c r="I22" s="250">
        <v>0</v>
      </c>
      <c r="J22" s="250">
        <f>SUM(K22:M22)</f>
        <v>162</v>
      </c>
      <c r="K22" s="250">
        <v>162</v>
      </c>
      <c r="L22" s="250">
        <v>0</v>
      </c>
      <c r="M22" s="250">
        <v>0</v>
      </c>
      <c r="N22" s="250">
        <f>SUM(O22:Q22)</f>
        <v>0</v>
      </c>
      <c r="O22" s="250">
        <v>0</v>
      </c>
      <c r="P22" s="250">
        <v>0</v>
      </c>
      <c r="Q22" s="250">
        <v>0</v>
      </c>
      <c r="R22" s="250">
        <f>SUM(S22:U22)</f>
        <v>118</v>
      </c>
      <c r="S22" s="250">
        <v>118</v>
      </c>
      <c r="T22" s="250">
        <v>0</v>
      </c>
      <c r="U22" s="250">
        <v>0</v>
      </c>
      <c r="V22" s="250">
        <f>SUM(W22:Y22)</f>
        <v>0</v>
      </c>
      <c r="W22" s="250">
        <v>0</v>
      </c>
      <c r="X22" s="250">
        <v>0</v>
      </c>
      <c r="Y22" s="250">
        <v>0</v>
      </c>
      <c r="Z22" s="250">
        <f>SUM(AA22:AC22)</f>
        <v>51</v>
      </c>
      <c r="AA22" s="250">
        <v>51</v>
      </c>
      <c r="AB22" s="250">
        <v>0</v>
      </c>
      <c r="AC22" s="250">
        <v>0</v>
      </c>
      <c r="AD22" s="250">
        <f>SUM(AE22,AI22,AM22,AQ22,AU22,AY22)</f>
        <v>0</v>
      </c>
      <c r="AE22" s="250">
        <f>SUM(AF22:AH22)</f>
        <v>0</v>
      </c>
      <c r="AF22" s="250">
        <v>0</v>
      </c>
      <c r="AG22" s="250">
        <v>0</v>
      </c>
      <c r="AH22" s="250">
        <v>0</v>
      </c>
      <c r="AI22" s="250">
        <f>SUM(AJ22:AL22)</f>
        <v>0</v>
      </c>
      <c r="AJ22" s="250">
        <v>0</v>
      </c>
      <c r="AK22" s="250">
        <v>0</v>
      </c>
      <c r="AL22" s="250">
        <v>0</v>
      </c>
      <c r="AM22" s="250">
        <f>SUM(AN22:AP22)</f>
        <v>0</v>
      </c>
      <c r="AN22" s="250">
        <v>0</v>
      </c>
      <c r="AO22" s="250">
        <v>0</v>
      </c>
      <c r="AP22" s="250">
        <v>0</v>
      </c>
      <c r="AQ22" s="250">
        <f>SUM(AR22:AT22)</f>
        <v>0</v>
      </c>
      <c r="AR22" s="250">
        <v>0</v>
      </c>
      <c r="AS22" s="250">
        <v>0</v>
      </c>
      <c r="AT22" s="250">
        <v>0</v>
      </c>
      <c r="AU22" s="250">
        <f>SUM(AV22:AX22)</f>
        <v>0</v>
      </c>
      <c r="AV22" s="250">
        <v>0</v>
      </c>
      <c r="AW22" s="250">
        <v>0</v>
      </c>
      <c r="AX22" s="250">
        <v>0</v>
      </c>
      <c r="AY22" s="250">
        <f>SUM(AZ22:BB22)</f>
        <v>0</v>
      </c>
      <c r="AZ22" s="250">
        <v>0</v>
      </c>
      <c r="BA22" s="250">
        <v>0</v>
      </c>
      <c r="BB22" s="250">
        <v>0</v>
      </c>
      <c r="BC22" s="250">
        <f>SUM(BD22,BK22)</f>
        <v>0</v>
      </c>
      <c r="BD22" s="250">
        <f>SUM(BE22:BJ22)</f>
        <v>0</v>
      </c>
      <c r="BE22" s="250">
        <v>0</v>
      </c>
      <c r="BF22" s="250">
        <v>0</v>
      </c>
      <c r="BG22" s="250">
        <v>0</v>
      </c>
      <c r="BH22" s="250">
        <v>0</v>
      </c>
      <c r="BI22" s="250">
        <v>0</v>
      </c>
      <c r="BJ22" s="250">
        <v>0</v>
      </c>
      <c r="BK22" s="250">
        <f>SUM(BL22:BQ22)</f>
        <v>0</v>
      </c>
      <c r="BL22" s="250">
        <v>0</v>
      </c>
      <c r="BM22" s="250">
        <v>0</v>
      </c>
      <c r="BN22" s="250">
        <v>0</v>
      </c>
      <c r="BO22" s="250">
        <v>0</v>
      </c>
      <c r="BP22" s="250">
        <v>0</v>
      </c>
      <c r="BQ22" s="250">
        <v>0</v>
      </c>
      <c r="BR22" s="250">
        <f>SUM(BY22,CF22)</f>
        <v>331</v>
      </c>
      <c r="BS22" s="250">
        <f>SUM(BZ22,CG22)</f>
        <v>0</v>
      </c>
      <c r="BT22" s="250">
        <f>SUM(CA22,CH22)</f>
        <v>162</v>
      </c>
      <c r="BU22" s="250">
        <f>SUM(CB22,CI22)</f>
        <v>0</v>
      </c>
      <c r="BV22" s="250">
        <f>SUM(CC22,CJ22)</f>
        <v>118</v>
      </c>
      <c r="BW22" s="250">
        <f>SUM(CD22,CK22)</f>
        <v>0</v>
      </c>
      <c r="BX22" s="250">
        <f>SUM(CE22,CL22)</f>
        <v>51</v>
      </c>
      <c r="BY22" s="250">
        <f>SUM(BZ22:CE22)</f>
        <v>331</v>
      </c>
      <c r="BZ22" s="250">
        <f>F22</f>
        <v>0</v>
      </c>
      <c r="CA22" s="250">
        <f>J22</f>
        <v>162</v>
      </c>
      <c r="CB22" s="250">
        <f>N22</f>
        <v>0</v>
      </c>
      <c r="CC22" s="250">
        <f>R22</f>
        <v>118</v>
      </c>
      <c r="CD22" s="250">
        <f>V22</f>
        <v>0</v>
      </c>
      <c r="CE22" s="250">
        <f>Z22</f>
        <v>51</v>
      </c>
      <c r="CF22" s="250">
        <f>SUM(CG22:CL22)</f>
        <v>0</v>
      </c>
      <c r="CG22" s="250">
        <f>BE22</f>
        <v>0</v>
      </c>
      <c r="CH22" s="250">
        <f>BF22</f>
        <v>0</v>
      </c>
      <c r="CI22" s="250">
        <f>BG22</f>
        <v>0</v>
      </c>
      <c r="CJ22" s="250">
        <f>BH22</f>
        <v>0</v>
      </c>
      <c r="CK22" s="250">
        <f>BI22</f>
        <v>0</v>
      </c>
      <c r="CL22" s="250">
        <f>BJ22</f>
        <v>0</v>
      </c>
      <c r="CM22" s="250">
        <f>SUM(CT22,DA22)</f>
        <v>0</v>
      </c>
      <c r="CN22" s="250">
        <f>SUM(CU22,DB22)</f>
        <v>0</v>
      </c>
      <c r="CO22" s="250">
        <f>SUM(CV22,DC22)</f>
        <v>0</v>
      </c>
      <c r="CP22" s="250">
        <f>SUM(CW22,DD22)</f>
        <v>0</v>
      </c>
      <c r="CQ22" s="250">
        <f>SUM(CX22,DE22)</f>
        <v>0</v>
      </c>
      <c r="CR22" s="250">
        <f>SUM(CY22,DF22)</f>
        <v>0</v>
      </c>
      <c r="CS22" s="250">
        <f>SUM(CZ22,DG22)</f>
        <v>0</v>
      </c>
      <c r="CT22" s="250">
        <f>SUM(CU22:CZ22)</f>
        <v>0</v>
      </c>
      <c r="CU22" s="250">
        <f>AE22</f>
        <v>0</v>
      </c>
      <c r="CV22" s="250">
        <f>AI22</f>
        <v>0</v>
      </c>
      <c r="CW22" s="250">
        <f>AM22</f>
        <v>0</v>
      </c>
      <c r="CX22" s="250">
        <f>AQ22</f>
        <v>0</v>
      </c>
      <c r="CY22" s="250">
        <f>AU22</f>
        <v>0</v>
      </c>
      <c r="CZ22" s="250">
        <f>AY22</f>
        <v>0</v>
      </c>
      <c r="DA22" s="250">
        <f>SUM(DB22:DG22)</f>
        <v>0</v>
      </c>
      <c r="DB22" s="250">
        <f>BL22</f>
        <v>0</v>
      </c>
      <c r="DC22" s="250">
        <f>BM22</f>
        <v>0</v>
      </c>
      <c r="DD22" s="250">
        <f>BN22</f>
        <v>0</v>
      </c>
      <c r="DE22" s="250">
        <f>BO22</f>
        <v>0</v>
      </c>
      <c r="DF22" s="250">
        <f>BP22</f>
        <v>0</v>
      </c>
      <c r="DG22" s="250">
        <f>BQ22</f>
        <v>0</v>
      </c>
      <c r="DH22" s="250">
        <v>0</v>
      </c>
      <c r="DI22" s="250">
        <f>SUM(DJ22:DM22)</f>
        <v>0</v>
      </c>
      <c r="DJ22" s="250">
        <v>0</v>
      </c>
      <c r="DK22" s="250">
        <v>0</v>
      </c>
      <c r="DL22" s="250">
        <v>0</v>
      </c>
      <c r="DM22" s="250">
        <v>0</v>
      </c>
    </row>
    <row r="23" spans="1:117" s="201" customFormat="1" ht="12" customHeight="1">
      <c r="A23" s="202" t="s">
        <v>304</v>
      </c>
      <c r="B23" s="203" t="s">
        <v>336</v>
      </c>
      <c r="C23" s="202" t="s">
        <v>337</v>
      </c>
      <c r="D23" s="250">
        <f>SUM(E23,AD23,BC23)</f>
        <v>645</v>
      </c>
      <c r="E23" s="250">
        <f>SUM(F23,J23,N23,R23,V23,Z23)</f>
        <v>523</v>
      </c>
      <c r="F23" s="250">
        <f>SUM(G23:I23)</f>
        <v>0</v>
      </c>
      <c r="G23" s="250">
        <v>0</v>
      </c>
      <c r="H23" s="250">
        <v>0</v>
      </c>
      <c r="I23" s="250">
        <v>0</v>
      </c>
      <c r="J23" s="250">
        <f>SUM(K23:M23)</f>
        <v>400</v>
      </c>
      <c r="K23" s="250">
        <v>400</v>
      </c>
      <c r="L23" s="250">
        <v>0</v>
      </c>
      <c r="M23" s="250">
        <v>0</v>
      </c>
      <c r="N23" s="250">
        <f>SUM(O23:Q23)</f>
        <v>0</v>
      </c>
      <c r="O23" s="250">
        <v>0</v>
      </c>
      <c r="P23" s="250">
        <v>0</v>
      </c>
      <c r="Q23" s="250">
        <v>0</v>
      </c>
      <c r="R23" s="250">
        <f>SUM(S23:U23)</f>
        <v>123</v>
      </c>
      <c r="S23" s="250">
        <v>123</v>
      </c>
      <c r="T23" s="250">
        <v>0</v>
      </c>
      <c r="U23" s="250">
        <v>0</v>
      </c>
      <c r="V23" s="250">
        <f>SUM(W23:Y23)</f>
        <v>0</v>
      </c>
      <c r="W23" s="250">
        <v>0</v>
      </c>
      <c r="X23" s="250">
        <v>0</v>
      </c>
      <c r="Y23" s="250">
        <v>0</v>
      </c>
      <c r="Z23" s="250">
        <f>SUM(AA23:AC23)</f>
        <v>0</v>
      </c>
      <c r="AA23" s="250">
        <v>0</v>
      </c>
      <c r="AB23" s="250">
        <v>0</v>
      </c>
      <c r="AC23" s="250">
        <v>0</v>
      </c>
      <c r="AD23" s="250">
        <f>SUM(AE23,AI23,AM23,AQ23,AU23,AY23)</f>
        <v>0</v>
      </c>
      <c r="AE23" s="250">
        <f>SUM(AF23:AH23)</f>
        <v>0</v>
      </c>
      <c r="AF23" s="250">
        <v>0</v>
      </c>
      <c r="AG23" s="250">
        <v>0</v>
      </c>
      <c r="AH23" s="250">
        <v>0</v>
      </c>
      <c r="AI23" s="250">
        <f>SUM(AJ23:AL23)</f>
        <v>0</v>
      </c>
      <c r="AJ23" s="250">
        <v>0</v>
      </c>
      <c r="AK23" s="250">
        <v>0</v>
      </c>
      <c r="AL23" s="250">
        <v>0</v>
      </c>
      <c r="AM23" s="250">
        <f>SUM(AN23:AP23)</f>
        <v>0</v>
      </c>
      <c r="AN23" s="250">
        <v>0</v>
      </c>
      <c r="AO23" s="250">
        <v>0</v>
      </c>
      <c r="AP23" s="250">
        <v>0</v>
      </c>
      <c r="AQ23" s="250">
        <f>SUM(AR23:AT23)</f>
        <v>0</v>
      </c>
      <c r="AR23" s="250">
        <v>0</v>
      </c>
      <c r="AS23" s="250">
        <v>0</v>
      </c>
      <c r="AT23" s="250">
        <v>0</v>
      </c>
      <c r="AU23" s="250">
        <f>SUM(AV23:AX23)</f>
        <v>0</v>
      </c>
      <c r="AV23" s="250">
        <v>0</v>
      </c>
      <c r="AW23" s="250">
        <v>0</v>
      </c>
      <c r="AX23" s="250">
        <v>0</v>
      </c>
      <c r="AY23" s="250">
        <f>SUM(AZ23:BB23)</f>
        <v>0</v>
      </c>
      <c r="AZ23" s="250">
        <v>0</v>
      </c>
      <c r="BA23" s="250">
        <v>0</v>
      </c>
      <c r="BB23" s="250">
        <v>0</v>
      </c>
      <c r="BC23" s="250">
        <f>SUM(BD23,BK23)</f>
        <v>122</v>
      </c>
      <c r="BD23" s="250">
        <f>SUM(BE23:BJ23)</f>
        <v>0</v>
      </c>
      <c r="BE23" s="250">
        <v>0</v>
      </c>
      <c r="BF23" s="250">
        <v>0</v>
      </c>
      <c r="BG23" s="250">
        <v>0</v>
      </c>
      <c r="BH23" s="250">
        <v>0</v>
      </c>
      <c r="BI23" s="250">
        <v>0</v>
      </c>
      <c r="BJ23" s="250">
        <v>0</v>
      </c>
      <c r="BK23" s="250">
        <f>SUM(BL23:BQ23)</f>
        <v>122</v>
      </c>
      <c r="BL23" s="250">
        <v>0</v>
      </c>
      <c r="BM23" s="250">
        <v>52</v>
      </c>
      <c r="BN23" s="250">
        <v>0</v>
      </c>
      <c r="BO23" s="250">
        <v>23</v>
      </c>
      <c r="BP23" s="250">
        <v>0</v>
      </c>
      <c r="BQ23" s="250">
        <v>47</v>
      </c>
      <c r="BR23" s="250">
        <f>SUM(BY23,CF23)</f>
        <v>523</v>
      </c>
      <c r="BS23" s="250">
        <f>SUM(BZ23,CG23)</f>
        <v>0</v>
      </c>
      <c r="BT23" s="250">
        <f>SUM(CA23,CH23)</f>
        <v>400</v>
      </c>
      <c r="BU23" s="250">
        <f>SUM(CB23,CI23)</f>
        <v>0</v>
      </c>
      <c r="BV23" s="250">
        <f>SUM(CC23,CJ23)</f>
        <v>123</v>
      </c>
      <c r="BW23" s="250">
        <f>SUM(CD23,CK23)</f>
        <v>0</v>
      </c>
      <c r="BX23" s="250">
        <f>SUM(CE23,CL23)</f>
        <v>0</v>
      </c>
      <c r="BY23" s="250">
        <f>SUM(BZ23:CE23)</f>
        <v>523</v>
      </c>
      <c r="BZ23" s="250">
        <f>F23</f>
        <v>0</v>
      </c>
      <c r="CA23" s="250">
        <f>J23</f>
        <v>400</v>
      </c>
      <c r="CB23" s="250">
        <f>N23</f>
        <v>0</v>
      </c>
      <c r="CC23" s="250">
        <f>R23</f>
        <v>123</v>
      </c>
      <c r="CD23" s="250">
        <f>V23</f>
        <v>0</v>
      </c>
      <c r="CE23" s="250">
        <f>Z23</f>
        <v>0</v>
      </c>
      <c r="CF23" s="250">
        <f>SUM(CG23:CL23)</f>
        <v>0</v>
      </c>
      <c r="CG23" s="250">
        <f>BE23</f>
        <v>0</v>
      </c>
      <c r="CH23" s="250">
        <f>BF23</f>
        <v>0</v>
      </c>
      <c r="CI23" s="250">
        <f>BG23</f>
        <v>0</v>
      </c>
      <c r="CJ23" s="250">
        <f>BH23</f>
        <v>0</v>
      </c>
      <c r="CK23" s="250">
        <f>BI23</f>
        <v>0</v>
      </c>
      <c r="CL23" s="250">
        <f>BJ23</f>
        <v>0</v>
      </c>
      <c r="CM23" s="250">
        <f>SUM(CT23,DA23)</f>
        <v>122</v>
      </c>
      <c r="CN23" s="250">
        <f>SUM(CU23,DB23)</f>
        <v>0</v>
      </c>
      <c r="CO23" s="250">
        <f>SUM(CV23,DC23)</f>
        <v>52</v>
      </c>
      <c r="CP23" s="250">
        <f>SUM(CW23,DD23)</f>
        <v>0</v>
      </c>
      <c r="CQ23" s="250">
        <f>SUM(CX23,DE23)</f>
        <v>23</v>
      </c>
      <c r="CR23" s="250">
        <f>SUM(CY23,DF23)</f>
        <v>0</v>
      </c>
      <c r="CS23" s="250">
        <f>SUM(CZ23,DG23)</f>
        <v>47</v>
      </c>
      <c r="CT23" s="250">
        <f>SUM(CU23:CZ23)</f>
        <v>0</v>
      </c>
      <c r="CU23" s="250">
        <f>AE23</f>
        <v>0</v>
      </c>
      <c r="CV23" s="250">
        <f>AI23</f>
        <v>0</v>
      </c>
      <c r="CW23" s="250">
        <f>AM23</f>
        <v>0</v>
      </c>
      <c r="CX23" s="250">
        <f>AQ23</f>
        <v>0</v>
      </c>
      <c r="CY23" s="250">
        <f>AU23</f>
        <v>0</v>
      </c>
      <c r="CZ23" s="250">
        <f>AY23</f>
        <v>0</v>
      </c>
      <c r="DA23" s="250">
        <f>SUM(DB23:DG23)</f>
        <v>122</v>
      </c>
      <c r="DB23" s="250">
        <f>BL23</f>
        <v>0</v>
      </c>
      <c r="DC23" s="250">
        <f>BM23</f>
        <v>52</v>
      </c>
      <c r="DD23" s="250">
        <f>BN23</f>
        <v>0</v>
      </c>
      <c r="DE23" s="250">
        <f>BO23</f>
        <v>23</v>
      </c>
      <c r="DF23" s="250">
        <f>BP23</f>
        <v>0</v>
      </c>
      <c r="DG23" s="250">
        <f>BQ23</f>
        <v>47</v>
      </c>
      <c r="DH23" s="250">
        <v>0</v>
      </c>
      <c r="DI23" s="250">
        <f>SUM(DJ23:DM23)</f>
        <v>0</v>
      </c>
      <c r="DJ23" s="250">
        <v>0</v>
      </c>
      <c r="DK23" s="250">
        <v>0</v>
      </c>
      <c r="DL23" s="250">
        <v>0</v>
      </c>
      <c r="DM23" s="250">
        <v>0</v>
      </c>
    </row>
    <row r="24" spans="1:117" s="201" customFormat="1" ht="12" customHeight="1">
      <c r="A24" s="202" t="s">
        <v>304</v>
      </c>
      <c r="B24" s="203" t="s">
        <v>338</v>
      </c>
      <c r="C24" s="202" t="s">
        <v>339</v>
      </c>
      <c r="D24" s="250">
        <f>SUM(E24,AD24,BC24)</f>
        <v>2257</v>
      </c>
      <c r="E24" s="250">
        <f>SUM(F24,J24,N24,R24,V24,Z24)</f>
        <v>1702</v>
      </c>
      <c r="F24" s="250">
        <f>SUM(G24:I24)</f>
        <v>0</v>
      </c>
      <c r="G24" s="250">
        <v>0</v>
      </c>
      <c r="H24" s="250">
        <v>0</v>
      </c>
      <c r="I24" s="250">
        <v>0</v>
      </c>
      <c r="J24" s="250">
        <f>SUM(K24:M24)</f>
        <v>1453</v>
      </c>
      <c r="K24" s="250">
        <v>0</v>
      </c>
      <c r="L24" s="250">
        <v>1453</v>
      </c>
      <c r="M24" s="250">
        <v>0</v>
      </c>
      <c r="N24" s="250">
        <f>SUM(O24:Q24)</f>
        <v>71</v>
      </c>
      <c r="O24" s="250">
        <v>0</v>
      </c>
      <c r="P24" s="250">
        <v>71</v>
      </c>
      <c r="Q24" s="250">
        <v>0</v>
      </c>
      <c r="R24" s="250">
        <f>SUM(S24:U24)</f>
        <v>172</v>
      </c>
      <c r="S24" s="250">
        <v>0</v>
      </c>
      <c r="T24" s="250">
        <v>172</v>
      </c>
      <c r="U24" s="250">
        <v>0</v>
      </c>
      <c r="V24" s="250">
        <f>SUM(W24:Y24)</f>
        <v>4</v>
      </c>
      <c r="W24" s="250">
        <v>0</v>
      </c>
      <c r="X24" s="250">
        <v>4</v>
      </c>
      <c r="Y24" s="250">
        <v>0</v>
      </c>
      <c r="Z24" s="250">
        <f>SUM(AA24:AC24)</f>
        <v>2</v>
      </c>
      <c r="AA24" s="250">
        <v>0</v>
      </c>
      <c r="AB24" s="250">
        <v>2</v>
      </c>
      <c r="AC24" s="250">
        <v>0</v>
      </c>
      <c r="AD24" s="250">
        <f>SUM(AE24,AI24,AM24,AQ24,AU24,AY24)</f>
        <v>0</v>
      </c>
      <c r="AE24" s="250">
        <f>SUM(AF24:AH24)</f>
        <v>0</v>
      </c>
      <c r="AF24" s="250">
        <v>0</v>
      </c>
      <c r="AG24" s="250">
        <v>0</v>
      </c>
      <c r="AH24" s="250">
        <v>0</v>
      </c>
      <c r="AI24" s="250">
        <f>SUM(AJ24:AL24)</f>
        <v>0</v>
      </c>
      <c r="AJ24" s="250">
        <v>0</v>
      </c>
      <c r="AK24" s="250">
        <v>0</v>
      </c>
      <c r="AL24" s="250">
        <v>0</v>
      </c>
      <c r="AM24" s="250">
        <f>SUM(AN24:AP24)</f>
        <v>0</v>
      </c>
      <c r="AN24" s="250">
        <v>0</v>
      </c>
      <c r="AO24" s="250">
        <v>0</v>
      </c>
      <c r="AP24" s="250">
        <v>0</v>
      </c>
      <c r="AQ24" s="250">
        <f>SUM(AR24:AT24)</f>
        <v>0</v>
      </c>
      <c r="AR24" s="250">
        <v>0</v>
      </c>
      <c r="AS24" s="250">
        <v>0</v>
      </c>
      <c r="AT24" s="250">
        <v>0</v>
      </c>
      <c r="AU24" s="250">
        <f>SUM(AV24:AX24)</f>
        <v>0</v>
      </c>
      <c r="AV24" s="250">
        <v>0</v>
      </c>
      <c r="AW24" s="250">
        <v>0</v>
      </c>
      <c r="AX24" s="250">
        <v>0</v>
      </c>
      <c r="AY24" s="250">
        <f>SUM(AZ24:BB24)</f>
        <v>0</v>
      </c>
      <c r="AZ24" s="250">
        <v>0</v>
      </c>
      <c r="BA24" s="250">
        <v>0</v>
      </c>
      <c r="BB24" s="250">
        <v>0</v>
      </c>
      <c r="BC24" s="250">
        <f>SUM(BD24,BK24)</f>
        <v>555</v>
      </c>
      <c r="BD24" s="250">
        <f>SUM(BE24:BJ24)</f>
        <v>555</v>
      </c>
      <c r="BE24" s="250">
        <v>0</v>
      </c>
      <c r="BF24" s="250">
        <v>459</v>
      </c>
      <c r="BG24" s="250">
        <v>38</v>
      </c>
      <c r="BH24" s="250">
        <v>42</v>
      </c>
      <c r="BI24" s="250">
        <v>0</v>
      </c>
      <c r="BJ24" s="250">
        <v>16</v>
      </c>
      <c r="BK24" s="250">
        <f>SUM(BL24:BQ24)</f>
        <v>0</v>
      </c>
      <c r="BL24" s="250">
        <v>0</v>
      </c>
      <c r="BM24" s="250">
        <v>0</v>
      </c>
      <c r="BN24" s="250">
        <v>0</v>
      </c>
      <c r="BO24" s="250">
        <v>0</v>
      </c>
      <c r="BP24" s="250">
        <v>0</v>
      </c>
      <c r="BQ24" s="250">
        <v>0</v>
      </c>
      <c r="BR24" s="250">
        <f>SUM(BY24,CF24)</f>
        <v>2257</v>
      </c>
      <c r="BS24" s="250">
        <f>SUM(BZ24,CG24)</f>
        <v>0</v>
      </c>
      <c r="BT24" s="250">
        <f>SUM(CA24,CH24)</f>
        <v>1912</v>
      </c>
      <c r="BU24" s="250">
        <f>SUM(CB24,CI24)</f>
        <v>109</v>
      </c>
      <c r="BV24" s="250">
        <f>SUM(CC24,CJ24)</f>
        <v>214</v>
      </c>
      <c r="BW24" s="250">
        <f>SUM(CD24,CK24)</f>
        <v>4</v>
      </c>
      <c r="BX24" s="250">
        <f>SUM(CE24,CL24)</f>
        <v>18</v>
      </c>
      <c r="BY24" s="250">
        <f>SUM(BZ24:CE24)</f>
        <v>1702</v>
      </c>
      <c r="BZ24" s="250">
        <f>F24</f>
        <v>0</v>
      </c>
      <c r="CA24" s="250">
        <f>J24</f>
        <v>1453</v>
      </c>
      <c r="CB24" s="250">
        <f>N24</f>
        <v>71</v>
      </c>
      <c r="CC24" s="250">
        <f>R24</f>
        <v>172</v>
      </c>
      <c r="CD24" s="250">
        <f>V24</f>
        <v>4</v>
      </c>
      <c r="CE24" s="250">
        <f>Z24</f>
        <v>2</v>
      </c>
      <c r="CF24" s="250">
        <f>SUM(CG24:CL24)</f>
        <v>555</v>
      </c>
      <c r="CG24" s="250">
        <f>BE24</f>
        <v>0</v>
      </c>
      <c r="CH24" s="250">
        <f>BF24</f>
        <v>459</v>
      </c>
      <c r="CI24" s="250">
        <f>BG24</f>
        <v>38</v>
      </c>
      <c r="CJ24" s="250">
        <f>BH24</f>
        <v>42</v>
      </c>
      <c r="CK24" s="250">
        <f>BI24</f>
        <v>0</v>
      </c>
      <c r="CL24" s="250">
        <f>BJ24</f>
        <v>16</v>
      </c>
      <c r="CM24" s="250">
        <f>SUM(CT24,DA24)</f>
        <v>0</v>
      </c>
      <c r="CN24" s="250">
        <f>SUM(CU24,DB24)</f>
        <v>0</v>
      </c>
      <c r="CO24" s="250">
        <f>SUM(CV24,DC24)</f>
        <v>0</v>
      </c>
      <c r="CP24" s="250">
        <f>SUM(CW24,DD24)</f>
        <v>0</v>
      </c>
      <c r="CQ24" s="250">
        <f>SUM(CX24,DE24)</f>
        <v>0</v>
      </c>
      <c r="CR24" s="250">
        <f>SUM(CY24,DF24)</f>
        <v>0</v>
      </c>
      <c r="CS24" s="250">
        <f>SUM(CZ24,DG24)</f>
        <v>0</v>
      </c>
      <c r="CT24" s="250">
        <f>SUM(CU24:CZ24)</f>
        <v>0</v>
      </c>
      <c r="CU24" s="250">
        <f>AE24</f>
        <v>0</v>
      </c>
      <c r="CV24" s="250">
        <f>AI24</f>
        <v>0</v>
      </c>
      <c r="CW24" s="250">
        <f>AM24</f>
        <v>0</v>
      </c>
      <c r="CX24" s="250">
        <f>AQ24</f>
        <v>0</v>
      </c>
      <c r="CY24" s="250">
        <f>AU24</f>
        <v>0</v>
      </c>
      <c r="CZ24" s="250">
        <f>AY24</f>
        <v>0</v>
      </c>
      <c r="DA24" s="250">
        <f>SUM(DB24:DG24)</f>
        <v>0</v>
      </c>
      <c r="DB24" s="250">
        <f>BL24</f>
        <v>0</v>
      </c>
      <c r="DC24" s="250">
        <f>BM24</f>
        <v>0</v>
      </c>
      <c r="DD24" s="250">
        <f>BN24</f>
        <v>0</v>
      </c>
      <c r="DE24" s="250">
        <f>BO24</f>
        <v>0</v>
      </c>
      <c r="DF24" s="250">
        <f>BP24</f>
        <v>0</v>
      </c>
      <c r="DG24" s="250">
        <f>BQ24</f>
        <v>0</v>
      </c>
      <c r="DH24" s="250">
        <v>0</v>
      </c>
      <c r="DI24" s="250">
        <f>SUM(DJ24:DM24)</f>
        <v>0</v>
      </c>
      <c r="DJ24" s="250">
        <v>0</v>
      </c>
      <c r="DK24" s="250">
        <v>0</v>
      </c>
      <c r="DL24" s="250">
        <v>0</v>
      </c>
      <c r="DM24" s="250">
        <v>0</v>
      </c>
    </row>
    <row r="25" spans="1:117" s="201" customFormat="1" ht="12" customHeight="1">
      <c r="A25" s="202" t="s">
        <v>304</v>
      </c>
      <c r="B25" s="203" t="s">
        <v>340</v>
      </c>
      <c r="C25" s="202" t="s">
        <v>341</v>
      </c>
      <c r="D25" s="250">
        <f>SUM(E25,AD25,BC25)</f>
        <v>626</v>
      </c>
      <c r="E25" s="250">
        <f>SUM(F25,J25,N25,R25,V25,Z25)</f>
        <v>471</v>
      </c>
      <c r="F25" s="250">
        <f>SUM(G25:I25)</f>
        <v>0</v>
      </c>
      <c r="G25" s="250">
        <v>0</v>
      </c>
      <c r="H25" s="250">
        <v>0</v>
      </c>
      <c r="I25" s="250">
        <v>0</v>
      </c>
      <c r="J25" s="250">
        <f>SUM(K25:M25)</f>
        <v>402</v>
      </c>
      <c r="K25" s="250">
        <v>0</v>
      </c>
      <c r="L25" s="250">
        <v>402</v>
      </c>
      <c r="M25" s="250">
        <v>0</v>
      </c>
      <c r="N25" s="250">
        <f>SUM(O25:Q25)</f>
        <v>20</v>
      </c>
      <c r="O25" s="250">
        <v>0</v>
      </c>
      <c r="P25" s="250">
        <v>20</v>
      </c>
      <c r="Q25" s="250">
        <v>0</v>
      </c>
      <c r="R25" s="250">
        <f>SUM(S25:U25)</f>
        <v>48</v>
      </c>
      <c r="S25" s="250">
        <v>0</v>
      </c>
      <c r="T25" s="250">
        <v>48</v>
      </c>
      <c r="U25" s="250">
        <v>0</v>
      </c>
      <c r="V25" s="250">
        <f>SUM(W25:Y25)</f>
        <v>1</v>
      </c>
      <c r="W25" s="250">
        <v>0</v>
      </c>
      <c r="X25" s="250">
        <v>1</v>
      </c>
      <c r="Y25" s="250">
        <v>0</v>
      </c>
      <c r="Z25" s="250">
        <f>SUM(AA25:AC25)</f>
        <v>0</v>
      </c>
      <c r="AA25" s="250">
        <v>0</v>
      </c>
      <c r="AB25" s="250"/>
      <c r="AC25" s="250">
        <v>0</v>
      </c>
      <c r="AD25" s="250">
        <f>SUM(AE25,AI25,AM25,AQ25,AU25,AY25)</f>
        <v>0</v>
      </c>
      <c r="AE25" s="250">
        <f>SUM(AF25:AH25)</f>
        <v>0</v>
      </c>
      <c r="AF25" s="250">
        <v>0</v>
      </c>
      <c r="AG25" s="250">
        <v>0</v>
      </c>
      <c r="AH25" s="250">
        <v>0</v>
      </c>
      <c r="AI25" s="250">
        <f>SUM(AJ25:AL25)</f>
        <v>0</v>
      </c>
      <c r="AJ25" s="250">
        <v>0</v>
      </c>
      <c r="AK25" s="250">
        <v>0</v>
      </c>
      <c r="AL25" s="250">
        <v>0</v>
      </c>
      <c r="AM25" s="250">
        <f>SUM(AN25:AP25)</f>
        <v>0</v>
      </c>
      <c r="AN25" s="250">
        <v>0</v>
      </c>
      <c r="AO25" s="250">
        <v>0</v>
      </c>
      <c r="AP25" s="250">
        <v>0</v>
      </c>
      <c r="AQ25" s="250">
        <f>SUM(AR25:AT25)</f>
        <v>0</v>
      </c>
      <c r="AR25" s="250">
        <v>0</v>
      </c>
      <c r="AS25" s="250">
        <v>0</v>
      </c>
      <c r="AT25" s="250">
        <v>0</v>
      </c>
      <c r="AU25" s="250">
        <f>SUM(AV25:AX25)</f>
        <v>0</v>
      </c>
      <c r="AV25" s="250">
        <v>0</v>
      </c>
      <c r="AW25" s="250">
        <v>0</v>
      </c>
      <c r="AX25" s="250">
        <v>0</v>
      </c>
      <c r="AY25" s="250">
        <f>SUM(AZ25:BB25)</f>
        <v>0</v>
      </c>
      <c r="AZ25" s="250">
        <v>0</v>
      </c>
      <c r="BA25" s="250">
        <v>0</v>
      </c>
      <c r="BB25" s="250">
        <v>0</v>
      </c>
      <c r="BC25" s="250">
        <f>SUM(BD25,BK25)</f>
        <v>155</v>
      </c>
      <c r="BD25" s="250">
        <f>SUM(BE25:BJ25)</f>
        <v>155</v>
      </c>
      <c r="BE25" s="250">
        <v>0</v>
      </c>
      <c r="BF25" s="250">
        <v>128</v>
      </c>
      <c r="BG25" s="250">
        <v>11</v>
      </c>
      <c r="BH25" s="250">
        <v>10</v>
      </c>
      <c r="BI25" s="250">
        <v>0</v>
      </c>
      <c r="BJ25" s="250">
        <v>6</v>
      </c>
      <c r="BK25" s="250">
        <f>SUM(BL25:BQ25)</f>
        <v>0</v>
      </c>
      <c r="BL25" s="250">
        <v>0</v>
      </c>
      <c r="BM25" s="250">
        <v>0</v>
      </c>
      <c r="BN25" s="250">
        <v>0</v>
      </c>
      <c r="BO25" s="250">
        <v>0</v>
      </c>
      <c r="BP25" s="250">
        <v>0</v>
      </c>
      <c r="BQ25" s="250">
        <v>0</v>
      </c>
      <c r="BR25" s="250">
        <f>SUM(BY25,CF25)</f>
        <v>626</v>
      </c>
      <c r="BS25" s="250">
        <f>SUM(BZ25,CG25)</f>
        <v>0</v>
      </c>
      <c r="BT25" s="250">
        <f>SUM(CA25,CH25)</f>
        <v>530</v>
      </c>
      <c r="BU25" s="250">
        <f>SUM(CB25,CI25)</f>
        <v>31</v>
      </c>
      <c r="BV25" s="250">
        <f>SUM(CC25,CJ25)</f>
        <v>58</v>
      </c>
      <c r="BW25" s="250">
        <f>SUM(CD25,CK25)</f>
        <v>1</v>
      </c>
      <c r="BX25" s="250">
        <f>SUM(CE25,CL25)</f>
        <v>6</v>
      </c>
      <c r="BY25" s="250">
        <f>SUM(BZ25:CE25)</f>
        <v>471</v>
      </c>
      <c r="BZ25" s="250">
        <f>F25</f>
        <v>0</v>
      </c>
      <c r="CA25" s="250">
        <f>J25</f>
        <v>402</v>
      </c>
      <c r="CB25" s="250">
        <f>N25</f>
        <v>20</v>
      </c>
      <c r="CC25" s="250">
        <f>R25</f>
        <v>48</v>
      </c>
      <c r="CD25" s="250">
        <f>V25</f>
        <v>1</v>
      </c>
      <c r="CE25" s="250">
        <f>Z25</f>
        <v>0</v>
      </c>
      <c r="CF25" s="250">
        <f>SUM(CG25:CL25)</f>
        <v>155</v>
      </c>
      <c r="CG25" s="250">
        <f>BE25</f>
        <v>0</v>
      </c>
      <c r="CH25" s="250">
        <f>BF25</f>
        <v>128</v>
      </c>
      <c r="CI25" s="250">
        <f>BG25</f>
        <v>11</v>
      </c>
      <c r="CJ25" s="250">
        <f>BH25</f>
        <v>10</v>
      </c>
      <c r="CK25" s="250">
        <f>BI25</f>
        <v>0</v>
      </c>
      <c r="CL25" s="250">
        <f>BJ25</f>
        <v>6</v>
      </c>
      <c r="CM25" s="250">
        <f>SUM(CT25,DA25)</f>
        <v>0</v>
      </c>
      <c r="CN25" s="250">
        <f>SUM(CU25,DB25)</f>
        <v>0</v>
      </c>
      <c r="CO25" s="250">
        <f>SUM(CV25,DC25)</f>
        <v>0</v>
      </c>
      <c r="CP25" s="250">
        <f>SUM(CW25,DD25)</f>
        <v>0</v>
      </c>
      <c r="CQ25" s="250">
        <f>SUM(CX25,DE25)</f>
        <v>0</v>
      </c>
      <c r="CR25" s="250">
        <f>SUM(CY25,DF25)</f>
        <v>0</v>
      </c>
      <c r="CS25" s="250">
        <f>SUM(CZ25,DG25)</f>
        <v>0</v>
      </c>
      <c r="CT25" s="250">
        <f>SUM(CU25:CZ25)</f>
        <v>0</v>
      </c>
      <c r="CU25" s="250">
        <f>AE25</f>
        <v>0</v>
      </c>
      <c r="CV25" s="250">
        <f>AI25</f>
        <v>0</v>
      </c>
      <c r="CW25" s="250">
        <f>AM25</f>
        <v>0</v>
      </c>
      <c r="CX25" s="250">
        <f>AQ25</f>
        <v>0</v>
      </c>
      <c r="CY25" s="250">
        <f>AU25</f>
        <v>0</v>
      </c>
      <c r="CZ25" s="250">
        <f>AY25</f>
        <v>0</v>
      </c>
      <c r="DA25" s="250">
        <f>SUM(DB25:DG25)</f>
        <v>0</v>
      </c>
      <c r="DB25" s="250">
        <f>BL25</f>
        <v>0</v>
      </c>
      <c r="DC25" s="250">
        <f>BM25</f>
        <v>0</v>
      </c>
      <c r="DD25" s="250">
        <f>BN25</f>
        <v>0</v>
      </c>
      <c r="DE25" s="250">
        <f>BO25</f>
        <v>0</v>
      </c>
      <c r="DF25" s="250">
        <f>BP25</f>
        <v>0</v>
      </c>
      <c r="DG25" s="250">
        <f>BQ25</f>
        <v>0</v>
      </c>
      <c r="DH25" s="250">
        <v>0</v>
      </c>
      <c r="DI25" s="250">
        <f>SUM(DJ25:DM25)</f>
        <v>0</v>
      </c>
      <c r="DJ25" s="250">
        <v>0</v>
      </c>
      <c r="DK25" s="250">
        <v>0</v>
      </c>
      <c r="DL25" s="250">
        <v>0</v>
      </c>
      <c r="DM25" s="250">
        <v>0</v>
      </c>
    </row>
    <row r="26" spans="1:117" s="201" customFormat="1" ht="12" customHeight="1">
      <c r="A26" s="202" t="s">
        <v>304</v>
      </c>
      <c r="B26" s="203" t="s">
        <v>342</v>
      </c>
      <c r="C26" s="202" t="s">
        <v>343</v>
      </c>
      <c r="D26" s="250">
        <f>SUM(E26,AD26,BC26)</f>
        <v>2562</v>
      </c>
      <c r="E26" s="250">
        <f>SUM(F26,J26,N26,R26,V26,Z26)</f>
        <v>2277</v>
      </c>
      <c r="F26" s="250">
        <f>SUM(G26:I26)</f>
        <v>0</v>
      </c>
      <c r="G26" s="250">
        <v>0</v>
      </c>
      <c r="H26" s="250">
        <v>0</v>
      </c>
      <c r="I26" s="250">
        <v>0</v>
      </c>
      <c r="J26" s="250">
        <f>SUM(K26:M26)</f>
        <v>1421</v>
      </c>
      <c r="K26" s="250">
        <v>0</v>
      </c>
      <c r="L26" s="250">
        <v>1421</v>
      </c>
      <c r="M26" s="250">
        <v>0</v>
      </c>
      <c r="N26" s="250">
        <f>SUM(O26:Q26)</f>
        <v>258</v>
      </c>
      <c r="O26" s="250">
        <v>0</v>
      </c>
      <c r="P26" s="250">
        <v>258</v>
      </c>
      <c r="Q26" s="250">
        <v>0</v>
      </c>
      <c r="R26" s="250">
        <f>SUM(S26:U26)</f>
        <v>598</v>
      </c>
      <c r="S26" s="250">
        <v>0</v>
      </c>
      <c r="T26" s="250">
        <v>598</v>
      </c>
      <c r="U26" s="250">
        <v>0</v>
      </c>
      <c r="V26" s="250">
        <f>SUM(W26:Y26)</f>
        <v>0</v>
      </c>
      <c r="W26" s="250">
        <v>0</v>
      </c>
      <c r="X26" s="250">
        <v>0</v>
      </c>
      <c r="Y26" s="250">
        <v>0</v>
      </c>
      <c r="Z26" s="250">
        <f>SUM(AA26:AC26)</f>
        <v>0</v>
      </c>
      <c r="AA26" s="250">
        <v>0</v>
      </c>
      <c r="AB26" s="250">
        <v>0</v>
      </c>
      <c r="AC26" s="250">
        <v>0</v>
      </c>
      <c r="AD26" s="250">
        <f>SUM(AE26,AI26,AM26,AQ26,AU26,AY26)</f>
        <v>0</v>
      </c>
      <c r="AE26" s="250">
        <f>SUM(AF26:AH26)</f>
        <v>0</v>
      </c>
      <c r="AF26" s="250">
        <v>0</v>
      </c>
      <c r="AG26" s="250">
        <v>0</v>
      </c>
      <c r="AH26" s="250">
        <v>0</v>
      </c>
      <c r="AI26" s="250">
        <f>SUM(AJ26:AL26)</f>
        <v>0</v>
      </c>
      <c r="AJ26" s="250">
        <v>0</v>
      </c>
      <c r="AK26" s="250">
        <v>0</v>
      </c>
      <c r="AL26" s="250">
        <v>0</v>
      </c>
      <c r="AM26" s="250">
        <f>SUM(AN26:AP26)</f>
        <v>0</v>
      </c>
      <c r="AN26" s="250">
        <v>0</v>
      </c>
      <c r="AO26" s="250">
        <v>0</v>
      </c>
      <c r="AP26" s="250">
        <v>0</v>
      </c>
      <c r="AQ26" s="250">
        <f>SUM(AR26:AT26)</f>
        <v>0</v>
      </c>
      <c r="AR26" s="250">
        <v>0</v>
      </c>
      <c r="AS26" s="250">
        <v>0</v>
      </c>
      <c r="AT26" s="250">
        <v>0</v>
      </c>
      <c r="AU26" s="250">
        <f>SUM(AV26:AX26)</f>
        <v>0</v>
      </c>
      <c r="AV26" s="250">
        <v>0</v>
      </c>
      <c r="AW26" s="250">
        <v>0</v>
      </c>
      <c r="AX26" s="250">
        <v>0</v>
      </c>
      <c r="AY26" s="250">
        <f>SUM(AZ26:BB26)</f>
        <v>0</v>
      </c>
      <c r="AZ26" s="250">
        <v>0</v>
      </c>
      <c r="BA26" s="250">
        <v>0</v>
      </c>
      <c r="BB26" s="250">
        <v>0</v>
      </c>
      <c r="BC26" s="250">
        <f>SUM(BD26,BK26)</f>
        <v>285</v>
      </c>
      <c r="BD26" s="250">
        <f>SUM(BE26:BJ26)</f>
        <v>0</v>
      </c>
      <c r="BE26" s="250">
        <v>0</v>
      </c>
      <c r="BF26" s="250">
        <v>0</v>
      </c>
      <c r="BG26" s="250">
        <v>0</v>
      </c>
      <c r="BH26" s="250">
        <v>0</v>
      </c>
      <c r="BI26" s="250">
        <v>0</v>
      </c>
      <c r="BJ26" s="250">
        <v>0</v>
      </c>
      <c r="BK26" s="250">
        <f>SUM(BL26:BQ26)</f>
        <v>285</v>
      </c>
      <c r="BL26" s="250">
        <v>0</v>
      </c>
      <c r="BM26" s="250">
        <v>285</v>
      </c>
      <c r="BN26" s="250">
        <v>0</v>
      </c>
      <c r="BO26" s="250">
        <v>0</v>
      </c>
      <c r="BP26" s="250">
        <v>0</v>
      </c>
      <c r="BQ26" s="250">
        <v>0</v>
      </c>
      <c r="BR26" s="250">
        <f>SUM(BY26,CF26)</f>
        <v>2277</v>
      </c>
      <c r="BS26" s="250">
        <f>SUM(BZ26,CG26)</f>
        <v>0</v>
      </c>
      <c r="BT26" s="250">
        <f>SUM(CA26,CH26)</f>
        <v>1421</v>
      </c>
      <c r="BU26" s="250">
        <f>SUM(CB26,CI26)</f>
        <v>258</v>
      </c>
      <c r="BV26" s="250">
        <f>SUM(CC26,CJ26)</f>
        <v>598</v>
      </c>
      <c r="BW26" s="250">
        <f>SUM(CD26,CK26)</f>
        <v>0</v>
      </c>
      <c r="BX26" s="250">
        <f>SUM(CE26,CL26)</f>
        <v>0</v>
      </c>
      <c r="BY26" s="250">
        <f>SUM(BZ26:CE26)</f>
        <v>2277</v>
      </c>
      <c r="BZ26" s="250">
        <f>F26</f>
        <v>0</v>
      </c>
      <c r="CA26" s="250">
        <f>J26</f>
        <v>1421</v>
      </c>
      <c r="CB26" s="250">
        <f>N26</f>
        <v>258</v>
      </c>
      <c r="CC26" s="250">
        <f>R26</f>
        <v>598</v>
      </c>
      <c r="CD26" s="250">
        <f>V26</f>
        <v>0</v>
      </c>
      <c r="CE26" s="250">
        <f>Z26</f>
        <v>0</v>
      </c>
      <c r="CF26" s="250">
        <f>SUM(CG26:CL26)</f>
        <v>0</v>
      </c>
      <c r="CG26" s="250">
        <f>BE26</f>
        <v>0</v>
      </c>
      <c r="CH26" s="250">
        <f>BF26</f>
        <v>0</v>
      </c>
      <c r="CI26" s="250">
        <f>BG26</f>
        <v>0</v>
      </c>
      <c r="CJ26" s="250">
        <f>BH26</f>
        <v>0</v>
      </c>
      <c r="CK26" s="250">
        <f>BI26</f>
        <v>0</v>
      </c>
      <c r="CL26" s="250">
        <f>BJ26</f>
        <v>0</v>
      </c>
      <c r="CM26" s="250">
        <f>SUM(CT26,DA26)</f>
        <v>285</v>
      </c>
      <c r="CN26" s="250">
        <f>SUM(CU26,DB26)</f>
        <v>0</v>
      </c>
      <c r="CO26" s="250">
        <f>SUM(CV26,DC26)</f>
        <v>285</v>
      </c>
      <c r="CP26" s="250">
        <f>SUM(CW26,DD26)</f>
        <v>0</v>
      </c>
      <c r="CQ26" s="250">
        <f>SUM(CX26,DE26)</f>
        <v>0</v>
      </c>
      <c r="CR26" s="250">
        <f>SUM(CY26,DF26)</f>
        <v>0</v>
      </c>
      <c r="CS26" s="250">
        <f>SUM(CZ26,DG26)</f>
        <v>0</v>
      </c>
      <c r="CT26" s="250">
        <f>SUM(CU26:CZ26)</f>
        <v>0</v>
      </c>
      <c r="CU26" s="250">
        <f>AE26</f>
        <v>0</v>
      </c>
      <c r="CV26" s="250">
        <f>AI26</f>
        <v>0</v>
      </c>
      <c r="CW26" s="250">
        <f>AM26</f>
        <v>0</v>
      </c>
      <c r="CX26" s="250">
        <f>AQ26</f>
        <v>0</v>
      </c>
      <c r="CY26" s="250">
        <f>AU26</f>
        <v>0</v>
      </c>
      <c r="CZ26" s="250">
        <f>AY26</f>
        <v>0</v>
      </c>
      <c r="DA26" s="250">
        <f>SUM(DB26:DG26)</f>
        <v>285</v>
      </c>
      <c r="DB26" s="250">
        <f>BL26</f>
        <v>0</v>
      </c>
      <c r="DC26" s="250">
        <f>BM26</f>
        <v>285</v>
      </c>
      <c r="DD26" s="250">
        <f>BN26</f>
        <v>0</v>
      </c>
      <c r="DE26" s="250">
        <f>BO26</f>
        <v>0</v>
      </c>
      <c r="DF26" s="250">
        <f>BP26</f>
        <v>0</v>
      </c>
      <c r="DG26" s="250">
        <f>BQ26</f>
        <v>0</v>
      </c>
      <c r="DH26" s="250">
        <v>0</v>
      </c>
      <c r="DI26" s="250">
        <f>SUM(DJ26:DM26)</f>
        <v>0</v>
      </c>
      <c r="DJ26" s="250">
        <v>0</v>
      </c>
      <c r="DK26" s="250">
        <v>0</v>
      </c>
      <c r="DL26" s="250">
        <v>0</v>
      </c>
      <c r="DM26" s="250">
        <v>0</v>
      </c>
    </row>
    <row r="27" spans="1:117" s="201" customFormat="1" ht="12" customHeight="1">
      <c r="A27" s="202" t="s">
        <v>304</v>
      </c>
      <c r="B27" s="203" t="s">
        <v>344</v>
      </c>
      <c r="C27" s="202" t="s">
        <v>345</v>
      </c>
      <c r="D27" s="250">
        <f>SUM(E27,AD27,BC27)</f>
        <v>6814</v>
      </c>
      <c r="E27" s="250">
        <f>SUM(F27,J27,N27,R27,V27,Z27)</f>
        <v>4388</v>
      </c>
      <c r="F27" s="250">
        <f>SUM(G27:I27)</f>
        <v>0</v>
      </c>
      <c r="G27" s="250">
        <v>0</v>
      </c>
      <c r="H27" s="250">
        <v>0</v>
      </c>
      <c r="I27" s="250">
        <v>0</v>
      </c>
      <c r="J27" s="250">
        <f>SUM(K27:M27)</f>
        <v>3643</v>
      </c>
      <c r="K27" s="250">
        <v>0</v>
      </c>
      <c r="L27" s="250">
        <v>3643</v>
      </c>
      <c r="M27" s="250">
        <v>0</v>
      </c>
      <c r="N27" s="250">
        <f>SUM(O27:Q27)</f>
        <v>143</v>
      </c>
      <c r="O27" s="250">
        <v>0</v>
      </c>
      <c r="P27" s="250">
        <v>143</v>
      </c>
      <c r="Q27" s="250">
        <v>0</v>
      </c>
      <c r="R27" s="250">
        <f>SUM(S27:U27)</f>
        <v>592</v>
      </c>
      <c r="S27" s="250">
        <v>0</v>
      </c>
      <c r="T27" s="250">
        <v>592</v>
      </c>
      <c r="U27" s="250">
        <v>0</v>
      </c>
      <c r="V27" s="250">
        <f>SUM(W27:Y27)</f>
        <v>0</v>
      </c>
      <c r="W27" s="250">
        <v>0</v>
      </c>
      <c r="X27" s="250">
        <v>0</v>
      </c>
      <c r="Y27" s="250">
        <v>0</v>
      </c>
      <c r="Z27" s="250">
        <f>SUM(AA27:AC27)</f>
        <v>10</v>
      </c>
      <c r="AA27" s="250">
        <v>0</v>
      </c>
      <c r="AB27" s="250">
        <v>10</v>
      </c>
      <c r="AC27" s="250">
        <v>0</v>
      </c>
      <c r="AD27" s="250">
        <f>SUM(AE27,AI27,AM27,AQ27,AU27,AY27)</f>
        <v>681</v>
      </c>
      <c r="AE27" s="250">
        <f>SUM(AF27:AH27)</f>
        <v>0</v>
      </c>
      <c r="AF27" s="250">
        <v>0</v>
      </c>
      <c r="AG27" s="250">
        <v>0</v>
      </c>
      <c r="AH27" s="250">
        <v>0</v>
      </c>
      <c r="AI27" s="250">
        <f>SUM(AJ27:AL27)</f>
        <v>644</v>
      </c>
      <c r="AJ27" s="250">
        <v>0</v>
      </c>
      <c r="AK27" s="250">
        <v>0</v>
      </c>
      <c r="AL27" s="250">
        <v>644</v>
      </c>
      <c r="AM27" s="250">
        <f>SUM(AN27:AP27)</f>
        <v>36</v>
      </c>
      <c r="AN27" s="250">
        <v>0</v>
      </c>
      <c r="AO27" s="250">
        <v>0</v>
      </c>
      <c r="AP27" s="250">
        <v>36</v>
      </c>
      <c r="AQ27" s="250">
        <f>SUM(AR27:AT27)</f>
        <v>0</v>
      </c>
      <c r="AR27" s="250">
        <v>0</v>
      </c>
      <c r="AS27" s="250">
        <v>0</v>
      </c>
      <c r="AT27" s="250">
        <v>0</v>
      </c>
      <c r="AU27" s="250">
        <f>SUM(AV27:AX27)</f>
        <v>0</v>
      </c>
      <c r="AV27" s="250">
        <v>0</v>
      </c>
      <c r="AW27" s="250">
        <v>0</v>
      </c>
      <c r="AX27" s="250">
        <v>0</v>
      </c>
      <c r="AY27" s="250">
        <f>SUM(AZ27:BB27)</f>
        <v>1</v>
      </c>
      <c r="AZ27" s="250">
        <v>0</v>
      </c>
      <c r="BA27" s="250">
        <v>0</v>
      </c>
      <c r="BB27" s="250">
        <v>1</v>
      </c>
      <c r="BC27" s="250">
        <f>SUM(BD27,BK27)</f>
        <v>1745</v>
      </c>
      <c r="BD27" s="250">
        <f>SUM(BE27:BJ27)</f>
        <v>904</v>
      </c>
      <c r="BE27" s="250">
        <v>0</v>
      </c>
      <c r="BF27" s="250">
        <v>634</v>
      </c>
      <c r="BG27" s="250">
        <v>267</v>
      </c>
      <c r="BH27" s="250">
        <v>0</v>
      </c>
      <c r="BI27" s="250">
        <v>0</v>
      </c>
      <c r="BJ27" s="250">
        <v>3</v>
      </c>
      <c r="BK27" s="250">
        <f>SUM(BL27:BQ27)</f>
        <v>841</v>
      </c>
      <c r="BL27" s="250">
        <v>0</v>
      </c>
      <c r="BM27" s="250">
        <v>766</v>
      </c>
      <c r="BN27" s="250">
        <v>73</v>
      </c>
      <c r="BO27" s="250">
        <v>0</v>
      </c>
      <c r="BP27" s="250">
        <v>0</v>
      </c>
      <c r="BQ27" s="250">
        <v>2</v>
      </c>
      <c r="BR27" s="250">
        <f>SUM(BY27,CF27)</f>
        <v>5292</v>
      </c>
      <c r="BS27" s="250">
        <f>SUM(BZ27,CG27)</f>
        <v>0</v>
      </c>
      <c r="BT27" s="250">
        <f>SUM(CA27,CH27)</f>
        <v>4277</v>
      </c>
      <c r="BU27" s="250">
        <f>SUM(CB27,CI27)</f>
        <v>410</v>
      </c>
      <c r="BV27" s="250">
        <f>SUM(CC27,CJ27)</f>
        <v>592</v>
      </c>
      <c r="BW27" s="250">
        <f>SUM(CD27,CK27)</f>
        <v>0</v>
      </c>
      <c r="BX27" s="250">
        <f>SUM(CE27,CL27)</f>
        <v>13</v>
      </c>
      <c r="BY27" s="250">
        <f>SUM(BZ27:CE27)</f>
        <v>4388</v>
      </c>
      <c r="BZ27" s="250">
        <f>F27</f>
        <v>0</v>
      </c>
      <c r="CA27" s="250">
        <f>J27</f>
        <v>3643</v>
      </c>
      <c r="CB27" s="250">
        <f>N27</f>
        <v>143</v>
      </c>
      <c r="CC27" s="250">
        <f>R27</f>
        <v>592</v>
      </c>
      <c r="CD27" s="250">
        <f>V27</f>
        <v>0</v>
      </c>
      <c r="CE27" s="250">
        <f>Z27</f>
        <v>10</v>
      </c>
      <c r="CF27" s="250">
        <f>SUM(CG27:CL27)</f>
        <v>904</v>
      </c>
      <c r="CG27" s="250">
        <f>BE27</f>
        <v>0</v>
      </c>
      <c r="CH27" s="250">
        <f>BF27</f>
        <v>634</v>
      </c>
      <c r="CI27" s="250">
        <f>BG27</f>
        <v>267</v>
      </c>
      <c r="CJ27" s="250">
        <f>BH27</f>
        <v>0</v>
      </c>
      <c r="CK27" s="250">
        <f>BI27</f>
        <v>0</v>
      </c>
      <c r="CL27" s="250">
        <f>BJ27</f>
        <v>3</v>
      </c>
      <c r="CM27" s="250">
        <f>SUM(CT27,DA27)</f>
        <v>1522</v>
      </c>
      <c r="CN27" s="250">
        <f>SUM(CU27,DB27)</f>
        <v>0</v>
      </c>
      <c r="CO27" s="250">
        <f>SUM(CV27,DC27)</f>
        <v>1410</v>
      </c>
      <c r="CP27" s="250">
        <f>SUM(CW27,DD27)</f>
        <v>109</v>
      </c>
      <c r="CQ27" s="250">
        <f>SUM(CX27,DE27)</f>
        <v>0</v>
      </c>
      <c r="CR27" s="250">
        <f>SUM(CY27,DF27)</f>
        <v>0</v>
      </c>
      <c r="CS27" s="250">
        <f>SUM(CZ27,DG27)</f>
        <v>3</v>
      </c>
      <c r="CT27" s="250">
        <f>SUM(CU27:CZ27)</f>
        <v>681</v>
      </c>
      <c r="CU27" s="250">
        <f>AE27</f>
        <v>0</v>
      </c>
      <c r="CV27" s="250">
        <f>AI27</f>
        <v>644</v>
      </c>
      <c r="CW27" s="250">
        <f>AM27</f>
        <v>36</v>
      </c>
      <c r="CX27" s="250">
        <f>AQ27</f>
        <v>0</v>
      </c>
      <c r="CY27" s="250">
        <f>AU27</f>
        <v>0</v>
      </c>
      <c r="CZ27" s="250">
        <f>AY27</f>
        <v>1</v>
      </c>
      <c r="DA27" s="250">
        <f>SUM(DB27:DG27)</f>
        <v>841</v>
      </c>
      <c r="DB27" s="250">
        <f>BL27</f>
        <v>0</v>
      </c>
      <c r="DC27" s="250">
        <f>BM27</f>
        <v>766</v>
      </c>
      <c r="DD27" s="250">
        <f>BN27</f>
        <v>73</v>
      </c>
      <c r="DE27" s="250">
        <f>BO27</f>
        <v>0</v>
      </c>
      <c r="DF27" s="250">
        <f>BP27</f>
        <v>0</v>
      </c>
      <c r="DG27" s="250">
        <f>BQ27</f>
        <v>2</v>
      </c>
      <c r="DH27" s="250">
        <v>0</v>
      </c>
      <c r="DI27" s="250">
        <f>SUM(DJ27:DM27)</f>
        <v>6</v>
      </c>
      <c r="DJ27" s="250">
        <v>3</v>
      </c>
      <c r="DK27" s="250">
        <v>0</v>
      </c>
      <c r="DL27" s="250">
        <v>0</v>
      </c>
      <c r="DM27" s="250">
        <v>3</v>
      </c>
    </row>
    <row r="28" spans="1:117" s="201" customFormat="1" ht="12" customHeight="1">
      <c r="A28" s="202" t="s">
        <v>304</v>
      </c>
      <c r="B28" s="203" t="s">
        <v>346</v>
      </c>
      <c r="C28" s="202" t="s">
        <v>347</v>
      </c>
      <c r="D28" s="250">
        <f>SUM(E28,AD28,BC28)</f>
        <v>2460</v>
      </c>
      <c r="E28" s="250">
        <f>SUM(F28,J28,N28,R28,V28,Z28)</f>
        <v>2038</v>
      </c>
      <c r="F28" s="250">
        <f>SUM(G28:I28)</f>
        <v>0</v>
      </c>
      <c r="G28" s="250">
        <v>0</v>
      </c>
      <c r="H28" s="250">
        <v>0</v>
      </c>
      <c r="I28" s="250">
        <v>0</v>
      </c>
      <c r="J28" s="250">
        <f>SUM(K28:M28)</f>
        <v>1563</v>
      </c>
      <c r="K28" s="250">
        <v>0</v>
      </c>
      <c r="L28" s="250">
        <v>1563</v>
      </c>
      <c r="M28" s="250">
        <v>0</v>
      </c>
      <c r="N28" s="250">
        <f>SUM(O28:Q28)</f>
        <v>198</v>
      </c>
      <c r="O28" s="250">
        <v>0</v>
      </c>
      <c r="P28" s="250">
        <v>198</v>
      </c>
      <c r="Q28" s="250">
        <v>0</v>
      </c>
      <c r="R28" s="250">
        <f>SUM(S28:U28)</f>
        <v>232</v>
      </c>
      <c r="S28" s="250">
        <v>0</v>
      </c>
      <c r="T28" s="250">
        <v>232</v>
      </c>
      <c r="U28" s="250">
        <v>0</v>
      </c>
      <c r="V28" s="250">
        <f>SUM(W28:Y28)</f>
        <v>0</v>
      </c>
      <c r="W28" s="250">
        <v>0</v>
      </c>
      <c r="X28" s="250">
        <v>0</v>
      </c>
      <c r="Y28" s="250">
        <v>0</v>
      </c>
      <c r="Z28" s="250">
        <f>SUM(AA28:AC28)</f>
        <v>45</v>
      </c>
      <c r="AA28" s="250">
        <v>0</v>
      </c>
      <c r="AB28" s="250">
        <v>45</v>
      </c>
      <c r="AC28" s="250">
        <v>0</v>
      </c>
      <c r="AD28" s="250">
        <f>SUM(AE28,AI28,AM28,AQ28,AU28,AY28)</f>
        <v>242</v>
      </c>
      <c r="AE28" s="250">
        <f>SUM(AF28:AH28)</f>
        <v>0</v>
      </c>
      <c r="AF28" s="250">
        <v>0</v>
      </c>
      <c r="AG28" s="250">
        <v>0</v>
      </c>
      <c r="AH28" s="250">
        <v>0</v>
      </c>
      <c r="AI28" s="250">
        <f>SUM(AJ28:AL28)</f>
        <v>220</v>
      </c>
      <c r="AJ28" s="250">
        <v>0</v>
      </c>
      <c r="AK28" s="250">
        <v>0</v>
      </c>
      <c r="AL28" s="250">
        <v>220</v>
      </c>
      <c r="AM28" s="250">
        <f>SUM(AN28:AP28)</f>
        <v>22</v>
      </c>
      <c r="AN28" s="250">
        <v>0</v>
      </c>
      <c r="AO28" s="250">
        <v>0</v>
      </c>
      <c r="AP28" s="250">
        <v>22</v>
      </c>
      <c r="AQ28" s="250">
        <f>SUM(AR28:AT28)</f>
        <v>0</v>
      </c>
      <c r="AR28" s="250">
        <v>0</v>
      </c>
      <c r="AS28" s="250">
        <v>0</v>
      </c>
      <c r="AT28" s="250">
        <v>0</v>
      </c>
      <c r="AU28" s="250">
        <f>SUM(AV28:AX28)</f>
        <v>0</v>
      </c>
      <c r="AV28" s="250">
        <v>0</v>
      </c>
      <c r="AW28" s="250">
        <v>0</v>
      </c>
      <c r="AX28" s="250">
        <v>0</v>
      </c>
      <c r="AY28" s="250">
        <f>SUM(AZ28:BB28)</f>
        <v>0</v>
      </c>
      <c r="AZ28" s="250">
        <v>0</v>
      </c>
      <c r="BA28" s="250">
        <v>0</v>
      </c>
      <c r="BB28" s="250">
        <v>0</v>
      </c>
      <c r="BC28" s="250">
        <f>SUM(BD28,BK28)</f>
        <v>180</v>
      </c>
      <c r="BD28" s="250">
        <f>SUM(BE28:BJ28)</f>
        <v>47</v>
      </c>
      <c r="BE28" s="250">
        <v>0</v>
      </c>
      <c r="BF28" s="250">
        <v>21</v>
      </c>
      <c r="BG28" s="250">
        <v>5</v>
      </c>
      <c r="BH28" s="250">
        <v>0</v>
      </c>
      <c r="BI28" s="250">
        <v>0</v>
      </c>
      <c r="BJ28" s="250">
        <v>21</v>
      </c>
      <c r="BK28" s="250">
        <f>SUM(BL28:BQ28)</f>
        <v>133</v>
      </c>
      <c r="BL28" s="250">
        <v>0</v>
      </c>
      <c r="BM28" s="250">
        <v>116</v>
      </c>
      <c r="BN28" s="250">
        <v>9</v>
      </c>
      <c r="BO28" s="250">
        <v>0</v>
      </c>
      <c r="BP28" s="250">
        <v>0</v>
      </c>
      <c r="BQ28" s="250">
        <v>8</v>
      </c>
      <c r="BR28" s="250">
        <f>SUM(BY28,CF28)</f>
        <v>2085</v>
      </c>
      <c r="BS28" s="250">
        <f>SUM(BZ28,CG28)</f>
        <v>0</v>
      </c>
      <c r="BT28" s="250">
        <f>SUM(CA28,CH28)</f>
        <v>1584</v>
      </c>
      <c r="BU28" s="250">
        <f>SUM(CB28,CI28)</f>
        <v>203</v>
      </c>
      <c r="BV28" s="250">
        <f>SUM(CC28,CJ28)</f>
        <v>232</v>
      </c>
      <c r="BW28" s="250">
        <f>SUM(CD28,CK28)</f>
        <v>0</v>
      </c>
      <c r="BX28" s="250">
        <f>SUM(CE28,CL28)</f>
        <v>66</v>
      </c>
      <c r="BY28" s="250">
        <f>SUM(BZ28:CE28)</f>
        <v>2038</v>
      </c>
      <c r="BZ28" s="250">
        <f>F28</f>
        <v>0</v>
      </c>
      <c r="CA28" s="250">
        <f>J28</f>
        <v>1563</v>
      </c>
      <c r="CB28" s="250">
        <f>N28</f>
        <v>198</v>
      </c>
      <c r="CC28" s="250">
        <f>R28</f>
        <v>232</v>
      </c>
      <c r="CD28" s="250">
        <f>V28</f>
        <v>0</v>
      </c>
      <c r="CE28" s="250">
        <f>Z28</f>
        <v>45</v>
      </c>
      <c r="CF28" s="250">
        <f>SUM(CG28:CL28)</f>
        <v>47</v>
      </c>
      <c r="CG28" s="250">
        <f>BE28</f>
        <v>0</v>
      </c>
      <c r="CH28" s="250">
        <f>BF28</f>
        <v>21</v>
      </c>
      <c r="CI28" s="250">
        <f>BG28</f>
        <v>5</v>
      </c>
      <c r="CJ28" s="250">
        <f>BH28</f>
        <v>0</v>
      </c>
      <c r="CK28" s="250">
        <f>BI28</f>
        <v>0</v>
      </c>
      <c r="CL28" s="250">
        <f>BJ28</f>
        <v>21</v>
      </c>
      <c r="CM28" s="250">
        <f>SUM(CT28,DA28)</f>
        <v>375</v>
      </c>
      <c r="CN28" s="250">
        <f>SUM(CU28,DB28)</f>
        <v>0</v>
      </c>
      <c r="CO28" s="250">
        <f>SUM(CV28,DC28)</f>
        <v>336</v>
      </c>
      <c r="CP28" s="250">
        <f>SUM(CW28,DD28)</f>
        <v>31</v>
      </c>
      <c r="CQ28" s="250">
        <f>SUM(CX28,DE28)</f>
        <v>0</v>
      </c>
      <c r="CR28" s="250">
        <f>SUM(CY28,DF28)</f>
        <v>0</v>
      </c>
      <c r="CS28" s="250">
        <f>SUM(CZ28,DG28)</f>
        <v>8</v>
      </c>
      <c r="CT28" s="250">
        <f>SUM(CU28:CZ28)</f>
        <v>242</v>
      </c>
      <c r="CU28" s="250">
        <f>AE28</f>
        <v>0</v>
      </c>
      <c r="CV28" s="250">
        <f>AI28</f>
        <v>220</v>
      </c>
      <c r="CW28" s="250">
        <f>AM28</f>
        <v>22</v>
      </c>
      <c r="CX28" s="250">
        <f>AQ28</f>
        <v>0</v>
      </c>
      <c r="CY28" s="250">
        <f>AU28</f>
        <v>0</v>
      </c>
      <c r="CZ28" s="250">
        <f>AY28</f>
        <v>0</v>
      </c>
      <c r="DA28" s="250">
        <f>SUM(DB28:DG28)</f>
        <v>133</v>
      </c>
      <c r="DB28" s="250">
        <f>BL28</f>
        <v>0</v>
      </c>
      <c r="DC28" s="250">
        <f>BM28</f>
        <v>116</v>
      </c>
      <c r="DD28" s="250">
        <f>BN28</f>
        <v>9</v>
      </c>
      <c r="DE28" s="250">
        <f>BO28</f>
        <v>0</v>
      </c>
      <c r="DF28" s="250">
        <f>BP28</f>
        <v>0</v>
      </c>
      <c r="DG28" s="250">
        <f>BQ28</f>
        <v>8</v>
      </c>
      <c r="DH28" s="250">
        <v>0</v>
      </c>
      <c r="DI28" s="250">
        <f>SUM(DJ28:DM28)</f>
        <v>1</v>
      </c>
      <c r="DJ28" s="250">
        <v>0</v>
      </c>
      <c r="DK28" s="250">
        <v>0</v>
      </c>
      <c r="DL28" s="250">
        <v>0</v>
      </c>
      <c r="DM28" s="250">
        <v>1</v>
      </c>
    </row>
    <row r="29" spans="1:117" s="201" customFormat="1" ht="12" customHeight="1">
      <c r="A29" s="202" t="s">
        <v>304</v>
      </c>
      <c r="B29" s="203" t="s">
        <v>348</v>
      </c>
      <c r="C29" s="202" t="s">
        <v>349</v>
      </c>
      <c r="D29" s="250">
        <f>SUM(E29,AD29,BC29)</f>
        <v>5075</v>
      </c>
      <c r="E29" s="250">
        <f>SUM(F29,J29,N29,R29,V29,Z29)</f>
        <v>3052</v>
      </c>
      <c r="F29" s="250">
        <f>SUM(G29:I29)</f>
        <v>0</v>
      </c>
      <c r="G29" s="250">
        <v>0</v>
      </c>
      <c r="H29" s="250">
        <v>0</v>
      </c>
      <c r="I29" s="250">
        <v>0</v>
      </c>
      <c r="J29" s="250">
        <f>SUM(K29:M29)</f>
        <v>2451</v>
      </c>
      <c r="K29" s="250">
        <v>0</v>
      </c>
      <c r="L29" s="250">
        <v>2451</v>
      </c>
      <c r="M29" s="250">
        <v>0</v>
      </c>
      <c r="N29" s="250">
        <f>SUM(O29:Q29)</f>
        <v>213</v>
      </c>
      <c r="O29" s="250">
        <v>0</v>
      </c>
      <c r="P29" s="250">
        <v>213</v>
      </c>
      <c r="Q29" s="250">
        <v>0</v>
      </c>
      <c r="R29" s="250">
        <f>SUM(S29:U29)</f>
        <v>335</v>
      </c>
      <c r="S29" s="250">
        <v>0</v>
      </c>
      <c r="T29" s="250">
        <v>335</v>
      </c>
      <c r="U29" s="250">
        <v>0</v>
      </c>
      <c r="V29" s="250">
        <f>SUM(W29:Y29)</f>
        <v>0</v>
      </c>
      <c r="W29" s="250">
        <v>0</v>
      </c>
      <c r="X29" s="250">
        <v>0</v>
      </c>
      <c r="Y29" s="250">
        <v>0</v>
      </c>
      <c r="Z29" s="250">
        <f>SUM(AA29:AC29)</f>
        <v>53</v>
      </c>
      <c r="AA29" s="250">
        <v>0</v>
      </c>
      <c r="AB29" s="250">
        <v>53</v>
      </c>
      <c r="AC29" s="250">
        <v>0</v>
      </c>
      <c r="AD29" s="250">
        <f>SUM(AE29,AI29,AM29,AQ29,AU29,AY29)</f>
        <v>1965</v>
      </c>
      <c r="AE29" s="250">
        <f>SUM(AF29:AH29)</f>
        <v>0</v>
      </c>
      <c r="AF29" s="250">
        <v>0</v>
      </c>
      <c r="AG29" s="250">
        <v>0</v>
      </c>
      <c r="AH29" s="250">
        <v>0</v>
      </c>
      <c r="AI29" s="250">
        <f>SUM(AJ29:AL29)</f>
        <v>1748</v>
      </c>
      <c r="AJ29" s="250">
        <v>0</v>
      </c>
      <c r="AK29" s="250">
        <v>0</v>
      </c>
      <c r="AL29" s="250">
        <v>1748</v>
      </c>
      <c r="AM29" s="250">
        <f>SUM(AN29:AP29)</f>
        <v>195</v>
      </c>
      <c r="AN29" s="250">
        <v>0</v>
      </c>
      <c r="AO29" s="250">
        <v>0</v>
      </c>
      <c r="AP29" s="250">
        <v>195</v>
      </c>
      <c r="AQ29" s="250">
        <f>SUM(AR29:AT29)</f>
        <v>0</v>
      </c>
      <c r="AR29" s="250">
        <v>0</v>
      </c>
      <c r="AS29" s="250">
        <v>0</v>
      </c>
      <c r="AT29" s="250">
        <v>0</v>
      </c>
      <c r="AU29" s="250">
        <f>SUM(AV29:AX29)</f>
        <v>0</v>
      </c>
      <c r="AV29" s="250">
        <v>0</v>
      </c>
      <c r="AW29" s="250">
        <v>0</v>
      </c>
      <c r="AX29" s="250">
        <v>0</v>
      </c>
      <c r="AY29" s="250">
        <f>SUM(AZ29:BB29)</f>
        <v>22</v>
      </c>
      <c r="AZ29" s="250">
        <v>0</v>
      </c>
      <c r="BA29" s="250">
        <v>0</v>
      </c>
      <c r="BB29" s="250">
        <v>22</v>
      </c>
      <c r="BC29" s="250">
        <f>SUM(BD29,BK29)</f>
        <v>58</v>
      </c>
      <c r="BD29" s="250">
        <f>SUM(BE29:BJ29)</f>
        <v>26</v>
      </c>
      <c r="BE29" s="250">
        <v>0</v>
      </c>
      <c r="BF29" s="250">
        <v>8</v>
      </c>
      <c r="BG29" s="250">
        <v>3</v>
      </c>
      <c r="BH29" s="250">
        <v>0</v>
      </c>
      <c r="BI29" s="250">
        <v>0</v>
      </c>
      <c r="BJ29" s="250">
        <v>15</v>
      </c>
      <c r="BK29" s="250">
        <f>SUM(BL29:BQ29)</f>
        <v>32</v>
      </c>
      <c r="BL29" s="250">
        <v>0</v>
      </c>
      <c r="BM29" s="250">
        <v>28</v>
      </c>
      <c r="BN29" s="250">
        <v>1</v>
      </c>
      <c r="BO29" s="250">
        <v>0</v>
      </c>
      <c r="BP29" s="250">
        <v>0</v>
      </c>
      <c r="BQ29" s="250">
        <v>3</v>
      </c>
      <c r="BR29" s="250">
        <f>SUM(BY29,CF29)</f>
        <v>3078</v>
      </c>
      <c r="BS29" s="250">
        <f>SUM(BZ29,CG29)</f>
        <v>0</v>
      </c>
      <c r="BT29" s="250">
        <f>SUM(CA29,CH29)</f>
        <v>2459</v>
      </c>
      <c r="BU29" s="250">
        <f>SUM(CB29,CI29)</f>
        <v>216</v>
      </c>
      <c r="BV29" s="250">
        <f>SUM(CC29,CJ29)</f>
        <v>335</v>
      </c>
      <c r="BW29" s="250">
        <f>SUM(CD29,CK29)</f>
        <v>0</v>
      </c>
      <c r="BX29" s="250">
        <f>SUM(CE29,CL29)</f>
        <v>68</v>
      </c>
      <c r="BY29" s="250">
        <f>SUM(BZ29:CE29)</f>
        <v>3052</v>
      </c>
      <c r="BZ29" s="250">
        <f>F29</f>
        <v>0</v>
      </c>
      <c r="CA29" s="250">
        <f>J29</f>
        <v>2451</v>
      </c>
      <c r="CB29" s="250">
        <f>N29</f>
        <v>213</v>
      </c>
      <c r="CC29" s="250">
        <f>R29</f>
        <v>335</v>
      </c>
      <c r="CD29" s="250">
        <f>V29</f>
        <v>0</v>
      </c>
      <c r="CE29" s="250">
        <f>Z29</f>
        <v>53</v>
      </c>
      <c r="CF29" s="250">
        <f>SUM(CG29:CL29)</f>
        <v>26</v>
      </c>
      <c r="CG29" s="250">
        <f>BE29</f>
        <v>0</v>
      </c>
      <c r="CH29" s="250">
        <f>BF29</f>
        <v>8</v>
      </c>
      <c r="CI29" s="250">
        <f>BG29</f>
        <v>3</v>
      </c>
      <c r="CJ29" s="250">
        <f>BH29</f>
        <v>0</v>
      </c>
      <c r="CK29" s="250">
        <f>BI29</f>
        <v>0</v>
      </c>
      <c r="CL29" s="250">
        <f>BJ29</f>
        <v>15</v>
      </c>
      <c r="CM29" s="250">
        <f>SUM(CT29,DA29)</f>
        <v>1997</v>
      </c>
      <c r="CN29" s="250">
        <f>SUM(CU29,DB29)</f>
        <v>0</v>
      </c>
      <c r="CO29" s="250">
        <f>SUM(CV29,DC29)</f>
        <v>1776</v>
      </c>
      <c r="CP29" s="250">
        <f>SUM(CW29,DD29)</f>
        <v>196</v>
      </c>
      <c r="CQ29" s="250">
        <f>SUM(CX29,DE29)</f>
        <v>0</v>
      </c>
      <c r="CR29" s="250">
        <f>SUM(CY29,DF29)</f>
        <v>0</v>
      </c>
      <c r="CS29" s="250">
        <f>SUM(CZ29,DG29)</f>
        <v>25</v>
      </c>
      <c r="CT29" s="250">
        <f>SUM(CU29:CZ29)</f>
        <v>1965</v>
      </c>
      <c r="CU29" s="250">
        <f>AE29</f>
        <v>0</v>
      </c>
      <c r="CV29" s="250">
        <f>AI29</f>
        <v>1748</v>
      </c>
      <c r="CW29" s="250">
        <f>AM29</f>
        <v>195</v>
      </c>
      <c r="CX29" s="250">
        <f>AQ29</f>
        <v>0</v>
      </c>
      <c r="CY29" s="250">
        <f>AU29</f>
        <v>0</v>
      </c>
      <c r="CZ29" s="250">
        <f>AY29</f>
        <v>22</v>
      </c>
      <c r="DA29" s="250">
        <f>SUM(DB29:DG29)</f>
        <v>32</v>
      </c>
      <c r="DB29" s="250">
        <f>BL29</f>
        <v>0</v>
      </c>
      <c r="DC29" s="250">
        <f>BM29</f>
        <v>28</v>
      </c>
      <c r="DD29" s="250">
        <f>BN29</f>
        <v>1</v>
      </c>
      <c r="DE29" s="250">
        <f>BO29</f>
        <v>0</v>
      </c>
      <c r="DF29" s="250">
        <f>BP29</f>
        <v>0</v>
      </c>
      <c r="DG29" s="250">
        <f>BQ29</f>
        <v>3</v>
      </c>
      <c r="DH29" s="250">
        <v>0</v>
      </c>
      <c r="DI29" s="250">
        <f>SUM(DJ29:DM29)</f>
        <v>4</v>
      </c>
      <c r="DJ29" s="250">
        <v>0</v>
      </c>
      <c r="DK29" s="250">
        <v>0</v>
      </c>
      <c r="DL29" s="250">
        <v>0</v>
      </c>
      <c r="DM29" s="250">
        <v>4</v>
      </c>
    </row>
    <row r="30" spans="1:117" s="201" customFormat="1" ht="12" customHeight="1">
      <c r="A30" s="202" t="s">
        <v>304</v>
      </c>
      <c r="B30" s="203" t="s">
        <v>350</v>
      </c>
      <c r="C30" s="202" t="s">
        <v>351</v>
      </c>
      <c r="D30" s="250">
        <f>SUM(E30,AD30,BC30)</f>
        <v>5966</v>
      </c>
      <c r="E30" s="250">
        <f>SUM(F30,J30,N30,R30,V30,Z30)</f>
        <v>2158</v>
      </c>
      <c r="F30" s="250">
        <f>SUM(G30:I30)</f>
        <v>0</v>
      </c>
      <c r="G30" s="250">
        <v>0</v>
      </c>
      <c r="H30" s="250">
        <v>0</v>
      </c>
      <c r="I30" s="250">
        <v>0</v>
      </c>
      <c r="J30" s="250">
        <f>SUM(K30:M30)</f>
        <v>1891</v>
      </c>
      <c r="K30" s="250">
        <v>0</v>
      </c>
      <c r="L30" s="250">
        <v>1891</v>
      </c>
      <c r="M30" s="250">
        <v>0</v>
      </c>
      <c r="N30" s="250">
        <f>SUM(O30:Q30)</f>
        <v>123</v>
      </c>
      <c r="O30" s="250">
        <v>0</v>
      </c>
      <c r="P30" s="250">
        <v>123</v>
      </c>
      <c r="Q30" s="250">
        <v>0</v>
      </c>
      <c r="R30" s="250">
        <f>SUM(S30:U30)</f>
        <v>144</v>
      </c>
      <c r="S30" s="250">
        <v>0</v>
      </c>
      <c r="T30" s="250">
        <v>144</v>
      </c>
      <c r="U30" s="250">
        <v>0</v>
      </c>
      <c r="V30" s="250">
        <f>SUM(W30:Y30)</f>
        <v>0</v>
      </c>
      <c r="W30" s="250">
        <v>0</v>
      </c>
      <c r="X30" s="250">
        <v>0</v>
      </c>
      <c r="Y30" s="250">
        <v>0</v>
      </c>
      <c r="Z30" s="250">
        <f>SUM(AA30:AC30)</f>
        <v>0</v>
      </c>
      <c r="AA30" s="250">
        <v>0</v>
      </c>
      <c r="AB30" s="250">
        <v>0</v>
      </c>
      <c r="AC30" s="250">
        <v>0</v>
      </c>
      <c r="AD30" s="250">
        <f>SUM(AE30,AI30,AM30,AQ30,AU30,AY30)</f>
        <v>2566</v>
      </c>
      <c r="AE30" s="250">
        <f>SUM(AF30:AH30)</f>
        <v>0</v>
      </c>
      <c r="AF30" s="250">
        <v>0</v>
      </c>
      <c r="AG30" s="250">
        <v>0</v>
      </c>
      <c r="AH30" s="250">
        <v>0</v>
      </c>
      <c r="AI30" s="250">
        <f>SUM(AJ30:AL30)</f>
        <v>2296</v>
      </c>
      <c r="AJ30" s="250">
        <v>0</v>
      </c>
      <c r="AK30" s="250">
        <v>0</v>
      </c>
      <c r="AL30" s="250">
        <v>2296</v>
      </c>
      <c r="AM30" s="250">
        <f>SUM(AN30:AP30)</f>
        <v>101</v>
      </c>
      <c r="AN30" s="250">
        <v>0</v>
      </c>
      <c r="AO30" s="250">
        <v>0</v>
      </c>
      <c r="AP30" s="250">
        <v>101</v>
      </c>
      <c r="AQ30" s="250">
        <f>SUM(AR30:AT30)</f>
        <v>169</v>
      </c>
      <c r="AR30" s="250">
        <v>0</v>
      </c>
      <c r="AS30" s="250">
        <v>0</v>
      </c>
      <c r="AT30" s="250">
        <v>169</v>
      </c>
      <c r="AU30" s="250">
        <f>SUM(AV30:AX30)</f>
        <v>0</v>
      </c>
      <c r="AV30" s="250">
        <v>0</v>
      </c>
      <c r="AW30" s="250">
        <v>0</v>
      </c>
      <c r="AX30" s="250">
        <v>0</v>
      </c>
      <c r="AY30" s="250">
        <f>SUM(AZ30:BB30)</f>
        <v>0</v>
      </c>
      <c r="AZ30" s="250">
        <v>0</v>
      </c>
      <c r="BA30" s="250">
        <v>0</v>
      </c>
      <c r="BB30" s="250">
        <v>0</v>
      </c>
      <c r="BC30" s="250">
        <f>SUM(BD30,BK30)</f>
        <v>1242</v>
      </c>
      <c r="BD30" s="250">
        <f>SUM(BE30:BJ30)</f>
        <v>1009</v>
      </c>
      <c r="BE30" s="250">
        <v>0</v>
      </c>
      <c r="BF30" s="250">
        <v>913</v>
      </c>
      <c r="BG30" s="250">
        <v>49</v>
      </c>
      <c r="BH30" s="250">
        <v>47</v>
      </c>
      <c r="BI30" s="250">
        <v>0</v>
      </c>
      <c r="BJ30" s="250">
        <v>0</v>
      </c>
      <c r="BK30" s="250">
        <f>SUM(BL30:BQ30)</f>
        <v>233</v>
      </c>
      <c r="BL30" s="250">
        <v>0</v>
      </c>
      <c r="BM30" s="250">
        <v>0</v>
      </c>
      <c r="BN30" s="250">
        <v>0</v>
      </c>
      <c r="BO30" s="250">
        <v>0</v>
      </c>
      <c r="BP30" s="250">
        <v>0</v>
      </c>
      <c r="BQ30" s="250">
        <v>233</v>
      </c>
      <c r="BR30" s="250">
        <f>SUM(BY30,CF30)</f>
        <v>3167</v>
      </c>
      <c r="BS30" s="250">
        <f>SUM(BZ30,CG30)</f>
        <v>0</v>
      </c>
      <c r="BT30" s="250">
        <f>SUM(CA30,CH30)</f>
        <v>2804</v>
      </c>
      <c r="BU30" s="250">
        <f>SUM(CB30,CI30)</f>
        <v>172</v>
      </c>
      <c r="BV30" s="250">
        <f>SUM(CC30,CJ30)</f>
        <v>191</v>
      </c>
      <c r="BW30" s="250">
        <f>SUM(CD30,CK30)</f>
        <v>0</v>
      </c>
      <c r="BX30" s="250">
        <f>SUM(CE30,CL30)</f>
        <v>0</v>
      </c>
      <c r="BY30" s="250">
        <f>SUM(BZ30:CE30)</f>
        <v>2158</v>
      </c>
      <c r="BZ30" s="250">
        <f>F30</f>
        <v>0</v>
      </c>
      <c r="CA30" s="250">
        <f>J30</f>
        <v>1891</v>
      </c>
      <c r="CB30" s="250">
        <f>N30</f>
        <v>123</v>
      </c>
      <c r="CC30" s="250">
        <f>R30</f>
        <v>144</v>
      </c>
      <c r="CD30" s="250">
        <f>V30</f>
        <v>0</v>
      </c>
      <c r="CE30" s="250">
        <f>Z30</f>
        <v>0</v>
      </c>
      <c r="CF30" s="250">
        <f>SUM(CG30:CL30)</f>
        <v>1009</v>
      </c>
      <c r="CG30" s="250">
        <f>BE30</f>
        <v>0</v>
      </c>
      <c r="CH30" s="250">
        <f>BF30</f>
        <v>913</v>
      </c>
      <c r="CI30" s="250">
        <f>BG30</f>
        <v>49</v>
      </c>
      <c r="CJ30" s="250">
        <f>BH30</f>
        <v>47</v>
      </c>
      <c r="CK30" s="250">
        <f>BI30</f>
        <v>0</v>
      </c>
      <c r="CL30" s="250">
        <f>BJ30</f>
        <v>0</v>
      </c>
      <c r="CM30" s="250">
        <f>SUM(CT30,DA30)</f>
        <v>2799</v>
      </c>
      <c r="CN30" s="250">
        <f>SUM(CU30,DB30)</f>
        <v>0</v>
      </c>
      <c r="CO30" s="250">
        <f>SUM(CV30,DC30)</f>
        <v>2296</v>
      </c>
      <c r="CP30" s="250">
        <f>SUM(CW30,DD30)</f>
        <v>101</v>
      </c>
      <c r="CQ30" s="250">
        <f>SUM(CX30,DE30)</f>
        <v>169</v>
      </c>
      <c r="CR30" s="250">
        <f>SUM(CY30,DF30)</f>
        <v>0</v>
      </c>
      <c r="CS30" s="250">
        <f>SUM(CZ30,DG30)</f>
        <v>233</v>
      </c>
      <c r="CT30" s="250">
        <f>SUM(CU30:CZ30)</f>
        <v>2566</v>
      </c>
      <c r="CU30" s="250">
        <f>AE30</f>
        <v>0</v>
      </c>
      <c r="CV30" s="250">
        <f>AI30</f>
        <v>2296</v>
      </c>
      <c r="CW30" s="250">
        <f>AM30</f>
        <v>101</v>
      </c>
      <c r="CX30" s="250">
        <f>AQ30</f>
        <v>169</v>
      </c>
      <c r="CY30" s="250">
        <f>AU30</f>
        <v>0</v>
      </c>
      <c r="CZ30" s="250">
        <f>AY30</f>
        <v>0</v>
      </c>
      <c r="DA30" s="250">
        <f>SUM(DB30:DG30)</f>
        <v>233</v>
      </c>
      <c r="DB30" s="250">
        <f>BL30</f>
        <v>0</v>
      </c>
      <c r="DC30" s="250">
        <f>BM30</f>
        <v>0</v>
      </c>
      <c r="DD30" s="250">
        <f>BN30</f>
        <v>0</v>
      </c>
      <c r="DE30" s="250">
        <f>BO30</f>
        <v>0</v>
      </c>
      <c r="DF30" s="250">
        <f>BP30</f>
        <v>0</v>
      </c>
      <c r="DG30" s="250">
        <f>BQ30</f>
        <v>233</v>
      </c>
      <c r="DH30" s="250">
        <v>0</v>
      </c>
      <c r="DI30" s="250">
        <f>SUM(DJ30:DM30)</f>
        <v>0</v>
      </c>
      <c r="DJ30" s="250">
        <v>0</v>
      </c>
      <c r="DK30" s="250">
        <v>0</v>
      </c>
      <c r="DL30" s="250">
        <v>0</v>
      </c>
      <c r="DM30" s="250">
        <v>0</v>
      </c>
    </row>
    <row r="31" spans="1:117" s="201" customFormat="1" ht="12" customHeight="1">
      <c r="A31" s="202" t="s">
        <v>304</v>
      </c>
      <c r="B31" s="203" t="s">
        <v>352</v>
      </c>
      <c r="C31" s="202" t="s">
        <v>353</v>
      </c>
      <c r="D31" s="250">
        <f>SUM(E31,AD31,BC31)</f>
        <v>1020</v>
      </c>
      <c r="E31" s="250">
        <f>SUM(F31,J31,N31,R31,V31,Z31)</f>
        <v>740</v>
      </c>
      <c r="F31" s="250">
        <f>SUM(G31:I31)</f>
        <v>0</v>
      </c>
      <c r="G31" s="250">
        <v>0</v>
      </c>
      <c r="H31" s="250">
        <v>0</v>
      </c>
      <c r="I31" s="250">
        <v>0</v>
      </c>
      <c r="J31" s="250">
        <f>SUM(K31:M31)</f>
        <v>626</v>
      </c>
      <c r="K31" s="250">
        <v>0</v>
      </c>
      <c r="L31" s="250">
        <v>626</v>
      </c>
      <c r="M31" s="250">
        <v>0</v>
      </c>
      <c r="N31" s="250">
        <f>SUM(O31:Q31)</f>
        <v>27</v>
      </c>
      <c r="O31" s="250">
        <v>0</v>
      </c>
      <c r="P31" s="250">
        <v>27</v>
      </c>
      <c r="Q31" s="250">
        <v>0</v>
      </c>
      <c r="R31" s="250">
        <f>SUM(S31:U31)</f>
        <v>87</v>
      </c>
      <c r="S31" s="250">
        <v>0</v>
      </c>
      <c r="T31" s="250">
        <v>87</v>
      </c>
      <c r="U31" s="250">
        <v>0</v>
      </c>
      <c r="V31" s="250">
        <f>SUM(W31:Y31)</f>
        <v>0</v>
      </c>
      <c r="W31" s="250">
        <v>0</v>
      </c>
      <c r="X31" s="250">
        <v>0</v>
      </c>
      <c r="Y31" s="250">
        <v>0</v>
      </c>
      <c r="Z31" s="250">
        <f>SUM(AA31:AC31)</f>
        <v>0</v>
      </c>
      <c r="AA31" s="250">
        <v>0</v>
      </c>
      <c r="AB31" s="250">
        <v>0</v>
      </c>
      <c r="AC31" s="250">
        <v>0</v>
      </c>
      <c r="AD31" s="250">
        <f>SUM(AE31,AI31,AM31,AQ31,AU31,AY31)</f>
        <v>97</v>
      </c>
      <c r="AE31" s="250">
        <f>SUM(AF31:AH31)</f>
        <v>0</v>
      </c>
      <c r="AF31" s="250">
        <v>0</v>
      </c>
      <c r="AG31" s="250">
        <v>0</v>
      </c>
      <c r="AH31" s="250">
        <v>0</v>
      </c>
      <c r="AI31" s="250">
        <f>SUM(AJ31:AL31)</f>
        <v>85</v>
      </c>
      <c r="AJ31" s="250">
        <v>0</v>
      </c>
      <c r="AK31" s="250">
        <v>0</v>
      </c>
      <c r="AL31" s="250">
        <v>85</v>
      </c>
      <c r="AM31" s="250">
        <f>SUM(AN31:AP31)</f>
        <v>12</v>
      </c>
      <c r="AN31" s="250">
        <v>0</v>
      </c>
      <c r="AO31" s="250">
        <v>0</v>
      </c>
      <c r="AP31" s="250">
        <v>12</v>
      </c>
      <c r="AQ31" s="250">
        <f>SUM(AR31:AT31)</f>
        <v>0</v>
      </c>
      <c r="AR31" s="250">
        <v>0</v>
      </c>
      <c r="AS31" s="250">
        <v>0</v>
      </c>
      <c r="AT31" s="250">
        <v>0</v>
      </c>
      <c r="AU31" s="250">
        <f>SUM(AV31:AX31)</f>
        <v>0</v>
      </c>
      <c r="AV31" s="250">
        <v>0</v>
      </c>
      <c r="AW31" s="250">
        <v>0</v>
      </c>
      <c r="AX31" s="250">
        <v>0</v>
      </c>
      <c r="AY31" s="250">
        <f>SUM(AZ31:BB31)</f>
        <v>0</v>
      </c>
      <c r="AZ31" s="250">
        <v>0</v>
      </c>
      <c r="BA31" s="250">
        <v>0</v>
      </c>
      <c r="BB31" s="250">
        <v>0</v>
      </c>
      <c r="BC31" s="250">
        <f>SUM(BD31,BK31)</f>
        <v>183</v>
      </c>
      <c r="BD31" s="250">
        <f>SUM(BE31:BJ31)</f>
        <v>120</v>
      </c>
      <c r="BE31" s="250">
        <v>0</v>
      </c>
      <c r="BF31" s="250">
        <v>78</v>
      </c>
      <c r="BG31" s="250">
        <v>42</v>
      </c>
      <c r="BH31" s="250">
        <v>0</v>
      </c>
      <c r="BI31" s="250">
        <v>0</v>
      </c>
      <c r="BJ31" s="250">
        <v>0</v>
      </c>
      <c r="BK31" s="250">
        <f>SUM(BL31:BQ31)</f>
        <v>63</v>
      </c>
      <c r="BL31" s="250">
        <v>0</v>
      </c>
      <c r="BM31" s="250">
        <v>59</v>
      </c>
      <c r="BN31" s="250">
        <v>4</v>
      </c>
      <c r="BO31" s="250">
        <v>0</v>
      </c>
      <c r="BP31" s="250">
        <v>0</v>
      </c>
      <c r="BQ31" s="250">
        <v>0</v>
      </c>
      <c r="BR31" s="250">
        <f>SUM(BY31,CF31)</f>
        <v>860</v>
      </c>
      <c r="BS31" s="250">
        <f>SUM(BZ31,CG31)</f>
        <v>0</v>
      </c>
      <c r="BT31" s="250">
        <f>SUM(CA31,CH31)</f>
        <v>704</v>
      </c>
      <c r="BU31" s="250">
        <f>SUM(CB31,CI31)</f>
        <v>69</v>
      </c>
      <c r="BV31" s="250">
        <f>SUM(CC31,CJ31)</f>
        <v>87</v>
      </c>
      <c r="BW31" s="250">
        <f>SUM(CD31,CK31)</f>
        <v>0</v>
      </c>
      <c r="BX31" s="250">
        <f>SUM(CE31,CL31)</f>
        <v>0</v>
      </c>
      <c r="BY31" s="250">
        <f>SUM(BZ31:CE31)</f>
        <v>740</v>
      </c>
      <c r="BZ31" s="250">
        <f>F31</f>
        <v>0</v>
      </c>
      <c r="CA31" s="250">
        <f>J31</f>
        <v>626</v>
      </c>
      <c r="CB31" s="250">
        <f>N31</f>
        <v>27</v>
      </c>
      <c r="CC31" s="250">
        <f>R31</f>
        <v>87</v>
      </c>
      <c r="CD31" s="250">
        <f>V31</f>
        <v>0</v>
      </c>
      <c r="CE31" s="250">
        <f>Z31</f>
        <v>0</v>
      </c>
      <c r="CF31" s="250">
        <f>SUM(CG31:CL31)</f>
        <v>120</v>
      </c>
      <c r="CG31" s="250">
        <f>BE31</f>
        <v>0</v>
      </c>
      <c r="CH31" s="250">
        <f>BF31</f>
        <v>78</v>
      </c>
      <c r="CI31" s="250">
        <f>BG31</f>
        <v>42</v>
      </c>
      <c r="CJ31" s="250">
        <f>BH31</f>
        <v>0</v>
      </c>
      <c r="CK31" s="250">
        <f>BI31</f>
        <v>0</v>
      </c>
      <c r="CL31" s="250">
        <f>BJ31</f>
        <v>0</v>
      </c>
      <c r="CM31" s="250">
        <f>SUM(CT31,DA31)</f>
        <v>160</v>
      </c>
      <c r="CN31" s="250">
        <f>SUM(CU31,DB31)</f>
        <v>0</v>
      </c>
      <c r="CO31" s="250">
        <f>SUM(CV31,DC31)</f>
        <v>144</v>
      </c>
      <c r="CP31" s="250">
        <f>SUM(CW31,DD31)</f>
        <v>16</v>
      </c>
      <c r="CQ31" s="250">
        <f>SUM(CX31,DE31)</f>
        <v>0</v>
      </c>
      <c r="CR31" s="250">
        <f>SUM(CY31,DF31)</f>
        <v>0</v>
      </c>
      <c r="CS31" s="250">
        <f>SUM(CZ31,DG31)</f>
        <v>0</v>
      </c>
      <c r="CT31" s="250">
        <f>SUM(CU31:CZ31)</f>
        <v>97</v>
      </c>
      <c r="CU31" s="250">
        <f>AE31</f>
        <v>0</v>
      </c>
      <c r="CV31" s="250">
        <f>AI31</f>
        <v>85</v>
      </c>
      <c r="CW31" s="250">
        <f>AM31</f>
        <v>12</v>
      </c>
      <c r="CX31" s="250">
        <f>AQ31</f>
        <v>0</v>
      </c>
      <c r="CY31" s="250">
        <f>AU31</f>
        <v>0</v>
      </c>
      <c r="CZ31" s="250">
        <f>AY31</f>
        <v>0</v>
      </c>
      <c r="DA31" s="250">
        <f>SUM(DB31:DG31)</f>
        <v>63</v>
      </c>
      <c r="DB31" s="250">
        <f>BL31</f>
        <v>0</v>
      </c>
      <c r="DC31" s="250">
        <f>BM31</f>
        <v>59</v>
      </c>
      <c r="DD31" s="250">
        <f>BN31</f>
        <v>4</v>
      </c>
      <c r="DE31" s="250">
        <f>BO31</f>
        <v>0</v>
      </c>
      <c r="DF31" s="250">
        <f>BP31</f>
        <v>0</v>
      </c>
      <c r="DG31" s="250">
        <f>BQ31</f>
        <v>0</v>
      </c>
      <c r="DH31" s="250">
        <v>0</v>
      </c>
      <c r="DI31" s="250">
        <f>SUM(DJ31:DM31)</f>
        <v>1</v>
      </c>
      <c r="DJ31" s="250">
        <v>0</v>
      </c>
      <c r="DK31" s="250">
        <v>0</v>
      </c>
      <c r="DL31" s="250">
        <v>0</v>
      </c>
      <c r="DM31" s="250">
        <v>1</v>
      </c>
    </row>
    <row r="32" spans="1:117" s="201" customFormat="1" ht="12" customHeight="1">
      <c r="A32" s="202" t="s">
        <v>304</v>
      </c>
      <c r="B32" s="203" t="s">
        <v>354</v>
      </c>
      <c r="C32" s="202" t="s">
        <v>355</v>
      </c>
      <c r="D32" s="250">
        <f>SUM(E32,AD32,BC32)</f>
        <v>5068</v>
      </c>
      <c r="E32" s="250">
        <f>SUM(F32,J32,N32,R32,V32,Z32)</f>
        <v>3401</v>
      </c>
      <c r="F32" s="250">
        <f>SUM(G32:I32)</f>
        <v>0</v>
      </c>
      <c r="G32" s="250">
        <v>0</v>
      </c>
      <c r="H32" s="250">
        <v>0</v>
      </c>
      <c r="I32" s="250">
        <v>0</v>
      </c>
      <c r="J32" s="250">
        <f>SUM(K32:M32)</f>
        <v>2896</v>
      </c>
      <c r="K32" s="250">
        <v>0</v>
      </c>
      <c r="L32" s="250">
        <v>2896</v>
      </c>
      <c r="M32" s="250">
        <v>0</v>
      </c>
      <c r="N32" s="250">
        <f>SUM(O32:Q32)</f>
        <v>99</v>
      </c>
      <c r="O32" s="250">
        <v>0</v>
      </c>
      <c r="P32" s="250">
        <v>99</v>
      </c>
      <c r="Q32" s="250">
        <v>0</v>
      </c>
      <c r="R32" s="250">
        <f>SUM(S32:U32)</f>
        <v>406</v>
      </c>
      <c r="S32" s="250">
        <v>0</v>
      </c>
      <c r="T32" s="250">
        <v>406</v>
      </c>
      <c r="U32" s="250">
        <v>0</v>
      </c>
      <c r="V32" s="250">
        <f>SUM(W32:Y32)</f>
        <v>0</v>
      </c>
      <c r="W32" s="250">
        <v>0</v>
      </c>
      <c r="X32" s="250">
        <v>0</v>
      </c>
      <c r="Y32" s="250">
        <v>0</v>
      </c>
      <c r="Z32" s="250">
        <f>SUM(AA32:AC32)</f>
        <v>0</v>
      </c>
      <c r="AA32" s="250">
        <v>0</v>
      </c>
      <c r="AB32" s="250">
        <v>0</v>
      </c>
      <c r="AC32" s="250">
        <v>0</v>
      </c>
      <c r="AD32" s="250">
        <f>SUM(AE32,AI32,AM32,AQ32,AU32,AY32)</f>
        <v>794</v>
      </c>
      <c r="AE32" s="250">
        <f>SUM(AF32:AH32)</f>
        <v>0</v>
      </c>
      <c r="AF32" s="250">
        <v>0</v>
      </c>
      <c r="AG32" s="250">
        <v>0</v>
      </c>
      <c r="AH32" s="250">
        <v>0</v>
      </c>
      <c r="AI32" s="250">
        <f>SUM(AJ32:AL32)</f>
        <v>756</v>
      </c>
      <c r="AJ32" s="250">
        <v>0</v>
      </c>
      <c r="AK32" s="250">
        <v>0</v>
      </c>
      <c r="AL32" s="250">
        <v>756</v>
      </c>
      <c r="AM32" s="250">
        <f>SUM(AN32:AP32)</f>
        <v>38</v>
      </c>
      <c r="AN32" s="250">
        <v>0</v>
      </c>
      <c r="AO32" s="250">
        <v>0</v>
      </c>
      <c r="AP32" s="250">
        <v>38</v>
      </c>
      <c r="AQ32" s="250">
        <f>SUM(AR32:AT32)</f>
        <v>0</v>
      </c>
      <c r="AR32" s="250">
        <v>0</v>
      </c>
      <c r="AS32" s="250">
        <v>0</v>
      </c>
      <c r="AT32" s="250">
        <v>0</v>
      </c>
      <c r="AU32" s="250">
        <f>SUM(AV32:AX32)</f>
        <v>0</v>
      </c>
      <c r="AV32" s="250">
        <v>0</v>
      </c>
      <c r="AW32" s="250">
        <v>0</v>
      </c>
      <c r="AX32" s="250">
        <v>0</v>
      </c>
      <c r="AY32" s="250">
        <f>SUM(AZ32:BB32)</f>
        <v>0</v>
      </c>
      <c r="AZ32" s="250">
        <v>0</v>
      </c>
      <c r="BA32" s="250">
        <v>0</v>
      </c>
      <c r="BB32" s="250">
        <v>0</v>
      </c>
      <c r="BC32" s="250">
        <f>SUM(BD32,BK32)</f>
        <v>873</v>
      </c>
      <c r="BD32" s="250">
        <f>SUM(BE32:BJ32)</f>
        <v>644</v>
      </c>
      <c r="BE32" s="250">
        <v>0</v>
      </c>
      <c r="BF32" s="250">
        <v>437</v>
      </c>
      <c r="BG32" s="250">
        <v>207</v>
      </c>
      <c r="BH32" s="250">
        <v>0</v>
      </c>
      <c r="BI32" s="250">
        <v>0</v>
      </c>
      <c r="BJ32" s="250">
        <v>0</v>
      </c>
      <c r="BK32" s="250">
        <f>SUM(BL32:BQ32)</f>
        <v>229</v>
      </c>
      <c r="BL32" s="250">
        <v>0</v>
      </c>
      <c r="BM32" s="250">
        <v>197</v>
      </c>
      <c r="BN32" s="250">
        <v>32</v>
      </c>
      <c r="BO32" s="250">
        <v>0</v>
      </c>
      <c r="BP32" s="250">
        <v>0</v>
      </c>
      <c r="BQ32" s="250">
        <v>0</v>
      </c>
      <c r="BR32" s="250">
        <f>SUM(BY32,CF32)</f>
        <v>4045</v>
      </c>
      <c r="BS32" s="250">
        <f>SUM(BZ32,CG32)</f>
        <v>0</v>
      </c>
      <c r="BT32" s="250">
        <f>SUM(CA32,CH32)</f>
        <v>3333</v>
      </c>
      <c r="BU32" s="250">
        <f>SUM(CB32,CI32)</f>
        <v>306</v>
      </c>
      <c r="BV32" s="250">
        <f>SUM(CC32,CJ32)</f>
        <v>406</v>
      </c>
      <c r="BW32" s="250">
        <f>SUM(CD32,CK32)</f>
        <v>0</v>
      </c>
      <c r="BX32" s="250">
        <f>SUM(CE32,CL32)</f>
        <v>0</v>
      </c>
      <c r="BY32" s="250">
        <f>SUM(BZ32:CE32)</f>
        <v>3401</v>
      </c>
      <c r="BZ32" s="250">
        <f>F32</f>
        <v>0</v>
      </c>
      <c r="CA32" s="250">
        <f>J32</f>
        <v>2896</v>
      </c>
      <c r="CB32" s="250">
        <f>N32</f>
        <v>99</v>
      </c>
      <c r="CC32" s="250">
        <f>R32</f>
        <v>406</v>
      </c>
      <c r="CD32" s="250">
        <f>V32</f>
        <v>0</v>
      </c>
      <c r="CE32" s="250">
        <f>Z32</f>
        <v>0</v>
      </c>
      <c r="CF32" s="250">
        <f>SUM(CG32:CL32)</f>
        <v>644</v>
      </c>
      <c r="CG32" s="250">
        <f>BE32</f>
        <v>0</v>
      </c>
      <c r="CH32" s="250">
        <f>BF32</f>
        <v>437</v>
      </c>
      <c r="CI32" s="250">
        <f>BG32</f>
        <v>207</v>
      </c>
      <c r="CJ32" s="250">
        <f>BH32</f>
        <v>0</v>
      </c>
      <c r="CK32" s="250">
        <f>BI32</f>
        <v>0</v>
      </c>
      <c r="CL32" s="250">
        <f>BJ32</f>
        <v>0</v>
      </c>
      <c r="CM32" s="250">
        <f>SUM(CT32,DA32)</f>
        <v>1023</v>
      </c>
      <c r="CN32" s="250">
        <f>SUM(CU32,DB32)</f>
        <v>0</v>
      </c>
      <c r="CO32" s="250">
        <f>SUM(CV32,DC32)</f>
        <v>953</v>
      </c>
      <c r="CP32" s="250">
        <f>SUM(CW32,DD32)</f>
        <v>70</v>
      </c>
      <c r="CQ32" s="250">
        <f>SUM(CX32,DE32)</f>
        <v>0</v>
      </c>
      <c r="CR32" s="250">
        <f>SUM(CY32,DF32)</f>
        <v>0</v>
      </c>
      <c r="CS32" s="250">
        <f>SUM(CZ32,DG32)</f>
        <v>0</v>
      </c>
      <c r="CT32" s="250">
        <f>SUM(CU32:CZ32)</f>
        <v>794</v>
      </c>
      <c r="CU32" s="250">
        <f>AE32</f>
        <v>0</v>
      </c>
      <c r="CV32" s="250">
        <f>AI32</f>
        <v>756</v>
      </c>
      <c r="CW32" s="250">
        <f>AM32</f>
        <v>38</v>
      </c>
      <c r="CX32" s="250">
        <f>AQ32</f>
        <v>0</v>
      </c>
      <c r="CY32" s="250">
        <f>AU32</f>
        <v>0</v>
      </c>
      <c r="CZ32" s="250">
        <f>AY32</f>
        <v>0</v>
      </c>
      <c r="DA32" s="250">
        <f>SUM(DB32:DG32)</f>
        <v>229</v>
      </c>
      <c r="DB32" s="250">
        <f>BL32</f>
        <v>0</v>
      </c>
      <c r="DC32" s="250">
        <f>BM32</f>
        <v>197</v>
      </c>
      <c r="DD32" s="250">
        <f>BN32</f>
        <v>32</v>
      </c>
      <c r="DE32" s="250">
        <f>BO32</f>
        <v>0</v>
      </c>
      <c r="DF32" s="250">
        <f>BP32</f>
        <v>0</v>
      </c>
      <c r="DG32" s="250">
        <f>BQ32</f>
        <v>0</v>
      </c>
      <c r="DH32" s="250">
        <v>0</v>
      </c>
      <c r="DI32" s="250">
        <f>SUM(DJ32:DM32)</f>
        <v>2</v>
      </c>
      <c r="DJ32" s="250">
        <v>0</v>
      </c>
      <c r="DK32" s="250">
        <v>0</v>
      </c>
      <c r="DL32" s="250">
        <v>0</v>
      </c>
      <c r="DM32" s="250">
        <v>2</v>
      </c>
    </row>
    <row r="33" spans="1:117" s="201" customFormat="1" ht="12" customHeight="1">
      <c r="A33" s="202" t="s">
        <v>304</v>
      </c>
      <c r="B33" s="203" t="s">
        <v>356</v>
      </c>
      <c r="C33" s="202" t="s">
        <v>357</v>
      </c>
      <c r="D33" s="250">
        <f>SUM(E33,AD33,BC33)</f>
        <v>2975</v>
      </c>
      <c r="E33" s="250">
        <f>SUM(F33,J33,N33,R33,V33,Z33)</f>
        <v>1705</v>
      </c>
      <c r="F33" s="250">
        <f>SUM(G33:I33)</f>
        <v>0</v>
      </c>
      <c r="G33" s="250">
        <v>0</v>
      </c>
      <c r="H33" s="250">
        <v>0</v>
      </c>
      <c r="I33" s="250">
        <v>0</v>
      </c>
      <c r="J33" s="250">
        <f>SUM(K33:M33)</f>
        <v>1328</v>
      </c>
      <c r="K33" s="250">
        <v>1328</v>
      </c>
      <c r="L33" s="250"/>
      <c r="M33" s="250">
        <v>0</v>
      </c>
      <c r="N33" s="250">
        <f>SUM(O33:Q33)</f>
        <v>144</v>
      </c>
      <c r="O33" s="250">
        <v>144</v>
      </c>
      <c r="P33" s="250">
        <v>0</v>
      </c>
      <c r="Q33" s="250">
        <v>0</v>
      </c>
      <c r="R33" s="250">
        <f>SUM(S33:U33)</f>
        <v>233</v>
      </c>
      <c r="S33" s="250">
        <v>233</v>
      </c>
      <c r="T33" s="250">
        <v>0</v>
      </c>
      <c r="U33" s="250">
        <v>0</v>
      </c>
      <c r="V33" s="250">
        <f>SUM(W33:Y33)</f>
        <v>0</v>
      </c>
      <c r="W33" s="250">
        <v>0</v>
      </c>
      <c r="X33" s="250">
        <v>0</v>
      </c>
      <c r="Y33" s="250">
        <v>0</v>
      </c>
      <c r="Z33" s="250">
        <f>SUM(AA33:AC33)</f>
        <v>0</v>
      </c>
      <c r="AA33" s="250"/>
      <c r="AB33" s="250">
        <v>0</v>
      </c>
      <c r="AC33" s="250">
        <v>0</v>
      </c>
      <c r="AD33" s="250">
        <f>SUM(AE33,AI33,AM33,AQ33,AU33,AY33)</f>
        <v>0</v>
      </c>
      <c r="AE33" s="250">
        <f>SUM(AF33:AH33)</f>
        <v>0</v>
      </c>
      <c r="AF33" s="250">
        <v>0</v>
      </c>
      <c r="AG33" s="250">
        <v>0</v>
      </c>
      <c r="AH33" s="250">
        <v>0</v>
      </c>
      <c r="AI33" s="250">
        <f>SUM(AJ33:AL33)</f>
        <v>0</v>
      </c>
      <c r="AJ33" s="250"/>
      <c r="AK33" s="250">
        <v>0</v>
      </c>
      <c r="AL33" s="250">
        <v>0</v>
      </c>
      <c r="AM33" s="250">
        <f>SUM(AN33:AP33)</f>
        <v>0</v>
      </c>
      <c r="AN33" s="250">
        <v>0</v>
      </c>
      <c r="AO33" s="250">
        <v>0</v>
      </c>
      <c r="AP33" s="250">
        <v>0</v>
      </c>
      <c r="AQ33" s="250">
        <f>SUM(AR33:AT33)</f>
        <v>0</v>
      </c>
      <c r="AR33" s="250">
        <v>0</v>
      </c>
      <c r="AS33" s="250">
        <v>0</v>
      </c>
      <c r="AT33" s="250">
        <v>0</v>
      </c>
      <c r="AU33" s="250">
        <f>SUM(AV33:AX33)</f>
        <v>0</v>
      </c>
      <c r="AV33" s="250">
        <v>0</v>
      </c>
      <c r="AW33" s="250">
        <v>0</v>
      </c>
      <c r="AX33" s="250">
        <v>0</v>
      </c>
      <c r="AY33" s="250">
        <f>SUM(AZ33:BB33)</f>
        <v>0</v>
      </c>
      <c r="AZ33" s="250">
        <v>0</v>
      </c>
      <c r="BA33" s="250">
        <v>0</v>
      </c>
      <c r="BB33" s="250">
        <v>0</v>
      </c>
      <c r="BC33" s="250">
        <f>SUM(BD33,BK33)</f>
        <v>1270</v>
      </c>
      <c r="BD33" s="250">
        <f>SUM(BE33:BJ33)</f>
        <v>0</v>
      </c>
      <c r="BE33" s="250">
        <v>0</v>
      </c>
      <c r="BF33" s="250">
        <v>0</v>
      </c>
      <c r="BG33" s="250">
        <v>0</v>
      </c>
      <c r="BH33" s="250">
        <v>0</v>
      </c>
      <c r="BI33" s="250">
        <v>0</v>
      </c>
      <c r="BJ33" s="250">
        <v>0</v>
      </c>
      <c r="BK33" s="250">
        <f>SUM(BL33:BQ33)</f>
        <v>1270</v>
      </c>
      <c r="BL33" s="250">
        <v>0</v>
      </c>
      <c r="BM33" s="250">
        <v>1218</v>
      </c>
      <c r="BN33" s="250"/>
      <c r="BO33" s="250">
        <v>52</v>
      </c>
      <c r="BP33" s="250">
        <v>0</v>
      </c>
      <c r="BQ33" s="250">
        <v>0</v>
      </c>
      <c r="BR33" s="250">
        <f>SUM(BY33,CF33)</f>
        <v>1705</v>
      </c>
      <c r="BS33" s="250">
        <f>SUM(BZ33,CG33)</f>
        <v>0</v>
      </c>
      <c r="BT33" s="250">
        <f>SUM(CA33,CH33)</f>
        <v>1328</v>
      </c>
      <c r="BU33" s="250">
        <f>SUM(CB33,CI33)</f>
        <v>144</v>
      </c>
      <c r="BV33" s="250">
        <f>SUM(CC33,CJ33)</f>
        <v>233</v>
      </c>
      <c r="BW33" s="250">
        <f>SUM(CD33,CK33)</f>
        <v>0</v>
      </c>
      <c r="BX33" s="250">
        <f>SUM(CE33,CL33)</f>
        <v>0</v>
      </c>
      <c r="BY33" s="250">
        <f>SUM(BZ33:CE33)</f>
        <v>1705</v>
      </c>
      <c r="BZ33" s="250">
        <f>F33</f>
        <v>0</v>
      </c>
      <c r="CA33" s="250">
        <f>J33</f>
        <v>1328</v>
      </c>
      <c r="CB33" s="250">
        <f>N33</f>
        <v>144</v>
      </c>
      <c r="CC33" s="250">
        <f>R33</f>
        <v>233</v>
      </c>
      <c r="CD33" s="250">
        <f>V33</f>
        <v>0</v>
      </c>
      <c r="CE33" s="250">
        <f>Z33</f>
        <v>0</v>
      </c>
      <c r="CF33" s="250">
        <f>SUM(CG33:CL33)</f>
        <v>0</v>
      </c>
      <c r="CG33" s="250">
        <f>BE33</f>
        <v>0</v>
      </c>
      <c r="CH33" s="250">
        <f>BF33</f>
        <v>0</v>
      </c>
      <c r="CI33" s="250">
        <f>BG33</f>
        <v>0</v>
      </c>
      <c r="CJ33" s="250">
        <f>BH33</f>
        <v>0</v>
      </c>
      <c r="CK33" s="250">
        <f>BI33</f>
        <v>0</v>
      </c>
      <c r="CL33" s="250">
        <f>BJ33</f>
        <v>0</v>
      </c>
      <c r="CM33" s="250">
        <f>SUM(CT33,DA33)</f>
        <v>1270</v>
      </c>
      <c r="CN33" s="250">
        <f>SUM(CU33,DB33)</f>
        <v>0</v>
      </c>
      <c r="CO33" s="250">
        <f>SUM(CV33,DC33)</f>
        <v>1218</v>
      </c>
      <c r="CP33" s="250">
        <f>SUM(CW33,DD33)</f>
        <v>0</v>
      </c>
      <c r="CQ33" s="250">
        <f>SUM(CX33,DE33)</f>
        <v>52</v>
      </c>
      <c r="CR33" s="250">
        <f>SUM(CY33,DF33)</f>
        <v>0</v>
      </c>
      <c r="CS33" s="250">
        <f>SUM(CZ33,DG33)</f>
        <v>0</v>
      </c>
      <c r="CT33" s="250">
        <f>SUM(CU33:CZ33)</f>
        <v>0</v>
      </c>
      <c r="CU33" s="250">
        <f>AE33</f>
        <v>0</v>
      </c>
      <c r="CV33" s="250">
        <f>AI33</f>
        <v>0</v>
      </c>
      <c r="CW33" s="250">
        <f>AM33</f>
        <v>0</v>
      </c>
      <c r="CX33" s="250">
        <f>AQ33</f>
        <v>0</v>
      </c>
      <c r="CY33" s="250">
        <f>AU33</f>
        <v>0</v>
      </c>
      <c r="CZ33" s="250">
        <f>AY33</f>
        <v>0</v>
      </c>
      <c r="DA33" s="250">
        <f>SUM(DB33:DG33)</f>
        <v>1270</v>
      </c>
      <c r="DB33" s="250">
        <f>BL33</f>
        <v>0</v>
      </c>
      <c r="DC33" s="250">
        <f>BM33</f>
        <v>1218</v>
      </c>
      <c r="DD33" s="250">
        <f>BN33</f>
        <v>0</v>
      </c>
      <c r="DE33" s="250">
        <f>BO33</f>
        <v>52</v>
      </c>
      <c r="DF33" s="250">
        <f>BP33</f>
        <v>0</v>
      </c>
      <c r="DG33" s="250">
        <f>BQ33</f>
        <v>0</v>
      </c>
      <c r="DH33" s="250">
        <v>0</v>
      </c>
      <c r="DI33" s="250">
        <f>SUM(DJ33:DM33)</f>
        <v>0</v>
      </c>
      <c r="DJ33" s="250">
        <v>0</v>
      </c>
      <c r="DK33" s="250">
        <v>0</v>
      </c>
      <c r="DL33" s="250">
        <v>0</v>
      </c>
      <c r="DM33" s="250">
        <v>0</v>
      </c>
    </row>
    <row r="34" spans="1:117" s="201" customFormat="1" ht="12" customHeight="1">
      <c r="A34" s="202" t="s">
        <v>304</v>
      </c>
      <c r="B34" s="203" t="s">
        <v>358</v>
      </c>
      <c r="C34" s="202" t="s">
        <v>359</v>
      </c>
      <c r="D34" s="250">
        <f>SUM(E34,AD34,BC34)</f>
        <v>958</v>
      </c>
      <c r="E34" s="250">
        <f>SUM(F34,J34,N34,R34,V34,Z34)</f>
        <v>754</v>
      </c>
      <c r="F34" s="250">
        <f>SUM(G34:I34)</f>
        <v>0</v>
      </c>
      <c r="G34" s="250">
        <v>0</v>
      </c>
      <c r="H34" s="250">
        <v>0</v>
      </c>
      <c r="I34" s="250">
        <v>0</v>
      </c>
      <c r="J34" s="250">
        <f>SUM(K34:M34)</f>
        <v>543</v>
      </c>
      <c r="K34" s="250">
        <v>0</v>
      </c>
      <c r="L34" s="250">
        <v>543</v>
      </c>
      <c r="M34" s="250">
        <v>0</v>
      </c>
      <c r="N34" s="250">
        <f>SUM(O34:Q34)</f>
        <v>8</v>
      </c>
      <c r="O34" s="250">
        <v>0</v>
      </c>
      <c r="P34" s="250">
        <v>8</v>
      </c>
      <c r="Q34" s="250">
        <v>0</v>
      </c>
      <c r="R34" s="250">
        <f>SUM(S34:U34)</f>
        <v>187</v>
      </c>
      <c r="S34" s="250">
        <v>0</v>
      </c>
      <c r="T34" s="250">
        <v>187</v>
      </c>
      <c r="U34" s="250">
        <v>0</v>
      </c>
      <c r="V34" s="250">
        <f>SUM(W34:Y34)</f>
        <v>2</v>
      </c>
      <c r="W34" s="250">
        <v>0</v>
      </c>
      <c r="X34" s="250">
        <v>2</v>
      </c>
      <c r="Y34" s="250">
        <v>0</v>
      </c>
      <c r="Z34" s="250">
        <f>SUM(AA34:AC34)</f>
        <v>14</v>
      </c>
      <c r="AA34" s="250">
        <v>0</v>
      </c>
      <c r="AB34" s="250">
        <v>14</v>
      </c>
      <c r="AC34" s="250">
        <v>0</v>
      </c>
      <c r="AD34" s="250">
        <f>SUM(AE34,AI34,AM34,AQ34,AU34,AY34)</f>
        <v>0</v>
      </c>
      <c r="AE34" s="250">
        <f>SUM(AF34:AH34)</f>
        <v>0</v>
      </c>
      <c r="AF34" s="250">
        <v>0</v>
      </c>
      <c r="AG34" s="250">
        <v>0</v>
      </c>
      <c r="AH34" s="250">
        <v>0</v>
      </c>
      <c r="AI34" s="250">
        <f>SUM(AJ34:AL34)</f>
        <v>0</v>
      </c>
      <c r="AJ34" s="250">
        <v>0</v>
      </c>
      <c r="AK34" s="250">
        <v>0</v>
      </c>
      <c r="AL34" s="250">
        <v>0</v>
      </c>
      <c r="AM34" s="250">
        <f>SUM(AN34:AP34)</f>
        <v>0</v>
      </c>
      <c r="AN34" s="250">
        <v>0</v>
      </c>
      <c r="AO34" s="250">
        <v>0</v>
      </c>
      <c r="AP34" s="250">
        <v>0</v>
      </c>
      <c r="AQ34" s="250">
        <f>SUM(AR34:AT34)</f>
        <v>0</v>
      </c>
      <c r="AR34" s="250">
        <v>0</v>
      </c>
      <c r="AS34" s="250">
        <v>0</v>
      </c>
      <c r="AT34" s="250">
        <v>0</v>
      </c>
      <c r="AU34" s="250">
        <f>SUM(AV34:AX34)</f>
        <v>0</v>
      </c>
      <c r="AV34" s="250">
        <v>0</v>
      </c>
      <c r="AW34" s="250">
        <v>0</v>
      </c>
      <c r="AX34" s="250">
        <v>0</v>
      </c>
      <c r="AY34" s="250">
        <f>SUM(AZ34:BB34)</f>
        <v>0</v>
      </c>
      <c r="AZ34" s="250">
        <v>0</v>
      </c>
      <c r="BA34" s="250">
        <v>0</v>
      </c>
      <c r="BB34" s="250">
        <v>0</v>
      </c>
      <c r="BC34" s="250">
        <f>SUM(BD34,BK34)</f>
        <v>204</v>
      </c>
      <c r="BD34" s="250">
        <f>SUM(BE34:BJ34)</f>
        <v>0</v>
      </c>
      <c r="BE34" s="250">
        <v>0</v>
      </c>
      <c r="BF34" s="250">
        <v>0</v>
      </c>
      <c r="BG34" s="250">
        <v>0</v>
      </c>
      <c r="BH34" s="250">
        <v>0</v>
      </c>
      <c r="BI34" s="250">
        <v>0</v>
      </c>
      <c r="BJ34" s="250">
        <v>0</v>
      </c>
      <c r="BK34" s="250">
        <f>SUM(BL34:BQ34)</f>
        <v>204</v>
      </c>
      <c r="BL34" s="250">
        <v>0</v>
      </c>
      <c r="BM34" s="250">
        <v>204</v>
      </c>
      <c r="BN34" s="250">
        <v>0</v>
      </c>
      <c r="BO34" s="250">
        <v>0</v>
      </c>
      <c r="BP34" s="250">
        <v>0</v>
      </c>
      <c r="BQ34" s="250">
        <v>0</v>
      </c>
      <c r="BR34" s="250">
        <f>SUM(BY34,CF34)</f>
        <v>754</v>
      </c>
      <c r="BS34" s="250">
        <f>SUM(BZ34,CG34)</f>
        <v>0</v>
      </c>
      <c r="BT34" s="250">
        <f>SUM(CA34,CH34)</f>
        <v>543</v>
      </c>
      <c r="BU34" s="250">
        <f>SUM(CB34,CI34)</f>
        <v>8</v>
      </c>
      <c r="BV34" s="250">
        <f>SUM(CC34,CJ34)</f>
        <v>187</v>
      </c>
      <c r="BW34" s="250">
        <f>SUM(CD34,CK34)</f>
        <v>2</v>
      </c>
      <c r="BX34" s="250">
        <f>SUM(CE34,CL34)</f>
        <v>14</v>
      </c>
      <c r="BY34" s="250">
        <f>SUM(BZ34:CE34)</f>
        <v>754</v>
      </c>
      <c r="BZ34" s="250">
        <f>F34</f>
        <v>0</v>
      </c>
      <c r="CA34" s="250">
        <f>J34</f>
        <v>543</v>
      </c>
      <c r="CB34" s="250">
        <f>N34</f>
        <v>8</v>
      </c>
      <c r="CC34" s="250">
        <f>R34</f>
        <v>187</v>
      </c>
      <c r="CD34" s="250">
        <f>V34</f>
        <v>2</v>
      </c>
      <c r="CE34" s="250">
        <f>Z34</f>
        <v>14</v>
      </c>
      <c r="CF34" s="250">
        <f>SUM(CG34:CL34)</f>
        <v>0</v>
      </c>
      <c r="CG34" s="250">
        <f>BE34</f>
        <v>0</v>
      </c>
      <c r="CH34" s="250">
        <f>BF34</f>
        <v>0</v>
      </c>
      <c r="CI34" s="250">
        <f>BG34</f>
        <v>0</v>
      </c>
      <c r="CJ34" s="250">
        <f>BH34</f>
        <v>0</v>
      </c>
      <c r="CK34" s="250">
        <f>BI34</f>
        <v>0</v>
      </c>
      <c r="CL34" s="250">
        <f>BJ34</f>
        <v>0</v>
      </c>
      <c r="CM34" s="250">
        <f>SUM(CT34,DA34)</f>
        <v>204</v>
      </c>
      <c r="CN34" s="250">
        <f>SUM(CU34,DB34)</f>
        <v>0</v>
      </c>
      <c r="CO34" s="250">
        <f>SUM(CV34,DC34)</f>
        <v>204</v>
      </c>
      <c r="CP34" s="250">
        <f>SUM(CW34,DD34)</f>
        <v>0</v>
      </c>
      <c r="CQ34" s="250">
        <f>SUM(CX34,DE34)</f>
        <v>0</v>
      </c>
      <c r="CR34" s="250">
        <f>SUM(CY34,DF34)</f>
        <v>0</v>
      </c>
      <c r="CS34" s="250">
        <f>SUM(CZ34,DG34)</f>
        <v>0</v>
      </c>
      <c r="CT34" s="250">
        <f>SUM(CU34:CZ34)</f>
        <v>0</v>
      </c>
      <c r="CU34" s="250">
        <f>AE34</f>
        <v>0</v>
      </c>
      <c r="CV34" s="250">
        <f>AI34</f>
        <v>0</v>
      </c>
      <c r="CW34" s="250">
        <f>AM34</f>
        <v>0</v>
      </c>
      <c r="CX34" s="250">
        <f>AQ34</f>
        <v>0</v>
      </c>
      <c r="CY34" s="250">
        <f>AU34</f>
        <v>0</v>
      </c>
      <c r="CZ34" s="250">
        <f>AY34</f>
        <v>0</v>
      </c>
      <c r="DA34" s="250">
        <f>SUM(DB34:DG34)</f>
        <v>204</v>
      </c>
      <c r="DB34" s="250">
        <f>BL34</f>
        <v>0</v>
      </c>
      <c r="DC34" s="250">
        <f>BM34</f>
        <v>204</v>
      </c>
      <c r="DD34" s="250">
        <f>BN34</f>
        <v>0</v>
      </c>
      <c r="DE34" s="250">
        <f>BO34</f>
        <v>0</v>
      </c>
      <c r="DF34" s="250">
        <f>BP34</f>
        <v>0</v>
      </c>
      <c r="DG34" s="250">
        <f>BQ34</f>
        <v>0</v>
      </c>
      <c r="DH34" s="250">
        <v>0</v>
      </c>
      <c r="DI34" s="250">
        <f>SUM(DJ34:DM34)</f>
        <v>2</v>
      </c>
      <c r="DJ34" s="250">
        <v>0</v>
      </c>
      <c r="DK34" s="250">
        <v>2</v>
      </c>
      <c r="DL34" s="250">
        <v>0</v>
      </c>
      <c r="DM34" s="250">
        <v>0</v>
      </c>
    </row>
    <row r="35" spans="1:117" s="201" customFormat="1" ht="12" customHeight="1">
      <c r="A35" s="202" t="s">
        <v>304</v>
      </c>
      <c r="B35" s="203" t="s">
        <v>360</v>
      </c>
      <c r="C35" s="202" t="s">
        <v>361</v>
      </c>
      <c r="D35" s="250">
        <f>SUM(E35,AD35,BC35)</f>
        <v>1110</v>
      </c>
      <c r="E35" s="250">
        <f>SUM(F35,J35,N35,R35,V35,Z35)</f>
        <v>966</v>
      </c>
      <c r="F35" s="250">
        <f>SUM(G35:I35)</f>
        <v>0</v>
      </c>
      <c r="G35" s="250">
        <v>0</v>
      </c>
      <c r="H35" s="250">
        <v>0</v>
      </c>
      <c r="I35" s="250">
        <v>0</v>
      </c>
      <c r="J35" s="250">
        <f>SUM(K35:M35)</f>
        <v>927</v>
      </c>
      <c r="K35" s="250">
        <v>0</v>
      </c>
      <c r="L35" s="250">
        <v>927</v>
      </c>
      <c r="M35" s="250">
        <v>0</v>
      </c>
      <c r="N35" s="250">
        <f>SUM(O35:Q35)</f>
        <v>37</v>
      </c>
      <c r="O35" s="250">
        <v>0</v>
      </c>
      <c r="P35" s="250">
        <v>37</v>
      </c>
      <c r="Q35" s="250">
        <v>0</v>
      </c>
      <c r="R35" s="250">
        <f>SUM(S35:U35)</f>
        <v>0</v>
      </c>
      <c r="S35" s="250">
        <v>0</v>
      </c>
      <c r="T35" s="250">
        <v>0</v>
      </c>
      <c r="U35" s="250">
        <v>0</v>
      </c>
      <c r="V35" s="250">
        <f>SUM(W35:Y35)</f>
        <v>2</v>
      </c>
      <c r="W35" s="250">
        <v>0</v>
      </c>
      <c r="X35" s="250">
        <v>2</v>
      </c>
      <c r="Y35" s="250">
        <v>0</v>
      </c>
      <c r="Z35" s="250">
        <f>SUM(AA35:AC35)</f>
        <v>0</v>
      </c>
      <c r="AA35" s="250">
        <v>0</v>
      </c>
      <c r="AB35" s="250">
        <v>0</v>
      </c>
      <c r="AC35" s="250">
        <v>0</v>
      </c>
      <c r="AD35" s="250">
        <f>SUM(AE35,AI35,AM35,AQ35,AU35,AY35)</f>
        <v>0</v>
      </c>
      <c r="AE35" s="250">
        <f>SUM(AF35:AH35)</f>
        <v>0</v>
      </c>
      <c r="AF35" s="250">
        <v>0</v>
      </c>
      <c r="AG35" s="250">
        <v>0</v>
      </c>
      <c r="AH35" s="250">
        <v>0</v>
      </c>
      <c r="AI35" s="250">
        <f>SUM(AJ35:AL35)</f>
        <v>0</v>
      </c>
      <c r="AJ35" s="250">
        <v>0</v>
      </c>
      <c r="AK35" s="250">
        <v>0</v>
      </c>
      <c r="AL35" s="250">
        <v>0</v>
      </c>
      <c r="AM35" s="250">
        <f>SUM(AN35:AP35)</f>
        <v>0</v>
      </c>
      <c r="AN35" s="250">
        <v>0</v>
      </c>
      <c r="AO35" s="250">
        <v>0</v>
      </c>
      <c r="AP35" s="250">
        <v>0</v>
      </c>
      <c r="AQ35" s="250">
        <f>SUM(AR35:AT35)</f>
        <v>0</v>
      </c>
      <c r="AR35" s="250">
        <v>0</v>
      </c>
      <c r="AS35" s="250">
        <v>0</v>
      </c>
      <c r="AT35" s="250">
        <v>0</v>
      </c>
      <c r="AU35" s="250">
        <f>SUM(AV35:AX35)</f>
        <v>0</v>
      </c>
      <c r="AV35" s="250">
        <v>0</v>
      </c>
      <c r="AW35" s="250">
        <v>0</v>
      </c>
      <c r="AX35" s="250">
        <v>0</v>
      </c>
      <c r="AY35" s="250">
        <f>SUM(AZ35:BB35)</f>
        <v>0</v>
      </c>
      <c r="AZ35" s="250">
        <v>0</v>
      </c>
      <c r="BA35" s="250">
        <v>0</v>
      </c>
      <c r="BB35" s="250">
        <v>0</v>
      </c>
      <c r="BC35" s="250">
        <f>SUM(BD35,BK35)</f>
        <v>144</v>
      </c>
      <c r="BD35" s="250">
        <f>SUM(BE35:BJ35)</f>
        <v>27</v>
      </c>
      <c r="BE35" s="250">
        <v>0</v>
      </c>
      <c r="BF35" s="250">
        <v>25</v>
      </c>
      <c r="BG35" s="250">
        <v>0</v>
      </c>
      <c r="BH35" s="250">
        <v>0</v>
      </c>
      <c r="BI35" s="250">
        <v>0</v>
      </c>
      <c r="BJ35" s="250">
        <v>2</v>
      </c>
      <c r="BK35" s="250">
        <f>SUM(BL35:BQ35)</f>
        <v>117</v>
      </c>
      <c r="BL35" s="250">
        <v>0</v>
      </c>
      <c r="BM35" s="250">
        <v>117</v>
      </c>
      <c r="BN35" s="250">
        <v>0</v>
      </c>
      <c r="BO35" s="250">
        <v>0</v>
      </c>
      <c r="BP35" s="250">
        <v>0</v>
      </c>
      <c r="BQ35" s="250">
        <v>0</v>
      </c>
      <c r="BR35" s="250">
        <f>SUM(BY35,CF35)</f>
        <v>993</v>
      </c>
      <c r="BS35" s="250">
        <f>SUM(BZ35,CG35)</f>
        <v>0</v>
      </c>
      <c r="BT35" s="250">
        <f>SUM(CA35,CH35)</f>
        <v>952</v>
      </c>
      <c r="BU35" s="250">
        <f>SUM(CB35,CI35)</f>
        <v>37</v>
      </c>
      <c r="BV35" s="250">
        <f>SUM(CC35,CJ35)</f>
        <v>0</v>
      </c>
      <c r="BW35" s="250">
        <f>SUM(CD35,CK35)</f>
        <v>2</v>
      </c>
      <c r="BX35" s="250">
        <f>SUM(CE35,CL35)</f>
        <v>2</v>
      </c>
      <c r="BY35" s="250">
        <f>SUM(BZ35:CE35)</f>
        <v>966</v>
      </c>
      <c r="BZ35" s="250">
        <f>F35</f>
        <v>0</v>
      </c>
      <c r="CA35" s="250">
        <f>J35</f>
        <v>927</v>
      </c>
      <c r="CB35" s="250">
        <f>N35</f>
        <v>37</v>
      </c>
      <c r="CC35" s="250">
        <f>R35</f>
        <v>0</v>
      </c>
      <c r="CD35" s="250">
        <f>V35</f>
        <v>2</v>
      </c>
      <c r="CE35" s="250">
        <f>Z35</f>
        <v>0</v>
      </c>
      <c r="CF35" s="250">
        <f>SUM(CG35:CL35)</f>
        <v>27</v>
      </c>
      <c r="CG35" s="250">
        <f>BE35</f>
        <v>0</v>
      </c>
      <c r="CH35" s="250">
        <f>BF35</f>
        <v>25</v>
      </c>
      <c r="CI35" s="250">
        <f>BG35</f>
        <v>0</v>
      </c>
      <c r="CJ35" s="250">
        <f>BH35</f>
        <v>0</v>
      </c>
      <c r="CK35" s="250">
        <f>BI35</f>
        <v>0</v>
      </c>
      <c r="CL35" s="250">
        <f>BJ35</f>
        <v>2</v>
      </c>
      <c r="CM35" s="250">
        <f>SUM(CT35,DA35)</f>
        <v>117</v>
      </c>
      <c r="CN35" s="250">
        <f>SUM(CU35,DB35)</f>
        <v>0</v>
      </c>
      <c r="CO35" s="250">
        <f>SUM(CV35,DC35)</f>
        <v>117</v>
      </c>
      <c r="CP35" s="250">
        <f>SUM(CW35,DD35)</f>
        <v>0</v>
      </c>
      <c r="CQ35" s="250">
        <f>SUM(CX35,DE35)</f>
        <v>0</v>
      </c>
      <c r="CR35" s="250">
        <f>SUM(CY35,DF35)</f>
        <v>0</v>
      </c>
      <c r="CS35" s="250">
        <f>SUM(CZ35,DG35)</f>
        <v>0</v>
      </c>
      <c r="CT35" s="250">
        <f>SUM(CU35:CZ35)</f>
        <v>0</v>
      </c>
      <c r="CU35" s="250">
        <f>AE35</f>
        <v>0</v>
      </c>
      <c r="CV35" s="250">
        <f>AI35</f>
        <v>0</v>
      </c>
      <c r="CW35" s="250">
        <f>AM35</f>
        <v>0</v>
      </c>
      <c r="CX35" s="250">
        <f>AQ35</f>
        <v>0</v>
      </c>
      <c r="CY35" s="250">
        <f>AU35</f>
        <v>0</v>
      </c>
      <c r="CZ35" s="250">
        <f>AY35</f>
        <v>0</v>
      </c>
      <c r="DA35" s="250">
        <f>SUM(DB35:DG35)</f>
        <v>117</v>
      </c>
      <c r="DB35" s="250">
        <f>BL35</f>
        <v>0</v>
      </c>
      <c r="DC35" s="250">
        <f>BM35</f>
        <v>117</v>
      </c>
      <c r="DD35" s="250">
        <f>BN35</f>
        <v>0</v>
      </c>
      <c r="DE35" s="250">
        <f>BO35</f>
        <v>0</v>
      </c>
      <c r="DF35" s="250">
        <f>BP35</f>
        <v>0</v>
      </c>
      <c r="DG35" s="250">
        <f>BQ35</f>
        <v>0</v>
      </c>
      <c r="DH35" s="250">
        <v>0</v>
      </c>
      <c r="DI35" s="250">
        <f>SUM(DJ35:DM35)</f>
        <v>0</v>
      </c>
      <c r="DJ35" s="250">
        <v>0</v>
      </c>
      <c r="DK35" s="250">
        <v>0</v>
      </c>
      <c r="DL35" s="250">
        <v>0</v>
      </c>
      <c r="DM35" s="250">
        <v>0</v>
      </c>
    </row>
    <row r="36" spans="1:117" s="201" customFormat="1" ht="12" customHeight="1">
      <c r="A36" s="202" t="s">
        <v>304</v>
      </c>
      <c r="B36" s="203" t="s">
        <v>362</v>
      </c>
      <c r="C36" s="202" t="s">
        <v>363</v>
      </c>
      <c r="D36" s="250">
        <f>SUM(E36,AD36,BC36)</f>
        <v>7204</v>
      </c>
      <c r="E36" s="250">
        <f>SUM(F36,J36,N36,R36,V36,Z36)</f>
        <v>4470</v>
      </c>
      <c r="F36" s="250">
        <f>SUM(G36:I36)</f>
        <v>0</v>
      </c>
      <c r="G36" s="250">
        <v>0</v>
      </c>
      <c r="H36" s="250">
        <v>0</v>
      </c>
      <c r="I36" s="250">
        <v>0</v>
      </c>
      <c r="J36" s="250">
        <f>SUM(K36:M36)</f>
        <v>3524</v>
      </c>
      <c r="K36" s="250">
        <v>1886</v>
      </c>
      <c r="L36" s="250">
        <v>1638</v>
      </c>
      <c r="M36" s="250">
        <v>0</v>
      </c>
      <c r="N36" s="250">
        <f>SUM(O36:Q36)</f>
        <v>162</v>
      </c>
      <c r="O36" s="250">
        <v>0</v>
      </c>
      <c r="P36" s="250">
        <v>162</v>
      </c>
      <c r="Q36" s="250">
        <v>0</v>
      </c>
      <c r="R36" s="250">
        <f>SUM(S36:U36)</f>
        <v>772</v>
      </c>
      <c r="S36" s="250">
        <v>366</v>
      </c>
      <c r="T36" s="250">
        <v>406</v>
      </c>
      <c r="U36" s="250">
        <v>0</v>
      </c>
      <c r="V36" s="250">
        <f>SUM(W36:Y36)</f>
        <v>12</v>
      </c>
      <c r="W36" s="250">
        <v>3</v>
      </c>
      <c r="X36" s="250">
        <v>9</v>
      </c>
      <c r="Y36" s="250">
        <v>0</v>
      </c>
      <c r="Z36" s="250">
        <f>SUM(AA36:AC36)</f>
        <v>0</v>
      </c>
      <c r="AA36" s="250">
        <v>0</v>
      </c>
      <c r="AB36" s="250">
        <v>0</v>
      </c>
      <c r="AC36" s="250">
        <v>0</v>
      </c>
      <c r="AD36" s="250">
        <f>SUM(AE36,AI36,AM36,AQ36,AU36,AY36)</f>
        <v>1710</v>
      </c>
      <c r="AE36" s="250">
        <f>SUM(AF36:AH36)</f>
        <v>0</v>
      </c>
      <c r="AF36" s="250">
        <v>0</v>
      </c>
      <c r="AG36" s="250">
        <v>0</v>
      </c>
      <c r="AH36" s="250">
        <v>0</v>
      </c>
      <c r="AI36" s="250">
        <f>SUM(AJ36:AL36)</f>
        <v>1477</v>
      </c>
      <c r="AJ36" s="250">
        <v>472</v>
      </c>
      <c r="AK36" s="250">
        <v>409</v>
      </c>
      <c r="AL36" s="250">
        <v>596</v>
      </c>
      <c r="AM36" s="250">
        <f>SUM(AN36:AP36)</f>
        <v>40</v>
      </c>
      <c r="AN36" s="250">
        <v>0</v>
      </c>
      <c r="AO36" s="250">
        <v>40</v>
      </c>
      <c r="AP36" s="250">
        <v>0</v>
      </c>
      <c r="AQ36" s="250">
        <f>SUM(AR36:AT36)</f>
        <v>193</v>
      </c>
      <c r="AR36" s="250">
        <v>91</v>
      </c>
      <c r="AS36" s="250">
        <v>102</v>
      </c>
      <c r="AT36" s="250">
        <v>0</v>
      </c>
      <c r="AU36" s="250">
        <f>SUM(AV36:AX36)</f>
        <v>0</v>
      </c>
      <c r="AV36" s="250">
        <v>0</v>
      </c>
      <c r="AW36" s="250">
        <v>0</v>
      </c>
      <c r="AX36" s="250">
        <v>0</v>
      </c>
      <c r="AY36" s="250">
        <f>SUM(AZ36:BB36)</f>
        <v>0</v>
      </c>
      <c r="AZ36" s="250">
        <v>0</v>
      </c>
      <c r="BA36" s="250">
        <v>0</v>
      </c>
      <c r="BB36" s="250">
        <v>0</v>
      </c>
      <c r="BC36" s="250">
        <f>SUM(BD36,BK36)</f>
        <v>1024</v>
      </c>
      <c r="BD36" s="250">
        <f>SUM(BE36:BJ36)</f>
        <v>729</v>
      </c>
      <c r="BE36" s="250">
        <v>0</v>
      </c>
      <c r="BF36" s="250">
        <v>296</v>
      </c>
      <c r="BG36" s="250">
        <v>102</v>
      </c>
      <c r="BH36" s="250">
        <v>128</v>
      </c>
      <c r="BI36" s="250">
        <v>18</v>
      </c>
      <c r="BJ36" s="250">
        <v>185</v>
      </c>
      <c r="BK36" s="250">
        <f>SUM(BL36:BQ36)</f>
        <v>295</v>
      </c>
      <c r="BL36" s="250">
        <v>0</v>
      </c>
      <c r="BM36" s="250">
        <v>139</v>
      </c>
      <c r="BN36" s="250">
        <v>60</v>
      </c>
      <c r="BO36" s="250">
        <v>23</v>
      </c>
      <c r="BP36" s="250">
        <v>0</v>
      </c>
      <c r="BQ36" s="250">
        <v>73</v>
      </c>
      <c r="BR36" s="250">
        <f>SUM(BY36,CF36)</f>
        <v>5199</v>
      </c>
      <c r="BS36" s="250">
        <f>SUM(BZ36,CG36)</f>
        <v>0</v>
      </c>
      <c r="BT36" s="250">
        <f>SUM(CA36,CH36)</f>
        <v>3820</v>
      </c>
      <c r="BU36" s="250">
        <f>SUM(CB36,CI36)</f>
        <v>264</v>
      </c>
      <c r="BV36" s="250">
        <f>SUM(CC36,CJ36)</f>
        <v>900</v>
      </c>
      <c r="BW36" s="250">
        <f>SUM(CD36,CK36)</f>
        <v>30</v>
      </c>
      <c r="BX36" s="250">
        <f>SUM(CE36,CL36)</f>
        <v>185</v>
      </c>
      <c r="BY36" s="250">
        <f>SUM(BZ36:CE36)</f>
        <v>4470</v>
      </c>
      <c r="BZ36" s="250">
        <f>F36</f>
        <v>0</v>
      </c>
      <c r="CA36" s="250">
        <f>J36</f>
        <v>3524</v>
      </c>
      <c r="CB36" s="250">
        <f>N36</f>
        <v>162</v>
      </c>
      <c r="CC36" s="250">
        <f>R36</f>
        <v>772</v>
      </c>
      <c r="CD36" s="250">
        <f>V36</f>
        <v>12</v>
      </c>
      <c r="CE36" s="250">
        <f>Z36</f>
        <v>0</v>
      </c>
      <c r="CF36" s="250">
        <f>SUM(CG36:CL36)</f>
        <v>729</v>
      </c>
      <c r="CG36" s="250">
        <f>BE36</f>
        <v>0</v>
      </c>
      <c r="CH36" s="250">
        <f>BF36</f>
        <v>296</v>
      </c>
      <c r="CI36" s="250">
        <f>BG36</f>
        <v>102</v>
      </c>
      <c r="CJ36" s="250">
        <f>BH36</f>
        <v>128</v>
      </c>
      <c r="CK36" s="250">
        <f>BI36</f>
        <v>18</v>
      </c>
      <c r="CL36" s="250">
        <f>BJ36</f>
        <v>185</v>
      </c>
      <c r="CM36" s="250">
        <f>SUM(CT36,DA36)</f>
        <v>2005</v>
      </c>
      <c r="CN36" s="250">
        <f>SUM(CU36,DB36)</f>
        <v>0</v>
      </c>
      <c r="CO36" s="250">
        <f>SUM(CV36,DC36)</f>
        <v>1616</v>
      </c>
      <c r="CP36" s="250">
        <f>SUM(CW36,DD36)</f>
        <v>100</v>
      </c>
      <c r="CQ36" s="250">
        <f>SUM(CX36,DE36)</f>
        <v>216</v>
      </c>
      <c r="CR36" s="250">
        <f>SUM(CY36,DF36)</f>
        <v>0</v>
      </c>
      <c r="CS36" s="250">
        <f>SUM(CZ36,DG36)</f>
        <v>73</v>
      </c>
      <c r="CT36" s="250">
        <f>SUM(CU36:CZ36)</f>
        <v>1710</v>
      </c>
      <c r="CU36" s="250">
        <f>AE36</f>
        <v>0</v>
      </c>
      <c r="CV36" s="250">
        <f>AI36</f>
        <v>1477</v>
      </c>
      <c r="CW36" s="250">
        <f>AM36</f>
        <v>40</v>
      </c>
      <c r="CX36" s="250">
        <f>AQ36</f>
        <v>193</v>
      </c>
      <c r="CY36" s="250">
        <f>AU36</f>
        <v>0</v>
      </c>
      <c r="CZ36" s="250">
        <f>AY36</f>
        <v>0</v>
      </c>
      <c r="DA36" s="250">
        <f>SUM(DB36:DG36)</f>
        <v>295</v>
      </c>
      <c r="DB36" s="250">
        <f>BL36</f>
        <v>0</v>
      </c>
      <c r="DC36" s="250">
        <f>BM36</f>
        <v>139</v>
      </c>
      <c r="DD36" s="250">
        <f>BN36</f>
        <v>60</v>
      </c>
      <c r="DE36" s="250">
        <f>BO36</f>
        <v>23</v>
      </c>
      <c r="DF36" s="250">
        <f>BP36</f>
        <v>0</v>
      </c>
      <c r="DG36" s="250">
        <f>BQ36</f>
        <v>73</v>
      </c>
      <c r="DH36" s="250">
        <v>0</v>
      </c>
      <c r="DI36" s="250">
        <f>SUM(DJ36:DM36)</f>
        <v>0</v>
      </c>
      <c r="DJ36" s="250">
        <v>0</v>
      </c>
      <c r="DK36" s="250">
        <v>0</v>
      </c>
      <c r="DL36" s="250">
        <v>0</v>
      </c>
      <c r="DM36" s="250">
        <v>0</v>
      </c>
    </row>
    <row r="37" spans="1:117" s="201" customFormat="1" ht="12" customHeight="1">
      <c r="A37" s="202" t="s">
        <v>304</v>
      </c>
      <c r="B37" s="203" t="s">
        <v>364</v>
      </c>
      <c r="C37" s="202" t="s">
        <v>365</v>
      </c>
      <c r="D37" s="250">
        <f>SUM(E37,AD37,BC37)</f>
        <v>13907</v>
      </c>
      <c r="E37" s="250">
        <f>SUM(F37,J37,N37,R37,V37,Z37)</f>
        <v>9661</v>
      </c>
      <c r="F37" s="250">
        <f>SUM(G37:I37)</f>
        <v>0</v>
      </c>
      <c r="G37" s="250">
        <v>0</v>
      </c>
      <c r="H37" s="250">
        <v>0</v>
      </c>
      <c r="I37" s="250">
        <v>0</v>
      </c>
      <c r="J37" s="250">
        <f>SUM(K37:M37)</f>
        <v>8598</v>
      </c>
      <c r="K37" s="250">
        <v>0</v>
      </c>
      <c r="L37" s="250">
        <v>8598</v>
      </c>
      <c r="M37" s="250">
        <v>0</v>
      </c>
      <c r="N37" s="250">
        <f>SUM(O37:Q37)</f>
        <v>276</v>
      </c>
      <c r="O37" s="250">
        <v>0</v>
      </c>
      <c r="P37" s="250">
        <v>276</v>
      </c>
      <c r="Q37" s="250">
        <v>0</v>
      </c>
      <c r="R37" s="250">
        <f>SUM(S37:U37)</f>
        <v>757</v>
      </c>
      <c r="S37" s="250">
        <v>0</v>
      </c>
      <c r="T37" s="250">
        <v>757</v>
      </c>
      <c r="U37" s="250">
        <v>0</v>
      </c>
      <c r="V37" s="250">
        <f>SUM(W37:Y37)</f>
        <v>13</v>
      </c>
      <c r="W37" s="250">
        <v>0</v>
      </c>
      <c r="X37" s="250">
        <v>13</v>
      </c>
      <c r="Y37" s="250">
        <v>0</v>
      </c>
      <c r="Z37" s="250">
        <f>SUM(AA37:AC37)</f>
        <v>17</v>
      </c>
      <c r="AA37" s="250">
        <v>0</v>
      </c>
      <c r="AB37" s="250">
        <v>17</v>
      </c>
      <c r="AC37" s="250">
        <v>0</v>
      </c>
      <c r="AD37" s="250">
        <f>SUM(AE37,AI37,AM37,AQ37,AU37,AY37)</f>
        <v>3118</v>
      </c>
      <c r="AE37" s="250">
        <f>SUM(AF37:AH37)</f>
        <v>0</v>
      </c>
      <c r="AF37" s="250">
        <v>0</v>
      </c>
      <c r="AG37" s="250">
        <v>0</v>
      </c>
      <c r="AH37" s="250">
        <v>0</v>
      </c>
      <c r="AI37" s="250">
        <f>SUM(AJ37:AL37)</f>
        <v>3118</v>
      </c>
      <c r="AJ37" s="250">
        <v>0</v>
      </c>
      <c r="AK37" s="250">
        <v>0</v>
      </c>
      <c r="AL37" s="250">
        <v>3118</v>
      </c>
      <c r="AM37" s="250">
        <f>SUM(AN37:AP37)</f>
        <v>0</v>
      </c>
      <c r="AN37" s="250">
        <v>0</v>
      </c>
      <c r="AO37" s="250">
        <v>0</v>
      </c>
      <c r="AP37" s="250">
        <v>0</v>
      </c>
      <c r="AQ37" s="250">
        <f>SUM(AR37:AT37)</f>
        <v>0</v>
      </c>
      <c r="AR37" s="250">
        <v>0</v>
      </c>
      <c r="AS37" s="250">
        <v>0</v>
      </c>
      <c r="AT37" s="250">
        <v>0</v>
      </c>
      <c r="AU37" s="250">
        <f>SUM(AV37:AX37)</f>
        <v>0</v>
      </c>
      <c r="AV37" s="250">
        <v>0</v>
      </c>
      <c r="AW37" s="250">
        <v>0</v>
      </c>
      <c r="AX37" s="250">
        <v>0</v>
      </c>
      <c r="AY37" s="250">
        <f>SUM(AZ37:BB37)</f>
        <v>0</v>
      </c>
      <c r="AZ37" s="250">
        <v>0</v>
      </c>
      <c r="BA37" s="250">
        <v>0</v>
      </c>
      <c r="BB37" s="250">
        <v>0</v>
      </c>
      <c r="BC37" s="250">
        <f>SUM(BD37,BK37)</f>
        <v>1128</v>
      </c>
      <c r="BD37" s="250">
        <f>SUM(BE37:BJ37)</f>
        <v>783</v>
      </c>
      <c r="BE37" s="250">
        <v>0</v>
      </c>
      <c r="BF37" s="250">
        <v>0</v>
      </c>
      <c r="BG37" s="250">
        <v>0</v>
      </c>
      <c r="BH37" s="250">
        <v>0</v>
      </c>
      <c r="BI37" s="250">
        <v>0</v>
      </c>
      <c r="BJ37" s="250">
        <v>783</v>
      </c>
      <c r="BK37" s="250">
        <f>SUM(BL37:BQ37)</f>
        <v>345</v>
      </c>
      <c r="BL37" s="250">
        <v>0</v>
      </c>
      <c r="BM37" s="250">
        <v>345</v>
      </c>
      <c r="BN37" s="250">
        <v>0</v>
      </c>
      <c r="BO37" s="250">
        <v>0</v>
      </c>
      <c r="BP37" s="250">
        <v>0</v>
      </c>
      <c r="BQ37" s="250">
        <v>0</v>
      </c>
      <c r="BR37" s="250">
        <f>SUM(BY37,CF37)</f>
        <v>10444</v>
      </c>
      <c r="BS37" s="250">
        <f>SUM(BZ37,CG37)</f>
        <v>0</v>
      </c>
      <c r="BT37" s="250">
        <f>SUM(CA37,CH37)</f>
        <v>8598</v>
      </c>
      <c r="BU37" s="250">
        <f>SUM(CB37,CI37)</f>
        <v>276</v>
      </c>
      <c r="BV37" s="250">
        <f>SUM(CC37,CJ37)</f>
        <v>757</v>
      </c>
      <c r="BW37" s="250">
        <f>SUM(CD37,CK37)</f>
        <v>13</v>
      </c>
      <c r="BX37" s="250">
        <f>SUM(CE37,CL37)</f>
        <v>800</v>
      </c>
      <c r="BY37" s="250">
        <f>SUM(BZ37:CE37)</f>
        <v>9661</v>
      </c>
      <c r="BZ37" s="250">
        <f>F37</f>
        <v>0</v>
      </c>
      <c r="CA37" s="250">
        <f>J37</f>
        <v>8598</v>
      </c>
      <c r="CB37" s="250">
        <f>N37</f>
        <v>276</v>
      </c>
      <c r="CC37" s="250">
        <f>R37</f>
        <v>757</v>
      </c>
      <c r="CD37" s="250">
        <f>V37</f>
        <v>13</v>
      </c>
      <c r="CE37" s="250">
        <f>Z37</f>
        <v>17</v>
      </c>
      <c r="CF37" s="250">
        <f>SUM(CG37:CL37)</f>
        <v>783</v>
      </c>
      <c r="CG37" s="250">
        <f>BE37</f>
        <v>0</v>
      </c>
      <c r="CH37" s="250">
        <f>BF37</f>
        <v>0</v>
      </c>
      <c r="CI37" s="250">
        <f>BG37</f>
        <v>0</v>
      </c>
      <c r="CJ37" s="250">
        <f>BH37</f>
        <v>0</v>
      </c>
      <c r="CK37" s="250">
        <f>BI37</f>
        <v>0</v>
      </c>
      <c r="CL37" s="250">
        <f>BJ37</f>
        <v>783</v>
      </c>
      <c r="CM37" s="250">
        <f>SUM(CT37,DA37)</f>
        <v>3463</v>
      </c>
      <c r="CN37" s="250">
        <f>SUM(CU37,DB37)</f>
        <v>0</v>
      </c>
      <c r="CO37" s="250">
        <f>SUM(CV37,DC37)</f>
        <v>3463</v>
      </c>
      <c r="CP37" s="250">
        <f>SUM(CW37,DD37)</f>
        <v>0</v>
      </c>
      <c r="CQ37" s="250">
        <f>SUM(CX37,DE37)</f>
        <v>0</v>
      </c>
      <c r="CR37" s="250">
        <f>SUM(CY37,DF37)</f>
        <v>0</v>
      </c>
      <c r="CS37" s="250">
        <f>SUM(CZ37,DG37)</f>
        <v>0</v>
      </c>
      <c r="CT37" s="250">
        <f>SUM(CU37:CZ37)</f>
        <v>3118</v>
      </c>
      <c r="CU37" s="250">
        <f>AE37</f>
        <v>0</v>
      </c>
      <c r="CV37" s="250">
        <f>AI37</f>
        <v>3118</v>
      </c>
      <c r="CW37" s="250">
        <f>AM37</f>
        <v>0</v>
      </c>
      <c r="CX37" s="250">
        <f>AQ37</f>
        <v>0</v>
      </c>
      <c r="CY37" s="250">
        <f>AU37</f>
        <v>0</v>
      </c>
      <c r="CZ37" s="250">
        <f>AY37</f>
        <v>0</v>
      </c>
      <c r="DA37" s="250">
        <f>SUM(DB37:DG37)</f>
        <v>345</v>
      </c>
      <c r="DB37" s="250">
        <f>BL37</f>
        <v>0</v>
      </c>
      <c r="DC37" s="250">
        <f>BM37</f>
        <v>345</v>
      </c>
      <c r="DD37" s="250">
        <f>BN37</f>
        <v>0</v>
      </c>
      <c r="DE37" s="250">
        <f>BO37</f>
        <v>0</v>
      </c>
      <c r="DF37" s="250">
        <f>BP37</f>
        <v>0</v>
      </c>
      <c r="DG37" s="250">
        <f>BQ37</f>
        <v>0</v>
      </c>
      <c r="DH37" s="250">
        <v>0</v>
      </c>
      <c r="DI37" s="250">
        <f>SUM(DJ37:DM37)</f>
        <v>3</v>
      </c>
      <c r="DJ37" s="250">
        <v>0</v>
      </c>
      <c r="DK37" s="250">
        <v>3</v>
      </c>
      <c r="DL37" s="250">
        <v>0</v>
      </c>
      <c r="DM37" s="250">
        <v>0</v>
      </c>
    </row>
    <row r="38" spans="1:117" s="201" customFormat="1" ht="12" customHeight="1">
      <c r="A38" s="202" t="s">
        <v>304</v>
      </c>
      <c r="B38" s="203" t="s">
        <v>366</v>
      </c>
      <c r="C38" s="202" t="s">
        <v>367</v>
      </c>
      <c r="D38" s="250">
        <f>SUM(E38,AD38,BC38)</f>
        <v>2920</v>
      </c>
      <c r="E38" s="250">
        <f>SUM(F38,J38,N38,R38,V38,Z38)</f>
        <v>2040</v>
      </c>
      <c r="F38" s="250">
        <f>SUM(G38:I38)</f>
        <v>0</v>
      </c>
      <c r="G38" s="250">
        <v>0</v>
      </c>
      <c r="H38" s="250">
        <v>0</v>
      </c>
      <c r="I38" s="250">
        <v>0</v>
      </c>
      <c r="J38" s="250">
        <f>SUM(K38:M38)</f>
        <v>1606</v>
      </c>
      <c r="K38" s="250">
        <v>0</v>
      </c>
      <c r="L38" s="250">
        <v>1606</v>
      </c>
      <c r="M38" s="250">
        <v>0</v>
      </c>
      <c r="N38" s="250">
        <f>SUM(O38:Q38)</f>
        <v>105</v>
      </c>
      <c r="O38" s="250">
        <v>0</v>
      </c>
      <c r="P38" s="250">
        <v>105</v>
      </c>
      <c r="Q38" s="250">
        <v>0</v>
      </c>
      <c r="R38" s="250">
        <f>SUM(S38:U38)</f>
        <v>329</v>
      </c>
      <c r="S38" s="250">
        <v>0</v>
      </c>
      <c r="T38" s="250">
        <v>329</v>
      </c>
      <c r="U38" s="250">
        <v>0</v>
      </c>
      <c r="V38" s="250">
        <f>SUM(W38:Y38)</f>
        <v>0</v>
      </c>
      <c r="W38" s="250">
        <v>0</v>
      </c>
      <c r="X38" s="250">
        <v>0</v>
      </c>
      <c r="Y38" s="250">
        <v>0</v>
      </c>
      <c r="Z38" s="250">
        <f>SUM(AA38:AC38)</f>
        <v>0</v>
      </c>
      <c r="AA38" s="250">
        <v>0</v>
      </c>
      <c r="AB38" s="250">
        <v>0</v>
      </c>
      <c r="AC38" s="250">
        <v>0</v>
      </c>
      <c r="AD38" s="250">
        <f>SUM(AE38,AI38,AM38,AQ38,AU38,AY38)</f>
        <v>462</v>
      </c>
      <c r="AE38" s="250">
        <f>SUM(AF38:AH38)</f>
        <v>0</v>
      </c>
      <c r="AF38" s="250">
        <v>0</v>
      </c>
      <c r="AG38" s="250">
        <v>0</v>
      </c>
      <c r="AH38" s="250">
        <v>0</v>
      </c>
      <c r="AI38" s="250">
        <f>SUM(AJ38:AL38)</f>
        <v>440</v>
      </c>
      <c r="AJ38" s="250">
        <v>0</v>
      </c>
      <c r="AK38" s="250">
        <v>0</v>
      </c>
      <c r="AL38" s="250">
        <v>440</v>
      </c>
      <c r="AM38" s="250">
        <f>SUM(AN38:AP38)</f>
        <v>0</v>
      </c>
      <c r="AN38" s="250">
        <v>0</v>
      </c>
      <c r="AO38" s="250">
        <v>0</v>
      </c>
      <c r="AP38" s="250">
        <v>0</v>
      </c>
      <c r="AQ38" s="250">
        <f>SUM(AR38:AT38)</f>
        <v>22</v>
      </c>
      <c r="AR38" s="250">
        <v>0</v>
      </c>
      <c r="AS38" s="250">
        <v>0</v>
      </c>
      <c r="AT38" s="250">
        <v>22</v>
      </c>
      <c r="AU38" s="250">
        <f>SUM(AV38:AX38)</f>
        <v>0</v>
      </c>
      <c r="AV38" s="250">
        <v>0</v>
      </c>
      <c r="AW38" s="250">
        <v>0</v>
      </c>
      <c r="AX38" s="250">
        <v>0</v>
      </c>
      <c r="AY38" s="250">
        <f>SUM(AZ38:BB38)</f>
        <v>0</v>
      </c>
      <c r="AZ38" s="250">
        <v>0</v>
      </c>
      <c r="BA38" s="250">
        <v>0</v>
      </c>
      <c r="BB38" s="250">
        <v>0</v>
      </c>
      <c r="BC38" s="250">
        <f>SUM(BD38,BK38)</f>
        <v>418</v>
      </c>
      <c r="BD38" s="250">
        <f>SUM(BE38:BJ38)</f>
        <v>305</v>
      </c>
      <c r="BE38" s="250">
        <v>0</v>
      </c>
      <c r="BF38" s="250">
        <v>0</v>
      </c>
      <c r="BG38" s="250">
        <v>0</v>
      </c>
      <c r="BH38" s="250">
        <v>253</v>
      </c>
      <c r="BI38" s="250">
        <v>4</v>
      </c>
      <c r="BJ38" s="250">
        <v>48</v>
      </c>
      <c r="BK38" s="250">
        <f>SUM(BL38:BQ38)</f>
        <v>113</v>
      </c>
      <c r="BL38" s="250">
        <v>0</v>
      </c>
      <c r="BM38" s="250">
        <v>104</v>
      </c>
      <c r="BN38" s="250">
        <v>0</v>
      </c>
      <c r="BO38" s="250">
        <v>9</v>
      </c>
      <c r="BP38" s="250">
        <v>0</v>
      </c>
      <c r="BQ38" s="250">
        <v>0</v>
      </c>
      <c r="BR38" s="250">
        <f>SUM(BY38,CF38)</f>
        <v>2345</v>
      </c>
      <c r="BS38" s="250">
        <f>SUM(BZ38,CG38)</f>
        <v>0</v>
      </c>
      <c r="BT38" s="250">
        <f>SUM(CA38,CH38)</f>
        <v>1606</v>
      </c>
      <c r="BU38" s="250">
        <f>SUM(CB38,CI38)</f>
        <v>105</v>
      </c>
      <c r="BV38" s="250">
        <f>SUM(CC38,CJ38)</f>
        <v>582</v>
      </c>
      <c r="BW38" s="250">
        <f>SUM(CD38,CK38)</f>
        <v>4</v>
      </c>
      <c r="BX38" s="250">
        <f>SUM(CE38,CL38)</f>
        <v>48</v>
      </c>
      <c r="BY38" s="250">
        <f>SUM(BZ38:CE38)</f>
        <v>2040</v>
      </c>
      <c r="BZ38" s="250">
        <f>F38</f>
        <v>0</v>
      </c>
      <c r="CA38" s="250">
        <f>J38</f>
        <v>1606</v>
      </c>
      <c r="CB38" s="250">
        <f>N38</f>
        <v>105</v>
      </c>
      <c r="CC38" s="250">
        <f>R38</f>
        <v>329</v>
      </c>
      <c r="CD38" s="250">
        <f>V38</f>
        <v>0</v>
      </c>
      <c r="CE38" s="250">
        <f>Z38</f>
        <v>0</v>
      </c>
      <c r="CF38" s="250">
        <f>SUM(CG38:CL38)</f>
        <v>305</v>
      </c>
      <c r="CG38" s="250">
        <f>BE38</f>
        <v>0</v>
      </c>
      <c r="CH38" s="250">
        <f>BF38</f>
        <v>0</v>
      </c>
      <c r="CI38" s="250">
        <f>BG38</f>
        <v>0</v>
      </c>
      <c r="CJ38" s="250">
        <f>BH38</f>
        <v>253</v>
      </c>
      <c r="CK38" s="250">
        <f>BI38</f>
        <v>4</v>
      </c>
      <c r="CL38" s="250">
        <f>BJ38</f>
        <v>48</v>
      </c>
      <c r="CM38" s="250">
        <f>SUM(CT38,DA38)</f>
        <v>575</v>
      </c>
      <c r="CN38" s="250">
        <f>SUM(CU38,DB38)</f>
        <v>0</v>
      </c>
      <c r="CO38" s="250">
        <f>SUM(CV38,DC38)</f>
        <v>544</v>
      </c>
      <c r="CP38" s="250">
        <f>SUM(CW38,DD38)</f>
        <v>0</v>
      </c>
      <c r="CQ38" s="250">
        <f>SUM(CX38,DE38)</f>
        <v>31</v>
      </c>
      <c r="CR38" s="250">
        <f>SUM(CY38,DF38)</f>
        <v>0</v>
      </c>
      <c r="CS38" s="250">
        <f>SUM(CZ38,DG38)</f>
        <v>0</v>
      </c>
      <c r="CT38" s="250">
        <f>SUM(CU38:CZ38)</f>
        <v>462</v>
      </c>
      <c r="CU38" s="250">
        <f>AE38</f>
        <v>0</v>
      </c>
      <c r="CV38" s="250">
        <f>AI38</f>
        <v>440</v>
      </c>
      <c r="CW38" s="250">
        <f>AM38</f>
        <v>0</v>
      </c>
      <c r="CX38" s="250">
        <f>AQ38</f>
        <v>22</v>
      </c>
      <c r="CY38" s="250">
        <f>AU38</f>
        <v>0</v>
      </c>
      <c r="CZ38" s="250">
        <f>AY38</f>
        <v>0</v>
      </c>
      <c r="DA38" s="250">
        <f>SUM(DB38:DG38)</f>
        <v>113</v>
      </c>
      <c r="DB38" s="250">
        <f>BL38</f>
        <v>0</v>
      </c>
      <c r="DC38" s="250">
        <f>BM38</f>
        <v>104</v>
      </c>
      <c r="DD38" s="250">
        <f>BN38</f>
        <v>0</v>
      </c>
      <c r="DE38" s="250">
        <f>BO38</f>
        <v>9</v>
      </c>
      <c r="DF38" s="250">
        <f>BP38</f>
        <v>0</v>
      </c>
      <c r="DG38" s="250">
        <f>BQ38</f>
        <v>0</v>
      </c>
      <c r="DH38" s="250">
        <v>0</v>
      </c>
      <c r="DI38" s="250">
        <f>SUM(DJ38:DM38)</f>
        <v>0</v>
      </c>
      <c r="DJ38" s="250">
        <v>0</v>
      </c>
      <c r="DK38" s="250">
        <v>0</v>
      </c>
      <c r="DL38" s="250">
        <v>0</v>
      </c>
      <c r="DM38" s="250">
        <v>0</v>
      </c>
    </row>
    <row r="39" spans="1:117" s="201" customFormat="1" ht="12" customHeight="1">
      <c r="A39" s="202" t="s">
        <v>304</v>
      </c>
      <c r="B39" s="203" t="s">
        <v>368</v>
      </c>
      <c r="C39" s="202" t="s">
        <v>369</v>
      </c>
      <c r="D39" s="250">
        <f>SUM(E39,AD39,BC39)</f>
        <v>2686</v>
      </c>
      <c r="E39" s="250">
        <f>SUM(F39,J39,N39,R39,V39,Z39)</f>
        <v>2423</v>
      </c>
      <c r="F39" s="250">
        <f>SUM(G39:I39)</f>
        <v>0</v>
      </c>
      <c r="G39" s="250"/>
      <c r="H39" s="250">
        <v>0</v>
      </c>
      <c r="I39" s="250">
        <v>0</v>
      </c>
      <c r="J39" s="250">
        <f>SUM(K39:M39)</f>
        <v>1704</v>
      </c>
      <c r="K39" s="250">
        <v>1704</v>
      </c>
      <c r="L39" s="250">
        <v>0</v>
      </c>
      <c r="M39" s="250">
        <v>0</v>
      </c>
      <c r="N39" s="250">
        <f>SUM(O39:Q39)</f>
        <v>29</v>
      </c>
      <c r="O39" s="250">
        <v>0</v>
      </c>
      <c r="P39" s="250">
        <v>29</v>
      </c>
      <c r="Q39" s="250">
        <v>0</v>
      </c>
      <c r="R39" s="250">
        <f>SUM(S39:U39)</f>
        <v>550</v>
      </c>
      <c r="S39" s="250">
        <v>0</v>
      </c>
      <c r="T39" s="250">
        <v>550</v>
      </c>
      <c r="U39" s="250">
        <v>0</v>
      </c>
      <c r="V39" s="250">
        <f>SUM(W39:Y39)</f>
        <v>3</v>
      </c>
      <c r="W39" s="250">
        <v>0</v>
      </c>
      <c r="X39" s="250">
        <v>3</v>
      </c>
      <c r="Y39" s="250">
        <v>0</v>
      </c>
      <c r="Z39" s="250">
        <f>SUM(AA39:AC39)</f>
        <v>137</v>
      </c>
      <c r="AA39" s="250">
        <v>0</v>
      </c>
      <c r="AB39" s="250">
        <v>137</v>
      </c>
      <c r="AC39" s="250">
        <v>0</v>
      </c>
      <c r="AD39" s="250">
        <f>SUM(AE39,AI39,AM39,AQ39,AU39,AY39)</f>
        <v>263</v>
      </c>
      <c r="AE39" s="250">
        <f>SUM(AF39:AH39)</f>
        <v>0</v>
      </c>
      <c r="AF39" s="250">
        <v>0</v>
      </c>
      <c r="AG39" s="250">
        <v>0</v>
      </c>
      <c r="AH39" s="250">
        <v>0</v>
      </c>
      <c r="AI39" s="250">
        <f>SUM(AJ39:AL39)</f>
        <v>263</v>
      </c>
      <c r="AJ39" s="250">
        <v>0</v>
      </c>
      <c r="AK39" s="250">
        <v>0</v>
      </c>
      <c r="AL39" s="250">
        <v>263</v>
      </c>
      <c r="AM39" s="250">
        <f>SUM(AN39:AP39)</f>
        <v>0</v>
      </c>
      <c r="AN39" s="250">
        <v>0</v>
      </c>
      <c r="AO39" s="250">
        <v>0</v>
      </c>
      <c r="AP39" s="250">
        <v>0</v>
      </c>
      <c r="AQ39" s="250">
        <f>SUM(AR39:AT39)</f>
        <v>0</v>
      </c>
      <c r="AR39" s="250">
        <v>0</v>
      </c>
      <c r="AS39" s="250">
        <v>0</v>
      </c>
      <c r="AT39" s="250">
        <v>0</v>
      </c>
      <c r="AU39" s="250">
        <f>SUM(AV39:AX39)</f>
        <v>0</v>
      </c>
      <c r="AV39" s="250">
        <v>0</v>
      </c>
      <c r="AW39" s="250">
        <v>0</v>
      </c>
      <c r="AX39" s="250">
        <v>0</v>
      </c>
      <c r="AY39" s="250">
        <f>SUM(AZ39:BB39)</f>
        <v>0</v>
      </c>
      <c r="AZ39" s="250">
        <v>0</v>
      </c>
      <c r="BA39" s="250">
        <v>0</v>
      </c>
      <c r="BB39" s="250">
        <v>0</v>
      </c>
      <c r="BC39" s="250">
        <f>SUM(BD39,BK39)</f>
        <v>0</v>
      </c>
      <c r="BD39" s="250">
        <f>SUM(BE39:BJ39)</f>
        <v>0</v>
      </c>
      <c r="BE39" s="250">
        <v>0</v>
      </c>
      <c r="BF39" s="250">
        <v>0</v>
      </c>
      <c r="BG39" s="250">
        <v>0</v>
      </c>
      <c r="BH39" s="250">
        <v>0</v>
      </c>
      <c r="BI39" s="250">
        <v>0</v>
      </c>
      <c r="BJ39" s="250">
        <v>0</v>
      </c>
      <c r="BK39" s="250">
        <f>SUM(BL39:BQ39)</f>
        <v>0</v>
      </c>
      <c r="BL39" s="250">
        <v>0</v>
      </c>
      <c r="BM39" s="250">
        <v>0</v>
      </c>
      <c r="BN39" s="250">
        <v>0</v>
      </c>
      <c r="BO39" s="250">
        <v>0</v>
      </c>
      <c r="BP39" s="250">
        <v>0</v>
      </c>
      <c r="BQ39" s="250">
        <v>0</v>
      </c>
      <c r="BR39" s="250">
        <f>SUM(BY39,CF39)</f>
        <v>2423</v>
      </c>
      <c r="BS39" s="250">
        <f>SUM(BZ39,CG39)</f>
        <v>0</v>
      </c>
      <c r="BT39" s="250">
        <f>SUM(CA39,CH39)</f>
        <v>1704</v>
      </c>
      <c r="BU39" s="250">
        <f>SUM(CB39,CI39)</f>
        <v>29</v>
      </c>
      <c r="BV39" s="250">
        <f>SUM(CC39,CJ39)</f>
        <v>550</v>
      </c>
      <c r="BW39" s="250">
        <f>SUM(CD39,CK39)</f>
        <v>3</v>
      </c>
      <c r="BX39" s="250">
        <f>SUM(CE39,CL39)</f>
        <v>137</v>
      </c>
      <c r="BY39" s="250">
        <f>SUM(BZ39:CE39)</f>
        <v>2423</v>
      </c>
      <c r="BZ39" s="250">
        <f>F39</f>
        <v>0</v>
      </c>
      <c r="CA39" s="250">
        <f>J39</f>
        <v>1704</v>
      </c>
      <c r="CB39" s="250">
        <f>N39</f>
        <v>29</v>
      </c>
      <c r="CC39" s="250">
        <f>R39</f>
        <v>550</v>
      </c>
      <c r="CD39" s="250">
        <f>V39</f>
        <v>3</v>
      </c>
      <c r="CE39" s="250">
        <f>Z39</f>
        <v>137</v>
      </c>
      <c r="CF39" s="250">
        <f>SUM(CG39:CL39)</f>
        <v>0</v>
      </c>
      <c r="CG39" s="250">
        <f>BE39</f>
        <v>0</v>
      </c>
      <c r="CH39" s="250">
        <f>BF39</f>
        <v>0</v>
      </c>
      <c r="CI39" s="250">
        <f>BG39</f>
        <v>0</v>
      </c>
      <c r="CJ39" s="250">
        <f>BH39</f>
        <v>0</v>
      </c>
      <c r="CK39" s="250">
        <f>BI39</f>
        <v>0</v>
      </c>
      <c r="CL39" s="250">
        <f>BJ39</f>
        <v>0</v>
      </c>
      <c r="CM39" s="250">
        <f>SUM(CT39,DA39)</f>
        <v>263</v>
      </c>
      <c r="CN39" s="250">
        <f>SUM(CU39,DB39)</f>
        <v>0</v>
      </c>
      <c r="CO39" s="250">
        <f>SUM(CV39,DC39)</f>
        <v>263</v>
      </c>
      <c r="CP39" s="250">
        <f>SUM(CW39,DD39)</f>
        <v>0</v>
      </c>
      <c r="CQ39" s="250">
        <f>SUM(CX39,DE39)</f>
        <v>0</v>
      </c>
      <c r="CR39" s="250">
        <f>SUM(CY39,DF39)</f>
        <v>0</v>
      </c>
      <c r="CS39" s="250">
        <f>SUM(CZ39,DG39)</f>
        <v>0</v>
      </c>
      <c r="CT39" s="250">
        <f>SUM(CU39:CZ39)</f>
        <v>263</v>
      </c>
      <c r="CU39" s="250">
        <f>AE39</f>
        <v>0</v>
      </c>
      <c r="CV39" s="250">
        <f>AI39</f>
        <v>263</v>
      </c>
      <c r="CW39" s="250">
        <f>AM39</f>
        <v>0</v>
      </c>
      <c r="CX39" s="250">
        <f>AQ39</f>
        <v>0</v>
      </c>
      <c r="CY39" s="250">
        <f>AU39</f>
        <v>0</v>
      </c>
      <c r="CZ39" s="250">
        <f>AY39</f>
        <v>0</v>
      </c>
      <c r="DA39" s="250">
        <f>SUM(DB39:DG39)</f>
        <v>0</v>
      </c>
      <c r="DB39" s="250">
        <f>BL39</f>
        <v>0</v>
      </c>
      <c r="DC39" s="250">
        <f>BM39</f>
        <v>0</v>
      </c>
      <c r="DD39" s="250">
        <f>BN39</f>
        <v>0</v>
      </c>
      <c r="DE39" s="250">
        <f>BO39</f>
        <v>0</v>
      </c>
      <c r="DF39" s="250">
        <f>BP39</f>
        <v>0</v>
      </c>
      <c r="DG39" s="250">
        <f>BQ39</f>
        <v>0</v>
      </c>
      <c r="DH39" s="250">
        <v>0</v>
      </c>
      <c r="DI39" s="250">
        <f>SUM(DJ39:DM39)</f>
        <v>0</v>
      </c>
      <c r="DJ39" s="250">
        <v>0</v>
      </c>
      <c r="DK39" s="250">
        <v>0</v>
      </c>
      <c r="DL39" s="250">
        <v>0</v>
      </c>
      <c r="DM39" s="250">
        <v>0</v>
      </c>
    </row>
    <row r="40" spans="1:117" s="201" customFormat="1" ht="12" customHeight="1">
      <c r="A40" s="202" t="s">
        <v>304</v>
      </c>
      <c r="B40" s="203" t="s">
        <v>370</v>
      </c>
      <c r="C40" s="202" t="s">
        <v>371</v>
      </c>
      <c r="D40" s="250">
        <f>SUM(E40,AD40,BC40)</f>
        <v>4694</v>
      </c>
      <c r="E40" s="250">
        <f>SUM(F40,J40,N40,R40,V40,Z40)</f>
        <v>4315</v>
      </c>
      <c r="F40" s="250">
        <f>SUM(G40:I40)</f>
        <v>0</v>
      </c>
      <c r="G40" s="250">
        <v>0</v>
      </c>
      <c r="H40" s="250">
        <v>0</v>
      </c>
      <c r="I40" s="250"/>
      <c r="J40" s="250">
        <f>SUM(K40:M40)</f>
        <v>3658</v>
      </c>
      <c r="K40" s="250">
        <v>0</v>
      </c>
      <c r="L40" s="250">
        <v>3082</v>
      </c>
      <c r="M40" s="250">
        <v>576</v>
      </c>
      <c r="N40" s="250">
        <f>SUM(O40:Q40)</f>
        <v>270</v>
      </c>
      <c r="O40" s="250">
        <v>41</v>
      </c>
      <c r="P40" s="250">
        <v>229</v>
      </c>
      <c r="Q40" s="250">
        <v>0</v>
      </c>
      <c r="R40" s="250">
        <f>SUM(S40:U40)</f>
        <v>344</v>
      </c>
      <c r="S40" s="250">
        <v>0</v>
      </c>
      <c r="T40" s="250">
        <v>344</v>
      </c>
      <c r="U40" s="250">
        <v>0</v>
      </c>
      <c r="V40" s="250">
        <f>SUM(W40:Y40)</f>
        <v>5</v>
      </c>
      <c r="W40" s="250">
        <v>0</v>
      </c>
      <c r="X40" s="250">
        <v>5</v>
      </c>
      <c r="Y40" s="250">
        <v>0</v>
      </c>
      <c r="Z40" s="250">
        <f>SUM(AA40:AC40)</f>
        <v>38</v>
      </c>
      <c r="AA40" s="250">
        <v>36</v>
      </c>
      <c r="AB40" s="250">
        <v>2</v>
      </c>
      <c r="AC40" s="250">
        <v>0</v>
      </c>
      <c r="AD40" s="250">
        <f>SUM(AE40,AI40,AM40,AQ40,AU40,AY40)</f>
        <v>0</v>
      </c>
      <c r="AE40" s="250">
        <f>SUM(AF40:AH40)</f>
        <v>0</v>
      </c>
      <c r="AF40" s="250">
        <v>0</v>
      </c>
      <c r="AG40" s="250">
        <v>0</v>
      </c>
      <c r="AH40" s="250">
        <v>0</v>
      </c>
      <c r="AI40" s="250">
        <f>SUM(AJ40:AL40)</f>
        <v>0</v>
      </c>
      <c r="AJ40" s="250">
        <v>0</v>
      </c>
      <c r="AK40" s="250">
        <v>0</v>
      </c>
      <c r="AL40" s="250">
        <v>0</v>
      </c>
      <c r="AM40" s="250">
        <f>SUM(AN40:AP40)</f>
        <v>0</v>
      </c>
      <c r="AN40" s="250">
        <v>0</v>
      </c>
      <c r="AO40" s="250">
        <v>0</v>
      </c>
      <c r="AP40" s="250">
        <v>0</v>
      </c>
      <c r="AQ40" s="250">
        <f>SUM(AR40:AT40)</f>
        <v>0</v>
      </c>
      <c r="AR40" s="250">
        <v>0</v>
      </c>
      <c r="AS40" s="250">
        <v>0</v>
      </c>
      <c r="AT40" s="250">
        <v>0</v>
      </c>
      <c r="AU40" s="250">
        <f>SUM(AV40:AX40)</f>
        <v>0</v>
      </c>
      <c r="AV40" s="250">
        <v>0</v>
      </c>
      <c r="AW40" s="250">
        <v>0</v>
      </c>
      <c r="AX40" s="250">
        <v>0</v>
      </c>
      <c r="AY40" s="250">
        <f>SUM(AZ40:BB40)</f>
        <v>0</v>
      </c>
      <c r="AZ40" s="250">
        <v>0</v>
      </c>
      <c r="BA40" s="250">
        <v>0</v>
      </c>
      <c r="BB40" s="250">
        <v>0</v>
      </c>
      <c r="BC40" s="250">
        <f>SUM(BD40,BK40)</f>
        <v>379</v>
      </c>
      <c r="BD40" s="250">
        <f>SUM(BE40:BJ40)</f>
        <v>236</v>
      </c>
      <c r="BE40" s="250">
        <v>0</v>
      </c>
      <c r="BF40" s="250">
        <v>235</v>
      </c>
      <c r="BG40" s="250">
        <v>1</v>
      </c>
      <c r="BH40" s="250">
        <v>0</v>
      </c>
      <c r="BI40" s="250">
        <v>0</v>
      </c>
      <c r="BJ40" s="250">
        <v>0</v>
      </c>
      <c r="BK40" s="250">
        <f>SUM(BL40:BQ40)</f>
        <v>143</v>
      </c>
      <c r="BL40" s="250">
        <v>0</v>
      </c>
      <c r="BM40" s="250">
        <v>140</v>
      </c>
      <c r="BN40" s="250">
        <v>2</v>
      </c>
      <c r="BO40" s="250">
        <v>0</v>
      </c>
      <c r="BP40" s="250">
        <v>0</v>
      </c>
      <c r="BQ40" s="250">
        <v>1</v>
      </c>
      <c r="BR40" s="250">
        <f>SUM(BY40,CF40)</f>
        <v>4551</v>
      </c>
      <c r="BS40" s="250">
        <f>SUM(BZ40,CG40)</f>
        <v>0</v>
      </c>
      <c r="BT40" s="250">
        <f>SUM(CA40,CH40)</f>
        <v>3893</v>
      </c>
      <c r="BU40" s="250">
        <f>SUM(CB40,CI40)</f>
        <v>271</v>
      </c>
      <c r="BV40" s="250">
        <f>SUM(CC40,CJ40)</f>
        <v>344</v>
      </c>
      <c r="BW40" s="250">
        <f>SUM(CD40,CK40)</f>
        <v>5</v>
      </c>
      <c r="BX40" s="250">
        <f>SUM(CE40,CL40)</f>
        <v>38</v>
      </c>
      <c r="BY40" s="250">
        <f>SUM(BZ40:CE40)</f>
        <v>4315</v>
      </c>
      <c r="BZ40" s="250">
        <f>F40</f>
        <v>0</v>
      </c>
      <c r="CA40" s="250">
        <f>J40</f>
        <v>3658</v>
      </c>
      <c r="CB40" s="250">
        <f>N40</f>
        <v>270</v>
      </c>
      <c r="CC40" s="250">
        <f>R40</f>
        <v>344</v>
      </c>
      <c r="CD40" s="250">
        <f>V40</f>
        <v>5</v>
      </c>
      <c r="CE40" s="250">
        <f>Z40</f>
        <v>38</v>
      </c>
      <c r="CF40" s="250">
        <f>SUM(CG40:CL40)</f>
        <v>236</v>
      </c>
      <c r="CG40" s="250">
        <f>BE40</f>
        <v>0</v>
      </c>
      <c r="CH40" s="250">
        <f>BF40</f>
        <v>235</v>
      </c>
      <c r="CI40" s="250">
        <f>BG40</f>
        <v>1</v>
      </c>
      <c r="CJ40" s="250">
        <f>BH40</f>
        <v>0</v>
      </c>
      <c r="CK40" s="250">
        <f>BI40</f>
        <v>0</v>
      </c>
      <c r="CL40" s="250">
        <f>BJ40</f>
        <v>0</v>
      </c>
      <c r="CM40" s="250">
        <f>SUM(CT40,DA40)</f>
        <v>143</v>
      </c>
      <c r="CN40" s="250">
        <f>SUM(CU40,DB40)</f>
        <v>0</v>
      </c>
      <c r="CO40" s="250">
        <f>SUM(CV40,DC40)</f>
        <v>140</v>
      </c>
      <c r="CP40" s="250">
        <f>SUM(CW40,DD40)</f>
        <v>2</v>
      </c>
      <c r="CQ40" s="250">
        <f>SUM(CX40,DE40)</f>
        <v>0</v>
      </c>
      <c r="CR40" s="250">
        <f>SUM(CY40,DF40)</f>
        <v>0</v>
      </c>
      <c r="CS40" s="250">
        <f>SUM(CZ40,DG40)</f>
        <v>1</v>
      </c>
      <c r="CT40" s="250">
        <f>SUM(CU40:CZ40)</f>
        <v>0</v>
      </c>
      <c r="CU40" s="250">
        <f>AE40</f>
        <v>0</v>
      </c>
      <c r="CV40" s="250">
        <f>AI40</f>
        <v>0</v>
      </c>
      <c r="CW40" s="250">
        <f>AM40</f>
        <v>0</v>
      </c>
      <c r="CX40" s="250">
        <f>AQ40</f>
        <v>0</v>
      </c>
      <c r="CY40" s="250">
        <f>AU40</f>
        <v>0</v>
      </c>
      <c r="CZ40" s="250">
        <f>AY40</f>
        <v>0</v>
      </c>
      <c r="DA40" s="250">
        <f>SUM(DB40:DG40)</f>
        <v>143</v>
      </c>
      <c r="DB40" s="250">
        <f>BL40</f>
        <v>0</v>
      </c>
      <c r="DC40" s="250">
        <f>BM40</f>
        <v>140</v>
      </c>
      <c r="DD40" s="250">
        <f>BN40</f>
        <v>2</v>
      </c>
      <c r="DE40" s="250">
        <f>BO40</f>
        <v>0</v>
      </c>
      <c r="DF40" s="250">
        <f>BP40</f>
        <v>0</v>
      </c>
      <c r="DG40" s="250">
        <f>BQ40</f>
        <v>1</v>
      </c>
      <c r="DH40" s="250">
        <v>158</v>
      </c>
      <c r="DI40" s="250">
        <f>SUM(DJ40:DM40)</f>
        <v>2</v>
      </c>
      <c r="DJ40" s="250">
        <v>0</v>
      </c>
      <c r="DK40" s="250">
        <v>2</v>
      </c>
      <c r="DL40" s="250">
        <v>0</v>
      </c>
      <c r="DM40" s="250">
        <v>0</v>
      </c>
    </row>
    <row r="41" spans="1:117" s="201" customFormat="1" ht="12" customHeight="1">
      <c r="A41" s="202" t="s">
        <v>304</v>
      </c>
      <c r="B41" s="203" t="s">
        <v>372</v>
      </c>
      <c r="C41" s="202" t="s">
        <v>373</v>
      </c>
      <c r="D41" s="250">
        <f>SUM(E41,AD41,BC41)</f>
        <v>17337</v>
      </c>
      <c r="E41" s="250">
        <f>SUM(F41,J41,N41,R41,V41,Z41)</f>
        <v>12664</v>
      </c>
      <c r="F41" s="250">
        <f>SUM(G41:I41)</f>
        <v>0</v>
      </c>
      <c r="G41" s="250">
        <v>0</v>
      </c>
      <c r="H41" s="250">
        <v>0</v>
      </c>
      <c r="I41" s="250">
        <v>0</v>
      </c>
      <c r="J41" s="250">
        <f>SUM(K41:M41)</f>
        <v>10927</v>
      </c>
      <c r="K41" s="250">
        <v>0</v>
      </c>
      <c r="L41" s="250">
        <v>10927</v>
      </c>
      <c r="M41" s="250">
        <v>0</v>
      </c>
      <c r="N41" s="250">
        <f>SUM(O41:Q41)</f>
        <v>546</v>
      </c>
      <c r="O41" s="250">
        <v>107</v>
      </c>
      <c r="P41" s="250">
        <v>439</v>
      </c>
      <c r="Q41" s="250">
        <v>0</v>
      </c>
      <c r="R41" s="250">
        <f>SUM(S41:U41)</f>
        <v>1080</v>
      </c>
      <c r="S41" s="250">
        <v>0</v>
      </c>
      <c r="T41" s="250">
        <v>1080</v>
      </c>
      <c r="U41" s="250">
        <v>0</v>
      </c>
      <c r="V41" s="250">
        <f>SUM(W41:Y41)</f>
        <v>19</v>
      </c>
      <c r="W41" s="250">
        <v>0</v>
      </c>
      <c r="X41" s="250">
        <v>19</v>
      </c>
      <c r="Y41" s="250">
        <v>0</v>
      </c>
      <c r="Z41" s="250">
        <f>SUM(AA41:AC41)</f>
        <v>92</v>
      </c>
      <c r="AA41" s="250">
        <v>92</v>
      </c>
      <c r="AB41" s="250">
        <v>0</v>
      </c>
      <c r="AC41" s="250">
        <v>0</v>
      </c>
      <c r="AD41" s="250">
        <f>SUM(AE41,AI41,AM41,AQ41,AU41,AY41)</f>
        <v>2859</v>
      </c>
      <c r="AE41" s="250">
        <f>SUM(AF41:AH41)</f>
        <v>0</v>
      </c>
      <c r="AF41" s="250">
        <v>0</v>
      </c>
      <c r="AG41" s="250">
        <v>0</v>
      </c>
      <c r="AH41" s="250">
        <v>0</v>
      </c>
      <c r="AI41" s="250">
        <f>SUM(AJ41:AL41)</f>
        <v>2784</v>
      </c>
      <c r="AJ41" s="250">
        <v>0</v>
      </c>
      <c r="AK41" s="250">
        <v>0</v>
      </c>
      <c r="AL41" s="250">
        <v>2784</v>
      </c>
      <c r="AM41" s="250">
        <f>SUM(AN41:AP41)</f>
        <v>74</v>
      </c>
      <c r="AN41" s="250">
        <v>0</v>
      </c>
      <c r="AO41" s="250">
        <v>0</v>
      </c>
      <c r="AP41" s="250">
        <v>74</v>
      </c>
      <c r="AQ41" s="250">
        <f>SUM(AR41:AT41)</f>
        <v>0</v>
      </c>
      <c r="AR41" s="250">
        <v>0</v>
      </c>
      <c r="AS41" s="250">
        <v>0</v>
      </c>
      <c r="AT41" s="250">
        <v>0</v>
      </c>
      <c r="AU41" s="250">
        <f>SUM(AV41:AX41)</f>
        <v>0</v>
      </c>
      <c r="AV41" s="250">
        <v>0</v>
      </c>
      <c r="AW41" s="250">
        <v>0</v>
      </c>
      <c r="AX41" s="250">
        <v>0</v>
      </c>
      <c r="AY41" s="250">
        <f>SUM(AZ41:BB41)</f>
        <v>1</v>
      </c>
      <c r="AZ41" s="250">
        <v>0</v>
      </c>
      <c r="BA41" s="250">
        <v>0</v>
      </c>
      <c r="BB41" s="250">
        <v>1</v>
      </c>
      <c r="BC41" s="250">
        <f>SUM(BD41,BK41)</f>
        <v>1814</v>
      </c>
      <c r="BD41" s="250">
        <f>SUM(BE41:BJ41)</f>
        <v>1006</v>
      </c>
      <c r="BE41" s="250">
        <v>0</v>
      </c>
      <c r="BF41" s="250">
        <v>1005</v>
      </c>
      <c r="BG41" s="250">
        <v>0</v>
      </c>
      <c r="BH41" s="250">
        <v>0</v>
      </c>
      <c r="BI41" s="250">
        <v>0</v>
      </c>
      <c r="BJ41" s="250">
        <v>1</v>
      </c>
      <c r="BK41" s="250">
        <f>SUM(BL41:BQ41)</f>
        <v>808</v>
      </c>
      <c r="BL41" s="250">
        <v>0</v>
      </c>
      <c r="BM41" s="250">
        <v>784</v>
      </c>
      <c r="BN41" s="250">
        <v>21</v>
      </c>
      <c r="BO41" s="250">
        <v>0</v>
      </c>
      <c r="BP41" s="250">
        <v>0</v>
      </c>
      <c r="BQ41" s="250">
        <v>3</v>
      </c>
      <c r="BR41" s="250">
        <f>SUM(BY41,CF41)</f>
        <v>13670</v>
      </c>
      <c r="BS41" s="250">
        <f>SUM(BZ41,CG41)</f>
        <v>0</v>
      </c>
      <c r="BT41" s="250">
        <f>SUM(CA41,CH41)</f>
        <v>11932</v>
      </c>
      <c r="BU41" s="250">
        <f>SUM(CB41,CI41)</f>
        <v>546</v>
      </c>
      <c r="BV41" s="250">
        <f>SUM(CC41,CJ41)</f>
        <v>1080</v>
      </c>
      <c r="BW41" s="250">
        <f>SUM(CD41,CK41)</f>
        <v>19</v>
      </c>
      <c r="BX41" s="250">
        <f>SUM(CE41,CL41)</f>
        <v>93</v>
      </c>
      <c r="BY41" s="250">
        <f>SUM(BZ41:CE41)</f>
        <v>12664</v>
      </c>
      <c r="BZ41" s="250">
        <f>F41</f>
        <v>0</v>
      </c>
      <c r="CA41" s="250">
        <f>J41</f>
        <v>10927</v>
      </c>
      <c r="CB41" s="250">
        <f>N41</f>
        <v>546</v>
      </c>
      <c r="CC41" s="250">
        <f>R41</f>
        <v>1080</v>
      </c>
      <c r="CD41" s="250">
        <f>V41</f>
        <v>19</v>
      </c>
      <c r="CE41" s="250">
        <f>Z41</f>
        <v>92</v>
      </c>
      <c r="CF41" s="250">
        <f>SUM(CG41:CL41)</f>
        <v>1006</v>
      </c>
      <c r="CG41" s="250">
        <f>BE41</f>
        <v>0</v>
      </c>
      <c r="CH41" s="250">
        <f>BF41</f>
        <v>1005</v>
      </c>
      <c r="CI41" s="250">
        <f>BG41</f>
        <v>0</v>
      </c>
      <c r="CJ41" s="250">
        <f>BH41</f>
        <v>0</v>
      </c>
      <c r="CK41" s="250">
        <f>BI41</f>
        <v>0</v>
      </c>
      <c r="CL41" s="250">
        <f>BJ41</f>
        <v>1</v>
      </c>
      <c r="CM41" s="250">
        <f>SUM(CT41,DA41)</f>
        <v>3667</v>
      </c>
      <c r="CN41" s="250">
        <f>SUM(CU41,DB41)</f>
        <v>0</v>
      </c>
      <c r="CO41" s="250">
        <f>SUM(CV41,DC41)</f>
        <v>3568</v>
      </c>
      <c r="CP41" s="250">
        <f>SUM(CW41,DD41)</f>
        <v>95</v>
      </c>
      <c r="CQ41" s="250">
        <f>SUM(CX41,DE41)</f>
        <v>0</v>
      </c>
      <c r="CR41" s="250">
        <f>SUM(CY41,DF41)</f>
        <v>0</v>
      </c>
      <c r="CS41" s="250">
        <f>SUM(CZ41,DG41)</f>
        <v>4</v>
      </c>
      <c r="CT41" s="250">
        <f>SUM(CU41:CZ41)</f>
        <v>2859</v>
      </c>
      <c r="CU41" s="250">
        <f>AE41</f>
        <v>0</v>
      </c>
      <c r="CV41" s="250">
        <f>AI41</f>
        <v>2784</v>
      </c>
      <c r="CW41" s="250">
        <f>AM41</f>
        <v>74</v>
      </c>
      <c r="CX41" s="250">
        <f>AQ41</f>
        <v>0</v>
      </c>
      <c r="CY41" s="250">
        <f>AU41</f>
        <v>0</v>
      </c>
      <c r="CZ41" s="250">
        <f>AY41</f>
        <v>1</v>
      </c>
      <c r="DA41" s="250">
        <f>SUM(DB41:DG41)</f>
        <v>808</v>
      </c>
      <c r="DB41" s="250">
        <f>BL41</f>
        <v>0</v>
      </c>
      <c r="DC41" s="250">
        <f>BM41</f>
        <v>784</v>
      </c>
      <c r="DD41" s="250">
        <f>BN41</f>
        <v>21</v>
      </c>
      <c r="DE41" s="250">
        <f>BO41</f>
        <v>0</v>
      </c>
      <c r="DF41" s="250">
        <f>BP41</f>
        <v>0</v>
      </c>
      <c r="DG41" s="250">
        <f>BQ41</f>
        <v>3</v>
      </c>
      <c r="DH41" s="250">
        <v>0</v>
      </c>
      <c r="DI41" s="250">
        <f>SUM(DJ41:DM41)</f>
        <v>6</v>
      </c>
      <c r="DJ41" s="250">
        <v>6</v>
      </c>
      <c r="DK41" s="250">
        <v>0</v>
      </c>
      <c r="DL41" s="250">
        <v>0</v>
      </c>
      <c r="DM41" s="250">
        <v>0</v>
      </c>
    </row>
    <row r="42" spans="1:117" s="201" customFormat="1" ht="12" customHeight="1">
      <c r="A42" s="202" t="s">
        <v>304</v>
      </c>
      <c r="B42" s="203" t="s">
        <v>374</v>
      </c>
      <c r="C42" s="202" t="s">
        <v>375</v>
      </c>
      <c r="D42" s="250">
        <f>SUM(E42,AD42,BC42)</f>
        <v>9486</v>
      </c>
      <c r="E42" s="250">
        <f>SUM(F42,J42,N42,R42,V42,Z42)</f>
        <v>7346</v>
      </c>
      <c r="F42" s="250">
        <f>SUM(G42:I42)</f>
        <v>0</v>
      </c>
      <c r="G42" s="250">
        <v>0</v>
      </c>
      <c r="H42" s="250">
        <v>0</v>
      </c>
      <c r="I42" s="250">
        <v>0</v>
      </c>
      <c r="J42" s="250">
        <f>SUM(K42:M42)</f>
        <v>6419</v>
      </c>
      <c r="K42" s="250">
        <v>2006</v>
      </c>
      <c r="L42" s="250">
        <v>4413</v>
      </c>
      <c r="M42" s="250">
        <v>0</v>
      </c>
      <c r="N42" s="250">
        <f>SUM(O42:Q42)</f>
        <v>283</v>
      </c>
      <c r="O42" s="250">
        <v>68</v>
      </c>
      <c r="P42" s="250">
        <v>207</v>
      </c>
      <c r="Q42" s="250">
        <v>8</v>
      </c>
      <c r="R42" s="250">
        <f>SUM(S42:U42)</f>
        <v>578</v>
      </c>
      <c r="S42" s="250"/>
      <c r="T42" s="250">
        <v>578</v>
      </c>
      <c r="U42" s="250">
        <v>0</v>
      </c>
      <c r="V42" s="250">
        <f>SUM(W42:Y42)</f>
        <v>12</v>
      </c>
      <c r="W42" s="250">
        <v>12</v>
      </c>
      <c r="X42" s="250"/>
      <c r="Y42" s="250">
        <v>0</v>
      </c>
      <c r="Z42" s="250">
        <f>SUM(AA42:AC42)</f>
        <v>54</v>
      </c>
      <c r="AA42" s="250">
        <v>54</v>
      </c>
      <c r="AB42" s="250"/>
      <c r="AC42" s="250">
        <v>0</v>
      </c>
      <c r="AD42" s="250">
        <f>SUM(AE42,AI42,AM42,AQ42,AU42,AY42)</f>
        <v>1265</v>
      </c>
      <c r="AE42" s="250">
        <f>SUM(AF42:AH42)</f>
        <v>0</v>
      </c>
      <c r="AF42" s="250">
        <v>0</v>
      </c>
      <c r="AG42" s="250">
        <v>0</v>
      </c>
      <c r="AH42" s="250">
        <v>0</v>
      </c>
      <c r="AI42" s="250">
        <f>SUM(AJ42:AL42)</f>
        <v>1265</v>
      </c>
      <c r="AJ42" s="250">
        <v>0</v>
      </c>
      <c r="AK42" s="250">
        <v>0</v>
      </c>
      <c r="AL42" s="250">
        <v>1265</v>
      </c>
      <c r="AM42" s="250">
        <f>SUM(AN42:AP42)</f>
        <v>0</v>
      </c>
      <c r="AN42" s="250"/>
      <c r="AO42" s="250">
        <v>0</v>
      </c>
      <c r="AP42" s="250"/>
      <c r="AQ42" s="250">
        <f>SUM(AR42:AT42)</f>
        <v>0</v>
      </c>
      <c r="AR42" s="250">
        <v>0</v>
      </c>
      <c r="AS42" s="250">
        <v>0</v>
      </c>
      <c r="AT42" s="250">
        <v>0</v>
      </c>
      <c r="AU42" s="250">
        <f>SUM(AV42:AX42)</f>
        <v>0</v>
      </c>
      <c r="AV42" s="250">
        <v>0</v>
      </c>
      <c r="AW42" s="250">
        <v>0</v>
      </c>
      <c r="AX42" s="250">
        <v>0</v>
      </c>
      <c r="AY42" s="250">
        <f>SUM(AZ42:BB42)</f>
        <v>0</v>
      </c>
      <c r="AZ42" s="250">
        <v>0</v>
      </c>
      <c r="BA42" s="250">
        <v>0</v>
      </c>
      <c r="BB42" s="250">
        <v>0</v>
      </c>
      <c r="BC42" s="250">
        <f>SUM(BD42,BK42)</f>
        <v>875</v>
      </c>
      <c r="BD42" s="250">
        <f>SUM(BE42:BJ42)</f>
        <v>682</v>
      </c>
      <c r="BE42" s="250">
        <v>0</v>
      </c>
      <c r="BF42" s="250">
        <v>680</v>
      </c>
      <c r="BG42" s="250">
        <v>1</v>
      </c>
      <c r="BH42" s="250">
        <v>0</v>
      </c>
      <c r="BI42" s="250">
        <v>0</v>
      </c>
      <c r="BJ42" s="250">
        <v>1</v>
      </c>
      <c r="BK42" s="250">
        <f>SUM(BL42:BQ42)</f>
        <v>193</v>
      </c>
      <c r="BL42" s="250">
        <v>0</v>
      </c>
      <c r="BM42" s="250">
        <v>188</v>
      </c>
      <c r="BN42" s="250">
        <v>3</v>
      </c>
      <c r="BO42" s="250">
        <v>0</v>
      </c>
      <c r="BP42" s="250">
        <v>0</v>
      </c>
      <c r="BQ42" s="250">
        <v>2</v>
      </c>
      <c r="BR42" s="250">
        <f>SUM(BY42,CF42)</f>
        <v>8028</v>
      </c>
      <c r="BS42" s="250">
        <f>SUM(BZ42,CG42)</f>
        <v>0</v>
      </c>
      <c r="BT42" s="250">
        <f>SUM(CA42,CH42)</f>
        <v>7099</v>
      </c>
      <c r="BU42" s="250">
        <f>SUM(CB42,CI42)</f>
        <v>284</v>
      </c>
      <c r="BV42" s="250">
        <f>SUM(CC42,CJ42)</f>
        <v>578</v>
      </c>
      <c r="BW42" s="250">
        <f>SUM(CD42,CK42)</f>
        <v>12</v>
      </c>
      <c r="BX42" s="250">
        <f>SUM(CE42,CL42)</f>
        <v>55</v>
      </c>
      <c r="BY42" s="250">
        <f>SUM(BZ42:CE42)</f>
        <v>7346</v>
      </c>
      <c r="BZ42" s="250">
        <f>F42</f>
        <v>0</v>
      </c>
      <c r="CA42" s="250">
        <f>J42</f>
        <v>6419</v>
      </c>
      <c r="CB42" s="250">
        <f>N42</f>
        <v>283</v>
      </c>
      <c r="CC42" s="250">
        <f>R42</f>
        <v>578</v>
      </c>
      <c r="CD42" s="250">
        <f>V42</f>
        <v>12</v>
      </c>
      <c r="CE42" s="250">
        <f>Z42</f>
        <v>54</v>
      </c>
      <c r="CF42" s="250">
        <f>SUM(CG42:CL42)</f>
        <v>682</v>
      </c>
      <c r="CG42" s="250">
        <f>BE42</f>
        <v>0</v>
      </c>
      <c r="CH42" s="250">
        <f>BF42</f>
        <v>680</v>
      </c>
      <c r="CI42" s="250">
        <f>BG42</f>
        <v>1</v>
      </c>
      <c r="CJ42" s="250">
        <f>BH42</f>
        <v>0</v>
      </c>
      <c r="CK42" s="250">
        <f>BI42</f>
        <v>0</v>
      </c>
      <c r="CL42" s="250">
        <f>BJ42</f>
        <v>1</v>
      </c>
      <c r="CM42" s="250">
        <f>SUM(CT42,DA42)</f>
        <v>1458</v>
      </c>
      <c r="CN42" s="250">
        <f>SUM(CU42,DB42)</f>
        <v>0</v>
      </c>
      <c r="CO42" s="250">
        <f>SUM(CV42,DC42)</f>
        <v>1453</v>
      </c>
      <c r="CP42" s="250">
        <f>SUM(CW42,DD42)</f>
        <v>3</v>
      </c>
      <c r="CQ42" s="250">
        <f>SUM(CX42,DE42)</f>
        <v>0</v>
      </c>
      <c r="CR42" s="250">
        <f>SUM(CY42,DF42)</f>
        <v>0</v>
      </c>
      <c r="CS42" s="250">
        <f>SUM(CZ42,DG42)</f>
        <v>2</v>
      </c>
      <c r="CT42" s="250">
        <f>SUM(CU42:CZ42)</f>
        <v>1265</v>
      </c>
      <c r="CU42" s="250">
        <f>AE42</f>
        <v>0</v>
      </c>
      <c r="CV42" s="250">
        <f>AI42</f>
        <v>1265</v>
      </c>
      <c r="CW42" s="250">
        <f>AM42</f>
        <v>0</v>
      </c>
      <c r="CX42" s="250">
        <f>AQ42</f>
        <v>0</v>
      </c>
      <c r="CY42" s="250">
        <f>AU42</f>
        <v>0</v>
      </c>
      <c r="CZ42" s="250">
        <f>AY42</f>
        <v>0</v>
      </c>
      <c r="DA42" s="250">
        <f>SUM(DB42:DG42)</f>
        <v>193</v>
      </c>
      <c r="DB42" s="250">
        <f>BL42</f>
        <v>0</v>
      </c>
      <c r="DC42" s="250">
        <f>BM42</f>
        <v>188</v>
      </c>
      <c r="DD42" s="250">
        <f>BN42</f>
        <v>3</v>
      </c>
      <c r="DE42" s="250">
        <f>BO42</f>
        <v>0</v>
      </c>
      <c r="DF42" s="250">
        <f>BP42</f>
        <v>0</v>
      </c>
      <c r="DG42" s="250">
        <f>BQ42</f>
        <v>2</v>
      </c>
      <c r="DH42" s="250">
        <v>0</v>
      </c>
      <c r="DI42" s="250">
        <f>SUM(DJ42:DM42)</f>
        <v>3</v>
      </c>
      <c r="DJ42" s="250">
        <v>3</v>
      </c>
      <c r="DK42" s="250">
        <v>0</v>
      </c>
      <c r="DL42" s="250">
        <v>0</v>
      </c>
      <c r="DM42" s="250">
        <v>0</v>
      </c>
    </row>
  </sheetData>
  <sheetProtection/>
  <mergeCells count="20"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ゴシック,標準"&amp;14ごみ搬入量の状況（平成21年度実績）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N42"/>
  <sheetViews>
    <sheetView zoomScalePageLayoutView="0" workbookViewId="0" topLeftCell="A1">
      <pane xSplit="3" ySplit="6" topLeftCell="D7" activePane="bottomRight" state="frozen"/>
      <selection pane="topLeft" activeCell="C2998" sqref="C2998"/>
      <selection pane="topRight" activeCell="C2998" sqref="C2998"/>
      <selection pane="bottomLeft" activeCell="C2998" sqref="C2998"/>
      <selection pane="bottomRight" activeCell="D7" sqref="D7"/>
    </sheetView>
  </sheetViews>
  <sheetFormatPr defaultColWidth="8.796875" defaultRowHeight="14.25"/>
  <cols>
    <col min="1" max="1" width="10.69921875" style="196" customWidth="1"/>
    <col min="2" max="2" width="8.69921875" style="180" customWidth="1"/>
    <col min="3" max="3" width="12.59765625" style="196" customWidth="1"/>
    <col min="4" max="8" width="11.69921875" style="235" customWidth="1"/>
    <col min="9" max="144" width="9.8984375" style="235" customWidth="1"/>
    <col min="145" max="16384" width="9" style="192" customWidth="1"/>
  </cols>
  <sheetData>
    <row r="1" spans="1:144" ht="17.25">
      <c r="A1" s="380" t="s">
        <v>376</v>
      </c>
      <c r="B1" s="190"/>
      <c r="C1" s="190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  <c r="AN1" s="192"/>
      <c r="AO1" s="192"/>
      <c r="AP1" s="192"/>
      <c r="AQ1" s="192"/>
      <c r="AR1" s="192"/>
      <c r="AS1" s="192"/>
      <c r="AT1" s="192"/>
      <c r="AU1" s="192"/>
      <c r="AV1" s="192"/>
      <c r="AW1" s="192"/>
      <c r="AX1" s="192"/>
      <c r="AY1" s="192"/>
      <c r="AZ1" s="192"/>
      <c r="BA1" s="192"/>
      <c r="BB1" s="192"/>
      <c r="BC1" s="192"/>
      <c r="BD1" s="192"/>
      <c r="BE1" s="192"/>
      <c r="BF1" s="192"/>
      <c r="BG1" s="192"/>
      <c r="BH1" s="192"/>
      <c r="BI1" s="192"/>
      <c r="BJ1" s="192"/>
      <c r="BK1" s="192"/>
      <c r="BL1" s="192"/>
      <c r="BM1" s="192"/>
      <c r="BN1" s="192"/>
      <c r="BO1" s="192"/>
      <c r="BP1" s="192"/>
      <c r="BQ1" s="192"/>
      <c r="BR1" s="192"/>
      <c r="BS1" s="192"/>
      <c r="BT1" s="192"/>
      <c r="BU1" s="192"/>
      <c r="BV1" s="192"/>
      <c r="BW1" s="192"/>
      <c r="BX1" s="192"/>
      <c r="BY1" s="192"/>
      <c r="BZ1" s="192"/>
      <c r="CA1" s="192"/>
      <c r="CB1" s="192"/>
      <c r="CC1" s="192"/>
      <c r="CD1" s="192"/>
      <c r="CE1" s="192"/>
      <c r="CF1" s="192"/>
      <c r="CG1" s="192"/>
      <c r="CH1" s="192"/>
      <c r="CI1" s="192"/>
      <c r="CJ1" s="192"/>
      <c r="CK1" s="192"/>
      <c r="CL1" s="192"/>
      <c r="CM1" s="192"/>
      <c r="CN1" s="192"/>
      <c r="CO1" s="192"/>
      <c r="CP1" s="192"/>
      <c r="CQ1" s="192"/>
      <c r="CR1" s="192"/>
      <c r="CS1" s="192"/>
      <c r="CT1" s="192"/>
      <c r="CU1" s="192"/>
      <c r="CV1" s="192"/>
      <c r="CW1" s="192"/>
      <c r="CX1" s="192"/>
      <c r="CY1" s="192"/>
      <c r="CZ1" s="192"/>
      <c r="DA1" s="192"/>
      <c r="DB1" s="192"/>
      <c r="DC1" s="192"/>
      <c r="DD1" s="192"/>
      <c r="DE1" s="192"/>
      <c r="DF1" s="192"/>
      <c r="DG1" s="192"/>
      <c r="DH1" s="192"/>
      <c r="DI1" s="192"/>
      <c r="DJ1" s="192"/>
      <c r="DK1" s="192"/>
      <c r="DL1" s="192"/>
      <c r="DM1" s="192"/>
      <c r="DN1" s="192"/>
      <c r="DO1" s="192"/>
      <c r="DP1" s="192"/>
      <c r="DQ1" s="192"/>
      <c r="DR1" s="192"/>
      <c r="DS1" s="192"/>
      <c r="DT1" s="192"/>
      <c r="DU1" s="192"/>
      <c r="DV1" s="192"/>
      <c r="DW1" s="192"/>
      <c r="DX1" s="192"/>
      <c r="DY1" s="192"/>
      <c r="DZ1" s="192"/>
      <c r="EA1" s="192"/>
      <c r="EB1" s="192"/>
      <c r="EC1" s="192"/>
      <c r="ED1" s="192"/>
      <c r="EE1" s="192"/>
      <c r="EF1" s="192"/>
      <c r="EG1" s="192"/>
      <c r="EH1" s="192"/>
      <c r="EI1" s="192"/>
      <c r="EJ1" s="192"/>
      <c r="EK1" s="192"/>
      <c r="EL1" s="192"/>
      <c r="EM1" s="192"/>
      <c r="EN1" s="192"/>
    </row>
    <row r="2" spans="1:144" ht="25.5" customHeight="1">
      <c r="A2" s="314" t="s">
        <v>134</v>
      </c>
      <c r="B2" s="314" t="s">
        <v>135</v>
      </c>
      <c r="C2" s="314" t="s">
        <v>136</v>
      </c>
      <c r="D2" s="256" t="s">
        <v>377</v>
      </c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258"/>
      <c r="AE2" s="258"/>
      <c r="AF2" s="258"/>
      <c r="AG2" s="258"/>
      <c r="AH2" s="258"/>
      <c r="AI2" s="258"/>
      <c r="AJ2" s="258"/>
      <c r="AK2" s="258"/>
      <c r="AL2" s="258"/>
      <c r="AM2" s="258"/>
      <c r="AN2" s="258"/>
      <c r="AO2" s="258"/>
      <c r="AP2" s="258"/>
      <c r="AQ2" s="258"/>
      <c r="AR2" s="258"/>
      <c r="AS2" s="258"/>
      <c r="AT2" s="258"/>
      <c r="AU2" s="258"/>
      <c r="AV2" s="258"/>
      <c r="AW2" s="258"/>
      <c r="AX2" s="258"/>
      <c r="AY2" s="258"/>
      <c r="AZ2" s="258"/>
      <c r="BA2" s="258"/>
      <c r="BB2" s="258"/>
      <c r="BC2" s="258"/>
      <c r="BD2" s="258"/>
      <c r="BE2" s="258"/>
      <c r="BF2" s="258"/>
      <c r="BG2" s="258"/>
      <c r="BH2" s="258"/>
      <c r="BI2" s="258"/>
      <c r="BJ2" s="258"/>
      <c r="BK2" s="258"/>
      <c r="BL2" s="258"/>
      <c r="BM2" s="258"/>
      <c r="BN2" s="258"/>
      <c r="BO2" s="258"/>
      <c r="BP2" s="258"/>
      <c r="BQ2" s="258"/>
      <c r="BR2" s="258"/>
      <c r="BS2" s="258"/>
      <c r="BT2" s="258"/>
      <c r="BU2" s="258"/>
      <c r="BV2" s="258"/>
      <c r="BW2" s="258"/>
      <c r="BX2" s="258"/>
      <c r="BY2" s="258"/>
      <c r="BZ2" s="258"/>
      <c r="CA2" s="258"/>
      <c r="CB2" s="258"/>
      <c r="CC2" s="258"/>
      <c r="CD2" s="258"/>
      <c r="CE2" s="258"/>
      <c r="CF2" s="258"/>
      <c r="CG2" s="258"/>
      <c r="CH2" s="258"/>
      <c r="CI2" s="258"/>
      <c r="CJ2" s="258"/>
      <c r="CK2" s="258"/>
      <c r="CL2" s="258"/>
      <c r="CM2" s="258"/>
      <c r="CN2" s="258"/>
      <c r="CO2" s="258"/>
      <c r="CP2" s="258"/>
      <c r="CQ2" s="258"/>
      <c r="CR2" s="258"/>
      <c r="CS2" s="258"/>
      <c r="CT2" s="258"/>
      <c r="CU2" s="258"/>
      <c r="CV2" s="258"/>
      <c r="CW2" s="258"/>
      <c r="CX2" s="258"/>
      <c r="CY2" s="258"/>
      <c r="CZ2" s="258"/>
      <c r="DA2" s="258"/>
      <c r="DB2" s="258"/>
      <c r="DC2" s="258"/>
      <c r="DD2" s="258"/>
      <c r="DE2" s="258"/>
      <c r="DF2" s="258"/>
      <c r="DG2" s="258"/>
      <c r="DH2" s="258"/>
      <c r="DI2" s="258"/>
      <c r="DJ2" s="258"/>
      <c r="DK2" s="258"/>
      <c r="DL2" s="258"/>
      <c r="DM2" s="258"/>
      <c r="DN2" s="258"/>
      <c r="DO2" s="258"/>
      <c r="DP2" s="258"/>
      <c r="DQ2" s="258"/>
      <c r="DR2" s="258"/>
      <c r="DS2" s="258"/>
      <c r="DT2" s="258"/>
      <c r="DU2" s="258"/>
      <c r="DV2" s="258"/>
      <c r="DW2" s="258"/>
      <c r="DX2" s="258"/>
      <c r="DY2" s="258"/>
      <c r="DZ2" s="258"/>
      <c r="EA2" s="258"/>
      <c r="EB2" s="258"/>
      <c r="EC2" s="258"/>
      <c r="ED2" s="258"/>
      <c r="EE2" s="258"/>
      <c r="EF2" s="258"/>
      <c r="EG2" s="258"/>
      <c r="EH2" s="258"/>
      <c r="EI2" s="258"/>
      <c r="EJ2" s="258"/>
      <c r="EK2" s="258"/>
      <c r="EL2" s="258"/>
      <c r="EM2" s="258"/>
      <c r="EN2" s="259"/>
    </row>
    <row r="3" spans="1:144" ht="25.5" customHeight="1">
      <c r="A3" s="315"/>
      <c r="B3" s="315"/>
      <c r="C3" s="317"/>
      <c r="D3" s="262"/>
      <c r="E3" s="263" t="s">
        <v>378</v>
      </c>
      <c r="F3" s="257"/>
      <c r="G3" s="257"/>
      <c r="H3" s="257"/>
      <c r="I3" s="257"/>
      <c r="J3" s="257"/>
      <c r="K3" s="257"/>
      <c r="L3" s="257"/>
      <c r="M3" s="252"/>
      <c r="N3" s="257"/>
      <c r="O3" s="257"/>
      <c r="P3" s="257"/>
      <c r="Q3" s="257"/>
      <c r="R3" s="257"/>
      <c r="S3" s="257"/>
      <c r="T3" s="263" t="s">
        <v>379</v>
      </c>
      <c r="U3" s="257"/>
      <c r="V3" s="257"/>
      <c r="W3" s="257"/>
      <c r="X3" s="257"/>
      <c r="Y3" s="257"/>
      <c r="Z3" s="257"/>
      <c r="AA3" s="257"/>
      <c r="AB3" s="252"/>
      <c r="AC3" s="257"/>
      <c r="AD3" s="257"/>
      <c r="AE3" s="257"/>
      <c r="AF3" s="257"/>
      <c r="AG3" s="257"/>
      <c r="AH3" s="257"/>
      <c r="AI3" s="263" t="s">
        <v>380</v>
      </c>
      <c r="AJ3" s="257"/>
      <c r="AK3" s="257"/>
      <c r="AL3" s="257"/>
      <c r="AM3" s="257"/>
      <c r="AN3" s="257"/>
      <c r="AO3" s="257"/>
      <c r="AP3" s="257"/>
      <c r="AQ3" s="252"/>
      <c r="AR3" s="257"/>
      <c r="AS3" s="257"/>
      <c r="AT3" s="257"/>
      <c r="AU3" s="257"/>
      <c r="AV3" s="257"/>
      <c r="AW3" s="257"/>
      <c r="AX3" s="263" t="s">
        <v>381</v>
      </c>
      <c r="AY3" s="257"/>
      <c r="AZ3" s="257"/>
      <c r="BA3" s="257"/>
      <c r="BB3" s="257"/>
      <c r="BC3" s="257"/>
      <c r="BD3" s="257"/>
      <c r="BE3" s="257"/>
      <c r="BF3" s="252"/>
      <c r="BG3" s="257"/>
      <c r="BH3" s="257"/>
      <c r="BI3" s="257"/>
      <c r="BJ3" s="257"/>
      <c r="BK3" s="257"/>
      <c r="BL3" s="257"/>
      <c r="BM3" s="263" t="s">
        <v>382</v>
      </c>
      <c r="BN3" s="257"/>
      <c r="BO3" s="257"/>
      <c r="BP3" s="257"/>
      <c r="BQ3" s="257"/>
      <c r="BR3" s="257"/>
      <c r="BS3" s="257"/>
      <c r="BT3" s="257"/>
      <c r="BU3" s="252"/>
      <c r="BV3" s="257"/>
      <c r="BW3" s="257"/>
      <c r="BX3" s="257"/>
      <c r="BY3" s="257"/>
      <c r="BZ3" s="257"/>
      <c r="CA3" s="257"/>
      <c r="CB3" s="263" t="s">
        <v>383</v>
      </c>
      <c r="CC3" s="257"/>
      <c r="CD3" s="257"/>
      <c r="CE3" s="257"/>
      <c r="CF3" s="257"/>
      <c r="CG3" s="257"/>
      <c r="CH3" s="257"/>
      <c r="CI3" s="257"/>
      <c r="CJ3" s="252"/>
      <c r="CK3" s="257"/>
      <c r="CL3" s="257"/>
      <c r="CM3" s="257"/>
      <c r="CN3" s="257"/>
      <c r="CO3" s="257"/>
      <c r="CP3" s="257"/>
      <c r="CQ3" s="263" t="s">
        <v>384</v>
      </c>
      <c r="CR3" s="257"/>
      <c r="CS3" s="257"/>
      <c r="CT3" s="257"/>
      <c r="CU3" s="257"/>
      <c r="CV3" s="257"/>
      <c r="CW3" s="257"/>
      <c r="CX3" s="257"/>
      <c r="CY3" s="252"/>
      <c r="CZ3" s="257"/>
      <c r="DA3" s="257"/>
      <c r="DB3" s="257"/>
      <c r="DC3" s="257"/>
      <c r="DD3" s="257"/>
      <c r="DE3" s="257"/>
      <c r="DF3" s="263" t="s">
        <v>385</v>
      </c>
      <c r="DG3" s="257"/>
      <c r="DH3" s="257"/>
      <c r="DI3" s="257"/>
      <c r="DJ3" s="257"/>
      <c r="DK3" s="257"/>
      <c r="DL3" s="257"/>
      <c r="DM3" s="257"/>
      <c r="DN3" s="252"/>
      <c r="DO3" s="257"/>
      <c r="DP3" s="257"/>
      <c r="DQ3" s="257"/>
      <c r="DR3" s="257"/>
      <c r="DS3" s="257"/>
      <c r="DT3" s="257"/>
      <c r="DU3" s="263" t="s">
        <v>386</v>
      </c>
      <c r="DV3" s="252"/>
      <c r="DW3" s="252"/>
      <c r="DX3" s="252"/>
      <c r="DY3" s="261"/>
      <c r="DZ3" s="263" t="s">
        <v>387</v>
      </c>
      <c r="EA3" s="257"/>
      <c r="EB3" s="257"/>
      <c r="EC3" s="257"/>
      <c r="ED3" s="257"/>
      <c r="EE3" s="257"/>
      <c r="EF3" s="257"/>
      <c r="EG3" s="257"/>
      <c r="EH3" s="252"/>
      <c r="EI3" s="257"/>
      <c r="EJ3" s="257"/>
      <c r="EK3" s="257"/>
      <c r="EL3" s="257"/>
      <c r="EM3" s="257"/>
      <c r="EN3" s="277"/>
    </row>
    <row r="4" spans="1:144" ht="25.5" customHeight="1">
      <c r="A4" s="315"/>
      <c r="B4" s="315"/>
      <c r="C4" s="317"/>
      <c r="D4" s="262"/>
      <c r="E4" s="262"/>
      <c r="F4" s="263" t="s">
        <v>388</v>
      </c>
      <c r="G4" s="257"/>
      <c r="H4" s="257"/>
      <c r="I4" s="257"/>
      <c r="J4" s="257"/>
      <c r="K4" s="257"/>
      <c r="L4" s="257"/>
      <c r="M4" s="263" t="s">
        <v>389</v>
      </c>
      <c r="N4" s="257"/>
      <c r="O4" s="257"/>
      <c r="P4" s="257"/>
      <c r="Q4" s="257"/>
      <c r="R4" s="257"/>
      <c r="S4" s="257"/>
      <c r="T4" s="262"/>
      <c r="U4" s="263" t="s">
        <v>388</v>
      </c>
      <c r="V4" s="257"/>
      <c r="W4" s="257"/>
      <c r="X4" s="257"/>
      <c r="Y4" s="257"/>
      <c r="Z4" s="257"/>
      <c r="AA4" s="257"/>
      <c r="AB4" s="263" t="s">
        <v>389</v>
      </c>
      <c r="AC4" s="257"/>
      <c r="AD4" s="257"/>
      <c r="AE4" s="257"/>
      <c r="AF4" s="257"/>
      <c r="AG4" s="257"/>
      <c r="AH4" s="257"/>
      <c r="AI4" s="262"/>
      <c r="AJ4" s="263" t="s">
        <v>388</v>
      </c>
      <c r="AK4" s="257"/>
      <c r="AL4" s="257"/>
      <c r="AM4" s="257"/>
      <c r="AN4" s="257"/>
      <c r="AO4" s="257"/>
      <c r="AP4" s="257"/>
      <c r="AQ4" s="263" t="s">
        <v>389</v>
      </c>
      <c r="AR4" s="257"/>
      <c r="AS4" s="257"/>
      <c r="AT4" s="257"/>
      <c r="AU4" s="257"/>
      <c r="AV4" s="257"/>
      <c r="AW4" s="257"/>
      <c r="AX4" s="262"/>
      <c r="AY4" s="263" t="s">
        <v>388</v>
      </c>
      <c r="AZ4" s="257"/>
      <c r="BA4" s="257"/>
      <c r="BB4" s="257"/>
      <c r="BC4" s="257"/>
      <c r="BD4" s="257"/>
      <c r="BE4" s="257"/>
      <c r="BF4" s="263" t="s">
        <v>389</v>
      </c>
      <c r="BG4" s="257"/>
      <c r="BH4" s="257"/>
      <c r="BI4" s="257"/>
      <c r="BJ4" s="257"/>
      <c r="BK4" s="257"/>
      <c r="BL4" s="257"/>
      <c r="BM4" s="262"/>
      <c r="BN4" s="263" t="s">
        <v>388</v>
      </c>
      <c r="BO4" s="257"/>
      <c r="BP4" s="257"/>
      <c r="BQ4" s="257"/>
      <c r="BR4" s="257"/>
      <c r="BS4" s="257"/>
      <c r="BT4" s="257"/>
      <c r="BU4" s="263" t="s">
        <v>389</v>
      </c>
      <c r="BV4" s="257"/>
      <c r="BW4" s="257"/>
      <c r="BX4" s="257"/>
      <c r="BY4" s="257"/>
      <c r="BZ4" s="257"/>
      <c r="CA4" s="257"/>
      <c r="CB4" s="262"/>
      <c r="CC4" s="263" t="s">
        <v>388</v>
      </c>
      <c r="CD4" s="257"/>
      <c r="CE4" s="257"/>
      <c r="CF4" s="257"/>
      <c r="CG4" s="257"/>
      <c r="CH4" s="257"/>
      <c r="CI4" s="257"/>
      <c r="CJ4" s="263" t="s">
        <v>389</v>
      </c>
      <c r="CK4" s="257"/>
      <c r="CL4" s="257"/>
      <c r="CM4" s="257"/>
      <c r="CN4" s="257"/>
      <c r="CO4" s="257"/>
      <c r="CP4" s="257"/>
      <c r="CQ4" s="262"/>
      <c r="CR4" s="263" t="s">
        <v>388</v>
      </c>
      <c r="CS4" s="257"/>
      <c r="CT4" s="257"/>
      <c r="CU4" s="257"/>
      <c r="CV4" s="257"/>
      <c r="CW4" s="257"/>
      <c r="CX4" s="257"/>
      <c r="CY4" s="263" t="s">
        <v>389</v>
      </c>
      <c r="CZ4" s="257"/>
      <c r="DA4" s="257"/>
      <c r="DB4" s="257"/>
      <c r="DC4" s="257"/>
      <c r="DD4" s="257"/>
      <c r="DE4" s="257"/>
      <c r="DF4" s="262"/>
      <c r="DG4" s="263" t="s">
        <v>388</v>
      </c>
      <c r="DH4" s="257"/>
      <c r="DI4" s="257"/>
      <c r="DJ4" s="257"/>
      <c r="DK4" s="257"/>
      <c r="DL4" s="257"/>
      <c r="DM4" s="257"/>
      <c r="DN4" s="263" t="s">
        <v>389</v>
      </c>
      <c r="DO4" s="257"/>
      <c r="DP4" s="257"/>
      <c r="DQ4" s="257"/>
      <c r="DR4" s="257"/>
      <c r="DS4" s="257"/>
      <c r="DT4" s="257"/>
      <c r="DU4" s="262"/>
      <c r="DV4" s="266" t="s">
        <v>390</v>
      </c>
      <c r="DW4" s="261"/>
      <c r="DX4" s="262" t="s">
        <v>392</v>
      </c>
      <c r="DY4" s="261"/>
      <c r="DZ4" s="262"/>
      <c r="EA4" s="263" t="s">
        <v>388</v>
      </c>
      <c r="EB4" s="257"/>
      <c r="EC4" s="257"/>
      <c r="ED4" s="257"/>
      <c r="EE4" s="257"/>
      <c r="EF4" s="257"/>
      <c r="EG4" s="257"/>
      <c r="EH4" s="263" t="s">
        <v>389</v>
      </c>
      <c r="EI4" s="257"/>
      <c r="EJ4" s="257"/>
      <c r="EK4" s="257"/>
      <c r="EL4" s="257"/>
      <c r="EM4" s="257"/>
      <c r="EN4" s="261"/>
    </row>
    <row r="5" spans="1:144" ht="25.5" customHeight="1">
      <c r="A5" s="315"/>
      <c r="B5" s="315"/>
      <c r="C5" s="317"/>
      <c r="D5" s="293" t="s">
        <v>393</v>
      </c>
      <c r="E5" s="293" t="s">
        <v>393</v>
      </c>
      <c r="F5" s="293" t="s">
        <v>393</v>
      </c>
      <c r="G5" s="292" t="s">
        <v>394</v>
      </c>
      <c r="H5" s="292" t="s">
        <v>395</v>
      </c>
      <c r="I5" s="292" t="s">
        <v>396</v>
      </c>
      <c r="J5" s="292" t="s">
        <v>397</v>
      </c>
      <c r="K5" s="292" t="s">
        <v>399</v>
      </c>
      <c r="L5" s="292" t="s">
        <v>400</v>
      </c>
      <c r="M5" s="293" t="s">
        <v>393</v>
      </c>
      <c r="N5" s="292" t="s">
        <v>394</v>
      </c>
      <c r="O5" s="292" t="s">
        <v>395</v>
      </c>
      <c r="P5" s="292" t="s">
        <v>396</v>
      </c>
      <c r="Q5" s="292" t="s">
        <v>397</v>
      </c>
      <c r="R5" s="292" t="s">
        <v>399</v>
      </c>
      <c r="S5" s="292" t="s">
        <v>400</v>
      </c>
      <c r="T5" s="293" t="s">
        <v>393</v>
      </c>
      <c r="U5" s="293" t="s">
        <v>393</v>
      </c>
      <c r="V5" s="292" t="s">
        <v>394</v>
      </c>
      <c r="W5" s="292" t="s">
        <v>395</v>
      </c>
      <c r="X5" s="292" t="s">
        <v>396</v>
      </c>
      <c r="Y5" s="292" t="s">
        <v>397</v>
      </c>
      <c r="Z5" s="292" t="s">
        <v>399</v>
      </c>
      <c r="AA5" s="292" t="s">
        <v>400</v>
      </c>
      <c r="AB5" s="293" t="s">
        <v>393</v>
      </c>
      <c r="AC5" s="292" t="s">
        <v>394</v>
      </c>
      <c r="AD5" s="292" t="s">
        <v>395</v>
      </c>
      <c r="AE5" s="292" t="s">
        <v>396</v>
      </c>
      <c r="AF5" s="292" t="s">
        <v>397</v>
      </c>
      <c r="AG5" s="292" t="s">
        <v>399</v>
      </c>
      <c r="AH5" s="292" t="s">
        <v>400</v>
      </c>
      <c r="AI5" s="293" t="s">
        <v>393</v>
      </c>
      <c r="AJ5" s="293" t="s">
        <v>393</v>
      </c>
      <c r="AK5" s="292" t="s">
        <v>394</v>
      </c>
      <c r="AL5" s="292" t="s">
        <v>395</v>
      </c>
      <c r="AM5" s="292" t="s">
        <v>396</v>
      </c>
      <c r="AN5" s="292" t="s">
        <v>397</v>
      </c>
      <c r="AO5" s="292" t="s">
        <v>399</v>
      </c>
      <c r="AP5" s="292" t="s">
        <v>400</v>
      </c>
      <c r="AQ5" s="293" t="s">
        <v>393</v>
      </c>
      <c r="AR5" s="292" t="s">
        <v>394</v>
      </c>
      <c r="AS5" s="292" t="s">
        <v>395</v>
      </c>
      <c r="AT5" s="292" t="s">
        <v>396</v>
      </c>
      <c r="AU5" s="292" t="s">
        <v>397</v>
      </c>
      <c r="AV5" s="292" t="s">
        <v>399</v>
      </c>
      <c r="AW5" s="292" t="s">
        <v>400</v>
      </c>
      <c r="AX5" s="293" t="s">
        <v>393</v>
      </c>
      <c r="AY5" s="293" t="s">
        <v>393</v>
      </c>
      <c r="AZ5" s="292" t="s">
        <v>394</v>
      </c>
      <c r="BA5" s="292" t="s">
        <v>395</v>
      </c>
      <c r="BB5" s="292" t="s">
        <v>396</v>
      </c>
      <c r="BC5" s="292" t="s">
        <v>397</v>
      </c>
      <c r="BD5" s="292" t="s">
        <v>399</v>
      </c>
      <c r="BE5" s="292" t="s">
        <v>400</v>
      </c>
      <c r="BF5" s="293" t="s">
        <v>393</v>
      </c>
      <c r="BG5" s="292" t="s">
        <v>394</v>
      </c>
      <c r="BH5" s="292" t="s">
        <v>395</v>
      </c>
      <c r="BI5" s="292" t="s">
        <v>396</v>
      </c>
      <c r="BJ5" s="292" t="s">
        <v>397</v>
      </c>
      <c r="BK5" s="292" t="s">
        <v>399</v>
      </c>
      <c r="BL5" s="292" t="s">
        <v>400</v>
      </c>
      <c r="BM5" s="293" t="s">
        <v>393</v>
      </c>
      <c r="BN5" s="293" t="s">
        <v>393</v>
      </c>
      <c r="BO5" s="292" t="s">
        <v>394</v>
      </c>
      <c r="BP5" s="292" t="s">
        <v>395</v>
      </c>
      <c r="BQ5" s="292" t="s">
        <v>396</v>
      </c>
      <c r="BR5" s="292" t="s">
        <v>397</v>
      </c>
      <c r="BS5" s="292" t="s">
        <v>399</v>
      </c>
      <c r="BT5" s="292" t="s">
        <v>400</v>
      </c>
      <c r="BU5" s="293" t="s">
        <v>393</v>
      </c>
      <c r="BV5" s="292" t="s">
        <v>394</v>
      </c>
      <c r="BW5" s="292" t="s">
        <v>395</v>
      </c>
      <c r="BX5" s="292" t="s">
        <v>396</v>
      </c>
      <c r="BY5" s="292" t="s">
        <v>397</v>
      </c>
      <c r="BZ5" s="292" t="s">
        <v>399</v>
      </c>
      <c r="CA5" s="292" t="s">
        <v>400</v>
      </c>
      <c r="CB5" s="293" t="s">
        <v>393</v>
      </c>
      <c r="CC5" s="293" t="s">
        <v>393</v>
      </c>
      <c r="CD5" s="292" t="s">
        <v>394</v>
      </c>
      <c r="CE5" s="292" t="s">
        <v>395</v>
      </c>
      <c r="CF5" s="292" t="s">
        <v>396</v>
      </c>
      <c r="CG5" s="292" t="s">
        <v>397</v>
      </c>
      <c r="CH5" s="292" t="s">
        <v>399</v>
      </c>
      <c r="CI5" s="292" t="s">
        <v>400</v>
      </c>
      <c r="CJ5" s="293" t="s">
        <v>393</v>
      </c>
      <c r="CK5" s="292" t="s">
        <v>394</v>
      </c>
      <c r="CL5" s="292" t="s">
        <v>395</v>
      </c>
      <c r="CM5" s="292" t="s">
        <v>396</v>
      </c>
      <c r="CN5" s="292" t="s">
        <v>397</v>
      </c>
      <c r="CO5" s="292" t="s">
        <v>399</v>
      </c>
      <c r="CP5" s="292" t="s">
        <v>400</v>
      </c>
      <c r="CQ5" s="293" t="s">
        <v>393</v>
      </c>
      <c r="CR5" s="293" t="s">
        <v>393</v>
      </c>
      <c r="CS5" s="292" t="s">
        <v>394</v>
      </c>
      <c r="CT5" s="292" t="s">
        <v>395</v>
      </c>
      <c r="CU5" s="292" t="s">
        <v>396</v>
      </c>
      <c r="CV5" s="292" t="s">
        <v>397</v>
      </c>
      <c r="CW5" s="292" t="s">
        <v>399</v>
      </c>
      <c r="CX5" s="292" t="s">
        <v>400</v>
      </c>
      <c r="CY5" s="293" t="s">
        <v>393</v>
      </c>
      <c r="CZ5" s="292" t="s">
        <v>394</v>
      </c>
      <c r="DA5" s="292" t="s">
        <v>395</v>
      </c>
      <c r="DB5" s="292" t="s">
        <v>396</v>
      </c>
      <c r="DC5" s="292" t="s">
        <v>397</v>
      </c>
      <c r="DD5" s="292" t="s">
        <v>399</v>
      </c>
      <c r="DE5" s="292" t="s">
        <v>400</v>
      </c>
      <c r="DF5" s="293" t="s">
        <v>393</v>
      </c>
      <c r="DG5" s="293" t="s">
        <v>393</v>
      </c>
      <c r="DH5" s="292" t="s">
        <v>394</v>
      </c>
      <c r="DI5" s="292" t="s">
        <v>395</v>
      </c>
      <c r="DJ5" s="292" t="s">
        <v>396</v>
      </c>
      <c r="DK5" s="292" t="s">
        <v>397</v>
      </c>
      <c r="DL5" s="292" t="s">
        <v>399</v>
      </c>
      <c r="DM5" s="292" t="s">
        <v>400</v>
      </c>
      <c r="DN5" s="293" t="s">
        <v>393</v>
      </c>
      <c r="DO5" s="292" t="s">
        <v>394</v>
      </c>
      <c r="DP5" s="292" t="s">
        <v>395</v>
      </c>
      <c r="DQ5" s="292" t="s">
        <v>396</v>
      </c>
      <c r="DR5" s="292" t="s">
        <v>397</v>
      </c>
      <c r="DS5" s="292" t="s">
        <v>399</v>
      </c>
      <c r="DT5" s="292" t="s">
        <v>400</v>
      </c>
      <c r="DU5" s="293" t="s">
        <v>393</v>
      </c>
      <c r="DV5" s="292" t="s">
        <v>397</v>
      </c>
      <c r="DW5" s="292" t="s">
        <v>399</v>
      </c>
      <c r="DX5" s="292" t="s">
        <v>397</v>
      </c>
      <c r="DY5" s="292" t="s">
        <v>399</v>
      </c>
      <c r="DZ5" s="293" t="s">
        <v>393</v>
      </c>
      <c r="EA5" s="293" t="s">
        <v>393</v>
      </c>
      <c r="EB5" s="292" t="s">
        <v>394</v>
      </c>
      <c r="EC5" s="292" t="s">
        <v>395</v>
      </c>
      <c r="ED5" s="292" t="s">
        <v>396</v>
      </c>
      <c r="EE5" s="292" t="s">
        <v>397</v>
      </c>
      <c r="EF5" s="292" t="s">
        <v>399</v>
      </c>
      <c r="EG5" s="292" t="s">
        <v>400</v>
      </c>
      <c r="EH5" s="293" t="s">
        <v>393</v>
      </c>
      <c r="EI5" s="292" t="s">
        <v>394</v>
      </c>
      <c r="EJ5" s="292" t="s">
        <v>395</v>
      </c>
      <c r="EK5" s="292" t="s">
        <v>396</v>
      </c>
      <c r="EL5" s="292" t="s">
        <v>397</v>
      </c>
      <c r="EM5" s="292" t="s">
        <v>399</v>
      </c>
      <c r="EN5" s="292" t="s">
        <v>400</v>
      </c>
    </row>
    <row r="6" spans="1:144" s="204" customFormat="1" ht="13.5">
      <c r="A6" s="315"/>
      <c r="B6" s="316"/>
      <c r="C6" s="317"/>
      <c r="D6" s="273" t="s">
        <v>401</v>
      </c>
      <c r="E6" s="273" t="s">
        <v>401</v>
      </c>
      <c r="F6" s="273" t="s">
        <v>401</v>
      </c>
      <c r="G6" s="273" t="s">
        <v>401</v>
      </c>
      <c r="H6" s="273" t="s">
        <v>401</v>
      </c>
      <c r="I6" s="273" t="s">
        <v>401</v>
      </c>
      <c r="J6" s="273" t="s">
        <v>401</v>
      </c>
      <c r="K6" s="273" t="s">
        <v>401</v>
      </c>
      <c r="L6" s="273" t="s">
        <v>401</v>
      </c>
      <c r="M6" s="273" t="s">
        <v>401</v>
      </c>
      <c r="N6" s="273" t="s">
        <v>401</v>
      </c>
      <c r="O6" s="273" t="s">
        <v>401</v>
      </c>
      <c r="P6" s="273" t="s">
        <v>401</v>
      </c>
      <c r="Q6" s="273" t="s">
        <v>401</v>
      </c>
      <c r="R6" s="273" t="s">
        <v>401</v>
      </c>
      <c r="S6" s="273" t="s">
        <v>401</v>
      </c>
      <c r="T6" s="273" t="s">
        <v>401</v>
      </c>
      <c r="U6" s="273" t="s">
        <v>401</v>
      </c>
      <c r="V6" s="273" t="s">
        <v>401</v>
      </c>
      <c r="W6" s="273" t="s">
        <v>401</v>
      </c>
      <c r="X6" s="273" t="s">
        <v>401</v>
      </c>
      <c r="Y6" s="273" t="s">
        <v>401</v>
      </c>
      <c r="Z6" s="273" t="s">
        <v>401</v>
      </c>
      <c r="AA6" s="273" t="s">
        <v>401</v>
      </c>
      <c r="AB6" s="273" t="s">
        <v>401</v>
      </c>
      <c r="AC6" s="273" t="s">
        <v>401</v>
      </c>
      <c r="AD6" s="273" t="s">
        <v>401</v>
      </c>
      <c r="AE6" s="273" t="s">
        <v>401</v>
      </c>
      <c r="AF6" s="273" t="s">
        <v>401</v>
      </c>
      <c r="AG6" s="273" t="s">
        <v>401</v>
      </c>
      <c r="AH6" s="273" t="s">
        <v>401</v>
      </c>
      <c r="AI6" s="273" t="s">
        <v>401</v>
      </c>
      <c r="AJ6" s="273" t="s">
        <v>401</v>
      </c>
      <c r="AK6" s="273" t="s">
        <v>401</v>
      </c>
      <c r="AL6" s="273" t="s">
        <v>401</v>
      </c>
      <c r="AM6" s="273" t="s">
        <v>401</v>
      </c>
      <c r="AN6" s="273" t="s">
        <v>401</v>
      </c>
      <c r="AO6" s="273" t="s">
        <v>401</v>
      </c>
      <c r="AP6" s="273" t="s">
        <v>401</v>
      </c>
      <c r="AQ6" s="273" t="s">
        <v>401</v>
      </c>
      <c r="AR6" s="273" t="s">
        <v>401</v>
      </c>
      <c r="AS6" s="273" t="s">
        <v>401</v>
      </c>
      <c r="AT6" s="273" t="s">
        <v>401</v>
      </c>
      <c r="AU6" s="273" t="s">
        <v>401</v>
      </c>
      <c r="AV6" s="273" t="s">
        <v>401</v>
      </c>
      <c r="AW6" s="273" t="s">
        <v>401</v>
      </c>
      <c r="AX6" s="273" t="s">
        <v>401</v>
      </c>
      <c r="AY6" s="273" t="s">
        <v>401</v>
      </c>
      <c r="AZ6" s="273" t="s">
        <v>401</v>
      </c>
      <c r="BA6" s="273" t="s">
        <v>401</v>
      </c>
      <c r="BB6" s="273" t="s">
        <v>401</v>
      </c>
      <c r="BC6" s="273" t="s">
        <v>401</v>
      </c>
      <c r="BD6" s="273" t="s">
        <v>401</v>
      </c>
      <c r="BE6" s="273" t="s">
        <v>401</v>
      </c>
      <c r="BF6" s="273" t="s">
        <v>401</v>
      </c>
      <c r="BG6" s="273" t="s">
        <v>401</v>
      </c>
      <c r="BH6" s="273" t="s">
        <v>401</v>
      </c>
      <c r="BI6" s="273" t="s">
        <v>401</v>
      </c>
      <c r="BJ6" s="273" t="s">
        <v>401</v>
      </c>
      <c r="BK6" s="273" t="s">
        <v>401</v>
      </c>
      <c r="BL6" s="273" t="s">
        <v>401</v>
      </c>
      <c r="BM6" s="273" t="s">
        <v>401</v>
      </c>
      <c r="BN6" s="273" t="s">
        <v>401</v>
      </c>
      <c r="BO6" s="273" t="s">
        <v>401</v>
      </c>
      <c r="BP6" s="273" t="s">
        <v>401</v>
      </c>
      <c r="BQ6" s="273" t="s">
        <v>401</v>
      </c>
      <c r="BR6" s="273" t="s">
        <v>401</v>
      </c>
      <c r="BS6" s="273" t="s">
        <v>401</v>
      </c>
      <c r="BT6" s="273" t="s">
        <v>401</v>
      </c>
      <c r="BU6" s="273" t="s">
        <v>401</v>
      </c>
      <c r="BV6" s="273" t="s">
        <v>401</v>
      </c>
      <c r="BW6" s="273" t="s">
        <v>401</v>
      </c>
      <c r="BX6" s="273" t="s">
        <v>401</v>
      </c>
      <c r="BY6" s="273" t="s">
        <v>401</v>
      </c>
      <c r="BZ6" s="273" t="s">
        <v>401</v>
      </c>
      <c r="CA6" s="273" t="s">
        <v>401</v>
      </c>
      <c r="CB6" s="273" t="s">
        <v>401</v>
      </c>
      <c r="CC6" s="273" t="s">
        <v>401</v>
      </c>
      <c r="CD6" s="273" t="s">
        <v>401</v>
      </c>
      <c r="CE6" s="273" t="s">
        <v>401</v>
      </c>
      <c r="CF6" s="273" t="s">
        <v>401</v>
      </c>
      <c r="CG6" s="273" t="s">
        <v>401</v>
      </c>
      <c r="CH6" s="273" t="s">
        <v>401</v>
      </c>
      <c r="CI6" s="273" t="s">
        <v>401</v>
      </c>
      <c r="CJ6" s="273" t="s">
        <v>401</v>
      </c>
      <c r="CK6" s="273" t="s">
        <v>401</v>
      </c>
      <c r="CL6" s="273" t="s">
        <v>401</v>
      </c>
      <c r="CM6" s="273" t="s">
        <v>401</v>
      </c>
      <c r="CN6" s="273" t="s">
        <v>401</v>
      </c>
      <c r="CO6" s="273" t="s">
        <v>401</v>
      </c>
      <c r="CP6" s="273" t="s">
        <v>401</v>
      </c>
      <c r="CQ6" s="273" t="s">
        <v>401</v>
      </c>
      <c r="CR6" s="273" t="s">
        <v>401</v>
      </c>
      <c r="CS6" s="273" t="s">
        <v>401</v>
      </c>
      <c r="CT6" s="273" t="s">
        <v>401</v>
      </c>
      <c r="CU6" s="273" t="s">
        <v>401</v>
      </c>
      <c r="CV6" s="273" t="s">
        <v>401</v>
      </c>
      <c r="CW6" s="273" t="s">
        <v>401</v>
      </c>
      <c r="CX6" s="273" t="s">
        <v>401</v>
      </c>
      <c r="CY6" s="273" t="s">
        <v>401</v>
      </c>
      <c r="CZ6" s="273" t="s">
        <v>401</v>
      </c>
      <c r="DA6" s="273" t="s">
        <v>401</v>
      </c>
      <c r="DB6" s="273" t="s">
        <v>401</v>
      </c>
      <c r="DC6" s="273" t="s">
        <v>401</v>
      </c>
      <c r="DD6" s="273" t="s">
        <v>401</v>
      </c>
      <c r="DE6" s="273" t="s">
        <v>401</v>
      </c>
      <c r="DF6" s="273" t="s">
        <v>401</v>
      </c>
      <c r="DG6" s="273" t="s">
        <v>401</v>
      </c>
      <c r="DH6" s="273" t="s">
        <v>401</v>
      </c>
      <c r="DI6" s="273" t="s">
        <v>401</v>
      </c>
      <c r="DJ6" s="273" t="s">
        <v>401</v>
      </c>
      <c r="DK6" s="273" t="s">
        <v>401</v>
      </c>
      <c r="DL6" s="273" t="s">
        <v>401</v>
      </c>
      <c r="DM6" s="273" t="s">
        <v>401</v>
      </c>
      <c r="DN6" s="273" t="s">
        <v>401</v>
      </c>
      <c r="DO6" s="273" t="s">
        <v>401</v>
      </c>
      <c r="DP6" s="273" t="s">
        <v>401</v>
      </c>
      <c r="DQ6" s="273" t="s">
        <v>401</v>
      </c>
      <c r="DR6" s="273" t="s">
        <v>401</v>
      </c>
      <c r="DS6" s="273" t="s">
        <v>401</v>
      </c>
      <c r="DT6" s="273" t="s">
        <v>401</v>
      </c>
      <c r="DU6" s="273" t="s">
        <v>401</v>
      </c>
      <c r="DV6" s="273" t="s">
        <v>401</v>
      </c>
      <c r="DW6" s="273" t="s">
        <v>401</v>
      </c>
      <c r="DX6" s="273" t="s">
        <v>401</v>
      </c>
      <c r="DY6" s="273" t="s">
        <v>401</v>
      </c>
      <c r="DZ6" s="273" t="s">
        <v>401</v>
      </c>
      <c r="EA6" s="273" t="s">
        <v>401</v>
      </c>
      <c r="EB6" s="273" t="s">
        <v>401</v>
      </c>
      <c r="EC6" s="273" t="s">
        <v>401</v>
      </c>
      <c r="ED6" s="273" t="s">
        <v>401</v>
      </c>
      <c r="EE6" s="273" t="s">
        <v>401</v>
      </c>
      <c r="EF6" s="273" t="s">
        <v>401</v>
      </c>
      <c r="EG6" s="273" t="s">
        <v>401</v>
      </c>
      <c r="EH6" s="273" t="s">
        <v>401</v>
      </c>
      <c r="EI6" s="273" t="s">
        <v>401</v>
      </c>
      <c r="EJ6" s="273" t="s">
        <v>401</v>
      </c>
      <c r="EK6" s="273" t="s">
        <v>401</v>
      </c>
      <c r="EL6" s="273" t="s">
        <v>401</v>
      </c>
      <c r="EM6" s="273" t="s">
        <v>401</v>
      </c>
      <c r="EN6" s="273" t="s">
        <v>401</v>
      </c>
    </row>
    <row r="7" spans="1:144" s="205" customFormat="1" ht="12" customHeight="1">
      <c r="A7" s="197" t="s">
        <v>402</v>
      </c>
      <c r="B7" s="212" t="s">
        <v>403</v>
      </c>
      <c r="C7" s="198" t="s">
        <v>393</v>
      </c>
      <c r="D7" s="276">
        <f>SUM(D8:D42)</f>
        <v>755589</v>
      </c>
      <c r="E7" s="276">
        <f>SUM(E8:E42)</f>
        <v>642523</v>
      </c>
      <c r="F7" s="276">
        <f>SUM(F8:F42)</f>
        <v>561218</v>
      </c>
      <c r="G7" s="276">
        <f>SUM(G8:G42)</f>
        <v>0</v>
      </c>
      <c r="H7" s="276">
        <f>SUM(H8:H42)</f>
        <v>561085</v>
      </c>
      <c r="I7" s="276">
        <f>SUM(I8:I42)</f>
        <v>0</v>
      </c>
      <c r="J7" s="276">
        <f>SUM(J8:J42)</f>
        <v>0</v>
      </c>
      <c r="K7" s="276">
        <f>SUM(K8:K42)</f>
        <v>0</v>
      </c>
      <c r="L7" s="276">
        <f>SUM(L8:L42)</f>
        <v>133</v>
      </c>
      <c r="M7" s="276">
        <f>SUM(M8:M42)</f>
        <v>81305</v>
      </c>
      <c r="N7" s="276">
        <f>SUM(N8:N42)</f>
        <v>0</v>
      </c>
      <c r="O7" s="276">
        <f>SUM(O8:O42)</f>
        <v>80483</v>
      </c>
      <c r="P7" s="276">
        <f>SUM(P8:P42)</f>
        <v>0</v>
      </c>
      <c r="Q7" s="276">
        <f>SUM(Q8:Q42)</f>
        <v>0</v>
      </c>
      <c r="R7" s="276">
        <f>SUM(R8:R42)</f>
        <v>0</v>
      </c>
      <c r="S7" s="276">
        <f>SUM(S8:S42)</f>
        <v>822</v>
      </c>
      <c r="T7" s="276">
        <f>SUM(T8:T42)</f>
        <v>52997</v>
      </c>
      <c r="U7" s="276">
        <f>SUM(U8:U42)</f>
        <v>42456</v>
      </c>
      <c r="V7" s="276">
        <f>SUM(V8:V42)</f>
        <v>0</v>
      </c>
      <c r="W7" s="276">
        <f>SUM(W8:W42)</f>
        <v>0</v>
      </c>
      <c r="X7" s="276">
        <f>SUM(X8:X42)</f>
        <v>21451</v>
      </c>
      <c r="Y7" s="276">
        <f>SUM(Y8:Y42)</f>
        <v>14513</v>
      </c>
      <c r="Z7" s="276">
        <f>SUM(Z8:Z42)</f>
        <v>144</v>
      </c>
      <c r="AA7" s="276">
        <f>SUM(AA8:AA42)</f>
        <v>6348</v>
      </c>
      <c r="AB7" s="276">
        <f>SUM(AB8:AB42)</f>
        <v>10541</v>
      </c>
      <c r="AC7" s="276">
        <f>SUM(AC8:AC42)</f>
        <v>0</v>
      </c>
      <c r="AD7" s="276">
        <f>SUM(AD8:AD42)</f>
        <v>0</v>
      </c>
      <c r="AE7" s="276">
        <f>SUM(AE8:AE42)</f>
        <v>4982</v>
      </c>
      <c r="AF7" s="276">
        <f>SUM(AF8:AF42)</f>
        <v>627</v>
      </c>
      <c r="AG7" s="276">
        <f>SUM(AG8:AG42)</f>
        <v>9</v>
      </c>
      <c r="AH7" s="276">
        <f>SUM(AH8:AH42)</f>
        <v>4923</v>
      </c>
      <c r="AI7" s="276">
        <f>SUM(AI8:AI42)</f>
        <v>750</v>
      </c>
      <c r="AJ7" s="276">
        <f>SUM(AJ8:AJ42)</f>
        <v>684</v>
      </c>
      <c r="AK7" s="276">
        <f>SUM(AK8:AK42)</f>
        <v>0</v>
      </c>
      <c r="AL7" s="276">
        <f>SUM(AL8:AL42)</f>
        <v>619</v>
      </c>
      <c r="AM7" s="276">
        <f>SUM(AM8:AM42)</f>
        <v>0</v>
      </c>
      <c r="AN7" s="276">
        <f>SUM(AN8:AN42)</f>
        <v>65</v>
      </c>
      <c r="AO7" s="276">
        <f>SUM(AO8:AO42)</f>
        <v>0</v>
      </c>
      <c r="AP7" s="276">
        <f>SUM(AP8:AP42)</f>
        <v>0</v>
      </c>
      <c r="AQ7" s="276">
        <f>SUM(AQ8:AQ42)</f>
        <v>66</v>
      </c>
      <c r="AR7" s="276">
        <f>SUM(AR8:AR42)</f>
        <v>0</v>
      </c>
      <c r="AS7" s="276">
        <f>SUM(AS8:AS42)</f>
        <v>66</v>
      </c>
      <c r="AT7" s="276">
        <f>SUM(AT8:AT42)</f>
        <v>0</v>
      </c>
      <c r="AU7" s="276">
        <f>SUM(AU8:AU42)</f>
        <v>0</v>
      </c>
      <c r="AV7" s="276">
        <f>SUM(AV8:AV42)</f>
        <v>0</v>
      </c>
      <c r="AW7" s="276">
        <f>SUM(AW8:AW42)</f>
        <v>0</v>
      </c>
      <c r="AX7" s="276">
        <f>SUM(AX8:AX42)</f>
        <v>0</v>
      </c>
      <c r="AY7" s="276">
        <f>SUM(AY8:AY42)</f>
        <v>0</v>
      </c>
      <c r="AZ7" s="276">
        <f>SUM(AZ8:AZ42)</f>
        <v>0</v>
      </c>
      <c r="BA7" s="276">
        <f>SUM(BA8:BA42)</f>
        <v>0</v>
      </c>
      <c r="BB7" s="276">
        <f>SUM(BB8:BB42)</f>
        <v>0</v>
      </c>
      <c r="BC7" s="276">
        <f>SUM(BC8:BC42)</f>
        <v>0</v>
      </c>
      <c r="BD7" s="276">
        <f>SUM(BD8:BD42)</f>
        <v>0</v>
      </c>
      <c r="BE7" s="276">
        <f>SUM(BE8:BE42)</f>
        <v>0</v>
      </c>
      <c r="BF7" s="276">
        <f>SUM(BF8:BF42)</f>
        <v>0</v>
      </c>
      <c r="BG7" s="276">
        <f>SUM(BG8:BG42)</f>
        <v>0</v>
      </c>
      <c r="BH7" s="276">
        <f>SUM(BH8:BH42)</f>
        <v>0</v>
      </c>
      <c r="BI7" s="276">
        <f>SUM(BI8:BI42)</f>
        <v>0</v>
      </c>
      <c r="BJ7" s="276">
        <f>SUM(BJ8:BJ42)</f>
        <v>0</v>
      </c>
      <c r="BK7" s="276">
        <f>SUM(BK8:BK42)</f>
        <v>0</v>
      </c>
      <c r="BL7" s="276">
        <f>SUM(BL8:BL42)</f>
        <v>0</v>
      </c>
      <c r="BM7" s="276">
        <f>SUM(BM8:BM42)</f>
        <v>0</v>
      </c>
      <c r="BN7" s="276">
        <f>SUM(BN8:BN42)</f>
        <v>0</v>
      </c>
      <c r="BO7" s="276">
        <f>SUM(BO8:BO42)</f>
        <v>0</v>
      </c>
      <c r="BP7" s="276">
        <f>SUM(BP8:BP42)</f>
        <v>0</v>
      </c>
      <c r="BQ7" s="276">
        <f>SUM(BQ8:BQ42)</f>
        <v>0</v>
      </c>
      <c r="BR7" s="276">
        <f>SUM(BR8:BR42)</f>
        <v>0</v>
      </c>
      <c r="BS7" s="276">
        <f>SUM(BS8:BS42)</f>
        <v>0</v>
      </c>
      <c r="BT7" s="276">
        <f>SUM(BT8:BT42)</f>
        <v>0</v>
      </c>
      <c r="BU7" s="276">
        <f>SUM(BU8:BU42)</f>
        <v>0</v>
      </c>
      <c r="BV7" s="276">
        <f>SUM(BV8:BV42)</f>
        <v>0</v>
      </c>
      <c r="BW7" s="276">
        <f>SUM(BW8:BW42)</f>
        <v>0</v>
      </c>
      <c r="BX7" s="276">
        <f>SUM(BX8:BX42)</f>
        <v>0</v>
      </c>
      <c r="BY7" s="276">
        <f>SUM(BY8:BY42)</f>
        <v>0</v>
      </c>
      <c r="BZ7" s="276">
        <f>SUM(BZ8:BZ42)</f>
        <v>0</v>
      </c>
      <c r="CA7" s="276">
        <f>SUM(CA8:CA42)</f>
        <v>0</v>
      </c>
      <c r="CB7" s="276">
        <f>SUM(CB8:CB42)</f>
        <v>7527</v>
      </c>
      <c r="CC7" s="276">
        <f>SUM(CC8:CC42)</f>
        <v>6847</v>
      </c>
      <c r="CD7" s="276">
        <f>SUM(CD8:CD42)</f>
        <v>0</v>
      </c>
      <c r="CE7" s="276">
        <f>SUM(CE8:CE42)</f>
        <v>6828</v>
      </c>
      <c r="CF7" s="276">
        <f>SUM(CF8:CF42)</f>
        <v>0</v>
      </c>
      <c r="CG7" s="276">
        <f>SUM(CG8:CG42)</f>
        <v>19</v>
      </c>
      <c r="CH7" s="276">
        <f>SUM(CH8:CH42)</f>
        <v>0</v>
      </c>
      <c r="CI7" s="276">
        <f>SUM(CI8:CI42)</f>
        <v>0</v>
      </c>
      <c r="CJ7" s="276">
        <f>SUM(CJ8:CJ42)</f>
        <v>680</v>
      </c>
      <c r="CK7" s="276">
        <f>SUM(CK8:CK42)</f>
        <v>0</v>
      </c>
      <c r="CL7" s="276">
        <f>SUM(CL8:CL42)</f>
        <v>525</v>
      </c>
      <c r="CM7" s="276">
        <f>SUM(CM8:CM42)</f>
        <v>0</v>
      </c>
      <c r="CN7" s="276">
        <f>SUM(CN8:CN42)</f>
        <v>0</v>
      </c>
      <c r="CO7" s="276">
        <f>SUM(CO8:CO42)</f>
        <v>18</v>
      </c>
      <c r="CP7" s="276">
        <f>SUM(CP8:CP42)</f>
        <v>137</v>
      </c>
      <c r="CQ7" s="276">
        <f>SUM(CQ8:CQ42)</f>
        <v>20192</v>
      </c>
      <c r="CR7" s="276">
        <f>SUM(CR8:CR42)</f>
        <v>15741</v>
      </c>
      <c r="CS7" s="276">
        <f>SUM(CS8:CS42)</f>
        <v>0</v>
      </c>
      <c r="CT7" s="276">
        <f>SUM(CT8:CT42)</f>
        <v>0</v>
      </c>
      <c r="CU7" s="276">
        <f>SUM(CU8:CU42)</f>
        <v>1530</v>
      </c>
      <c r="CV7" s="276">
        <f>SUM(CV8:CV42)</f>
        <v>13781</v>
      </c>
      <c r="CW7" s="276">
        <f>SUM(CW8:CW42)</f>
        <v>428</v>
      </c>
      <c r="CX7" s="276">
        <f>SUM(CX8:CX42)</f>
        <v>2</v>
      </c>
      <c r="CY7" s="276">
        <f>SUM(CY8:CY42)</f>
        <v>4451</v>
      </c>
      <c r="CZ7" s="276">
        <f>SUM(CZ8:CZ42)</f>
        <v>0</v>
      </c>
      <c r="DA7" s="276">
        <f>SUM(DA8:DA42)</f>
        <v>0</v>
      </c>
      <c r="DB7" s="276">
        <f>SUM(DB8:DB42)</f>
        <v>692</v>
      </c>
      <c r="DC7" s="276">
        <f>SUM(DC8:DC42)</f>
        <v>3737</v>
      </c>
      <c r="DD7" s="276">
        <f>SUM(DD8:DD42)</f>
        <v>0</v>
      </c>
      <c r="DE7" s="276">
        <f>SUM(DE8:DE42)</f>
        <v>22</v>
      </c>
      <c r="DF7" s="276">
        <f>SUM(DF8:DF42)</f>
        <v>626</v>
      </c>
      <c r="DG7" s="276">
        <f>SUM(DG8:DG42)</f>
        <v>390</v>
      </c>
      <c r="DH7" s="276">
        <f>SUM(DH8:DH42)</f>
        <v>0</v>
      </c>
      <c r="DI7" s="276">
        <f>SUM(DI8:DI42)</f>
        <v>0</v>
      </c>
      <c r="DJ7" s="276">
        <f>SUM(DJ8:DJ42)</f>
        <v>299</v>
      </c>
      <c r="DK7" s="276">
        <f>SUM(DK8:DK42)</f>
        <v>0</v>
      </c>
      <c r="DL7" s="276">
        <f>SUM(DL8:DL42)</f>
        <v>40</v>
      </c>
      <c r="DM7" s="276">
        <f>SUM(DM8:DM42)</f>
        <v>51</v>
      </c>
      <c r="DN7" s="276">
        <f>SUM(DN8:DN42)</f>
        <v>236</v>
      </c>
      <c r="DO7" s="276">
        <f>SUM(DO8:DO42)</f>
        <v>0</v>
      </c>
      <c r="DP7" s="276">
        <f>SUM(DP8:DP42)</f>
        <v>0</v>
      </c>
      <c r="DQ7" s="276">
        <f>SUM(DQ8:DQ42)</f>
        <v>1</v>
      </c>
      <c r="DR7" s="276">
        <f>SUM(DR8:DR42)</f>
        <v>0</v>
      </c>
      <c r="DS7" s="276">
        <f>SUM(DS8:DS42)</f>
        <v>0</v>
      </c>
      <c r="DT7" s="276">
        <f>SUM(DT8:DT42)</f>
        <v>235</v>
      </c>
      <c r="DU7" s="276">
        <f>SUM(DU8:DU42)</f>
        <v>27705</v>
      </c>
      <c r="DV7" s="276">
        <f>SUM(DV8:DV42)</f>
        <v>23251</v>
      </c>
      <c r="DW7" s="276">
        <f>SUM(DW8:DW42)</f>
        <v>14</v>
      </c>
      <c r="DX7" s="276">
        <f>SUM(DX8:DX42)</f>
        <v>4436</v>
      </c>
      <c r="DY7" s="276">
        <f>SUM(DY8:DY42)</f>
        <v>4</v>
      </c>
      <c r="DZ7" s="276">
        <f>SUM(DZ8:DZ42)</f>
        <v>3269</v>
      </c>
      <c r="EA7" s="276">
        <f>SUM(EA8:EA42)</f>
        <v>833</v>
      </c>
      <c r="EB7" s="276">
        <f>SUM(EB8:EB42)</f>
        <v>0</v>
      </c>
      <c r="EC7" s="276">
        <f>SUM(EC8:EC42)</f>
        <v>0</v>
      </c>
      <c r="ED7" s="276">
        <f>SUM(ED8:ED42)</f>
        <v>824</v>
      </c>
      <c r="EE7" s="276">
        <f>SUM(EE8:EE42)</f>
        <v>0</v>
      </c>
      <c r="EF7" s="276">
        <f>SUM(EF8:EF42)</f>
        <v>9</v>
      </c>
      <c r="EG7" s="276">
        <f>SUM(EG8:EG42)</f>
        <v>0</v>
      </c>
      <c r="EH7" s="276">
        <f>SUM(EH8:EH42)</f>
        <v>2436</v>
      </c>
      <c r="EI7" s="276">
        <f>SUM(EI8:EI42)</f>
        <v>0</v>
      </c>
      <c r="EJ7" s="276">
        <f>SUM(EJ8:EJ42)</f>
        <v>0</v>
      </c>
      <c r="EK7" s="276">
        <f>SUM(EK8:EK42)</f>
        <v>579</v>
      </c>
      <c r="EL7" s="276">
        <f>SUM(EL8:EL42)</f>
        <v>0</v>
      </c>
      <c r="EM7" s="276">
        <f>SUM(EM8:EM42)</f>
        <v>1857</v>
      </c>
      <c r="EN7" s="276">
        <f>SUM(EN8:EN42)</f>
        <v>0</v>
      </c>
    </row>
    <row r="8" spans="1:144" s="201" customFormat="1" ht="12" customHeight="1">
      <c r="A8" s="200" t="s">
        <v>402</v>
      </c>
      <c r="B8" s="214" t="s">
        <v>404</v>
      </c>
      <c r="C8" s="200" t="s">
        <v>405</v>
      </c>
      <c r="D8" s="249">
        <f>SUM(E8,T8,AI8,AX8,BM8,CB8,CQ8,DF8,DU8,DZ8)</f>
        <v>127189</v>
      </c>
      <c r="E8" s="249">
        <f>SUM(F8,M8)</f>
        <v>111827</v>
      </c>
      <c r="F8" s="249">
        <f>SUM(G8:L8)</f>
        <v>107215</v>
      </c>
      <c r="G8" s="249">
        <v>0</v>
      </c>
      <c r="H8" s="249">
        <v>107215</v>
      </c>
      <c r="I8" s="249">
        <v>0</v>
      </c>
      <c r="J8" s="249">
        <v>0</v>
      </c>
      <c r="K8" s="249">
        <v>0</v>
      </c>
      <c r="L8" s="249">
        <v>0</v>
      </c>
      <c r="M8" s="249">
        <f>SUM(N8:S8)</f>
        <v>4612</v>
      </c>
      <c r="N8" s="249">
        <v>0</v>
      </c>
      <c r="O8" s="249">
        <v>4584</v>
      </c>
      <c r="P8" s="249">
        <v>0</v>
      </c>
      <c r="Q8" s="249">
        <v>0</v>
      </c>
      <c r="R8" s="249">
        <v>0</v>
      </c>
      <c r="S8" s="249">
        <v>28</v>
      </c>
      <c r="T8" s="249">
        <f>SUM(U8,AB8)</f>
        <v>10069</v>
      </c>
      <c r="U8" s="249">
        <f>SUM(V8:AA8)</f>
        <v>8868</v>
      </c>
      <c r="V8" s="249">
        <v>0</v>
      </c>
      <c r="W8" s="249">
        <v>0</v>
      </c>
      <c r="X8" s="249">
        <v>4079</v>
      </c>
      <c r="Y8" s="249">
        <v>3760</v>
      </c>
      <c r="Z8" s="249">
        <v>0</v>
      </c>
      <c r="AA8" s="249">
        <v>1029</v>
      </c>
      <c r="AB8" s="249">
        <f>SUM(AC8:AH8)</f>
        <v>1201</v>
      </c>
      <c r="AC8" s="249">
        <v>0</v>
      </c>
      <c r="AD8" s="249">
        <v>0</v>
      </c>
      <c r="AE8" s="249">
        <v>174</v>
      </c>
      <c r="AF8" s="249">
        <v>0</v>
      </c>
      <c r="AG8" s="249">
        <v>0</v>
      </c>
      <c r="AH8" s="249">
        <v>1027</v>
      </c>
      <c r="AI8" s="249">
        <f>SUM(AJ8,AQ8)</f>
        <v>0</v>
      </c>
      <c r="AJ8" s="249">
        <f>SUM(AK8:AP8)</f>
        <v>0</v>
      </c>
      <c r="AK8" s="249">
        <v>0</v>
      </c>
      <c r="AL8" s="249">
        <v>0</v>
      </c>
      <c r="AM8" s="249">
        <v>0</v>
      </c>
      <c r="AN8" s="249">
        <v>0</v>
      </c>
      <c r="AO8" s="249">
        <v>0</v>
      </c>
      <c r="AP8" s="249">
        <v>0</v>
      </c>
      <c r="AQ8" s="249">
        <f>SUM(AR8:AW8)</f>
        <v>0</v>
      </c>
      <c r="AR8" s="249">
        <v>0</v>
      </c>
      <c r="AS8" s="249">
        <v>0</v>
      </c>
      <c r="AT8" s="249">
        <v>0</v>
      </c>
      <c r="AU8" s="249">
        <v>0</v>
      </c>
      <c r="AV8" s="249">
        <v>0</v>
      </c>
      <c r="AW8" s="249">
        <v>0</v>
      </c>
      <c r="AX8" s="249">
        <f>SUM(AY8,BF8)</f>
        <v>0</v>
      </c>
      <c r="AY8" s="249">
        <f>SUM(AZ8:BE8)</f>
        <v>0</v>
      </c>
      <c r="AZ8" s="249">
        <v>0</v>
      </c>
      <c r="BA8" s="249">
        <v>0</v>
      </c>
      <c r="BB8" s="249">
        <v>0</v>
      </c>
      <c r="BC8" s="249">
        <v>0</v>
      </c>
      <c r="BD8" s="249">
        <v>0</v>
      </c>
      <c r="BE8" s="249">
        <v>0</v>
      </c>
      <c r="BF8" s="249">
        <f>SUM(BG8:BL8)</f>
        <v>0</v>
      </c>
      <c r="BG8" s="249">
        <v>0</v>
      </c>
      <c r="BH8" s="249">
        <v>0</v>
      </c>
      <c r="BI8" s="249">
        <v>0</v>
      </c>
      <c r="BJ8" s="249">
        <v>0</v>
      </c>
      <c r="BK8" s="249">
        <v>0</v>
      </c>
      <c r="BL8" s="249">
        <v>0</v>
      </c>
      <c r="BM8" s="249">
        <f>SUM(BN8,BU8)</f>
        <v>0</v>
      </c>
      <c r="BN8" s="249">
        <f>SUM(BO8:BT8)</f>
        <v>0</v>
      </c>
      <c r="BO8" s="249">
        <v>0</v>
      </c>
      <c r="BP8" s="249">
        <v>0</v>
      </c>
      <c r="BQ8" s="249">
        <v>0</v>
      </c>
      <c r="BR8" s="249">
        <v>0</v>
      </c>
      <c r="BS8" s="249">
        <v>0</v>
      </c>
      <c r="BT8" s="249">
        <v>0</v>
      </c>
      <c r="BU8" s="249">
        <f>SUM(BV8:CA8)</f>
        <v>0</v>
      </c>
      <c r="BV8" s="249">
        <v>0</v>
      </c>
      <c r="BW8" s="249">
        <v>0</v>
      </c>
      <c r="BX8" s="249">
        <v>0</v>
      </c>
      <c r="BY8" s="249">
        <v>0</v>
      </c>
      <c r="BZ8" s="249">
        <v>0</v>
      </c>
      <c r="CA8" s="249">
        <v>0</v>
      </c>
      <c r="CB8" s="249">
        <f>SUM(CC8,CJ8)</f>
        <v>0</v>
      </c>
      <c r="CC8" s="249">
        <f>SUM(CD8:CI8)</f>
        <v>0</v>
      </c>
      <c r="CD8" s="249">
        <v>0</v>
      </c>
      <c r="CE8" s="249">
        <v>0</v>
      </c>
      <c r="CF8" s="249">
        <v>0</v>
      </c>
      <c r="CG8" s="249">
        <v>0</v>
      </c>
      <c r="CH8" s="249">
        <v>0</v>
      </c>
      <c r="CI8" s="249">
        <v>0</v>
      </c>
      <c r="CJ8" s="249">
        <f>SUM(CK8:CP8)</f>
        <v>0</v>
      </c>
      <c r="CK8" s="249">
        <v>0</v>
      </c>
      <c r="CL8" s="249">
        <v>0</v>
      </c>
      <c r="CM8" s="249">
        <v>0</v>
      </c>
      <c r="CN8" s="249">
        <v>0</v>
      </c>
      <c r="CO8" s="249">
        <v>0</v>
      </c>
      <c r="CP8" s="249">
        <v>0</v>
      </c>
      <c r="CQ8" s="249">
        <f>SUM(CR8,CY8)</f>
        <v>3719</v>
      </c>
      <c r="CR8" s="249">
        <f>SUM(CS8:CX8)</f>
        <v>3719</v>
      </c>
      <c r="CS8" s="249">
        <v>0</v>
      </c>
      <c r="CT8" s="249">
        <v>0</v>
      </c>
      <c r="CU8" s="249">
        <v>0</v>
      </c>
      <c r="CV8" s="249">
        <v>3461</v>
      </c>
      <c r="CW8" s="249">
        <v>258</v>
      </c>
      <c r="CX8" s="249">
        <v>0</v>
      </c>
      <c r="CY8" s="249">
        <f>SUM(CZ8:DE8)</f>
        <v>0</v>
      </c>
      <c r="CZ8" s="249">
        <v>0</v>
      </c>
      <c r="DA8" s="249">
        <v>0</v>
      </c>
      <c r="DB8" s="249">
        <v>0</v>
      </c>
      <c r="DC8" s="249">
        <v>0</v>
      </c>
      <c r="DD8" s="249">
        <v>0</v>
      </c>
      <c r="DE8" s="249">
        <v>0</v>
      </c>
      <c r="DF8" s="249">
        <f>SUM(DG8,DN8)</f>
        <v>0</v>
      </c>
      <c r="DG8" s="249">
        <f>SUM(DH8:DM8)</f>
        <v>0</v>
      </c>
      <c r="DH8" s="249">
        <v>0</v>
      </c>
      <c r="DI8" s="249">
        <v>0</v>
      </c>
      <c r="DJ8" s="249">
        <v>0</v>
      </c>
      <c r="DK8" s="249">
        <v>0</v>
      </c>
      <c r="DL8" s="249">
        <v>0</v>
      </c>
      <c r="DM8" s="249">
        <v>0</v>
      </c>
      <c r="DN8" s="249">
        <f>SUM(DO8:DT8)</f>
        <v>0</v>
      </c>
      <c r="DO8" s="249">
        <v>0</v>
      </c>
      <c r="DP8" s="249">
        <v>0</v>
      </c>
      <c r="DQ8" s="249">
        <v>0</v>
      </c>
      <c r="DR8" s="249">
        <v>0</v>
      </c>
      <c r="DS8" s="249">
        <v>0</v>
      </c>
      <c r="DT8" s="249">
        <v>0</v>
      </c>
      <c r="DU8" s="249">
        <f>SUM(DV8:DY8)</f>
        <v>1356</v>
      </c>
      <c r="DV8" s="249">
        <v>0</v>
      </c>
      <c r="DW8" s="249">
        <v>0</v>
      </c>
      <c r="DX8" s="249">
        <v>1356</v>
      </c>
      <c r="DY8" s="249">
        <v>0</v>
      </c>
      <c r="DZ8" s="249">
        <f>SUM(EA8,EH8)</f>
        <v>218</v>
      </c>
      <c r="EA8" s="249">
        <f>SUM(EB8:EG8)</f>
        <v>9</v>
      </c>
      <c r="EB8" s="249">
        <v>0</v>
      </c>
      <c r="EC8" s="249">
        <v>0</v>
      </c>
      <c r="ED8" s="249">
        <v>0</v>
      </c>
      <c r="EE8" s="249">
        <v>0</v>
      </c>
      <c r="EF8" s="249">
        <v>9</v>
      </c>
      <c r="EG8" s="249">
        <v>0</v>
      </c>
      <c r="EH8" s="249">
        <f>SUM(EI8:EN8)</f>
        <v>209</v>
      </c>
      <c r="EI8" s="249">
        <v>0</v>
      </c>
      <c r="EJ8" s="249">
        <v>0</v>
      </c>
      <c r="EK8" s="249">
        <v>209</v>
      </c>
      <c r="EL8" s="249">
        <v>0</v>
      </c>
      <c r="EM8" s="249">
        <v>0</v>
      </c>
      <c r="EN8" s="249">
        <v>0</v>
      </c>
    </row>
    <row r="9" spans="1:144" s="201" customFormat="1" ht="12" customHeight="1">
      <c r="A9" s="200" t="s">
        <v>402</v>
      </c>
      <c r="B9" s="214" t="s">
        <v>406</v>
      </c>
      <c r="C9" s="200" t="s">
        <v>407</v>
      </c>
      <c r="D9" s="249">
        <f>SUM(E9,T9,AI9,AX9,BM9,CB9,CQ9,DF9,DU9,DZ9)</f>
        <v>136260</v>
      </c>
      <c r="E9" s="249">
        <f>SUM(F9,M9)</f>
        <v>116538</v>
      </c>
      <c r="F9" s="249">
        <f>SUM(G9:L9)</f>
        <v>111474</v>
      </c>
      <c r="G9" s="249">
        <v>0</v>
      </c>
      <c r="H9" s="249">
        <v>111474</v>
      </c>
      <c r="I9" s="249">
        <v>0</v>
      </c>
      <c r="J9" s="249">
        <v>0</v>
      </c>
      <c r="K9" s="249">
        <v>0</v>
      </c>
      <c r="L9" s="249">
        <v>0</v>
      </c>
      <c r="M9" s="249">
        <f>SUM(N9:S9)</f>
        <v>5064</v>
      </c>
      <c r="N9" s="249">
        <v>0</v>
      </c>
      <c r="O9" s="249">
        <v>5064</v>
      </c>
      <c r="P9" s="249">
        <v>0</v>
      </c>
      <c r="Q9" s="249">
        <v>0</v>
      </c>
      <c r="R9" s="249">
        <v>0</v>
      </c>
      <c r="S9" s="249">
        <v>0</v>
      </c>
      <c r="T9" s="249">
        <f>SUM(U9,AB9)</f>
        <v>7452</v>
      </c>
      <c r="U9" s="249">
        <f>SUM(V9:AA9)</f>
        <v>6067</v>
      </c>
      <c r="V9" s="249">
        <v>0</v>
      </c>
      <c r="W9" s="249">
        <v>0</v>
      </c>
      <c r="X9" s="249">
        <v>5460</v>
      </c>
      <c r="Y9" s="249">
        <v>0</v>
      </c>
      <c r="Z9" s="249">
        <v>0</v>
      </c>
      <c r="AA9" s="249">
        <v>607</v>
      </c>
      <c r="AB9" s="249">
        <f>SUM(AC9:AH9)</f>
        <v>1385</v>
      </c>
      <c r="AC9" s="249">
        <v>0</v>
      </c>
      <c r="AD9" s="249">
        <v>0</v>
      </c>
      <c r="AE9" s="249">
        <v>1247</v>
      </c>
      <c r="AF9" s="249">
        <v>0</v>
      </c>
      <c r="AG9" s="249">
        <v>0</v>
      </c>
      <c r="AH9" s="249">
        <v>138</v>
      </c>
      <c r="AI9" s="249">
        <f>SUM(AJ9,AQ9)</f>
        <v>0</v>
      </c>
      <c r="AJ9" s="249">
        <f>SUM(AK9:AP9)</f>
        <v>0</v>
      </c>
      <c r="AK9" s="249">
        <v>0</v>
      </c>
      <c r="AL9" s="249">
        <v>0</v>
      </c>
      <c r="AM9" s="249">
        <v>0</v>
      </c>
      <c r="AN9" s="249">
        <v>0</v>
      </c>
      <c r="AO9" s="249">
        <v>0</v>
      </c>
      <c r="AP9" s="249">
        <v>0</v>
      </c>
      <c r="AQ9" s="249">
        <f>SUM(AR9:AW9)</f>
        <v>0</v>
      </c>
      <c r="AR9" s="249">
        <v>0</v>
      </c>
      <c r="AS9" s="249">
        <v>0</v>
      </c>
      <c r="AT9" s="249">
        <v>0</v>
      </c>
      <c r="AU9" s="249">
        <v>0</v>
      </c>
      <c r="AV9" s="249">
        <v>0</v>
      </c>
      <c r="AW9" s="249">
        <v>0</v>
      </c>
      <c r="AX9" s="249">
        <f>SUM(AY9,BF9)</f>
        <v>0</v>
      </c>
      <c r="AY9" s="249">
        <f>SUM(AZ9:BE9)</f>
        <v>0</v>
      </c>
      <c r="AZ9" s="249">
        <v>0</v>
      </c>
      <c r="BA9" s="249">
        <v>0</v>
      </c>
      <c r="BB9" s="249">
        <v>0</v>
      </c>
      <c r="BC9" s="249">
        <v>0</v>
      </c>
      <c r="BD9" s="249">
        <v>0</v>
      </c>
      <c r="BE9" s="249">
        <v>0</v>
      </c>
      <c r="BF9" s="249">
        <f>SUM(BG9:BL9)</f>
        <v>0</v>
      </c>
      <c r="BG9" s="249">
        <v>0</v>
      </c>
      <c r="BH9" s="249">
        <v>0</v>
      </c>
      <c r="BI9" s="249">
        <v>0</v>
      </c>
      <c r="BJ9" s="249">
        <v>0</v>
      </c>
      <c r="BK9" s="249">
        <v>0</v>
      </c>
      <c r="BL9" s="249">
        <v>0</v>
      </c>
      <c r="BM9" s="249">
        <f>SUM(BN9,BU9)</f>
        <v>0</v>
      </c>
      <c r="BN9" s="249">
        <f>SUM(BO9:BT9)</f>
        <v>0</v>
      </c>
      <c r="BO9" s="249">
        <v>0</v>
      </c>
      <c r="BP9" s="249">
        <v>0</v>
      </c>
      <c r="BQ9" s="249">
        <v>0</v>
      </c>
      <c r="BR9" s="249">
        <v>0</v>
      </c>
      <c r="BS9" s="249">
        <v>0</v>
      </c>
      <c r="BT9" s="249">
        <v>0</v>
      </c>
      <c r="BU9" s="249">
        <f>SUM(BV9:CA9)</f>
        <v>0</v>
      </c>
      <c r="BV9" s="249">
        <v>0</v>
      </c>
      <c r="BW9" s="249">
        <v>0</v>
      </c>
      <c r="BX9" s="249">
        <v>0</v>
      </c>
      <c r="BY9" s="249">
        <v>0</v>
      </c>
      <c r="BZ9" s="249">
        <v>0</v>
      </c>
      <c r="CA9" s="249">
        <v>0</v>
      </c>
      <c r="CB9" s="249">
        <f>SUM(CC9,CJ9)</f>
        <v>0</v>
      </c>
      <c r="CC9" s="249">
        <f>SUM(CD9:CI9)</f>
        <v>0</v>
      </c>
      <c r="CD9" s="249">
        <v>0</v>
      </c>
      <c r="CE9" s="249">
        <v>0</v>
      </c>
      <c r="CF9" s="249">
        <v>0</v>
      </c>
      <c r="CG9" s="249">
        <v>0</v>
      </c>
      <c r="CH9" s="249">
        <v>0</v>
      </c>
      <c r="CI9" s="249">
        <v>0</v>
      </c>
      <c r="CJ9" s="249">
        <f>SUM(CK9:CP9)</f>
        <v>0</v>
      </c>
      <c r="CK9" s="249">
        <v>0</v>
      </c>
      <c r="CL9" s="249">
        <v>0</v>
      </c>
      <c r="CM9" s="249">
        <v>0</v>
      </c>
      <c r="CN9" s="249">
        <v>0</v>
      </c>
      <c r="CO9" s="249">
        <v>0</v>
      </c>
      <c r="CP9" s="249">
        <v>0</v>
      </c>
      <c r="CQ9" s="249">
        <f>SUM(CR9,CY9)</f>
        <v>3896</v>
      </c>
      <c r="CR9" s="249">
        <f>SUM(CS9:CX9)</f>
        <v>3663</v>
      </c>
      <c r="CS9" s="249">
        <v>0</v>
      </c>
      <c r="CT9" s="249">
        <v>0</v>
      </c>
      <c r="CU9" s="249">
        <v>0</v>
      </c>
      <c r="CV9" s="249">
        <v>3537</v>
      </c>
      <c r="CW9" s="249">
        <v>126</v>
      </c>
      <c r="CX9" s="249">
        <v>0</v>
      </c>
      <c r="CY9" s="249">
        <f>SUM(CZ9:DE9)</f>
        <v>233</v>
      </c>
      <c r="CZ9" s="249">
        <v>0</v>
      </c>
      <c r="DA9" s="249">
        <v>0</v>
      </c>
      <c r="DB9" s="249">
        <v>0</v>
      </c>
      <c r="DC9" s="249">
        <v>233</v>
      </c>
      <c r="DD9" s="249">
        <v>0</v>
      </c>
      <c r="DE9" s="249">
        <v>0</v>
      </c>
      <c r="DF9" s="249">
        <f>SUM(DG9,DN9)</f>
        <v>0</v>
      </c>
      <c r="DG9" s="249">
        <f>SUM(DH9:DM9)</f>
        <v>0</v>
      </c>
      <c r="DH9" s="249">
        <v>0</v>
      </c>
      <c r="DI9" s="249">
        <v>0</v>
      </c>
      <c r="DJ9" s="249">
        <v>0</v>
      </c>
      <c r="DK9" s="249">
        <v>0</v>
      </c>
      <c r="DL9" s="249">
        <v>0</v>
      </c>
      <c r="DM9" s="249">
        <v>0</v>
      </c>
      <c r="DN9" s="249">
        <f>SUM(DO9:DT9)</f>
        <v>0</v>
      </c>
      <c r="DO9" s="249">
        <v>0</v>
      </c>
      <c r="DP9" s="249">
        <v>0</v>
      </c>
      <c r="DQ9" s="249">
        <v>0</v>
      </c>
      <c r="DR9" s="249">
        <v>0</v>
      </c>
      <c r="DS9" s="249">
        <v>0</v>
      </c>
      <c r="DT9" s="249">
        <v>0</v>
      </c>
      <c r="DU9" s="249">
        <f>SUM(DV9:DY9)</f>
        <v>6534</v>
      </c>
      <c r="DV9" s="249">
        <v>6534</v>
      </c>
      <c r="DW9" s="249">
        <v>0</v>
      </c>
      <c r="DX9" s="249">
        <v>0</v>
      </c>
      <c r="DY9" s="249">
        <v>0</v>
      </c>
      <c r="DZ9" s="249">
        <f>SUM(EA9,EH9)</f>
        <v>1840</v>
      </c>
      <c r="EA9" s="249">
        <f>SUM(EB9:EG9)</f>
        <v>0</v>
      </c>
      <c r="EB9" s="249">
        <v>0</v>
      </c>
      <c r="EC9" s="249">
        <v>0</v>
      </c>
      <c r="ED9" s="249">
        <v>0</v>
      </c>
      <c r="EE9" s="249">
        <v>0</v>
      </c>
      <c r="EF9" s="249">
        <v>0</v>
      </c>
      <c r="EG9" s="249">
        <v>0</v>
      </c>
      <c r="EH9" s="249">
        <f>SUM(EI9:EN9)</f>
        <v>1840</v>
      </c>
      <c r="EI9" s="249">
        <v>0</v>
      </c>
      <c r="EJ9" s="249">
        <v>0</v>
      </c>
      <c r="EK9" s="249">
        <v>0</v>
      </c>
      <c r="EL9" s="249">
        <v>0</v>
      </c>
      <c r="EM9" s="249">
        <v>1840</v>
      </c>
      <c r="EN9" s="249">
        <v>0</v>
      </c>
    </row>
    <row r="10" spans="1:144" s="201" customFormat="1" ht="12" customHeight="1">
      <c r="A10" s="200" t="s">
        <v>402</v>
      </c>
      <c r="B10" s="214" t="s">
        <v>408</v>
      </c>
      <c r="C10" s="200" t="s">
        <v>409</v>
      </c>
      <c r="D10" s="249">
        <f>SUM(E10,T10,AI10,AX10,BM10,CB10,CQ10,DF10,DU10,DZ10)</f>
        <v>53848</v>
      </c>
      <c r="E10" s="249">
        <f>SUM(F10,M10)</f>
        <v>47053</v>
      </c>
      <c r="F10" s="249">
        <f>SUM(G10:L10)</f>
        <v>31039</v>
      </c>
      <c r="G10" s="249">
        <v>0</v>
      </c>
      <c r="H10" s="249">
        <v>31039</v>
      </c>
      <c r="I10" s="249">
        <v>0</v>
      </c>
      <c r="J10" s="249">
        <v>0</v>
      </c>
      <c r="K10" s="249">
        <v>0</v>
      </c>
      <c r="L10" s="249">
        <v>0</v>
      </c>
      <c r="M10" s="249">
        <f>SUM(N10:S10)</f>
        <v>16014</v>
      </c>
      <c r="N10" s="249">
        <v>0</v>
      </c>
      <c r="O10" s="249">
        <v>16014</v>
      </c>
      <c r="P10" s="249">
        <v>0</v>
      </c>
      <c r="Q10" s="249">
        <v>0</v>
      </c>
      <c r="R10" s="249">
        <v>0</v>
      </c>
      <c r="S10" s="249">
        <v>0</v>
      </c>
      <c r="T10" s="249">
        <f>SUM(U10,AB10)</f>
        <v>4160</v>
      </c>
      <c r="U10" s="249">
        <f>SUM(V10:AA10)</f>
        <v>2968</v>
      </c>
      <c r="V10" s="249">
        <v>0</v>
      </c>
      <c r="W10" s="249">
        <v>0</v>
      </c>
      <c r="X10" s="249">
        <v>966</v>
      </c>
      <c r="Y10" s="249">
        <v>1778</v>
      </c>
      <c r="Z10" s="249">
        <v>0</v>
      </c>
      <c r="AA10" s="249">
        <v>224</v>
      </c>
      <c r="AB10" s="249">
        <f>SUM(AC10:AH10)</f>
        <v>1192</v>
      </c>
      <c r="AC10" s="249">
        <v>0</v>
      </c>
      <c r="AD10" s="249">
        <v>0</v>
      </c>
      <c r="AE10" s="249">
        <v>399</v>
      </c>
      <c r="AF10" s="249">
        <v>0</v>
      </c>
      <c r="AG10" s="249">
        <v>0</v>
      </c>
      <c r="AH10" s="249">
        <v>793</v>
      </c>
      <c r="AI10" s="249">
        <f>SUM(AJ10,AQ10)</f>
        <v>0</v>
      </c>
      <c r="AJ10" s="249">
        <f>SUM(AK10:AP10)</f>
        <v>0</v>
      </c>
      <c r="AK10" s="249">
        <v>0</v>
      </c>
      <c r="AL10" s="249">
        <v>0</v>
      </c>
      <c r="AM10" s="249">
        <v>0</v>
      </c>
      <c r="AN10" s="249">
        <v>0</v>
      </c>
      <c r="AO10" s="249">
        <v>0</v>
      </c>
      <c r="AP10" s="249">
        <v>0</v>
      </c>
      <c r="AQ10" s="249">
        <f>SUM(AR10:AW10)</f>
        <v>0</v>
      </c>
      <c r="AR10" s="249">
        <v>0</v>
      </c>
      <c r="AS10" s="249">
        <v>0</v>
      </c>
      <c r="AT10" s="249">
        <v>0</v>
      </c>
      <c r="AU10" s="249">
        <v>0</v>
      </c>
      <c r="AV10" s="249">
        <v>0</v>
      </c>
      <c r="AW10" s="249">
        <v>0</v>
      </c>
      <c r="AX10" s="249">
        <f>SUM(AY10,BF10)</f>
        <v>0</v>
      </c>
      <c r="AY10" s="249">
        <f>SUM(AZ10:BE10)</f>
        <v>0</v>
      </c>
      <c r="AZ10" s="249">
        <v>0</v>
      </c>
      <c r="BA10" s="249">
        <v>0</v>
      </c>
      <c r="BB10" s="249">
        <v>0</v>
      </c>
      <c r="BC10" s="249">
        <v>0</v>
      </c>
      <c r="BD10" s="249">
        <v>0</v>
      </c>
      <c r="BE10" s="249">
        <v>0</v>
      </c>
      <c r="BF10" s="249">
        <f>SUM(BG10:BL10)</f>
        <v>0</v>
      </c>
      <c r="BG10" s="249">
        <v>0</v>
      </c>
      <c r="BH10" s="249">
        <v>0</v>
      </c>
      <c r="BI10" s="249">
        <v>0</v>
      </c>
      <c r="BJ10" s="249">
        <v>0</v>
      </c>
      <c r="BK10" s="249">
        <v>0</v>
      </c>
      <c r="BL10" s="249">
        <v>0</v>
      </c>
      <c r="BM10" s="249">
        <f>SUM(BN10,BU10)</f>
        <v>0</v>
      </c>
      <c r="BN10" s="249">
        <f>SUM(BO10:BT10)</f>
        <v>0</v>
      </c>
      <c r="BO10" s="249">
        <v>0</v>
      </c>
      <c r="BP10" s="249">
        <v>0</v>
      </c>
      <c r="BQ10" s="249">
        <v>0</v>
      </c>
      <c r="BR10" s="249">
        <v>0</v>
      </c>
      <c r="BS10" s="249">
        <v>0</v>
      </c>
      <c r="BT10" s="249">
        <v>0</v>
      </c>
      <c r="BU10" s="249">
        <f>SUM(BV10:CA10)</f>
        <v>0</v>
      </c>
      <c r="BV10" s="249">
        <v>0</v>
      </c>
      <c r="BW10" s="249">
        <v>0</v>
      </c>
      <c r="BX10" s="249">
        <v>0</v>
      </c>
      <c r="BY10" s="249">
        <v>0</v>
      </c>
      <c r="BZ10" s="249">
        <v>0</v>
      </c>
      <c r="CA10" s="249">
        <v>0</v>
      </c>
      <c r="CB10" s="249">
        <f>SUM(CC10,CJ10)</f>
        <v>0</v>
      </c>
      <c r="CC10" s="249">
        <f>SUM(CD10:CI10)</f>
        <v>0</v>
      </c>
      <c r="CD10" s="249">
        <v>0</v>
      </c>
      <c r="CE10" s="249">
        <v>0</v>
      </c>
      <c r="CF10" s="249">
        <v>0</v>
      </c>
      <c r="CG10" s="249">
        <v>0</v>
      </c>
      <c r="CH10" s="249">
        <v>0</v>
      </c>
      <c r="CI10" s="249">
        <v>0</v>
      </c>
      <c r="CJ10" s="249">
        <f>SUM(CK10:CP10)</f>
        <v>0</v>
      </c>
      <c r="CK10" s="249">
        <v>0</v>
      </c>
      <c r="CL10" s="249">
        <v>0</v>
      </c>
      <c r="CM10" s="249">
        <v>0</v>
      </c>
      <c r="CN10" s="249">
        <v>0</v>
      </c>
      <c r="CO10" s="249">
        <v>0</v>
      </c>
      <c r="CP10" s="249">
        <v>0</v>
      </c>
      <c r="CQ10" s="249">
        <f>SUM(CR10,CY10)</f>
        <v>309</v>
      </c>
      <c r="CR10" s="249">
        <f>SUM(CS10:CX10)</f>
        <v>309</v>
      </c>
      <c r="CS10" s="249">
        <v>0</v>
      </c>
      <c r="CT10" s="249">
        <v>0</v>
      </c>
      <c r="CU10" s="249">
        <v>0</v>
      </c>
      <c r="CV10" s="249">
        <v>309</v>
      </c>
      <c r="CW10" s="249">
        <v>0</v>
      </c>
      <c r="CX10" s="249">
        <v>0</v>
      </c>
      <c r="CY10" s="249">
        <f>SUM(CZ10:DE10)</f>
        <v>0</v>
      </c>
      <c r="CZ10" s="249">
        <v>0</v>
      </c>
      <c r="DA10" s="249">
        <v>0</v>
      </c>
      <c r="DB10" s="249">
        <v>0</v>
      </c>
      <c r="DC10" s="249">
        <v>0</v>
      </c>
      <c r="DD10" s="249">
        <v>0</v>
      </c>
      <c r="DE10" s="249">
        <v>0</v>
      </c>
      <c r="DF10" s="249">
        <f>SUM(DG10,DN10)</f>
        <v>40</v>
      </c>
      <c r="DG10" s="249">
        <f>SUM(DH10:DM10)</f>
        <v>40</v>
      </c>
      <c r="DH10" s="249">
        <v>0</v>
      </c>
      <c r="DI10" s="249">
        <v>0</v>
      </c>
      <c r="DJ10" s="249">
        <v>0</v>
      </c>
      <c r="DK10" s="249">
        <v>0</v>
      </c>
      <c r="DL10" s="249">
        <v>40</v>
      </c>
      <c r="DM10" s="249">
        <v>0</v>
      </c>
      <c r="DN10" s="249">
        <f>SUM(DO10:DT10)</f>
        <v>0</v>
      </c>
      <c r="DO10" s="249">
        <v>0</v>
      </c>
      <c r="DP10" s="249">
        <v>0</v>
      </c>
      <c r="DQ10" s="249">
        <v>0</v>
      </c>
      <c r="DR10" s="249">
        <v>0</v>
      </c>
      <c r="DS10" s="249">
        <v>0</v>
      </c>
      <c r="DT10" s="249">
        <v>0</v>
      </c>
      <c r="DU10" s="249">
        <f>SUM(DV10:DY10)</f>
        <v>2286</v>
      </c>
      <c r="DV10" s="249"/>
      <c r="DW10" s="249">
        <v>0</v>
      </c>
      <c r="DX10" s="249">
        <v>2286</v>
      </c>
      <c r="DY10" s="249">
        <v>0</v>
      </c>
      <c r="DZ10" s="249">
        <f>SUM(EA10,EH10)</f>
        <v>0</v>
      </c>
      <c r="EA10" s="249">
        <f>SUM(EB10:EG10)</f>
        <v>0</v>
      </c>
      <c r="EB10" s="249">
        <v>0</v>
      </c>
      <c r="EC10" s="249">
        <v>0</v>
      </c>
      <c r="ED10" s="249">
        <v>0</v>
      </c>
      <c r="EE10" s="249">
        <v>0</v>
      </c>
      <c r="EF10" s="249">
        <v>0</v>
      </c>
      <c r="EG10" s="249">
        <v>0</v>
      </c>
      <c r="EH10" s="249">
        <f>SUM(EI10:EN10)</f>
        <v>0</v>
      </c>
      <c r="EI10" s="249">
        <v>0</v>
      </c>
      <c r="EJ10" s="249">
        <v>0</v>
      </c>
      <c r="EK10" s="249">
        <v>0</v>
      </c>
      <c r="EL10" s="249">
        <v>0</v>
      </c>
      <c r="EM10" s="249">
        <v>0</v>
      </c>
      <c r="EN10" s="249">
        <v>0</v>
      </c>
    </row>
    <row r="11" spans="1:144" s="201" customFormat="1" ht="12" customHeight="1">
      <c r="A11" s="200" t="s">
        <v>402</v>
      </c>
      <c r="B11" s="214" t="s">
        <v>410</v>
      </c>
      <c r="C11" s="200" t="s">
        <v>411</v>
      </c>
      <c r="D11" s="249">
        <f>SUM(E11,T11,AI11,AX11,BM11,CB11,CQ11,DF11,DU11,DZ11)</f>
        <v>76139</v>
      </c>
      <c r="E11" s="249">
        <f>SUM(F11,M11)</f>
        <v>64833</v>
      </c>
      <c r="F11" s="249">
        <f>SUM(G11:L11)</f>
        <v>61467</v>
      </c>
      <c r="G11" s="249">
        <v>0</v>
      </c>
      <c r="H11" s="249">
        <v>61467</v>
      </c>
      <c r="I11" s="249">
        <v>0</v>
      </c>
      <c r="J11" s="249">
        <v>0</v>
      </c>
      <c r="K11" s="249">
        <v>0</v>
      </c>
      <c r="L11" s="249">
        <v>0</v>
      </c>
      <c r="M11" s="249">
        <f>SUM(N11:S11)</f>
        <v>3366</v>
      </c>
      <c r="N11" s="249">
        <v>0</v>
      </c>
      <c r="O11" s="249">
        <v>3366</v>
      </c>
      <c r="P11" s="249">
        <v>0</v>
      </c>
      <c r="Q11" s="249">
        <v>0</v>
      </c>
      <c r="R11" s="249">
        <v>0</v>
      </c>
      <c r="S11" s="249">
        <v>0</v>
      </c>
      <c r="T11" s="249">
        <f>SUM(U11,AB11)</f>
        <v>6409</v>
      </c>
      <c r="U11" s="249">
        <f>SUM(V11:AA11)</f>
        <v>6122</v>
      </c>
      <c r="V11" s="249">
        <v>0</v>
      </c>
      <c r="W11" s="249">
        <v>0</v>
      </c>
      <c r="X11" s="249">
        <v>2141</v>
      </c>
      <c r="Y11" s="249">
        <v>1628</v>
      </c>
      <c r="Z11" s="249">
        <v>0</v>
      </c>
      <c r="AA11" s="249">
        <v>2353</v>
      </c>
      <c r="AB11" s="249">
        <f>SUM(AC11:AH11)</f>
        <v>287</v>
      </c>
      <c r="AC11" s="249">
        <v>0</v>
      </c>
      <c r="AD11" s="249">
        <v>0</v>
      </c>
      <c r="AE11" s="249">
        <v>218</v>
      </c>
      <c r="AF11" s="249">
        <v>0</v>
      </c>
      <c r="AG11" s="249">
        <v>0</v>
      </c>
      <c r="AH11" s="249">
        <v>69</v>
      </c>
      <c r="AI11" s="249">
        <f>SUM(AJ11,AQ11)</f>
        <v>0</v>
      </c>
      <c r="AJ11" s="249">
        <f>SUM(AK11:AP11)</f>
        <v>0</v>
      </c>
      <c r="AK11" s="249">
        <v>0</v>
      </c>
      <c r="AL11" s="249">
        <v>0</v>
      </c>
      <c r="AM11" s="249">
        <v>0</v>
      </c>
      <c r="AN11" s="249">
        <v>0</v>
      </c>
      <c r="AO11" s="249">
        <v>0</v>
      </c>
      <c r="AP11" s="249">
        <v>0</v>
      </c>
      <c r="AQ11" s="249">
        <f>SUM(AR11:AW11)</f>
        <v>0</v>
      </c>
      <c r="AR11" s="249">
        <v>0</v>
      </c>
      <c r="AS11" s="249">
        <v>0</v>
      </c>
      <c r="AT11" s="249">
        <v>0</v>
      </c>
      <c r="AU11" s="249">
        <v>0</v>
      </c>
      <c r="AV11" s="249">
        <v>0</v>
      </c>
      <c r="AW11" s="249">
        <v>0</v>
      </c>
      <c r="AX11" s="249">
        <f>SUM(AY11,BF11)</f>
        <v>0</v>
      </c>
      <c r="AY11" s="249">
        <f>SUM(AZ11:BE11)</f>
        <v>0</v>
      </c>
      <c r="AZ11" s="249">
        <v>0</v>
      </c>
      <c r="BA11" s="249">
        <v>0</v>
      </c>
      <c r="BB11" s="249">
        <v>0</v>
      </c>
      <c r="BC11" s="249">
        <v>0</v>
      </c>
      <c r="BD11" s="249">
        <v>0</v>
      </c>
      <c r="BE11" s="249">
        <v>0</v>
      </c>
      <c r="BF11" s="249">
        <f>SUM(BG11:BL11)</f>
        <v>0</v>
      </c>
      <c r="BG11" s="249">
        <v>0</v>
      </c>
      <c r="BH11" s="249">
        <v>0</v>
      </c>
      <c r="BI11" s="249">
        <v>0</v>
      </c>
      <c r="BJ11" s="249">
        <v>0</v>
      </c>
      <c r="BK11" s="249">
        <v>0</v>
      </c>
      <c r="BL11" s="249">
        <v>0</v>
      </c>
      <c r="BM11" s="249">
        <f>SUM(BN11,BU11)</f>
        <v>0</v>
      </c>
      <c r="BN11" s="249">
        <f>SUM(BO11:BT11)</f>
        <v>0</v>
      </c>
      <c r="BO11" s="249">
        <v>0</v>
      </c>
      <c r="BP11" s="249">
        <v>0</v>
      </c>
      <c r="BQ11" s="249">
        <v>0</v>
      </c>
      <c r="BR11" s="249">
        <v>0</v>
      </c>
      <c r="BS11" s="249">
        <v>0</v>
      </c>
      <c r="BT11" s="249">
        <v>0</v>
      </c>
      <c r="BU11" s="249">
        <f>SUM(BV11:CA11)</f>
        <v>0</v>
      </c>
      <c r="BV11" s="249">
        <v>0</v>
      </c>
      <c r="BW11" s="249">
        <v>0</v>
      </c>
      <c r="BX11" s="249">
        <v>0</v>
      </c>
      <c r="BY11" s="249">
        <v>0</v>
      </c>
      <c r="BZ11" s="249">
        <v>0</v>
      </c>
      <c r="CA11" s="249">
        <v>0</v>
      </c>
      <c r="CB11" s="249">
        <f>SUM(CC11,CJ11)</f>
        <v>0</v>
      </c>
      <c r="CC11" s="249">
        <f>SUM(CD11:CI11)</f>
        <v>0</v>
      </c>
      <c r="CD11" s="249">
        <v>0</v>
      </c>
      <c r="CE11" s="249">
        <v>0</v>
      </c>
      <c r="CF11" s="249">
        <v>0</v>
      </c>
      <c r="CG11" s="249">
        <v>0</v>
      </c>
      <c r="CH11" s="249">
        <v>0</v>
      </c>
      <c r="CI11" s="249">
        <v>0</v>
      </c>
      <c r="CJ11" s="249">
        <f>SUM(CK11:CP11)</f>
        <v>0</v>
      </c>
      <c r="CK11" s="249">
        <v>0</v>
      </c>
      <c r="CL11" s="249">
        <v>0</v>
      </c>
      <c r="CM11" s="249">
        <v>0</v>
      </c>
      <c r="CN11" s="249">
        <v>0</v>
      </c>
      <c r="CO11" s="249">
        <v>0</v>
      </c>
      <c r="CP11" s="249">
        <v>0</v>
      </c>
      <c r="CQ11" s="249">
        <f>SUM(CR11,CY11)</f>
        <v>1590</v>
      </c>
      <c r="CR11" s="249">
        <f>SUM(CS11:CX11)</f>
        <v>1238</v>
      </c>
      <c r="CS11" s="249">
        <v>0</v>
      </c>
      <c r="CT11" s="249">
        <v>0</v>
      </c>
      <c r="CU11" s="249">
        <v>0</v>
      </c>
      <c r="CV11" s="249">
        <v>1238</v>
      </c>
      <c r="CW11" s="249">
        <v>0</v>
      </c>
      <c r="CX11" s="249">
        <v>0</v>
      </c>
      <c r="CY11" s="249">
        <f>SUM(CZ11:DE11)</f>
        <v>352</v>
      </c>
      <c r="CZ11" s="249">
        <v>0</v>
      </c>
      <c r="DA11" s="249">
        <v>0</v>
      </c>
      <c r="DB11" s="249">
        <v>0</v>
      </c>
      <c r="DC11" s="249">
        <v>352</v>
      </c>
      <c r="DD11" s="249">
        <v>0</v>
      </c>
      <c r="DE11" s="249">
        <v>0</v>
      </c>
      <c r="DF11" s="249">
        <f>SUM(DG11,DN11)</f>
        <v>0</v>
      </c>
      <c r="DG11" s="249">
        <f>SUM(DH11:DM11)</f>
        <v>0</v>
      </c>
      <c r="DH11" s="249">
        <v>0</v>
      </c>
      <c r="DI11" s="249">
        <v>0</v>
      </c>
      <c r="DJ11" s="249">
        <v>0</v>
      </c>
      <c r="DK11" s="249">
        <v>0</v>
      </c>
      <c r="DL11" s="249">
        <v>0</v>
      </c>
      <c r="DM11" s="249">
        <v>0</v>
      </c>
      <c r="DN11" s="249">
        <f>SUM(DO11:DT11)</f>
        <v>0</v>
      </c>
      <c r="DO11" s="249">
        <v>0</v>
      </c>
      <c r="DP11" s="249">
        <v>0</v>
      </c>
      <c r="DQ11" s="249">
        <v>0</v>
      </c>
      <c r="DR11" s="249">
        <v>0</v>
      </c>
      <c r="DS11" s="249">
        <v>0</v>
      </c>
      <c r="DT11" s="249">
        <v>0</v>
      </c>
      <c r="DU11" s="249">
        <f>SUM(DV11:DY11)</f>
        <v>3307</v>
      </c>
      <c r="DV11" s="249">
        <v>3277</v>
      </c>
      <c r="DW11" s="249">
        <v>0</v>
      </c>
      <c r="DX11" s="249">
        <v>30</v>
      </c>
      <c r="DY11" s="249">
        <v>0</v>
      </c>
      <c r="DZ11" s="249">
        <f>SUM(EA11,EH11)</f>
        <v>0</v>
      </c>
      <c r="EA11" s="249">
        <f>SUM(EB11:EG11)</f>
        <v>0</v>
      </c>
      <c r="EB11" s="249">
        <v>0</v>
      </c>
      <c r="EC11" s="249">
        <v>0</v>
      </c>
      <c r="ED11" s="249">
        <v>0</v>
      </c>
      <c r="EE11" s="249">
        <v>0</v>
      </c>
      <c r="EF11" s="249">
        <v>0</v>
      </c>
      <c r="EG11" s="249">
        <v>0</v>
      </c>
      <c r="EH11" s="249">
        <f>SUM(EI11:EN11)</f>
        <v>0</v>
      </c>
      <c r="EI11" s="249">
        <v>0</v>
      </c>
      <c r="EJ11" s="249">
        <v>0</v>
      </c>
      <c r="EK11" s="249">
        <v>0</v>
      </c>
      <c r="EL11" s="249">
        <v>0</v>
      </c>
      <c r="EM11" s="249">
        <v>0</v>
      </c>
      <c r="EN11" s="249">
        <v>0</v>
      </c>
    </row>
    <row r="12" spans="1:144" s="201" customFormat="1" ht="12" customHeight="1">
      <c r="A12" s="202" t="s">
        <v>402</v>
      </c>
      <c r="B12" s="203" t="s">
        <v>412</v>
      </c>
      <c r="C12" s="202" t="s">
        <v>413</v>
      </c>
      <c r="D12" s="250">
        <f>SUM(E12,T12,AI12,AX12,BM12,CB12,CQ12,DF12,DU12,DZ12)</f>
        <v>81833</v>
      </c>
      <c r="E12" s="250">
        <f>SUM(F12,M12)</f>
        <v>68404</v>
      </c>
      <c r="F12" s="250">
        <f>SUM(G12:L12)</f>
        <v>63369</v>
      </c>
      <c r="G12" s="250">
        <v>0</v>
      </c>
      <c r="H12" s="250">
        <v>63369</v>
      </c>
      <c r="I12" s="250">
        <v>0</v>
      </c>
      <c r="J12" s="250">
        <v>0</v>
      </c>
      <c r="K12" s="250">
        <v>0</v>
      </c>
      <c r="L12" s="250">
        <v>0</v>
      </c>
      <c r="M12" s="250">
        <f>SUM(N12:S12)</f>
        <v>5035</v>
      </c>
      <c r="N12" s="250">
        <v>0</v>
      </c>
      <c r="O12" s="250">
        <v>5035</v>
      </c>
      <c r="P12" s="250">
        <v>0</v>
      </c>
      <c r="Q12" s="250">
        <v>0</v>
      </c>
      <c r="R12" s="250">
        <v>0</v>
      </c>
      <c r="S12" s="250">
        <v>0</v>
      </c>
      <c r="T12" s="250">
        <f>SUM(U12,AB12)</f>
        <v>8677</v>
      </c>
      <c r="U12" s="250">
        <f>SUM(V12:AA12)</f>
        <v>7512</v>
      </c>
      <c r="V12" s="250">
        <v>0</v>
      </c>
      <c r="W12" s="250">
        <v>0</v>
      </c>
      <c r="X12" s="250">
        <v>2000</v>
      </c>
      <c r="Y12" s="250">
        <v>3991</v>
      </c>
      <c r="Z12" s="250">
        <v>96</v>
      </c>
      <c r="AA12" s="250">
        <v>1425</v>
      </c>
      <c r="AB12" s="250">
        <f>SUM(AC12:AH12)</f>
        <v>1165</v>
      </c>
      <c r="AC12" s="250">
        <v>0</v>
      </c>
      <c r="AD12" s="250">
        <v>0</v>
      </c>
      <c r="AE12" s="250">
        <v>372</v>
      </c>
      <c r="AF12" s="250">
        <v>0</v>
      </c>
      <c r="AG12" s="250">
        <v>0</v>
      </c>
      <c r="AH12" s="250">
        <v>793</v>
      </c>
      <c r="AI12" s="250">
        <f>SUM(AJ12,AQ12)</f>
        <v>0</v>
      </c>
      <c r="AJ12" s="250">
        <f>SUM(AK12:AP12)</f>
        <v>0</v>
      </c>
      <c r="AK12" s="250">
        <v>0</v>
      </c>
      <c r="AL12" s="250">
        <v>0</v>
      </c>
      <c r="AM12" s="250">
        <v>0</v>
      </c>
      <c r="AN12" s="250">
        <v>0</v>
      </c>
      <c r="AO12" s="250">
        <v>0</v>
      </c>
      <c r="AP12" s="250">
        <v>0</v>
      </c>
      <c r="AQ12" s="250">
        <f>SUM(AR12:AW12)</f>
        <v>0</v>
      </c>
      <c r="AR12" s="250">
        <v>0</v>
      </c>
      <c r="AS12" s="250">
        <v>0</v>
      </c>
      <c r="AT12" s="250">
        <v>0</v>
      </c>
      <c r="AU12" s="250">
        <v>0</v>
      </c>
      <c r="AV12" s="250">
        <v>0</v>
      </c>
      <c r="AW12" s="250">
        <v>0</v>
      </c>
      <c r="AX12" s="250">
        <f>SUM(AY12,BF12)</f>
        <v>0</v>
      </c>
      <c r="AY12" s="250">
        <f>SUM(AZ12:BE12)</f>
        <v>0</v>
      </c>
      <c r="AZ12" s="250">
        <v>0</v>
      </c>
      <c r="BA12" s="250">
        <v>0</v>
      </c>
      <c r="BB12" s="250">
        <v>0</v>
      </c>
      <c r="BC12" s="250">
        <v>0</v>
      </c>
      <c r="BD12" s="250">
        <v>0</v>
      </c>
      <c r="BE12" s="250">
        <v>0</v>
      </c>
      <c r="BF12" s="250">
        <f>SUM(BG12:BL12)</f>
        <v>0</v>
      </c>
      <c r="BG12" s="250">
        <v>0</v>
      </c>
      <c r="BH12" s="250">
        <v>0</v>
      </c>
      <c r="BI12" s="250">
        <v>0</v>
      </c>
      <c r="BJ12" s="250">
        <v>0</v>
      </c>
      <c r="BK12" s="250">
        <v>0</v>
      </c>
      <c r="BL12" s="250">
        <v>0</v>
      </c>
      <c r="BM12" s="250">
        <f>SUM(BN12,BU12)</f>
        <v>0</v>
      </c>
      <c r="BN12" s="250">
        <f>SUM(BO12:BT12)</f>
        <v>0</v>
      </c>
      <c r="BO12" s="250">
        <v>0</v>
      </c>
      <c r="BP12" s="250">
        <v>0</v>
      </c>
      <c r="BQ12" s="250">
        <v>0</v>
      </c>
      <c r="BR12" s="250">
        <v>0</v>
      </c>
      <c r="BS12" s="250">
        <v>0</v>
      </c>
      <c r="BT12" s="250">
        <v>0</v>
      </c>
      <c r="BU12" s="250">
        <f>SUM(BV12:CA12)</f>
        <v>0</v>
      </c>
      <c r="BV12" s="250">
        <v>0</v>
      </c>
      <c r="BW12" s="250">
        <v>0</v>
      </c>
      <c r="BX12" s="250">
        <v>0</v>
      </c>
      <c r="BY12" s="250">
        <v>0</v>
      </c>
      <c r="BZ12" s="250">
        <v>0</v>
      </c>
      <c r="CA12" s="250">
        <v>0</v>
      </c>
      <c r="CB12" s="250">
        <f>SUM(CC12,CJ12)</f>
        <v>0</v>
      </c>
      <c r="CC12" s="250">
        <f>SUM(CD12:CI12)</f>
        <v>0</v>
      </c>
      <c r="CD12" s="250">
        <v>0</v>
      </c>
      <c r="CE12" s="250">
        <v>0</v>
      </c>
      <c r="CF12" s="250">
        <v>0</v>
      </c>
      <c r="CG12" s="250">
        <v>0</v>
      </c>
      <c r="CH12" s="250">
        <v>0</v>
      </c>
      <c r="CI12" s="250">
        <v>0</v>
      </c>
      <c r="CJ12" s="250">
        <f>SUM(CK12:CP12)</f>
        <v>0</v>
      </c>
      <c r="CK12" s="250">
        <v>0</v>
      </c>
      <c r="CL12" s="250">
        <v>0</v>
      </c>
      <c r="CM12" s="250">
        <v>0</v>
      </c>
      <c r="CN12" s="250">
        <v>0</v>
      </c>
      <c r="CO12" s="250">
        <v>0</v>
      </c>
      <c r="CP12" s="250">
        <v>0</v>
      </c>
      <c r="CQ12" s="250">
        <f>SUM(CR12,CY12)</f>
        <v>3400</v>
      </c>
      <c r="CR12" s="250">
        <f>SUM(CS12:CX12)</f>
        <v>354</v>
      </c>
      <c r="CS12" s="250">
        <v>0</v>
      </c>
      <c r="CT12" s="250">
        <v>0</v>
      </c>
      <c r="CU12" s="250">
        <v>0</v>
      </c>
      <c r="CV12" s="250">
        <v>354</v>
      </c>
      <c r="CW12" s="250">
        <v>0</v>
      </c>
      <c r="CX12" s="250">
        <v>0</v>
      </c>
      <c r="CY12" s="250">
        <f>SUM(CZ12:DE12)</f>
        <v>3046</v>
      </c>
      <c r="CZ12" s="250">
        <v>0</v>
      </c>
      <c r="DA12" s="250">
        <v>0</v>
      </c>
      <c r="DB12" s="250">
        <v>0</v>
      </c>
      <c r="DC12" s="250">
        <v>3046</v>
      </c>
      <c r="DD12" s="250">
        <v>0</v>
      </c>
      <c r="DE12" s="250">
        <v>0</v>
      </c>
      <c r="DF12" s="250">
        <f>SUM(DG12,DN12)</f>
        <v>0</v>
      </c>
      <c r="DG12" s="250">
        <f>SUM(DH12:DM12)</f>
        <v>0</v>
      </c>
      <c r="DH12" s="250">
        <v>0</v>
      </c>
      <c r="DI12" s="250">
        <v>0</v>
      </c>
      <c r="DJ12" s="250">
        <v>0</v>
      </c>
      <c r="DK12" s="250">
        <v>0</v>
      </c>
      <c r="DL12" s="250">
        <v>0</v>
      </c>
      <c r="DM12" s="250">
        <v>0</v>
      </c>
      <c r="DN12" s="250">
        <f>SUM(DO12:DT12)</f>
        <v>0</v>
      </c>
      <c r="DO12" s="250">
        <v>0</v>
      </c>
      <c r="DP12" s="250">
        <v>0</v>
      </c>
      <c r="DQ12" s="250">
        <v>0</v>
      </c>
      <c r="DR12" s="250">
        <v>0</v>
      </c>
      <c r="DS12" s="250">
        <v>0</v>
      </c>
      <c r="DT12" s="250">
        <v>0</v>
      </c>
      <c r="DU12" s="250">
        <f>SUM(DV12:DY12)</f>
        <v>1352</v>
      </c>
      <c r="DV12" s="250">
        <v>1352</v>
      </c>
      <c r="DW12" s="250">
        <v>0</v>
      </c>
      <c r="DX12" s="250">
        <v>0</v>
      </c>
      <c r="DY12" s="250">
        <v>0</v>
      </c>
      <c r="DZ12" s="250">
        <f>SUM(EA12,EH12)</f>
        <v>0</v>
      </c>
      <c r="EA12" s="250">
        <f>SUM(EB12:EG12)</f>
        <v>0</v>
      </c>
      <c r="EB12" s="250">
        <v>0</v>
      </c>
      <c r="EC12" s="250">
        <v>0</v>
      </c>
      <c r="ED12" s="250">
        <v>0</v>
      </c>
      <c r="EE12" s="250">
        <v>0</v>
      </c>
      <c r="EF12" s="250">
        <v>0</v>
      </c>
      <c r="EG12" s="250">
        <v>0</v>
      </c>
      <c r="EH12" s="250">
        <f>SUM(EI12:EN12)</f>
        <v>0</v>
      </c>
      <c r="EI12" s="250">
        <v>0</v>
      </c>
      <c r="EJ12" s="250">
        <v>0</v>
      </c>
      <c r="EK12" s="250">
        <v>0</v>
      </c>
      <c r="EL12" s="250">
        <v>0</v>
      </c>
      <c r="EM12" s="250">
        <v>0</v>
      </c>
      <c r="EN12" s="250">
        <v>0</v>
      </c>
    </row>
    <row r="13" spans="1:144" s="201" customFormat="1" ht="12" customHeight="1">
      <c r="A13" s="202" t="s">
        <v>402</v>
      </c>
      <c r="B13" s="203" t="s">
        <v>414</v>
      </c>
      <c r="C13" s="202" t="s">
        <v>415</v>
      </c>
      <c r="D13" s="250">
        <f>SUM(E13,T13,AI13,AX13,BM13,CB13,CQ13,DF13,DU13,DZ13)</f>
        <v>20910</v>
      </c>
      <c r="E13" s="250">
        <f>SUM(F13,M13)</f>
        <v>17052</v>
      </c>
      <c r="F13" s="250">
        <f>SUM(G13:L13)</f>
        <v>14530</v>
      </c>
      <c r="G13" s="250">
        <v>0</v>
      </c>
      <c r="H13" s="250">
        <v>14530</v>
      </c>
      <c r="I13" s="250">
        <v>0</v>
      </c>
      <c r="J13" s="250">
        <v>0</v>
      </c>
      <c r="K13" s="250">
        <v>0</v>
      </c>
      <c r="L13" s="250">
        <v>0</v>
      </c>
      <c r="M13" s="250">
        <f>SUM(N13:S13)</f>
        <v>2522</v>
      </c>
      <c r="N13" s="250">
        <v>0</v>
      </c>
      <c r="O13" s="250">
        <v>2522</v>
      </c>
      <c r="P13" s="250">
        <v>0</v>
      </c>
      <c r="Q13" s="250">
        <v>0</v>
      </c>
      <c r="R13" s="250">
        <v>0</v>
      </c>
      <c r="S13" s="250">
        <v>0</v>
      </c>
      <c r="T13" s="250">
        <f>SUM(U13,AB13)</f>
        <v>0</v>
      </c>
      <c r="U13" s="250">
        <f>SUM(V13:AA13)</f>
        <v>0</v>
      </c>
      <c r="V13" s="250">
        <v>0</v>
      </c>
      <c r="W13" s="250">
        <v>0</v>
      </c>
      <c r="X13" s="250">
        <v>0</v>
      </c>
      <c r="Y13" s="250">
        <v>0</v>
      </c>
      <c r="Z13" s="250">
        <v>0</v>
      </c>
      <c r="AA13" s="250">
        <v>0</v>
      </c>
      <c r="AB13" s="250">
        <f>SUM(AC13:AH13)</f>
        <v>0</v>
      </c>
      <c r="AC13" s="250">
        <v>0</v>
      </c>
      <c r="AD13" s="250">
        <v>0</v>
      </c>
      <c r="AE13" s="250">
        <v>0</v>
      </c>
      <c r="AF13" s="250">
        <v>0</v>
      </c>
      <c r="AG13" s="250">
        <v>0</v>
      </c>
      <c r="AH13" s="250">
        <v>0</v>
      </c>
      <c r="AI13" s="250">
        <f>SUM(AJ13,AQ13)</f>
        <v>0</v>
      </c>
      <c r="AJ13" s="250">
        <f>SUM(AK13:AP13)</f>
        <v>0</v>
      </c>
      <c r="AK13" s="250">
        <v>0</v>
      </c>
      <c r="AL13" s="250">
        <v>0</v>
      </c>
      <c r="AM13" s="250">
        <v>0</v>
      </c>
      <c r="AN13" s="250">
        <v>0</v>
      </c>
      <c r="AO13" s="250">
        <v>0</v>
      </c>
      <c r="AP13" s="250">
        <v>0</v>
      </c>
      <c r="AQ13" s="250">
        <f>SUM(AR13:AW13)</f>
        <v>0</v>
      </c>
      <c r="AR13" s="250">
        <v>0</v>
      </c>
      <c r="AS13" s="250">
        <v>0</v>
      </c>
      <c r="AT13" s="250">
        <v>0</v>
      </c>
      <c r="AU13" s="250">
        <v>0</v>
      </c>
      <c r="AV13" s="250">
        <v>0</v>
      </c>
      <c r="AW13" s="250">
        <v>0</v>
      </c>
      <c r="AX13" s="250">
        <f>SUM(AY13,BF13)</f>
        <v>0</v>
      </c>
      <c r="AY13" s="250">
        <f>SUM(AZ13:BE13)</f>
        <v>0</v>
      </c>
      <c r="AZ13" s="250">
        <v>0</v>
      </c>
      <c r="BA13" s="250">
        <v>0</v>
      </c>
      <c r="BB13" s="250">
        <v>0</v>
      </c>
      <c r="BC13" s="250">
        <v>0</v>
      </c>
      <c r="BD13" s="250">
        <v>0</v>
      </c>
      <c r="BE13" s="250">
        <v>0</v>
      </c>
      <c r="BF13" s="250">
        <f>SUM(BG13:BL13)</f>
        <v>0</v>
      </c>
      <c r="BG13" s="250">
        <v>0</v>
      </c>
      <c r="BH13" s="250">
        <v>0</v>
      </c>
      <c r="BI13" s="250">
        <v>0</v>
      </c>
      <c r="BJ13" s="250">
        <v>0</v>
      </c>
      <c r="BK13" s="250">
        <v>0</v>
      </c>
      <c r="BL13" s="250">
        <v>0</v>
      </c>
      <c r="BM13" s="250">
        <f>SUM(BN13,BU13)</f>
        <v>0</v>
      </c>
      <c r="BN13" s="250">
        <f>SUM(BO13:BT13)</f>
        <v>0</v>
      </c>
      <c r="BO13" s="250">
        <v>0</v>
      </c>
      <c r="BP13" s="250">
        <v>0</v>
      </c>
      <c r="BQ13" s="250">
        <v>0</v>
      </c>
      <c r="BR13" s="250">
        <v>0</v>
      </c>
      <c r="BS13" s="250">
        <v>0</v>
      </c>
      <c r="BT13" s="250">
        <v>0</v>
      </c>
      <c r="BU13" s="250">
        <f>SUM(BV13:CA13)</f>
        <v>0</v>
      </c>
      <c r="BV13" s="250">
        <v>0</v>
      </c>
      <c r="BW13" s="250">
        <v>0</v>
      </c>
      <c r="BX13" s="250">
        <v>0</v>
      </c>
      <c r="BY13" s="250">
        <v>0</v>
      </c>
      <c r="BZ13" s="250">
        <v>0</v>
      </c>
      <c r="CA13" s="250">
        <v>0</v>
      </c>
      <c r="CB13" s="250">
        <f>SUM(CC13,CJ13)</f>
        <v>0</v>
      </c>
      <c r="CC13" s="250">
        <f>SUM(CD13:CI13)</f>
        <v>0</v>
      </c>
      <c r="CD13" s="250">
        <v>0</v>
      </c>
      <c r="CE13" s="250">
        <v>0</v>
      </c>
      <c r="CF13" s="250">
        <v>0</v>
      </c>
      <c r="CG13" s="250">
        <v>0</v>
      </c>
      <c r="CH13" s="250">
        <v>0</v>
      </c>
      <c r="CI13" s="250">
        <v>0</v>
      </c>
      <c r="CJ13" s="250">
        <f>SUM(CK13:CP13)</f>
        <v>0</v>
      </c>
      <c r="CK13" s="250">
        <v>0</v>
      </c>
      <c r="CL13" s="250">
        <v>0</v>
      </c>
      <c r="CM13" s="250">
        <v>0</v>
      </c>
      <c r="CN13" s="250">
        <v>0</v>
      </c>
      <c r="CO13" s="250">
        <v>0</v>
      </c>
      <c r="CP13" s="250">
        <v>0</v>
      </c>
      <c r="CQ13" s="250">
        <f>SUM(CR13,CY13)</f>
        <v>307</v>
      </c>
      <c r="CR13" s="250">
        <f>SUM(CS13:CX13)</f>
        <v>196</v>
      </c>
      <c r="CS13" s="250">
        <v>0</v>
      </c>
      <c r="CT13" s="250">
        <v>0</v>
      </c>
      <c r="CU13" s="250">
        <v>196</v>
      </c>
      <c r="CV13" s="250">
        <v>0</v>
      </c>
      <c r="CW13" s="250">
        <v>0</v>
      </c>
      <c r="CX13" s="250">
        <v>0</v>
      </c>
      <c r="CY13" s="250">
        <f>SUM(CZ13:DE13)</f>
        <v>111</v>
      </c>
      <c r="CZ13" s="250">
        <v>0</v>
      </c>
      <c r="DA13" s="250">
        <v>0</v>
      </c>
      <c r="DB13" s="250">
        <v>111</v>
      </c>
      <c r="DC13" s="250">
        <v>0</v>
      </c>
      <c r="DD13" s="250">
        <v>0</v>
      </c>
      <c r="DE13" s="250">
        <v>0</v>
      </c>
      <c r="DF13" s="250">
        <f>SUM(DG13,DN13)</f>
        <v>0</v>
      </c>
      <c r="DG13" s="250">
        <f>SUM(DH13:DM13)</f>
        <v>0</v>
      </c>
      <c r="DH13" s="250">
        <v>0</v>
      </c>
      <c r="DI13" s="250">
        <v>0</v>
      </c>
      <c r="DJ13" s="250">
        <v>0</v>
      </c>
      <c r="DK13" s="250">
        <v>0</v>
      </c>
      <c r="DL13" s="250">
        <v>0</v>
      </c>
      <c r="DM13" s="250">
        <v>0</v>
      </c>
      <c r="DN13" s="250">
        <f>SUM(DO13:DT13)</f>
        <v>0</v>
      </c>
      <c r="DO13" s="250">
        <v>0</v>
      </c>
      <c r="DP13" s="250">
        <v>0</v>
      </c>
      <c r="DQ13" s="250">
        <v>0</v>
      </c>
      <c r="DR13" s="250">
        <v>0</v>
      </c>
      <c r="DS13" s="250">
        <v>0</v>
      </c>
      <c r="DT13" s="250">
        <v>0</v>
      </c>
      <c r="DU13" s="250">
        <f>SUM(DV13:DY13)</f>
        <v>2531</v>
      </c>
      <c r="DV13" s="250">
        <v>2531</v>
      </c>
      <c r="DW13" s="250">
        <v>0</v>
      </c>
      <c r="DX13" s="250">
        <v>0</v>
      </c>
      <c r="DY13" s="250">
        <v>0</v>
      </c>
      <c r="DZ13" s="250">
        <f>SUM(EA13,EH13)</f>
        <v>1020</v>
      </c>
      <c r="EA13" s="250">
        <f>SUM(EB13:EG13)</f>
        <v>650</v>
      </c>
      <c r="EB13" s="250">
        <v>0</v>
      </c>
      <c r="EC13" s="250">
        <v>0</v>
      </c>
      <c r="ED13" s="250">
        <v>650</v>
      </c>
      <c r="EE13" s="250">
        <v>0</v>
      </c>
      <c r="EF13" s="250">
        <v>0</v>
      </c>
      <c r="EG13" s="250">
        <v>0</v>
      </c>
      <c r="EH13" s="250">
        <f>SUM(EI13:EN13)</f>
        <v>370</v>
      </c>
      <c r="EI13" s="250">
        <v>0</v>
      </c>
      <c r="EJ13" s="250">
        <v>0</v>
      </c>
      <c r="EK13" s="250">
        <v>370</v>
      </c>
      <c r="EL13" s="250">
        <v>0</v>
      </c>
      <c r="EM13" s="250">
        <v>0</v>
      </c>
      <c r="EN13" s="250">
        <v>0</v>
      </c>
    </row>
    <row r="14" spans="1:144" s="201" customFormat="1" ht="12" customHeight="1">
      <c r="A14" s="202" t="s">
        <v>402</v>
      </c>
      <c r="B14" s="203" t="s">
        <v>416</v>
      </c>
      <c r="C14" s="202" t="s">
        <v>417</v>
      </c>
      <c r="D14" s="250">
        <f>SUM(E14,T14,AI14,AX14,BM14,CB14,CQ14,DF14,DU14,DZ14)</f>
        <v>30465</v>
      </c>
      <c r="E14" s="250">
        <f>SUM(F14,M14)</f>
        <v>24435</v>
      </c>
      <c r="F14" s="250">
        <f>SUM(G14:L14)</f>
        <v>21468</v>
      </c>
      <c r="G14" s="250">
        <v>0</v>
      </c>
      <c r="H14" s="250">
        <v>21468</v>
      </c>
      <c r="I14" s="250">
        <v>0</v>
      </c>
      <c r="J14" s="250">
        <v>0</v>
      </c>
      <c r="K14" s="250">
        <v>0</v>
      </c>
      <c r="L14" s="250">
        <v>0</v>
      </c>
      <c r="M14" s="250">
        <f>SUM(N14:S14)</f>
        <v>2967</v>
      </c>
      <c r="N14" s="250">
        <v>0</v>
      </c>
      <c r="O14" s="250">
        <v>2967</v>
      </c>
      <c r="P14" s="250">
        <v>0</v>
      </c>
      <c r="Q14" s="250">
        <v>0</v>
      </c>
      <c r="R14" s="250">
        <v>0</v>
      </c>
      <c r="S14" s="250">
        <v>0</v>
      </c>
      <c r="T14" s="250">
        <f>SUM(U14,AB14)</f>
        <v>1622</v>
      </c>
      <c r="U14" s="250">
        <f>SUM(V14:AA14)</f>
        <v>816</v>
      </c>
      <c r="V14" s="250">
        <v>0</v>
      </c>
      <c r="W14" s="250">
        <v>0</v>
      </c>
      <c r="X14" s="250">
        <v>257</v>
      </c>
      <c r="Y14" s="250">
        <v>530</v>
      </c>
      <c r="Z14" s="250">
        <v>0</v>
      </c>
      <c r="AA14" s="250">
        <v>29</v>
      </c>
      <c r="AB14" s="250">
        <f>SUM(AC14:AH14)</f>
        <v>806</v>
      </c>
      <c r="AC14" s="250">
        <v>0</v>
      </c>
      <c r="AD14" s="250">
        <v>0</v>
      </c>
      <c r="AE14" s="250">
        <v>63</v>
      </c>
      <c r="AF14" s="250">
        <v>340</v>
      </c>
      <c r="AG14" s="250">
        <v>0</v>
      </c>
      <c r="AH14" s="250">
        <v>403</v>
      </c>
      <c r="AI14" s="250">
        <f>SUM(AJ14,AQ14)</f>
        <v>0</v>
      </c>
      <c r="AJ14" s="250">
        <f>SUM(AK14:AP14)</f>
        <v>0</v>
      </c>
      <c r="AK14" s="250">
        <v>0</v>
      </c>
      <c r="AL14" s="250">
        <v>0</v>
      </c>
      <c r="AM14" s="250">
        <v>0</v>
      </c>
      <c r="AN14" s="250">
        <v>0</v>
      </c>
      <c r="AO14" s="250">
        <v>0</v>
      </c>
      <c r="AP14" s="250">
        <v>0</v>
      </c>
      <c r="AQ14" s="250">
        <f>SUM(AR14:AW14)</f>
        <v>0</v>
      </c>
      <c r="AR14" s="250">
        <v>0</v>
      </c>
      <c r="AS14" s="250">
        <v>0</v>
      </c>
      <c r="AT14" s="250">
        <v>0</v>
      </c>
      <c r="AU14" s="250">
        <v>0</v>
      </c>
      <c r="AV14" s="250">
        <v>0</v>
      </c>
      <c r="AW14" s="250">
        <v>0</v>
      </c>
      <c r="AX14" s="250">
        <f>SUM(AY14,BF14)</f>
        <v>0</v>
      </c>
      <c r="AY14" s="250">
        <f>SUM(AZ14:BE14)</f>
        <v>0</v>
      </c>
      <c r="AZ14" s="250">
        <v>0</v>
      </c>
      <c r="BA14" s="250">
        <v>0</v>
      </c>
      <c r="BB14" s="250">
        <v>0</v>
      </c>
      <c r="BC14" s="250">
        <v>0</v>
      </c>
      <c r="BD14" s="250">
        <v>0</v>
      </c>
      <c r="BE14" s="250">
        <v>0</v>
      </c>
      <c r="BF14" s="250">
        <f>SUM(BG14:BL14)</f>
        <v>0</v>
      </c>
      <c r="BG14" s="250">
        <v>0</v>
      </c>
      <c r="BH14" s="250">
        <v>0</v>
      </c>
      <c r="BI14" s="250">
        <v>0</v>
      </c>
      <c r="BJ14" s="250">
        <v>0</v>
      </c>
      <c r="BK14" s="250">
        <v>0</v>
      </c>
      <c r="BL14" s="250">
        <v>0</v>
      </c>
      <c r="BM14" s="250">
        <f>SUM(BN14,BU14)</f>
        <v>0</v>
      </c>
      <c r="BN14" s="250">
        <f>SUM(BO14:BT14)</f>
        <v>0</v>
      </c>
      <c r="BO14" s="250">
        <v>0</v>
      </c>
      <c r="BP14" s="250">
        <v>0</v>
      </c>
      <c r="BQ14" s="250">
        <v>0</v>
      </c>
      <c r="BR14" s="250">
        <v>0</v>
      </c>
      <c r="BS14" s="250">
        <v>0</v>
      </c>
      <c r="BT14" s="250">
        <v>0</v>
      </c>
      <c r="BU14" s="250">
        <f>SUM(BV14:CA14)</f>
        <v>0</v>
      </c>
      <c r="BV14" s="250">
        <v>0</v>
      </c>
      <c r="BW14" s="250">
        <v>0</v>
      </c>
      <c r="BX14" s="250">
        <v>0</v>
      </c>
      <c r="BY14" s="250">
        <v>0</v>
      </c>
      <c r="BZ14" s="250">
        <v>0</v>
      </c>
      <c r="CA14" s="250">
        <v>0</v>
      </c>
      <c r="CB14" s="250">
        <f>SUM(CC14,CJ14)</f>
        <v>0</v>
      </c>
      <c r="CC14" s="250">
        <f>SUM(CD14:CI14)</f>
        <v>0</v>
      </c>
      <c r="CD14" s="250">
        <v>0</v>
      </c>
      <c r="CE14" s="250">
        <v>0</v>
      </c>
      <c r="CF14" s="250">
        <v>0</v>
      </c>
      <c r="CG14" s="250">
        <v>0</v>
      </c>
      <c r="CH14" s="250">
        <v>0</v>
      </c>
      <c r="CI14" s="250">
        <v>0</v>
      </c>
      <c r="CJ14" s="250">
        <f>SUM(CK14:CP14)</f>
        <v>0</v>
      </c>
      <c r="CK14" s="250">
        <v>0</v>
      </c>
      <c r="CL14" s="250">
        <v>0</v>
      </c>
      <c r="CM14" s="250">
        <v>0</v>
      </c>
      <c r="CN14" s="250">
        <v>0</v>
      </c>
      <c r="CO14" s="250">
        <v>0</v>
      </c>
      <c r="CP14" s="250">
        <v>0</v>
      </c>
      <c r="CQ14" s="250">
        <f>SUM(CR14,CY14)</f>
        <v>18</v>
      </c>
      <c r="CR14" s="250">
        <f>SUM(CS14:CX14)</f>
        <v>18</v>
      </c>
      <c r="CS14" s="250">
        <v>0</v>
      </c>
      <c r="CT14" s="250">
        <v>0</v>
      </c>
      <c r="CU14" s="250">
        <v>0</v>
      </c>
      <c r="CV14" s="250">
        <v>0</v>
      </c>
      <c r="CW14" s="250">
        <v>18</v>
      </c>
      <c r="CX14" s="250">
        <v>0</v>
      </c>
      <c r="CY14" s="250">
        <f>SUM(CZ14:DE14)</f>
        <v>0</v>
      </c>
      <c r="CZ14" s="250">
        <v>0</v>
      </c>
      <c r="DA14" s="250">
        <v>0</v>
      </c>
      <c r="DB14" s="250">
        <v>0</v>
      </c>
      <c r="DC14" s="250">
        <v>0</v>
      </c>
      <c r="DD14" s="250">
        <v>0</v>
      </c>
      <c r="DE14" s="250">
        <v>0</v>
      </c>
      <c r="DF14" s="250">
        <f>SUM(DG14,DN14)</f>
        <v>0</v>
      </c>
      <c r="DG14" s="250">
        <f>SUM(DH14:DM14)</f>
        <v>0</v>
      </c>
      <c r="DH14" s="250">
        <v>0</v>
      </c>
      <c r="DI14" s="250">
        <v>0</v>
      </c>
      <c r="DJ14" s="250">
        <v>0</v>
      </c>
      <c r="DK14" s="250">
        <v>0</v>
      </c>
      <c r="DL14" s="250">
        <v>0</v>
      </c>
      <c r="DM14" s="250">
        <v>0</v>
      </c>
      <c r="DN14" s="250">
        <f>SUM(DO14:DT14)</f>
        <v>0</v>
      </c>
      <c r="DO14" s="250">
        <v>0</v>
      </c>
      <c r="DP14" s="250">
        <v>0</v>
      </c>
      <c r="DQ14" s="250">
        <v>0</v>
      </c>
      <c r="DR14" s="250">
        <v>0</v>
      </c>
      <c r="DS14" s="250">
        <v>0</v>
      </c>
      <c r="DT14" s="250">
        <v>0</v>
      </c>
      <c r="DU14" s="250">
        <f>SUM(DV14:DY14)</f>
        <v>4390</v>
      </c>
      <c r="DV14" s="250">
        <v>4390</v>
      </c>
      <c r="DW14" s="250">
        <v>0</v>
      </c>
      <c r="DX14" s="250">
        <v>0</v>
      </c>
      <c r="DY14" s="250">
        <v>0</v>
      </c>
      <c r="DZ14" s="250">
        <f>SUM(EA14,EH14)</f>
        <v>0</v>
      </c>
      <c r="EA14" s="250">
        <f>SUM(EB14:EG14)</f>
        <v>0</v>
      </c>
      <c r="EB14" s="250">
        <v>0</v>
      </c>
      <c r="EC14" s="250">
        <v>0</v>
      </c>
      <c r="ED14" s="250">
        <v>0</v>
      </c>
      <c r="EE14" s="250">
        <v>0</v>
      </c>
      <c r="EF14" s="250">
        <v>0</v>
      </c>
      <c r="EG14" s="250">
        <v>0</v>
      </c>
      <c r="EH14" s="250">
        <f>SUM(EI14:EN14)</f>
        <v>0</v>
      </c>
      <c r="EI14" s="250">
        <v>0</v>
      </c>
      <c r="EJ14" s="250">
        <v>0</v>
      </c>
      <c r="EK14" s="250">
        <v>0</v>
      </c>
      <c r="EL14" s="250">
        <v>0</v>
      </c>
      <c r="EM14" s="250">
        <v>0</v>
      </c>
      <c r="EN14" s="250">
        <v>0</v>
      </c>
    </row>
    <row r="15" spans="1:144" s="201" customFormat="1" ht="12" customHeight="1">
      <c r="A15" s="202" t="s">
        <v>402</v>
      </c>
      <c r="B15" s="203" t="s">
        <v>418</v>
      </c>
      <c r="C15" s="202" t="s">
        <v>419</v>
      </c>
      <c r="D15" s="250">
        <f>SUM(E15,T15,AI15,AX15,BM15,CB15,CQ15,DF15,DU15,DZ15)</f>
        <v>33700</v>
      </c>
      <c r="E15" s="250">
        <f>SUM(F15,M15)</f>
        <v>30885</v>
      </c>
      <c r="F15" s="250">
        <f>SUM(G15:L15)</f>
        <v>19144</v>
      </c>
      <c r="G15" s="250">
        <v>0</v>
      </c>
      <c r="H15" s="250">
        <v>19103</v>
      </c>
      <c r="I15" s="250">
        <v>0</v>
      </c>
      <c r="J15" s="250">
        <v>0</v>
      </c>
      <c r="K15" s="250">
        <v>0</v>
      </c>
      <c r="L15" s="250">
        <v>41</v>
      </c>
      <c r="M15" s="250">
        <f>SUM(N15:S15)</f>
        <v>11741</v>
      </c>
      <c r="N15" s="250">
        <v>0</v>
      </c>
      <c r="O15" s="250">
        <v>11736</v>
      </c>
      <c r="P15" s="250">
        <v>0</v>
      </c>
      <c r="Q15" s="250">
        <v>0</v>
      </c>
      <c r="R15" s="250">
        <v>0</v>
      </c>
      <c r="S15" s="250">
        <v>5</v>
      </c>
      <c r="T15" s="250">
        <f>SUM(U15,AB15)</f>
        <v>2179</v>
      </c>
      <c r="U15" s="250">
        <f>SUM(V15:AA15)</f>
        <v>1355</v>
      </c>
      <c r="V15" s="250">
        <v>0</v>
      </c>
      <c r="W15" s="250">
        <v>0</v>
      </c>
      <c r="X15" s="250">
        <v>1304</v>
      </c>
      <c r="Y15" s="250">
        <v>0</v>
      </c>
      <c r="Z15" s="250">
        <v>0</v>
      </c>
      <c r="AA15" s="250">
        <v>51</v>
      </c>
      <c r="AB15" s="250">
        <f>SUM(AC15:AH15)</f>
        <v>824</v>
      </c>
      <c r="AC15" s="250">
        <v>0</v>
      </c>
      <c r="AD15" s="250">
        <v>0</v>
      </c>
      <c r="AE15" s="250">
        <v>818</v>
      </c>
      <c r="AF15" s="250">
        <v>0</v>
      </c>
      <c r="AG15" s="250">
        <v>0</v>
      </c>
      <c r="AH15" s="250">
        <v>6</v>
      </c>
      <c r="AI15" s="250">
        <f>SUM(AJ15,AQ15)</f>
        <v>0</v>
      </c>
      <c r="AJ15" s="250">
        <f>SUM(AK15:AP15)</f>
        <v>0</v>
      </c>
      <c r="AK15" s="250">
        <v>0</v>
      </c>
      <c r="AL15" s="250">
        <v>0</v>
      </c>
      <c r="AM15" s="250">
        <v>0</v>
      </c>
      <c r="AN15" s="250">
        <v>0</v>
      </c>
      <c r="AO15" s="250">
        <v>0</v>
      </c>
      <c r="AP15" s="250">
        <v>0</v>
      </c>
      <c r="AQ15" s="250">
        <f>SUM(AR15:AW15)</f>
        <v>0</v>
      </c>
      <c r="AR15" s="250">
        <v>0</v>
      </c>
      <c r="AS15" s="250">
        <v>0</v>
      </c>
      <c r="AT15" s="250">
        <v>0</v>
      </c>
      <c r="AU15" s="250">
        <v>0</v>
      </c>
      <c r="AV15" s="250">
        <v>0</v>
      </c>
      <c r="AW15" s="250">
        <v>0</v>
      </c>
      <c r="AX15" s="250">
        <f>SUM(AY15,BF15)</f>
        <v>0</v>
      </c>
      <c r="AY15" s="250">
        <f>SUM(AZ15:BE15)</f>
        <v>0</v>
      </c>
      <c r="AZ15" s="250">
        <v>0</v>
      </c>
      <c r="BA15" s="250">
        <v>0</v>
      </c>
      <c r="BB15" s="250">
        <v>0</v>
      </c>
      <c r="BC15" s="250">
        <v>0</v>
      </c>
      <c r="BD15" s="250">
        <v>0</v>
      </c>
      <c r="BE15" s="250">
        <v>0</v>
      </c>
      <c r="BF15" s="250">
        <f>SUM(BG15:BL15)</f>
        <v>0</v>
      </c>
      <c r="BG15" s="250">
        <v>0</v>
      </c>
      <c r="BH15" s="250">
        <v>0</v>
      </c>
      <c r="BI15" s="250">
        <v>0</v>
      </c>
      <c r="BJ15" s="250">
        <v>0</v>
      </c>
      <c r="BK15" s="250">
        <v>0</v>
      </c>
      <c r="BL15" s="250">
        <v>0</v>
      </c>
      <c r="BM15" s="250">
        <f>SUM(BN15,BU15)</f>
        <v>0</v>
      </c>
      <c r="BN15" s="250">
        <f>SUM(BO15:BT15)</f>
        <v>0</v>
      </c>
      <c r="BO15" s="250">
        <v>0</v>
      </c>
      <c r="BP15" s="250">
        <v>0</v>
      </c>
      <c r="BQ15" s="250">
        <v>0</v>
      </c>
      <c r="BR15" s="250">
        <v>0</v>
      </c>
      <c r="BS15" s="250">
        <v>0</v>
      </c>
      <c r="BT15" s="250">
        <v>0</v>
      </c>
      <c r="BU15" s="250">
        <f>SUM(BV15:CA15)</f>
        <v>0</v>
      </c>
      <c r="BV15" s="250">
        <v>0</v>
      </c>
      <c r="BW15" s="250">
        <v>0</v>
      </c>
      <c r="BX15" s="250">
        <v>0</v>
      </c>
      <c r="BY15" s="250">
        <v>0</v>
      </c>
      <c r="BZ15" s="250">
        <v>0</v>
      </c>
      <c r="CA15" s="250">
        <v>0</v>
      </c>
      <c r="CB15" s="250">
        <f>SUM(CC15,CJ15)</f>
        <v>19</v>
      </c>
      <c r="CC15" s="250">
        <f>SUM(CD15:CI15)</f>
        <v>19</v>
      </c>
      <c r="CD15" s="250">
        <v>0</v>
      </c>
      <c r="CE15" s="250">
        <v>0</v>
      </c>
      <c r="CF15" s="250">
        <v>0</v>
      </c>
      <c r="CG15" s="250">
        <v>19</v>
      </c>
      <c r="CH15" s="250">
        <v>0</v>
      </c>
      <c r="CI15" s="250">
        <v>0</v>
      </c>
      <c r="CJ15" s="250">
        <f>SUM(CK15:CP15)</f>
        <v>0</v>
      </c>
      <c r="CK15" s="250">
        <v>0</v>
      </c>
      <c r="CL15" s="250">
        <v>0</v>
      </c>
      <c r="CM15" s="250">
        <v>0</v>
      </c>
      <c r="CN15" s="250">
        <v>0</v>
      </c>
      <c r="CO15" s="250">
        <v>0</v>
      </c>
      <c r="CP15" s="250">
        <v>0</v>
      </c>
      <c r="CQ15" s="250">
        <f>SUM(CR15,CY15)</f>
        <v>601</v>
      </c>
      <c r="CR15" s="250">
        <f>SUM(CS15:CX15)</f>
        <v>601</v>
      </c>
      <c r="CS15" s="250">
        <v>0</v>
      </c>
      <c r="CT15" s="250">
        <v>0</v>
      </c>
      <c r="CU15" s="250">
        <v>0</v>
      </c>
      <c r="CV15" s="250">
        <v>601</v>
      </c>
      <c r="CW15" s="250">
        <v>0</v>
      </c>
      <c r="CX15" s="250">
        <v>0</v>
      </c>
      <c r="CY15" s="250">
        <f>SUM(CZ15:DE15)</f>
        <v>0</v>
      </c>
      <c r="CZ15" s="250">
        <v>0</v>
      </c>
      <c r="DA15" s="250">
        <v>0</v>
      </c>
      <c r="DB15" s="250">
        <v>0</v>
      </c>
      <c r="DC15" s="250">
        <v>0</v>
      </c>
      <c r="DD15" s="250">
        <v>0</v>
      </c>
      <c r="DE15" s="250">
        <v>0</v>
      </c>
      <c r="DF15" s="250">
        <f>SUM(DG15,DN15)</f>
        <v>0</v>
      </c>
      <c r="DG15" s="250">
        <f>SUM(DH15:DM15)</f>
        <v>0</v>
      </c>
      <c r="DH15" s="250">
        <v>0</v>
      </c>
      <c r="DI15" s="250">
        <v>0</v>
      </c>
      <c r="DJ15" s="250">
        <v>0</v>
      </c>
      <c r="DK15" s="250">
        <v>0</v>
      </c>
      <c r="DL15" s="250">
        <v>0</v>
      </c>
      <c r="DM15" s="250">
        <v>0</v>
      </c>
      <c r="DN15" s="250">
        <f>SUM(DO15:DT15)</f>
        <v>0</v>
      </c>
      <c r="DO15" s="250">
        <v>0</v>
      </c>
      <c r="DP15" s="250">
        <v>0</v>
      </c>
      <c r="DQ15" s="250">
        <v>0</v>
      </c>
      <c r="DR15" s="250">
        <v>0</v>
      </c>
      <c r="DS15" s="250">
        <v>0</v>
      </c>
      <c r="DT15" s="250">
        <v>0</v>
      </c>
      <c r="DU15" s="250">
        <f>SUM(DV15:DY15)</f>
        <v>0</v>
      </c>
      <c r="DV15" s="250">
        <v>0</v>
      </c>
      <c r="DW15" s="250">
        <v>0</v>
      </c>
      <c r="DX15" s="250">
        <v>0</v>
      </c>
      <c r="DY15" s="250">
        <v>0</v>
      </c>
      <c r="DZ15" s="250">
        <f>SUM(EA15,EH15)</f>
        <v>16</v>
      </c>
      <c r="EA15" s="250">
        <f>SUM(EB15:EG15)</f>
        <v>0</v>
      </c>
      <c r="EB15" s="250">
        <v>0</v>
      </c>
      <c r="EC15" s="250">
        <v>0</v>
      </c>
      <c r="ED15" s="250">
        <v>0</v>
      </c>
      <c r="EE15" s="250">
        <v>0</v>
      </c>
      <c r="EF15" s="250">
        <v>0</v>
      </c>
      <c r="EG15" s="250">
        <v>0</v>
      </c>
      <c r="EH15" s="250">
        <f>SUM(EI15:EN15)</f>
        <v>16</v>
      </c>
      <c r="EI15" s="250">
        <v>0</v>
      </c>
      <c r="EJ15" s="250">
        <v>0</v>
      </c>
      <c r="EK15" s="250">
        <v>0</v>
      </c>
      <c r="EL15" s="250">
        <v>0</v>
      </c>
      <c r="EM15" s="250">
        <v>16</v>
      </c>
      <c r="EN15" s="250">
        <v>0</v>
      </c>
    </row>
    <row r="16" spans="1:144" s="201" customFormat="1" ht="12" customHeight="1">
      <c r="A16" s="202" t="s">
        <v>402</v>
      </c>
      <c r="B16" s="203" t="s">
        <v>420</v>
      </c>
      <c r="C16" s="202" t="s">
        <v>421</v>
      </c>
      <c r="D16" s="250">
        <f>SUM(E16,T16,AI16,AX16,BM16,CB16,CQ16,DF16,DU16,DZ16)</f>
        <v>26888</v>
      </c>
      <c r="E16" s="250">
        <f>SUM(F16,M16)</f>
        <v>23251</v>
      </c>
      <c r="F16" s="250">
        <f>SUM(G16:L16)</f>
        <v>20009</v>
      </c>
      <c r="G16" s="250">
        <v>0</v>
      </c>
      <c r="H16" s="250">
        <v>20009</v>
      </c>
      <c r="I16" s="250">
        <v>0</v>
      </c>
      <c r="J16" s="250">
        <v>0</v>
      </c>
      <c r="K16" s="250">
        <v>0</v>
      </c>
      <c r="L16" s="250">
        <v>0</v>
      </c>
      <c r="M16" s="250">
        <f>SUM(N16:S16)</f>
        <v>3242</v>
      </c>
      <c r="N16" s="250">
        <v>0</v>
      </c>
      <c r="O16" s="250">
        <v>3242</v>
      </c>
      <c r="P16" s="250">
        <v>0</v>
      </c>
      <c r="Q16" s="250">
        <v>0</v>
      </c>
      <c r="R16" s="250">
        <v>0</v>
      </c>
      <c r="S16" s="250">
        <v>0</v>
      </c>
      <c r="T16" s="250">
        <f>SUM(U16,AB16)</f>
        <v>2045</v>
      </c>
      <c r="U16" s="250">
        <f>SUM(V16:AA16)</f>
        <v>723</v>
      </c>
      <c r="V16" s="250">
        <v>0</v>
      </c>
      <c r="W16" s="250">
        <v>0</v>
      </c>
      <c r="X16" s="250">
        <v>716</v>
      </c>
      <c r="Y16" s="250">
        <v>0</v>
      </c>
      <c r="Z16" s="250">
        <v>0</v>
      </c>
      <c r="AA16" s="250">
        <v>7</v>
      </c>
      <c r="AB16" s="250">
        <f>SUM(AC16:AH16)</f>
        <v>1322</v>
      </c>
      <c r="AC16" s="250">
        <v>0</v>
      </c>
      <c r="AD16" s="250">
        <v>0</v>
      </c>
      <c r="AE16" s="250">
        <v>363</v>
      </c>
      <c r="AF16" s="250">
        <v>0</v>
      </c>
      <c r="AG16" s="250">
        <v>0</v>
      </c>
      <c r="AH16" s="250">
        <v>959</v>
      </c>
      <c r="AI16" s="250">
        <f>SUM(AJ16,AQ16)</f>
        <v>0</v>
      </c>
      <c r="AJ16" s="250">
        <f>SUM(AK16:AP16)</f>
        <v>0</v>
      </c>
      <c r="AK16" s="250">
        <v>0</v>
      </c>
      <c r="AL16" s="250">
        <v>0</v>
      </c>
      <c r="AM16" s="250">
        <v>0</v>
      </c>
      <c r="AN16" s="250">
        <v>0</v>
      </c>
      <c r="AO16" s="250">
        <v>0</v>
      </c>
      <c r="AP16" s="250">
        <v>0</v>
      </c>
      <c r="AQ16" s="250">
        <f>SUM(AR16:AW16)</f>
        <v>0</v>
      </c>
      <c r="AR16" s="250">
        <v>0</v>
      </c>
      <c r="AS16" s="250">
        <v>0</v>
      </c>
      <c r="AT16" s="250">
        <v>0</v>
      </c>
      <c r="AU16" s="250">
        <v>0</v>
      </c>
      <c r="AV16" s="250">
        <v>0</v>
      </c>
      <c r="AW16" s="250">
        <v>0</v>
      </c>
      <c r="AX16" s="250">
        <f>SUM(AY16,BF16)</f>
        <v>0</v>
      </c>
      <c r="AY16" s="250">
        <f>SUM(AZ16:BE16)</f>
        <v>0</v>
      </c>
      <c r="AZ16" s="250">
        <v>0</v>
      </c>
      <c r="BA16" s="250">
        <v>0</v>
      </c>
      <c r="BB16" s="250">
        <v>0</v>
      </c>
      <c r="BC16" s="250">
        <v>0</v>
      </c>
      <c r="BD16" s="250">
        <v>0</v>
      </c>
      <c r="BE16" s="250">
        <v>0</v>
      </c>
      <c r="BF16" s="250">
        <f>SUM(BG16:BL16)</f>
        <v>0</v>
      </c>
      <c r="BG16" s="250">
        <v>0</v>
      </c>
      <c r="BH16" s="250">
        <v>0</v>
      </c>
      <c r="BI16" s="250">
        <v>0</v>
      </c>
      <c r="BJ16" s="250">
        <v>0</v>
      </c>
      <c r="BK16" s="250">
        <v>0</v>
      </c>
      <c r="BL16" s="250">
        <v>0</v>
      </c>
      <c r="BM16" s="250">
        <f>SUM(BN16,BU16)</f>
        <v>0</v>
      </c>
      <c r="BN16" s="250">
        <f>SUM(BO16:BT16)</f>
        <v>0</v>
      </c>
      <c r="BO16" s="250">
        <v>0</v>
      </c>
      <c r="BP16" s="250">
        <v>0</v>
      </c>
      <c r="BQ16" s="250">
        <v>0</v>
      </c>
      <c r="BR16" s="250">
        <v>0</v>
      </c>
      <c r="BS16" s="250">
        <v>0</v>
      </c>
      <c r="BT16" s="250">
        <v>0</v>
      </c>
      <c r="BU16" s="250">
        <f>SUM(BV16:CA16)</f>
        <v>0</v>
      </c>
      <c r="BV16" s="250">
        <v>0</v>
      </c>
      <c r="BW16" s="250">
        <v>0</v>
      </c>
      <c r="BX16" s="250">
        <v>0</v>
      </c>
      <c r="BY16" s="250">
        <v>0</v>
      </c>
      <c r="BZ16" s="250">
        <v>0</v>
      </c>
      <c r="CA16" s="250">
        <v>0</v>
      </c>
      <c r="CB16" s="250">
        <f>SUM(CC16,CJ16)</f>
        <v>0</v>
      </c>
      <c r="CC16" s="250">
        <f>SUM(CD16:CI16)</f>
        <v>0</v>
      </c>
      <c r="CD16" s="250">
        <v>0</v>
      </c>
      <c r="CE16" s="250">
        <v>0</v>
      </c>
      <c r="CF16" s="250">
        <v>0</v>
      </c>
      <c r="CG16" s="250">
        <v>0</v>
      </c>
      <c r="CH16" s="250">
        <v>0</v>
      </c>
      <c r="CI16" s="250">
        <v>0</v>
      </c>
      <c r="CJ16" s="250">
        <f>SUM(CK16:CP16)</f>
        <v>0</v>
      </c>
      <c r="CK16" s="250">
        <v>0</v>
      </c>
      <c r="CL16" s="250">
        <v>0</v>
      </c>
      <c r="CM16" s="250">
        <v>0</v>
      </c>
      <c r="CN16" s="250">
        <v>0</v>
      </c>
      <c r="CO16" s="250">
        <v>0</v>
      </c>
      <c r="CP16" s="250">
        <v>0</v>
      </c>
      <c r="CQ16" s="250">
        <f>SUM(CR16,CY16)</f>
        <v>1592</v>
      </c>
      <c r="CR16" s="250">
        <f>SUM(CS16:CX16)</f>
        <v>1592</v>
      </c>
      <c r="CS16" s="250">
        <v>0</v>
      </c>
      <c r="CT16" s="250">
        <v>0</v>
      </c>
      <c r="CU16" s="250">
        <v>0</v>
      </c>
      <c r="CV16" s="250">
        <v>1589</v>
      </c>
      <c r="CW16" s="250">
        <v>3</v>
      </c>
      <c r="CX16" s="250">
        <v>0</v>
      </c>
      <c r="CY16" s="250">
        <f>SUM(CZ16:DE16)</f>
        <v>0</v>
      </c>
      <c r="CZ16" s="250">
        <v>0</v>
      </c>
      <c r="DA16" s="250">
        <v>0</v>
      </c>
      <c r="DB16" s="250">
        <v>0</v>
      </c>
      <c r="DC16" s="250">
        <v>0</v>
      </c>
      <c r="DD16" s="250">
        <v>0</v>
      </c>
      <c r="DE16" s="250">
        <v>0</v>
      </c>
      <c r="DF16" s="250">
        <f>SUM(DG16,DN16)</f>
        <v>0</v>
      </c>
      <c r="DG16" s="250">
        <f>SUM(DH16:DM16)</f>
        <v>0</v>
      </c>
      <c r="DH16" s="250">
        <v>0</v>
      </c>
      <c r="DI16" s="250">
        <v>0</v>
      </c>
      <c r="DJ16" s="250">
        <v>0</v>
      </c>
      <c r="DK16" s="250">
        <v>0</v>
      </c>
      <c r="DL16" s="250">
        <v>0</v>
      </c>
      <c r="DM16" s="250">
        <v>0</v>
      </c>
      <c r="DN16" s="250">
        <f>SUM(DO16:DT16)</f>
        <v>0</v>
      </c>
      <c r="DO16" s="250">
        <v>0</v>
      </c>
      <c r="DP16" s="250">
        <v>0</v>
      </c>
      <c r="DQ16" s="250">
        <v>0</v>
      </c>
      <c r="DR16" s="250">
        <v>0</v>
      </c>
      <c r="DS16" s="250">
        <v>0</v>
      </c>
      <c r="DT16" s="250">
        <v>0</v>
      </c>
      <c r="DU16" s="250">
        <f>SUM(DV16:DY16)</f>
        <v>0</v>
      </c>
      <c r="DV16" s="250">
        <v>0</v>
      </c>
      <c r="DW16" s="250">
        <v>0</v>
      </c>
      <c r="DX16" s="250">
        <v>0</v>
      </c>
      <c r="DY16" s="250">
        <v>0</v>
      </c>
      <c r="DZ16" s="250">
        <f>SUM(EA16,EH16)</f>
        <v>0</v>
      </c>
      <c r="EA16" s="250">
        <f>SUM(EB16:EG16)</f>
        <v>0</v>
      </c>
      <c r="EB16" s="250">
        <v>0</v>
      </c>
      <c r="EC16" s="250">
        <v>0</v>
      </c>
      <c r="ED16" s="250">
        <v>0</v>
      </c>
      <c r="EE16" s="250">
        <v>0</v>
      </c>
      <c r="EF16" s="250">
        <v>0</v>
      </c>
      <c r="EG16" s="250">
        <v>0</v>
      </c>
      <c r="EH16" s="250">
        <f>SUM(EI16:EN16)</f>
        <v>0</v>
      </c>
      <c r="EI16" s="250">
        <v>0</v>
      </c>
      <c r="EJ16" s="250">
        <v>0</v>
      </c>
      <c r="EK16" s="250">
        <v>0</v>
      </c>
      <c r="EL16" s="250">
        <v>0</v>
      </c>
      <c r="EM16" s="250">
        <v>0</v>
      </c>
      <c r="EN16" s="250">
        <v>0</v>
      </c>
    </row>
    <row r="17" spans="1:144" s="201" customFormat="1" ht="12" customHeight="1">
      <c r="A17" s="202" t="s">
        <v>402</v>
      </c>
      <c r="B17" s="203" t="s">
        <v>422</v>
      </c>
      <c r="C17" s="202" t="s">
        <v>423</v>
      </c>
      <c r="D17" s="250">
        <f>SUM(E17,T17,AI17,AX17,BM17,CB17,CQ17,DF17,DU17,DZ17)</f>
        <v>19689</v>
      </c>
      <c r="E17" s="250">
        <f>SUM(F17,M17)</f>
        <v>16581</v>
      </c>
      <c r="F17" s="250">
        <f>SUM(G17:L17)</f>
        <v>10378</v>
      </c>
      <c r="G17" s="250">
        <v>0</v>
      </c>
      <c r="H17" s="250">
        <v>10378</v>
      </c>
      <c r="I17" s="250">
        <v>0</v>
      </c>
      <c r="J17" s="250">
        <v>0</v>
      </c>
      <c r="K17" s="250">
        <v>0</v>
      </c>
      <c r="L17" s="250">
        <v>0</v>
      </c>
      <c r="M17" s="250">
        <f>SUM(N17:S17)</f>
        <v>6203</v>
      </c>
      <c r="N17" s="250">
        <v>0</v>
      </c>
      <c r="O17" s="250">
        <v>6203</v>
      </c>
      <c r="P17" s="250">
        <v>0</v>
      </c>
      <c r="Q17" s="250">
        <v>0</v>
      </c>
      <c r="R17" s="250">
        <v>0</v>
      </c>
      <c r="S17" s="250">
        <v>0</v>
      </c>
      <c r="T17" s="250">
        <f>SUM(U17,AB17)</f>
        <v>0</v>
      </c>
      <c r="U17" s="250">
        <f>SUM(V17:AA17)</f>
        <v>0</v>
      </c>
      <c r="V17" s="250">
        <v>0</v>
      </c>
      <c r="W17" s="250">
        <v>0</v>
      </c>
      <c r="X17" s="250">
        <v>0</v>
      </c>
      <c r="Y17" s="250">
        <v>0</v>
      </c>
      <c r="Z17" s="250">
        <v>0</v>
      </c>
      <c r="AA17" s="250">
        <v>0</v>
      </c>
      <c r="AB17" s="250">
        <f>SUM(AC17:AH17)</f>
        <v>0</v>
      </c>
      <c r="AC17" s="250">
        <v>0</v>
      </c>
      <c r="AD17" s="250">
        <v>0</v>
      </c>
      <c r="AE17" s="250">
        <v>0</v>
      </c>
      <c r="AF17" s="250">
        <v>0</v>
      </c>
      <c r="AG17" s="250">
        <v>0</v>
      </c>
      <c r="AH17" s="250">
        <v>0</v>
      </c>
      <c r="AI17" s="250">
        <f>SUM(AJ17,AQ17)</f>
        <v>0</v>
      </c>
      <c r="AJ17" s="250">
        <f>SUM(AK17:AP17)</f>
        <v>0</v>
      </c>
      <c r="AK17" s="250">
        <v>0</v>
      </c>
      <c r="AL17" s="250">
        <v>0</v>
      </c>
      <c r="AM17" s="250">
        <v>0</v>
      </c>
      <c r="AN17" s="250">
        <v>0</v>
      </c>
      <c r="AO17" s="250">
        <v>0</v>
      </c>
      <c r="AP17" s="250">
        <v>0</v>
      </c>
      <c r="AQ17" s="250">
        <f>SUM(AR17:AW17)</f>
        <v>0</v>
      </c>
      <c r="AR17" s="250">
        <v>0</v>
      </c>
      <c r="AS17" s="250">
        <v>0</v>
      </c>
      <c r="AT17" s="250">
        <v>0</v>
      </c>
      <c r="AU17" s="250">
        <v>0</v>
      </c>
      <c r="AV17" s="250">
        <v>0</v>
      </c>
      <c r="AW17" s="250">
        <v>0</v>
      </c>
      <c r="AX17" s="250">
        <f>SUM(AY17,BF17)</f>
        <v>0</v>
      </c>
      <c r="AY17" s="250">
        <f>SUM(AZ17:BE17)</f>
        <v>0</v>
      </c>
      <c r="AZ17" s="250">
        <v>0</v>
      </c>
      <c r="BA17" s="250">
        <v>0</v>
      </c>
      <c r="BB17" s="250">
        <v>0</v>
      </c>
      <c r="BC17" s="250">
        <v>0</v>
      </c>
      <c r="BD17" s="250">
        <v>0</v>
      </c>
      <c r="BE17" s="250">
        <v>0</v>
      </c>
      <c r="BF17" s="250">
        <f>SUM(BG17:BL17)</f>
        <v>0</v>
      </c>
      <c r="BG17" s="250">
        <v>0</v>
      </c>
      <c r="BH17" s="250">
        <v>0</v>
      </c>
      <c r="BI17" s="250">
        <v>0</v>
      </c>
      <c r="BJ17" s="250">
        <v>0</v>
      </c>
      <c r="BK17" s="250">
        <v>0</v>
      </c>
      <c r="BL17" s="250">
        <v>0</v>
      </c>
      <c r="BM17" s="250">
        <f>SUM(BN17,BU17)</f>
        <v>0</v>
      </c>
      <c r="BN17" s="250">
        <f>SUM(BO17:BT17)</f>
        <v>0</v>
      </c>
      <c r="BO17" s="250">
        <v>0</v>
      </c>
      <c r="BP17" s="250">
        <v>0</v>
      </c>
      <c r="BQ17" s="250">
        <v>0</v>
      </c>
      <c r="BR17" s="250">
        <v>0</v>
      </c>
      <c r="BS17" s="250">
        <v>0</v>
      </c>
      <c r="BT17" s="250">
        <v>0</v>
      </c>
      <c r="BU17" s="250">
        <f>SUM(BV17:CA17)</f>
        <v>0</v>
      </c>
      <c r="BV17" s="250">
        <v>0</v>
      </c>
      <c r="BW17" s="250">
        <v>0</v>
      </c>
      <c r="BX17" s="250">
        <v>0</v>
      </c>
      <c r="BY17" s="250">
        <v>0</v>
      </c>
      <c r="BZ17" s="250">
        <v>0</v>
      </c>
      <c r="CA17" s="250">
        <v>0</v>
      </c>
      <c r="CB17" s="250">
        <f>SUM(CC17,CJ17)</f>
        <v>0</v>
      </c>
      <c r="CC17" s="250">
        <f>SUM(CD17:CI17)</f>
        <v>0</v>
      </c>
      <c r="CD17" s="250">
        <v>0</v>
      </c>
      <c r="CE17" s="250">
        <v>0</v>
      </c>
      <c r="CF17" s="250">
        <v>0</v>
      </c>
      <c r="CG17" s="250">
        <v>0</v>
      </c>
      <c r="CH17" s="250">
        <v>0</v>
      </c>
      <c r="CI17" s="250">
        <v>0</v>
      </c>
      <c r="CJ17" s="250">
        <f>SUM(CK17:CP17)</f>
        <v>0</v>
      </c>
      <c r="CK17" s="250">
        <v>0</v>
      </c>
      <c r="CL17" s="250">
        <v>0</v>
      </c>
      <c r="CM17" s="250">
        <v>0</v>
      </c>
      <c r="CN17" s="250">
        <v>0</v>
      </c>
      <c r="CO17" s="250">
        <v>0</v>
      </c>
      <c r="CP17" s="250">
        <v>0</v>
      </c>
      <c r="CQ17" s="250">
        <f>SUM(CR17,CY17)</f>
        <v>1954</v>
      </c>
      <c r="CR17" s="250">
        <f>SUM(CS17:CX17)</f>
        <v>1470</v>
      </c>
      <c r="CS17" s="250">
        <v>0</v>
      </c>
      <c r="CT17" s="250">
        <v>0</v>
      </c>
      <c r="CU17" s="250">
        <v>498</v>
      </c>
      <c r="CV17" s="250">
        <v>972</v>
      </c>
      <c r="CW17" s="250">
        <v>0</v>
      </c>
      <c r="CX17" s="250">
        <v>0</v>
      </c>
      <c r="CY17" s="250">
        <f>SUM(CZ17:DE17)</f>
        <v>484</v>
      </c>
      <c r="CZ17" s="250">
        <v>0</v>
      </c>
      <c r="DA17" s="250">
        <v>0</v>
      </c>
      <c r="DB17" s="250">
        <v>484</v>
      </c>
      <c r="DC17" s="250">
        <v>0</v>
      </c>
      <c r="DD17" s="250">
        <v>0</v>
      </c>
      <c r="DE17" s="250">
        <v>0</v>
      </c>
      <c r="DF17" s="250">
        <f>SUM(DG17,DN17)</f>
        <v>0</v>
      </c>
      <c r="DG17" s="250">
        <f>SUM(DH17:DM17)</f>
        <v>0</v>
      </c>
      <c r="DH17" s="250">
        <v>0</v>
      </c>
      <c r="DI17" s="250">
        <v>0</v>
      </c>
      <c r="DJ17" s="250">
        <v>0</v>
      </c>
      <c r="DK17" s="250">
        <v>0</v>
      </c>
      <c r="DL17" s="250">
        <v>0</v>
      </c>
      <c r="DM17" s="250">
        <v>0</v>
      </c>
      <c r="DN17" s="250">
        <f>SUM(DO17:DT17)</f>
        <v>0</v>
      </c>
      <c r="DO17" s="250">
        <v>0</v>
      </c>
      <c r="DP17" s="250">
        <v>0</v>
      </c>
      <c r="DQ17" s="250">
        <v>0</v>
      </c>
      <c r="DR17" s="250">
        <v>0</v>
      </c>
      <c r="DS17" s="250">
        <v>0</v>
      </c>
      <c r="DT17" s="250">
        <v>0</v>
      </c>
      <c r="DU17" s="250">
        <f>SUM(DV17:DY17)</f>
        <v>1017</v>
      </c>
      <c r="DV17" s="250">
        <v>1017</v>
      </c>
      <c r="DW17" s="250">
        <v>0</v>
      </c>
      <c r="DX17" s="250">
        <v>0</v>
      </c>
      <c r="DY17" s="250">
        <v>0</v>
      </c>
      <c r="DZ17" s="250">
        <f>SUM(EA17,EH17)</f>
        <v>137</v>
      </c>
      <c r="EA17" s="250">
        <f>SUM(EB17:EG17)</f>
        <v>137</v>
      </c>
      <c r="EB17" s="250">
        <v>0</v>
      </c>
      <c r="EC17" s="250">
        <v>0</v>
      </c>
      <c r="ED17" s="250">
        <v>137</v>
      </c>
      <c r="EE17" s="250">
        <v>0</v>
      </c>
      <c r="EF17" s="250">
        <v>0</v>
      </c>
      <c r="EG17" s="250">
        <v>0</v>
      </c>
      <c r="EH17" s="250">
        <f>SUM(EI17:EN17)</f>
        <v>0</v>
      </c>
      <c r="EI17" s="250">
        <v>0</v>
      </c>
      <c r="EJ17" s="250">
        <v>0</v>
      </c>
      <c r="EK17" s="250">
        <v>0</v>
      </c>
      <c r="EL17" s="250">
        <v>0</v>
      </c>
      <c r="EM17" s="250">
        <v>0</v>
      </c>
      <c r="EN17" s="250">
        <v>0</v>
      </c>
    </row>
    <row r="18" spans="1:144" s="201" customFormat="1" ht="12" customHeight="1">
      <c r="A18" s="202" t="s">
        <v>402</v>
      </c>
      <c r="B18" s="203" t="s">
        <v>424</v>
      </c>
      <c r="C18" s="202" t="s">
        <v>425</v>
      </c>
      <c r="D18" s="250">
        <f>SUM(E18,T18,AI18,AX18,BM18,CB18,CQ18,DF18,DU18,DZ18)</f>
        <v>20571</v>
      </c>
      <c r="E18" s="250">
        <f>SUM(F18,M18)</f>
        <v>19180</v>
      </c>
      <c r="F18" s="250">
        <f>SUM(G18:L18)</f>
        <v>17787</v>
      </c>
      <c r="G18" s="250">
        <v>0</v>
      </c>
      <c r="H18" s="250">
        <v>17778</v>
      </c>
      <c r="I18" s="250">
        <v>0</v>
      </c>
      <c r="J18" s="250">
        <v>0</v>
      </c>
      <c r="K18" s="250">
        <v>0</v>
      </c>
      <c r="L18" s="250">
        <v>9</v>
      </c>
      <c r="M18" s="250">
        <f>SUM(N18:S18)</f>
        <v>1393</v>
      </c>
      <c r="N18" s="250">
        <v>0</v>
      </c>
      <c r="O18" s="250">
        <v>1201</v>
      </c>
      <c r="P18" s="250">
        <v>0</v>
      </c>
      <c r="Q18" s="250">
        <v>0</v>
      </c>
      <c r="R18" s="250">
        <v>0</v>
      </c>
      <c r="S18" s="250">
        <v>192</v>
      </c>
      <c r="T18" s="250">
        <f>SUM(U18,AB18)</f>
        <v>1370</v>
      </c>
      <c r="U18" s="250">
        <f>SUM(V18:AA18)</f>
        <v>1272</v>
      </c>
      <c r="V18" s="250">
        <v>0</v>
      </c>
      <c r="W18" s="250">
        <v>0</v>
      </c>
      <c r="X18" s="250">
        <v>1271</v>
      </c>
      <c r="Y18" s="250">
        <v>0</v>
      </c>
      <c r="Z18" s="250">
        <v>0</v>
      </c>
      <c r="AA18" s="250">
        <v>1</v>
      </c>
      <c r="AB18" s="250">
        <f>SUM(AC18:AH18)</f>
        <v>98</v>
      </c>
      <c r="AC18" s="250">
        <v>0</v>
      </c>
      <c r="AD18" s="250">
        <v>0</v>
      </c>
      <c r="AE18" s="250">
        <v>60</v>
      </c>
      <c r="AF18" s="250">
        <v>0</v>
      </c>
      <c r="AG18" s="250">
        <v>0</v>
      </c>
      <c r="AH18" s="250">
        <v>38</v>
      </c>
      <c r="AI18" s="250">
        <f>SUM(AJ18,AQ18)</f>
        <v>0</v>
      </c>
      <c r="AJ18" s="250">
        <f>SUM(AK18:AP18)</f>
        <v>0</v>
      </c>
      <c r="AK18" s="250">
        <v>0</v>
      </c>
      <c r="AL18" s="250">
        <v>0</v>
      </c>
      <c r="AM18" s="250">
        <v>0</v>
      </c>
      <c r="AN18" s="250">
        <v>0</v>
      </c>
      <c r="AO18" s="250">
        <v>0</v>
      </c>
      <c r="AP18" s="250">
        <v>0</v>
      </c>
      <c r="AQ18" s="250">
        <f>SUM(AR18:AW18)</f>
        <v>0</v>
      </c>
      <c r="AR18" s="250">
        <v>0</v>
      </c>
      <c r="AS18" s="250">
        <v>0</v>
      </c>
      <c r="AT18" s="250">
        <v>0</v>
      </c>
      <c r="AU18" s="250">
        <v>0</v>
      </c>
      <c r="AV18" s="250">
        <v>0</v>
      </c>
      <c r="AW18" s="250">
        <v>0</v>
      </c>
      <c r="AX18" s="250">
        <f>SUM(AY18,BF18)</f>
        <v>0</v>
      </c>
      <c r="AY18" s="250">
        <f>SUM(AZ18:BE18)</f>
        <v>0</v>
      </c>
      <c r="AZ18" s="250">
        <v>0</v>
      </c>
      <c r="BA18" s="250">
        <v>0</v>
      </c>
      <c r="BB18" s="250">
        <v>0</v>
      </c>
      <c r="BC18" s="250">
        <v>0</v>
      </c>
      <c r="BD18" s="250">
        <v>0</v>
      </c>
      <c r="BE18" s="250">
        <v>0</v>
      </c>
      <c r="BF18" s="250">
        <f>SUM(BG18:BL18)</f>
        <v>0</v>
      </c>
      <c r="BG18" s="250">
        <v>0</v>
      </c>
      <c r="BH18" s="250">
        <v>0</v>
      </c>
      <c r="BI18" s="250">
        <v>0</v>
      </c>
      <c r="BJ18" s="250">
        <v>0</v>
      </c>
      <c r="BK18" s="250">
        <v>0</v>
      </c>
      <c r="BL18" s="250">
        <v>0</v>
      </c>
      <c r="BM18" s="250">
        <f>SUM(BN18,BU18)</f>
        <v>0</v>
      </c>
      <c r="BN18" s="250">
        <f>SUM(BO18:BT18)</f>
        <v>0</v>
      </c>
      <c r="BO18" s="250">
        <v>0</v>
      </c>
      <c r="BP18" s="250">
        <v>0</v>
      </c>
      <c r="BQ18" s="250">
        <v>0</v>
      </c>
      <c r="BR18" s="250">
        <v>0</v>
      </c>
      <c r="BS18" s="250">
        <v>0</v>
      </c>
      <c r="BT18" s="250">
        <v>0</v>
      </c>
      <c r="BU18" s="250">
        <f>SUM(BV18:CA18)</f>
        <v>0</v>
      </c>
      <c r="BV18" s="250">
        <v>0</v>
      </c>
      <c r="BW18" s="250">
        <v>0</v>
      </c>
      <c r="BX18" s="250">
        <v>0</v>
      </c>
      <c r="BY18" s="250">
        <v>0</v>
      </c>
      <c r="BZ18" s="250">
        <v>0</v>
      </c>
      <c r="CA18" s="250">
        <v>0</v>
      </c>
      <c r="CB18" s="250">
        <f>SUM(CC18,CJ18)</f>
        <v>0</v>
      </c>
      <c r="CC18" s="250">
        <f>SUM(CD18:CI18)</f>
        <v>0</v>
      </c>
      <c r="CD18" s="250">
        <v>0</v>
      </c>
      <c r="CE18" s="250">
        <v>0</v>
      </c>
      <c r="CF18" s="250">
        <v>0</v>
      </c>
      <c r="CG18" s="250">
        <v>0</v>
      </c>
      <c r="CH18" s="250">
        <v>0</v>
      </c>
      <c r="CI18" s="250">
        <v>0</v>
      </c>
      <c r="CJ18" s="250">
        <f>SUM(CK18:CP18)</f>
        <v>0</v>
      </c>
      <c r="CK18" s="250">
        <v>0</v>
      </c>
      <c r="CL18" s="250">
        <v>0</v>
      </c>
      <c r="CM18" s="250">
        <v>0</v>
      </c>
      <c r="CN18" s="250">
        <v>0</v>
      </c>
      <c r="CO18" s="250">
        <v>0</v>
      </c>
      <c r="CP18" s="250">
        <v>0</v>
      </c>
      <c r="CQ18" s="250">
        <f>SUM(CR18,CY18)</f>
        <v>0</v>
      </c>
      <c r="CR18" s="250">
        <f>SUM(CS18:CX18)</f>
        <v>0</v>
      </c>
      <c r="CS18" s="250">
        <v>0</v>
      </c>
      <c r="CT18" s="250">
        <v>0</v>
      </c>
      <c r="CU18" s="250">
        <v>0</v>
      </c>
      <c r="CV18" s="250">
        <v>0</v>
      </c>
      <c r="CW18" s="250">
        <v>0</v>
      </c>
      <c r="CX18" s="250">
        <v>0</v>
      </c>
      <c r="CY18" s="250">
        <f>SUM(CZ18:DE18)</f>
        <v>0</v>
      </c>
      <c r="CZ18" s="250">
        <v>0</v>
      </c>
      <c r="DA18" s="250">
        <v>0</v>
      </c>
      <c r="DB18" s="250">
        <v>0</v>
      </c>
      <c r="DC18" s="250">
        <v>0</v>
      </c>
      <c r="DD18" s="250">
        <v>0</v>
      </c>
      <c r="DE18" s="250">
        <v>0</v>
      </c>
      <c r="DF18" s="250">
        <f>SUM(DG18,DN18)</f>
        <v>0</v>
      </c>
      <c r="DG18" s="250">
        <f>SUM(DH18:DM18)</f>
        <v>0</v>
      </c>
      <c r="DH18" s="250">
        <v>0</v>
      </c>
      <c r="DI18" s="250">
        <v>0</v>
      </c>
      <c r="DJ18" s="250">
        <v>0</v>
      </c>
      <c r="DK18" s="250">
        <v>0</v>
      </c>
      <c r="DL18" s="250">
        <v>0</v>
      </c>
      <c r="DM18" s="250">
        <v>0</v>
      </c>
      <c r="DN18" s="250">
        <f>SUM(DO18:DT18)</f>
        <v>0</v>
      </c>
      <c r="DO18" s="250">
        <v>0</v>
      </c>
      <c r="DP18" s="250">
        <v>0</v>
      </c>
      <c r="DQ18" s="250">
        <v>0</v>
      </c>
      <c r="DR18" s="250">
        <v>0</v>
      </c>
      <c r="DS18" s="250">
        <v>0</v>
      </c>
      <c r="DT18" s="250">
        <v>0</v>
      </c>
      <c r="DU18" s="250">
        <f>SUM(DV18:DY18)</f>
        <v>21</v>
      </c>
      <c r="DV18" s="250">
        <v>19</v>
      </c>
      <c r="DW18" s="250">
        <v>0</v>
      </c>
      <c r="DX18" s="250">
        <v>2</v>
      </c>
      <c r="DY18" s="250">
        <v>0</v>
      </c>
      <c r="DZ18" s="250">
        <f>SUM(EA18,EH18)</f>
        <v>0</v>
      </c>
      <c r="EA18" s="250">
        <f>SUM(EB18:EG18)</f>
        <v>0</v>
      </c>
      <c r="EB18" s="250">
        <v>0</v>
      </c>
      <c r="EC18" s="250">
        <v>0</v>
      </c>
      <c r="ED18" s="250">
        <v>0</v>
      </c>
      <c r="EE18" s="250">
        <v>0</v>
      </c>
      <c r="EF18" s="250">
        <v>0</v>
      </c>
      <c r="EG18" s="250">
        <v>0</v>
      </c>
      <c r="EH18" s="250">
        <f>SUM(EI18:EN18)</f>
        <v>0</v>
      </c>
      <c r="EI18" s="250">
        <v>0</v>
      </c>
      <c r="EJ18" s="250">
        <v>0</v>
      </c>
      <c r="EK18" s="250">
        <v>0</v>
      </c>
      <c r="EL18" s="250">
        <v>0</v>
      </c>
      <c r="EM18" s="250">
        <v>0</v>
      </c>
      <c r="EN18" s="250">
        <v>0</v>
      </c>
    </row>
    <row r="19" spans="1:144" s="201" customFormat="1" ht="12" customHeight="1">
      <c r="A19" s="202" t="s">
        <v>402</v>
      </c>
      <c r="B19" s="203" t="s">
        <v>426</v>
      </c>
      <c r="C19" s="202" t="s">
        <v>427</v>
      </c>
      <c r="D19" s="250">
        <f>SUM(E19,T19,AI19,AX19,BM19,CB19,CQ19,DF19,DU19,DZ19)</f>
        <v>20361</v>
      </c>
      <c r="E19" s="250">
        <f>SUM(F19,M19)</f>
        <v>18283</v>
      </c>
      <c r="F19" s="250">
        <f>SUM(G19:L19)</f>
        <v>11565</v>
      </c>
      <c r="G19" s="250">
        <v>0</v>
      </c>
      <c r="H19" s="250">
        <v>11565</v>
      </c>
      <c r="I19" s="250">
        <v>0</v>
      </c>
      <c r="J19" s="250">
        <v>0</v>
      </c>
      <c r="K19" s="250">
        <v>0</v>
      </c>
      <c r="L19" s="250">
        <v>0</v>
      </c>
      <c r="M19" s="250">
        <f>SUM(N19:S19)</f>
        <v>6718</v>
      </c>
      <c r="N19" s="250">
        <v>0</v>
      </c>
      <c r="O19" s="250">
        <v>6718</v>
      </c>
      <c r="P19" s="250">
        <v>0</v>
      </c>
      <c r="Q19" s="250">
        <v>0</v>
      </c>
      <c r="R19" s="250">
        <v>0</v>
      </c>
      <c r="S19" s="250">
        <v>0</v>
      </c>
      <c r="T19" s="250">
        <f>SUM(U19,AB19)</f>
        <v>1697</v>
      </c>
      <c r="U19" s="250">
        <f>SUM(V19:AA19)</f>
        <v>931</v>
      </c>
      <c r="V19" s="250">
        <v>0</v>
      </c>
      <c r="W19" s="250">
        <v>0</v>
      </c>
      <c r="X19" s="250">
        <v>296</v>
      </c>
      <c r="Y19" s="250">
        <v>442</v>
      </c>
      <c r="Z19" s="250">
        <v>12</v>
      </c>
      <c r="AA19" s="250">
        <v>181</v>
      </c>
      <c r="AB19" s="250">
        <f>SUM(AC19:AH19)</f>
        <v>766</v>
      </c>
      <c r="AC19" s="250">
        <v>0</v>
      </c>
      <c r="AD19" s="250">
        <v>0</v>
      </c>
      <c r="AE19" s="250">
        <v>268</v>
      </c>
      <c r="AF19" s="250">
        <v>258</v>
      </c>
      <c r="AG19" s="250">
        <v>6</v>
      </c>
      <c r="AH19" s="250">
        <v>234</v>
      </c>
      <c r="AI19" s="250">
        <f>SUM(AJ19,AQ19)</f>
        <v>0</v>
      </c>
      <c r="AJ19" s="250">
        <f>SUM(AK19:AP19)</f>
        <v>0</v>
      </c>
      <c r="AK19" s="250">
        <v>0</v>
      </c>
      <c r="AL19" s="250">
        <v>0</v>
      </c>
      <c r="AM19" s="250">
        <v>0</v>
      </c>
      <c r="AN19" s="250">
        <v>0</v>
      </c>
      <c r="AO19" s="250">
        <v>0</v>
      </c>
      <c r="AP19" s="250">
        <v>0</v>
      </c>
      <c r="AQ19" s="250">
        <f>SUM(AR19:AW19)</f>
        <v>0</v>
      </c>
      <c r="AR19" s="250">
        <v>0</v>
      </c>
      <c r="AS19" s="250">
        <v>0</v>
      </c>
      <c r="AT19" s="250">
        <v>0</v>
      </c>
      <c r="AU19" s="250">
        <v>0</v>
      </c>
      <c r="AV19" s="250">
        <v>0</v>
      </c>
      <c r="AW19" s="250">
        <v>0</v>
      </c>
      <c r="AX19" s="250">
        <f>SUM(AY19,BF19)</f>
        <v>0</v>
      </c>
      <c r="AY19" s="250">
        <f>SUM(AZ19:BE19)</f>
        <v>0</v>
      </c>
      <c r="AZ19" s="250">
        <v>0</v>
      </c>
      <c r="BA19" s="250">
        <v>0</v>
      </c>
      <c r="BB19" s="250">
        <v>0</v>
      </c>
      <c r="BC19" s="250">
        <v>0</v>
      </c>
      <c r="BD19" s="250">
        <v>0</v>
      </c>
      <c r="BE19" s="250">
        <v>0</v>
      </c>
      <c r="BF19" s="250">
        <f>SUM(BG19:BL19)</f>
        <v>0</v>
      </c>
      <c r="BG19" s="250">
        <v>0</v>
      </c>
      <c r="BH19" s="250">
        <v>0</v>
      </c>
      <c r="BI19" s="250">
        <v>0</v>
      </c>
      <c r="BJ19" s="250">
        <v>0</v>
      </c>
      <c r="BK19" s="250">
        <v>0</v>
      </c>
      <c r="BL19" s="250">
        <v>0</v>
      </c>
      <c r="BM19" s="250">
        <f>SUM(BN19,BU19)</f>
        <v>0</v>
      </c>
      <c r="BN19" s="250">
        <f>SUM(BO19:BT19)</f>
        <v>0</v>
      </c>
      <c r="BO19" s="250">
        <v>0</v>
      </c>
      <c r="BP19" s="250">
        <v>0</v>
      </c>
      <c r="BQ19" s="250">
        <v>0</v>
      </c>
      <c r="BR19" s="250">
        <v>0</v>
      </c>
      <c r="BS19" s="250">
        <v>0</v>
      </c>
      <c r="BT19" s="250">
        <v>0</v>
      </c>
      <c r="BU19" s="250">
        <f>SUM(BV19:CA19)</f>
        <v>0</v>
      </c>
      <c r="BV19" s="250">
        <v>0</v>
      </c>
      <c r="BW19" s="250">
        <v>0</v>
      </c>
      <c r="BX19" s="250">
        <v>0</v>
      </c>
      <c r="BY19" s="250">
        <v>0</v>
      </c>
      <c r="BZ19" s="250">
        <v>0</v>
      </c>
      <c r="CA19" s="250">
        <v>0</v>
      </c>
      <c r="CB19" s="250">
        <f>SUM(CC19,CJ19)</f>
        <v>0</v>
      </c>
      <c r="CC19" s="250">
        <f>SUM(CD19:CI19)</f>
        <v>0</v>
      </c>
      <c r="CD19" s="250">
        <v>0</v>
      </c>
      <c r="CE19" s="250">
        <v>0</v>
      </c>
      <c r="CF19" s="250">
        <v>0</v>
      </c>
      <c r="CG19" s="250">
        <v>0</v>
      </c>
      <c r="CH19" s="250">
        <v>0</v>
      </c>
      <c r="CI19" s="250">
        <v>0</v>
      </c>
      <c r="CJ19" s="250">
        <f>SUM(CK19:CP19)</f>
        <v>0</v>
      </c>
      <c r="CK19" s="250">
        <v>0</v>
      </c>
      <c r="CL19" s="250">
        <v>0</v>
      </c>
      <c r="CM19" s="250">
        <v>0</v>
      </c>
      <c r="CN19" s="250">
        <v>0</v>
      </c>
      <c r="CO19" s="250">
        <v>0</v>
      </c>
      <c r="CP19" s="250">
        <v>0</v>
      </c>
      <c r="CQ19" s="250">
        <f>SUM(CR19,CY19)</f>
        <v>71</v>
      </c>
      <c r="CR19" s="250">
        <f>SUM(CS19:CX19)</f>
        <v>71</v>
      </c>
      <c r="CS19" s="250">
        <v>0</v>
      </c>
      <c r="CT19" s="250">
        <v>0</v>
      </c>
      <c r="CU19" s="250">
        <v>0</v>
      </c>
      <c r="CV19" s="250">
        <v>71</v>
      </c>
      <c r="CW19" s="250">
        <v>0</v>
      </c>
      <c r="CX19" s="250">
        <v>0</v>
      </c>
      <c r="CY19" s="250">
        <f>SUM(CZ19:DE19)</f>
        <v>0</v>
      </c>
      <c r="CZ19" s="250">
        <v>0</v>
      </c>
      <c r="DA19" s="250">
        <v>0</v>
      </c>
      <c r="DB19" s="250">
        <v>0</v>
      </c>
      <c r="DC19" s="250">
        <v>0</v>
      </c>
      <c r="DD19" s="250">
        <v>0</v>
      </c>
      <c r="DE19" s="250">
        <v>0</v>
      </c>
      <c r="DF19" s="250">
        <f>SUM(DG19,DN19)</f>
        <v>0</v>
      </c>
      <c r="DG19" s="250">
        <f>SUM(DH19:DM19)</f>
        <v>0</v>
      </c>
      <c r="DH19" s="250">
        <v>0</v>
      </c>
      <c r="DI19" s="250">
        <v>0</v>
      </c>
      <c r="DJ19" s="250">
        <v>0</v>
      </c>
      <c r="DK19" s="250">
        <v>0</v>
      </c>
      <c r="DL19" s="250">
        <v>0</v>
      </c>
      <c r="DM19" s="250">
        <v>0</v>
      </c>
      <c r="DN19" s="250">
        <f>SUM(DO19:DT19)</f>
        <v>0</v>
      </c>
      <c r="DO19" s="250">
        <v>0</v>
      </c>
      <c r="DP19" s="250">
        <v>0</v>
      </c>
      <c r="DQ19" s="250">
        <v>0</v>
      </c>
      <c r="DR19" s="250">
        <v>0</v>
      </c>
      <c r="DS19" s="250">
        <v>0</v>
      </c>
      <c r="DT19" s="250">
        <v>0</v>
      </c>
      <c r="DU19" s="250">
        <f>SUM(DV19:DY19)</f>
        <v>310</v>
      </c>
      <c r="DV19" s="250">
        <v>0</v>
      </c>
      <c r="DW19" s="250">
        <v>0</v>
      </c>
      <c r="DX19" s="250">
        <v>310</v>
      </c>
      <c r="DY19" s="250">
        <v>0</v>
      </c>
      <c r="DZ19" s="250">
        <f>SUM(EA19,EH19)</f>
        <v>0</v>
      </c>
      <c r="EA19" s="250">
        <f>SUM(EB19:EG19)</f>
        <v>0</v>
      </c>
      <c r="EB19" s="250">
        <v>0</v>
      </c>
      <c r="EC19" s="250">
        <v>0</v>
      </c>
      <c r="ED19" s="250">
        <v>0</v>
      </c>
      <c r="EE19" s="250">
        <v>0</v>
      </c>
      <c r="EF19" s="250">
        <v>0</v>
      </c>
      <c r="EG19" s="250">
        <v>0</v>
      </c>
      <c r="EH19" s="250">
        <f>SUM(EI19:EN19)</f>
        <v>0</v>
      </c>
      <c r="EI19" s="250">
        <v>0</v>
      </c>
      <c r="EJ19" s="250">
        <v>0</v>
      </c>
      <c r="EK19" s="250">
        <v>0</v>
      </c>
      <c r="EL19" s="250">
        <v>0</v>
      </c>
      <c r="EM19" s="250">
        <v>0</v>
      </c>
      <c r="EN19" s="250">
        <v>0</v>
      </c>
    </row>
    <row r="20" spans="1:144" s="201" customFormat="1" ht="12" customHeight="1">
      <c r="A20" s="202" t="s">
        <v>402</v>
      </c>
      <c r="B20" s="203" t="s">
        <v>428</v>
      </c>
      <c r="C20" s="202" t="s">
        <v>429</v>
      </c>
      <c r="D20" s="250">
        <f>SUM(E20,T20,AI20,AX20,BM20,CB20,CQ20,DF20,DU20,DZ20)</f>
        <v>4310</v>
      </c>
      <c r="E20" s="250">
        <f>SUM(F20,M20)</f>
        <v>3892</v>
      </c>
      <c r="F20" s="250">
        <f>SUM(G20:L20)</f>
        <v>3094</v>
      </c>
      <c r="G20" s="250">
        <v>0</v>
      </c>
      <c r="H20" s="250">
        <v>3088</v>
      </c>
      <c r="I20" s="250">
        <v>0</v>
      </c>
      <c r="J20" s="250">
        <v>0</v>
      </c>
      <c r="K20" s="250">
        <v>0</v>
      </c>
      <c r="L20" s="250">
        <v>6</v>
      </c>
      <c r="M20" s="250">
        <f>SUM(N20:S20)</f>
        <v>798</v>
      </c>
      <c r="N20" s="250">
        <v>0</v>
      </c>
      <c r="O20" s="250">
        <v>797</v>
      </c>
      <c r="P20" s="250">
        <v>0</v>
      </c>
      <c r="Q20" s="250">
        <v>0</v>
      </c>
      <c r="R20" s="250">
        <v>0</v>
      </c>
      <c r="S20" s="250">
        <v>1</v>
      </c>
      <c r="T20" s="250">
        <f>SUM(U20,AB20)</f>
        <v>391</v>
      </c>
      <c r="U20" s="250">
        <f>SUM(V20:AA20)</f>
        <v>311</v>
      </c>
      <c r="V20" s="250">
        <v>0</v>
      </c>
      <c r="W20" s="250">
        <v>0</v>
      </c>
      <c r="X20" s="250">
        <v>299</v>
      </c>
      <c r="Y20" s="250">
        <v>0</v>
      </c>
      <c r="Z20" s="250">
        <v>0</v>
      </c>
      <c r="AA20" s="250">
        <v>12</v>
      </c>
      <c r="AB20" s="250">
        <f>SUM(AC20:AH20)</f>
        <v>80</v>
      </c>
      <c r="AC20" s="250">
        <v>0</v>
      </c>
      <c r="AD20" s="250">
        <v>0</v>
      </c>
      <c r="AE20" s="250">
        <v>79</v>
      </c>
      <c r="AF20" s="250">
        <v>0</v>
      </c>
      <c r="AG20" s="250">
        <v>0</v>
      </c>
      <c r="AH20" s="250">
        <v>1</v>
      </c>
      <c r="AI20" s="250">
        <f>SUM(AJ20,AQ20)</f>
        <v>0</v>
      </c>
      <c r="AJ20" s="250">
        <f>SUM(AK20:AP20)</f>
        <v>0</v>
      </c>
      <c r="AK20" s="250">
        <v>0</v>
      </c>
      <c r="AL20" s="250">
        <v>0</v>
      </c>
      <c r="AM20" s="250">
        <v>0</v>
      </c>
      <c r="AN20" s="250">
        <v>0</v>
      </c>
      <c r="AO20" s="250">
        <v>0</v>
      </c>
      <c r="AP20" s="250">
        <v>0</v>
      </c>
      <c r="AQ20" s="250">
        <f>SUM(AR20:AW20)</f>
        <v>0</v>
      </c>
      <c r="AR20" s="250">
        <v>0</v>
      </c>
      <c r="AS20" s="250">
        <v>0</v>
      </c>
      <c r="AT20" s="250">
        <v>0</v>
      </c>
      <c r="AU20" s="250">
        <v>0</v>
      </c>
      <c r="AV20" s="250">
        <v>0</v>
      </c>
      <c r="AW20" s="250">
        <v>0</v>
      </c>
      <c r="AX20" s="250">
        <f>SUM(AY20,BF20)</f>
        <v>0</v>
      </c>
      <c r="AY20" s="250">
        <f>SUM(AZ20:BE20)</f>
        <v>0</v>
      </c>
      <c r="AZ20" s="250">
        <v>0</v>
      </c>
      <c r="BA20" s="250">
        <v>0</v>
      </c>
      <c r="BB20" s="250">
        <v>0</v>
      </c>
      <c r="BC20" s="250">
        <v>0</v>
      </c>
      <c r="BD20" s="250">
        <v>0</v>
      </c>
      <c r="BE20" s="250">
        <v>0</v>
      </c>
      <c r="BF20" s="250">
        <f>SUM(BG20:BL20)</f>
        <v>0</v>
      </c>
      <c r="BG20" s="250">
        <v>0</v>
      </c>
      <c r="BH20" s="250">
        <v>0</v>
      </c>
      <c r="BI20" s="250">
        <v>0</v>
      </c>
      <c r="BJ20" s="250">
        <v>0</v>
      </c>
      <c r="BK20" s="250">
        <v>0</v>
      </c>
      <c r="BL20" s="250">
        <v>0</v>
      </c>
      <c r="BM20" s="250">
        <f>SUM(BN20,BU20)</f>
        <v>0</v>
      </c>
      <c r="BN20" s="250">
        <f>SUM(BO20:BT20)</f>
        <v>0</v>
      </c>
      <c r="BO20" s="250">
        <v>0</v>
      </c>
      <c r="BP20" s="250">
        <v>0</v>
      </c>
      <c r="BQ20" s="250">
        <v>0</v>
      </c>
      <c r="BR20" s="250">
        <v>0</v>
      </c>
      <c r="BS20" s="250">
        <v>0</v>
      </c>
      <c r="BT20" s="250">
        <v>0</v>
      </c>
      <c r="BU20" s="250">
        <f>SUM(BV20:CA20)</f>
        <v>0</v>
      </c>
      <c r="BV20" s="250">
        <v>0</v>
      </c>
      <c r="BW20" s="250">
        <v>0</v>
      </c>
      <c r="BX20" s="250">
        <v>0</v>
      </c>
      <c r="BY20" s="250">
        <v>0</v>
      </c>
      <c r="BZ20" s="250">
        <v>0</v>
      </c>
      <c r="CA20" s="250">
        <v>0</v>
      </c>
      <c r="CB20" s="250">
        <f>SUM(CC20,CJ20)</f>
        <v>0</v>
      </c>
      <c r="CC20" s="250">
        <f>SUM(CD20:CI20)</f>
        <v>0</v>
      </c>
      <c r="CD20" s="250">
        <v>0</v>
      </c>
      <c r="CE20" s="250">
        <v>0</v>
      </c>
      <c r="CF20" s="250">
        <v>0</v>
      </c>
      <c r="CG20" s="250">
        <v>0</v>
      </c>
      <c r="CH20" s="250">
        <v>0</v>
      </c>
      <c r="CI20" s="250">
        <v>0</v>
      </c>
      <c r="CJ20" s="250">
        <f>SUM(CK20:CP20)</f>
        <v>0</v>
      </c>
      <c r="CK20" s="250">
        <v>0</v>
      </c>
      <c r="CL20" s="250">
        <v>0</v>
      </c>
      <c r="CM20" s="250">
        <v>0</v>
      </c>
      <c r="CN20" s="250">
        <v>0</v>
      </c>
      <c r="CO20" s="250">
        <v>0</v>
      </c>
      <c r="CP20" s="250">
        <v>0</v>
      </c>
      <c r="CQ20" s="250">
        <f>SUM(CR20,CY20)</f>
        <v>26</v>
      </c>
      <c r="CR20" s="250">
        <f>SUM(CS20:CX20)</f>
        <v>26</v>
      </c>
      <c r="CS20" s="250">
        <v>0</v>
      </c>
      <c r="CT20" s="250">
        <v>0</v>
      </c>
      <c r="CU20" s="250">
        <v>0</v>
      </c>
      <c r="CV20" s="250">
        <v>26</v>
      </c>
      <c r="CW20" s="250">
        <v>0</v>
      </c>
      <c r="CX20" s="250">
        <v>0</v>
      </c>
      <c r="CY20" s="250">
        <f>SUM(CZ20:DE20)</f>
        <v>0</v>
      </c>
      <c r="CZ20" s="250">
        <v>0</v>
      </c>
      <c r="DA20" s="250">
        <v>0</v>
      </c>
      <c r="DB20" s="250">
        <v>0</v>
      </c>
      <c r="DC20" s="250">
        <v>0</v>
      </c>
      <c r="DD20" s="250">
        <v>0</v>
      </c>
      <c r="DE20" s="250">
        <v>0</v>
      </c>
      <c r="DF20" s="250">
        <f>SUM(DG20,DN20)</f>
        <v>0</v>
      </c>
      <c r="DG20" s="250">
        <f>SUM(DH20:DM20)</f>
        <v>0</v>
      </c>
      <c r="DH20" s="250">
        <v>0</v>
      </c>
      <c r="DI20" s="250">
        <v>0</v>
      </c>
      <c r="DJ20" s="250">
        <v>0</v>
      </c>
      <c r="DK20" s="250">
        <v>0</v>
      </c>
      <c r="DL20" s="250">
        <v>0</v>
      </c>
      <c r="DM20" s="250">
        <v>0</v>
      </c>
      <c r="DN20" s="250">
        <f>SUM(DO20:DT20)</f>
        <v>0</v>
      </c>
      <c r="DO20" s="250">
        <v>0</v>
      </c>
      <c r="DP20" s="250">
        <v>0</v>
      </c>
      <c r="DQ20" s="250">
        <v>0</v>
      </c>
      <c r="DR20" s="250">
        <v>0</v>
      </c>
      <c r="DS20" s="250">
        <v>0</v>
      </c>
      <c r="DT20" s="250">
        <v>0</v>
      </c>
      <c r="DU20" s="250">
        <f>SUM(DV20:DY20)</f>
        <v>0</v>
      </c>
      <c r="DV20" s="250">
        <v>0</v>
      </c>
      <c r="DW20" s="250">
        <v>0</v>
      </c>
      <c r="DX20" s="250">
        <v>0</v>
      </c>
      <c r="DY20" s="250">
        <v>0</v>
      </c>
      <c r="DZ20" s="250">
        <f>SUM(EA20,EH20)</f>
        <v>1</v>
      </c>
      <c r="EA20" s="250">
        <f>SUM(EB20:EG20)</f>
        <v>0</v>
      </c>
      <c r="EB20" s="250">
        <v>0</v>
      </c>
      <c r="EC20" s="250">
        <v>0</v>
      </c>
      <c r="ED20" s="250">
        <v>0</v>
      </c>
      <c r="EE20" s="250">
        <v>0</v>
      </c>
      <c r="EF20" s="250">
        <v>0</v>
      </c>
      <c r="EG20" s="250">
        <v>0</v>
      </c>
      <c r="EH20" s="250">
        <f>SUM(EI20:EN20)</f>
        <v>1</v>
      </c>
      <c r="EI20" s="250">
        <v>0</v>
      </c>
      <c r="EJ20" s="250">
        <v>0</v>
      </c>
      <c r="EK20" s="250">
        <v>0</v>
      </c>
      <c r="EL20" s="250">
        <v>0</v>
      </c>
      <c r="EM20" s="250">
        <v>1</v>
      </c>
      <c r="EN20" s="250">
        <v>0</v>
      </c>
    </row>
    <row r="21" spans="1:144" s="201" customFormat="1" ht="12" customHeight="1">
      <c r="A21" s="202" t="s">
        <v>402</v>
      </c>
      <c r="B21" s="203" t="s">
        <v>430</v>
      </c>
      <c r="C21" s="202" t="s">
        <v>431</v>
      </c>
      <c r="D21" s="250">
        <f>SUM(E21,T21,AI21,AX21,BM21,CB21,CQ21,DF21,DU21,DZ21)</f>
        <v>7325</v>
      </c>
      <c r="E21" s="250">
        <f>SUM(F21,M21)</f>
        <v>6786</v>
      </c>
      <c r="F21" s="250">
        <f>SUM(G21:L21)</f>
        <v>4821</v>
      </c>
      <c r="G21" s="250">
        <v>0</v>
      </c>
      <c r="H21" s="250">
        <v>4811</v>
      </c>
      <c r="I21" s="250">
        <v>0</v>
      </c>
      <c r="J21" s="250">
        <v>0</v>
      </c>
      <c r="K21" s="250">
        <v>0</v>
      </c>
      <c r="L21" s="250">
        <v>10</v>
      </c>
      <c r="M21" s="250">
        <f>SUM(N21:S21)</f>
        <v>1965</v>
      </c>
      <c r="N21" s="250">
        <v>0</v>
      </c>
      <c r="O21" s="250">
        <v>1964</v>
      </c>
      <c r="P21" s="250">
        <v>0</v>
      </c>
      <c r="Q21" s="250">
        <v>0</v>
      </c>
      <c r="R21" s="250">
        <v>0</v>
      </c>
      <c r="S21" s="250">
        <v>1</v>
      </c>
      <c r="T21" s="250">
        <f>SUM(U21,AB21)</f>
        <v>405</v>
      </c>
      <c r="U21" s="250">
        <f>SUM(V21:AA21)</f>
        <v>316</v>
      </c>
      <c r="V21" s="250">
        <v>0</v>
      </c>
      <c r="W21" s="250">
        <v>0</v>
      </c>
      <c r="X21" s="250">
        <v>304</v>
      </c>
      <c r="Y21" s="250">
        <v>0</v>
      </c>
      <c r="Z21" s="250">
        <v>0</v>
      </c>
      <c r="AA21" s="250">
        <v>12</v>
      </c>
      <c r="AB21" s="250">
        <f>SUM(AC21:AH21)</f>
        <v>89</v>
      </c>
      <c r="AC21" s="250">
        <v>0</v>
      </c>
      <c r="AD21" s="250">
        <v>0</v>
      </c>
      <c r="AE21" s="250">
        <v>88</v>
      </c>
      <c r="AF21" s="250">
        <v>0</v>
      </c>
      <c r="AG21" s="250">
        <v>0</v>
      </c>
      <c r="AH21" s="250">
        <v>1</v>
      </c>
      <c r="AI21" s="250">
        <f>SUM(AJ21,AQ21)</f>
        <v>0</v>
      </c>
      <c r="AJ21" s="250">
        <f>SUM(AK21:AP21)</f>
        <v>0</v>
      </c>
      <c r="AK21" s="250">
        <v>0</v>
      </c>
      <c r="AL21" s="250">
        <v>0</v>
      </c>
      <c r="AM21" s="250">
        <v>0</v>
      </c>
      <c r="AN21" s="250">
        <v>0</v>
      </c>
      <c r="AO21" s="250">
        <v>0</v>
      </c>
      <c r="AP21" s="250">
        <v>0</v>
      </c>
      <c r="AQ21" s="250">
        <f>SUM(AR21:AW21)</f>
        <v>0</v>
      </c>
      <c r="AR21" s="250">
        <v>0</v>
      </c>
      <c r="AS21" s="250">
        <v>0</v>
      </c>
      <c r="AT21" s="250">
        <v>0</v>
      </c>
      <c r="AU21" s="250">
        <v>0</v>
      </c>
      <c r="AV21" s="250">
        <v>0</v>
      </c>
      <c r="AW21" s="250">
        <v>0</v>
      </c>
      <c r="AX21" s="250">
        <f>SUM(AY21,BF21)</f>
        <v>0</v>
      </c>
      <c r="AY21" s="250">
        <f>SUM(AZ21:BE21)</f>
        <v>0</v>
      </c>
      <c r="AZ21" s="250">
        <v>0</v>
      </c>
      <c r="BA21" s="250">
        <v>0</v>
      </c>
      <c r="BB21" s="250">
        <v>0</v>
      </c>
      <c r="BC21" s="250">
        <v>0</v>
      </c>
      <c r="BD21" s="250">
        <v>0</v>
      </c>
      <c r="BE21" s="250">
        <v>0</v>
      </c>
      <c r="BF21" s="250">
        <f>SUM(BG21:BL21)</f>
        <v>0</v>
      </c>
      <c r="BG21" s="250">
        <v>0</v>
      </c>
      <c r="BH21" s="250">
        <v>0</v>
      </c>
      <c r="BI21" s="250">
        <v>0</v>
      </c>
      <c r="BJ21" s="250">
        <v>0</v>
      </c>
      <c r="BK21" s="250">
        <v>0</v>
      </c>
      <c r="BL21" s="250">
        <v>0</v>
      </c>
      <c r="BM21" s="250">
        <f>SUM(BN21,BU21)</f>
        <v>0</v>
      </c>
      <c r="BN21" s="250">
        <f>SUM(BO21:BT21)</f>
        <v>0</v>
      </c>
      <c r="BO21" s="250">
        <v>0</v>
      </c>
      <c r="BP21" s="250">
        <v>0</v>
      </c>
      <c r="BQ21" s="250">
        <v>0</v>
      </c>
      <c r="BR21" s="250">
        <v>0</v>
      </c>
      <c r="BS21" s="250">
        <v>0</v>
      </c>
      <c r="BT21" s="250">
        <v>0</v>
      </c>
      <c r="BU21" s="250">
        <f>SUM(BV21:CA21)</f>
        <v>0</v>
      </c>
      <c r="BV21" s="250">
        <v>0</v>
      </c>
      <c r="BW21" s="250">
        <v>0</v>
      </c>
      <c r="BX21" s="250">
        <v>0</v>
      </c>
      <c r="BY21" s="250">
        <v>0</v>
      </c>
      <c r="BZ21" s="250">
        <v>0</v>
      </c>
      <c r="CA21" s="250">
        <v>0</v>
      </c>
      <c r="CB21" s="250">
        <f>SUM(CC21,CJ21)</f>
        <v>0</v>
      </c>
      <c r="CC21" s="250">
        <f>SUM(CD21:CI21)</f>
        <v>0</v>
      </c>
      <c r="CD21" s="250">
        <v>0</v>
      </c>
      <c r="CE21" s="250">
        <v>0</v>
      </c>
      <c r="CF21" s="250">
        <v>0</v>
      </c>
      <c r="CG21" s="250">
        <v>0</v>
      </c>
      <c r="CH21" s="250">
        <v>0</v>
      </c>
      <c r="CI21" s="250">
        <v>0</v>
      </c>
      <c r="CJ21" s="250">
        <f>SUM(CK21:CP21)</f>
        <v>0</v>
      </c>
      <c r="CK21" s="250">
        <v>0</v>
      </c>
      <c r="CL21" s="250">
        <v>0</v>
      </c>
      <c r="CM21" s="250">
        <v>0</v>
      </c>
      <c r="CN21" s="250">
        <v>0</v>
      </c>
      <c r="CO21" s="250">
        <v>0</v>
      </c>
      <c r="CP21" s="250">
        <v>0</v>
      </c>
      <c r="CQ21" s="250">
        <f>SUM(CR21,CY21)</f>
        <v>134</v>
      </c>
      <c r="CR21" s="250">
        <f>SUM(CS21:CX21)</f>
        <v>134</v>
      </c>
      <c r="CS21" s="250">
        <v>0</v>
      </c>
      <c r="CT21" s="250">
        <v>0</v>
      </c>
      <c r="CU21" s="250">
        <v>0</v>
      </c>
      <c r="CV21" s="250">
        <v>134</v>
      </c>
      <c r="CW21" s="250">
        <v>0</v>
      </c>
      <c r="CX21" s="250">
        <v>0</v>
      </c>
      <c r="CY21" s="250">
        <f>SUM(CZ21:DE21)</f>
        <v>0</v>
      </c>
      <c r="CZ21" s="250">
        <v>0</v>
      </c>
      <c r="DA21" s="250">
        <v>0</v>
      </c>
      <c r="DB21" s="250">
        <v>0</v>
      </c>
      <c r="DC21" s="250">
        <v>0</v>
      </c>
      <c r="DD21" s="250">
        <v>0</v>
      </c>
      <c r="DE21" s="250">
        <v>0</v>
      </c>
      <c r="DF21" s="250">
        <f>SUM(DG21,DN21)</f>
        <v>0</v>
      </c>
      <c r="DG21" s="250">
        <f>SUM(DH21:DM21)</f>
        <v>0</v>
      </c>
      <c r="DH21" s="250">
        <v>0</v>
      </c>
      <c r="DI21" s="250">
        <v>0</v>
      </c>
      <c r="DJ21" s="250">
        <v>0</v>
      </c>
      <c r="DK21" s="250">
        <v>0</v>
      </c>
      <c r="DL21" s="250">
        <v>0</v>
      </c>
      <c r="DM21" s="250">
        <v>0</v>
      </c>
      <c r="DN21" s="250">
        <f>SUM(DO21:DT21)</f>
        <v>0</v>
      </c>
      <c r="DO21" s="250">
        <v>0</v>
      </c>
      <c r="DP21" s="250">
        <v>0</v>
      </c>
      <c r="DQ21" s="250">
        <v>0</v>
      </c>
      <c r="DR21" s="250">
        <v>0</v>
      </c>
      <c r="DS21" s="250">
        <v>0</v>
      </c>
      <c r="DT21" s="250">
        <v>0</v>
      </c>
      <c r="DU21" s="250">
        <f>SUM(DV21:DY21)</f>
        <v>0</v>
      </c>
      <c r="DV21" s="250">
        <v>0</v>
      </c>
      <c r="DW21" s="250">
        <v>0</v>
      </c>
      <c r="DX21" s="250">
        <v>0</v>
      </c>
      <c r="DY21" s="250">
        <v>0</v>
      </c>
      <c r="DZ21" s="250">
        <f>SUM(EA21,EH21)</f>
        <v>0</v>
      </c>
      <c r="EA21" s="250">
        <f>SUM(EB21:EG21)</f>
        <v>0</v>
      </c>
      <c r="EB21" s="250">
        <v>0</v>
      </c>
      <c r="EC21" s="250">
        <v>0</v>
      </c>
      <c r="ED21" s="250">
        <v>0</v>
      </c>
      <c r="EE21" s="250">
        <v>0</v>
      </c>
      <c r="EF21" s="250">
        <v>0</v>
      </c>
      <c r="EG21" s="250">
        <v>0</v>
      </c>
      <c r="EH21" s="250">
        <f>SUM(EI21:EN21)</f>
        <v>0</v>
      </c>
      <c r="EI21" s="250">
        <v>0</v>
      </c>
      <c r="EJ21" s="250">
        <v>0</v>
      </c>
      <c r="EK21" s="250">
        <v>0</v>
      </c>
      <c r="EL21" s="250">
        <v>0</v>
      </c>
      <c r="EM21" s="250">
        <v>0</v>
      </c>
      <c r="EN21" s="250">
        <v>0</v>
      </c>
    </row>
    <row r="22" spans="1:144" s="201" customFormat="1" ht="12" customHeight="1">
      <c r="A22" s="202" t="s">
        <v>402</v>
      </c>
      <c r="B22" s="203" t="s">
        <v>432</v>
      </c>
      <c r="C22" s="202" t="s">
        <v>433</v>
      </c>
      <c r="D22" s="250">
        <f>SUM(E22,T22,AI22,AX22,BM22,CB22,CQ22,DF22,DU22,DZ22)</f>
        <v>331</v>
      </c>
      <c r="E22" s="250">
        <f>SUM(F22,M22)</f>
        <v>162</v>
      </c>
      <c r="F22" s="250">
        <f>SUM(G22:L22)</f>
        <v>162</v>
      </c>
      <c r="G22" s="250">
        <v>0</v>
      </c>
      <c r="H22" s="250">
        <v>162</v>
      </c>
      <c r="I22" s="250">
        <v>0</v>
      </c>
      <c r="J22" s="250">
        <v>0</v>
      </c>
      <c r="K22" s="250">
        <v>0</v>
      </c>
      <c r="L22" s="250">
        <v>0</v>
      </c>
      <c r="M22" s="250">
        <f>SUM(N22:S22)</f>
        <v>0</v>
      </c>
      <c r="N22" s="250">
        <v>0</v>
      </c>
      <c r="O22" s="250">
        <v>0</v>
      </c>
      <c r="P22" s="250">
        <v>0</v>
      </c>
      <c r="Q22" s="250">
        <v>0</v>
      </c>
      <c r="R22" s="250">
        <v>0</v>
      </c>
      <c r="S22" s="250">
        <v>0</v>
      </c>
      <c r="T22" s="250">
        <f>SUM(U22,AB22)</f>
        <v>0</v>
      </c>
      <c r="U22" s="250">
        <f>SUM(V22:AA22)</f>
        <v>0</v>
      </c>
      <c r="V22" s="250">
        <v>0</v>
      </c>
      <c r="W22" s="250">
        <v>0</v>
      </c>
      <c r="X22" s="250">
        <v>0</v>
      </c>
      <c r="Y22" s="250">
        <v>0</v>
      </c>
      <c r="Z22" s="250">
        <v>0</v>
      </c>
      <c r="AA22" s="250">
        <v>0</v>
      </c>
      <c r="AB22" s="250">
        <f>SUM(AC22:AH22)</f>
        <v>0</v>
      </c>
      <c r="AC22" s="250">
        <v>0</v>
      </c>
      <c r="AD22" s="250">
        <v>0</v>
      </c>
      <c r="AE22" s="250">
        <v>0</v>
      </c>
      <c r="AF22" s="250">
        <v>0</v>
      </c>
      <c r="AG22" s="250">
        <v>0</v>
      </c>
      <c r="AH22" s="250">
        <v>0</v>
      </c>
      <c r="AI22" s="250">
        <f>SUM(AJ22,AQ22)</f>
        <v>65</v>
      </c>
      <c r="AJ22" s="250">
        <f>SUM(AK22:AP22)</f>
        <v>65</v>
      </c>
      <c r="AK22" s="250">
        <v>0</v>
      </c>
      <c r="AL22" s="250">
        <v>0</v>
      </c>
      <c r="AM22" s="250">
        <v>0</v>
      </c>
      <c r="AN22" s="250">
        <v>65</v>
      </c>
      <c r="AO22" s="250">
        <v>0</v>
      </c>
      <c r="AP22" s="250">
        <v>0</v>
      </c>
      <c r="AQ22" s="250">
        <f>SUM(AR22:AW22)</f>
        <v>0</v>
      </c>
      <c r="AR22" s="250">
        <v>0</v>
      </c>
      <c r="AS22" s="250">
        <v>0</v>
      </c>
      <c r="AT22" s="250">
        <v>0</v>
      </c>
      <c r="AU22" s="250">
        <v>0</v>
      </c>
      <c r="AV22" s="250">
        <v>0</v>
      </c>
      <c r="AW22" s="250">
        <v>0</v>
      </c>
      <c r="AX22" s="250">
        <f>SUM(AY22,BF22)</f>
        <v>0</v>
      </c>
      <c r="AY22" s="250">
        <f>SUM(AZ22:BE22)</f>
        <v>0</v>
      </c>
      <c r="AZ22" s="250">
        <v>0</v>
      </c>
      <c r="BA22" s="250">
        <v>0</v>
      </c>
      <c r="BB22" s="250">
        <v>0</v>
      </c>
      <c r="BC22" s="250">
        <v>0</v>
      </c>
      <c r="BD22" s="250">
        <v>0</v>
      </c>
      <c r="BE22" s="250">
        <v>0</v>
      </c>
      <c r="BF22" s="250">
        <f>SUM(BG22:BL22)</f>
        <v>0</v>
      </c>
      <c r="BG22" s="250">
        <v>0</v>
      </c>
      <c r="BH22" s="250">
        <v>0</v>
      </c>
      <c r="BI22" s="250">
        <v>0</v>
      </c>
      <c r="BJ22" s="250">
        <v>0</v>
      </c>
      <c r="BK22" s="250">
        <v>0</v>
      </c>
      <c r="BL22" s="250">
        <v>0</v>
      </c>
      <c r="BM22" s="250">
        <f>SUM(BN22,BU22)</f>
        <v>0</v>
      </c>
      <c r="BN22" s="250">
        <f>SUM(BO22:BT22)</f>
        <v>0</v>
      </c>
      <c r="BO22" s="250">
        <v>0</v>
      </c>
      <c r="BP22" s="250">
        <v>0</v>
      </c>
      <c r="BQ22" s="250">
        <v>0</v>
      </c>
      <c r="BR22" s="250">
        <v>0</v>
      </c>
      <c r="BS22" s="250">
        <v>0</v>
      </c>
      <c r="BT22" s="250">
        <v>0</v>
      </c>
      <c r="BU22" s="250">
        <f>SUM(BV22:CA22)</f>
        <v>0</v>
      </c>
      <c r="BV22" s="250">
        <v>0</v>
      </c>
      <c r="BW22" s="250">
        <v>0</v>
      </c>
      <c r="BX22" s="250">
        <v>0</v>
      </c>
      <c r="BY22" s="250">
        <v>0</v>
      </c>
      <c r="BZ22" s="250">
        <v>0</v>
      </c>
      <c r="CA22" s="250">
        <v>0</v>
      </c>
      <c r="CB22" s="250">
        <f>SUM(CC22,CJ22)</f>
        <v>0</v>
      </c>
      <c r="CC22" s="250">
        <f>SUM(CD22:CI22)</f>
        <v>0</v>
      </c>
      <c r="CD22" s="250">
        <v>0</v>
      </c>
      <c r="CE22" s="250">
        <v>0</v>
      </c>
      <c r="CF22" s="250">
        <v>0</v>
      </c>
      <c r="CG22" s="250">
        <v>0</v>
      </c>
      <c r="CH22" s="250">
        <v>0</v>
      </c>
      <c r="CI22" s="250">
        <v>0</v>
      </c>
      <c r="CJ22" s="250">
        <f>SUM(CK22:CP22)</f>
        <v>0</v>
      </c>
      <c r="CK22" s="250">
        <v>0</v>
      </c>
      <c r="CL22" s="250">
        <v>0</v>
      </c>
      <c r="CM22" s="250">
        <v>0</v>
      </c>
      <c r="CN22" s="250">
        <v>0</v>
      </c>
      <c r="CO22" s="250">
        <v>0</v>
      </c>
      <c r="CP22" s="250">
        <v>0</v>
      </c>
      <c r="CQ22" s="250">
        <f>SUM(CR22,CY22)</f>
        <v>0</v>
      </c>
      <c r="CR22" s="250">
        <f>SUM(CS22:CX22)</f>
        <v>0</v>
      </c>
      <c r="CS22" s="250">
        <v>0</v>
      </c>
      <c r="CT22" s="250">
        <v>0</v>
      </c>
      <c r="CU22" s="250">
        <v>0</v>
      </c>
      <c r="CV22" s="250">
        <v>0</v>
      </c>
      <c r="CW22" s="250">
        <v>0</v>
      </c>
      <c r="CX22" s="250">
        <v>0</v>
      </c>
      <c r="CY22" s="250">
        <f>SUM(CZ22:DE22)</f>
        <v>0</v>
      </c>
      <c r="CZ22" s="250">
        <v>0</v>
      </c>
      <c r="DA22" s="250">
        <v>0</v>
      </c>
      <c r="DB22" s="250">
        <v>0</v>
      </c>
      <c r="DC22" s="250">
        <v>0</v>
      </c>
      <c r="DD22" s="250">
        <v>0</v>
      </c>
      <c r="DE22" s="250">
        <v>0</v>
      </c>
      <c r="DF22" s="250">
        <f>SUM(DG22,DN22)</f>
        <v>51</v>
      </c>
      <c r="DG22" s="250">
        <f>SUM(DH22:DM22)</f>
        <v>51</v>
      </c>
      <c r="DH22" s="250">
        <v>0</v>
      </c>
      <c r="DI22" s="250">
        <v>0</v>
      </c>
      <c r="DJ22" s="250">
        <v>0</v>
      </c>
      <c r="DK22" s="250">
        <v>0</v>
      </c>
      <c r="DL22" s="250">
        <v>0</v>
      </c>
      <c r="DM22" s="250">
        <v>51</v>
      </c>
      <c r="DN22" s="250">
        <f>SUM(DO22:DT22)</f>
        <v>0</v>
      </c>
      <c r="DO22" s="250">
        <v>0</v>
      </c>
      <c r="DP22" s="250">
        <v>0</v>
      </c>
      <c r="DQ22" s="250">
        <v>0</v>
      </c>
      <c r="DR22" s="250">
        <v>0</v>
      </c>
      <c r="DS22" s="250">
        <v>0</v>
      </c>
      <c r="DT22" s="250">
        <v>0</v>
      </c>
      <c r="DU22" s="250">
        <f>SUM(DV22:DY22)</f>
        <v>53</v>
      </c>
      <c r="DV22" s="250">
        <v>53</v>
      </c>
      <c r="DW22" s="250">
        <v>0</v>
      </c>
      <c r="DX22" s="250">
        <v>0</v>
      </c>
      <c r="DY22" s="250">
        <v>0</v>
      </c>
      <c r="DZ22" s="250">
        <f>SUM(EA22,EH22)</f>
        <v>0</v>
      </c>
      <c r="EA22" s="250">
        <f>SUM(EB22:EG22)</f>
        <v>0</v>
      </c>
      <c r="EB22" s="250">
        <v>0</v>
      </c>
      <c r="EC22" s="250">
        <v>0</v>
      </c>
      <c r="ED22" s="250">
        <v>0</v>
      </c>
      <c r="EE22" s="250">
        <v>0</v>
      </c>
      <c r="EF22" s="250">
        <v>0</v>
      </c>
      <c r="EG22" s="250">
        <v>0</v>
      </c>
      <c r="EH22" s="250">
        <f>SUM(EI22:EN22)</f>
        <v>0</v>
      </c>
      <c r="EI22" s="250">
        <v>0</v>
      </c>
      <c r="EJ22" s="250">
        <v>0</v>
      </c>
      <c r="EK22" s="250">
        <v>0</v>
      </c>
      <c r="EL22" s="250">
        <v>0</v>
      </c>
      <c r="EM22" s="250">
        <v>0</v>
      </c>
      <c r="EN22" s="250">
        <v>0</v>
      </c>
    </row>
    <row r="23" spans="1:144" s="201" customFormat="1" ht="12" customHeight="1">
      <c r="A23" s="202" t="s">
        <v>402</v>
      </c>
      <c r="B23" s="203" t="s">
        <v>434</v>
      </c>
      <c r="C23" s="202" t="s">
        <v>435</v>
      </c>
      <c r="D23" s="250">
        <f>SUM(E23,T23,AI23,AX23,BM23,CB23,CQ23,DF23,DU23,DZ23)</f>
        <v>645</v>
      </c>
      <c r="E23" s="250">
        <f>SUM(F23,M23)</f>
        <v>0</v>
      </c>
      <c r="F23" s="250">
        <f>SUM(G23:L23)</f>
        <v>0</v>
      </c>
      <c r="G23" s="250">
        <v>0</v>
      </c>
      <c r="H23" s="250">
        <v>0</v>
      </c>
      <c r="I23" s="250">
        <v>0</v>
      </c>
      <c r="J23" s="250">
        <v>0</v>
      </c>
      <c r="K23" s="250">
        <v>0</v>
      </c>
      <c r="L23" s="250">
        <v>0</v>
      </c>
      <c r="M23" s="250">
        <f>SUM(N23:S23)</f>
        <v>0</v>
      </c>
      <c r="N23" s="250">
        <v>0</v>
      </c>
      <c r="O23" s="250">
        <v>0</v>
      </c>
      <c r="P23" s="250">
        <v>0</v>
      </c>
      <c r="Q23" s="250">
        <v>0</v>
      </c>
      <c r="R23" s="250">
        <v>0</v>
      </c>
      <c r="S23" s="250">
        <v>0</v>
      </c>
      <c r="T23" s="250">
        <f>SUM(U23,AB23)</f>
        <v>47</v>
      </c>
      <c r="U23" s="250">
        <f>SUM(V23:AA23)</f>
        <v>0</v>
      </c>
      <c r="V23" s="250">
        <v>0</v>
      </c>
      <c r="W23" s="250">
        <v>0</v>
      </c>
      <c r="X23" s="250">
        <v>0</v>
      </c>
      <c r="Y23" s="250">
        <v>0</v>
      </c>
      <c r="Z23" s="250">
        <v>0</v>
      </c>
      <c r="AA23" s="250">
        <v>0</v>
      </c>
      <c r="AB23" s="250">
        <f>SUM(AC23:AH23)</f>
        <v>47</v>
      </c>
      <c r="AC23" s="250">
        <v>0</v>
      </c>
      <c r="AD23" s="250">
        <v>0</v>
      </c>
      <c r="AE23" s="250">
        <v>0</v>
      </c>
      <c r="AF23" s="250">
        <v>0</v>
      </c>
      <c r="AG23" s="250">
        <v>0</v>
      </c>
      <c r="AH23" s="250">
        <v>47</v>
      </c>
      <c r="AI23" s="250">
        <f>SUM(AJ23,AQ23)</f>
        <v>0</v>
      </c>
      <c r="AJ23" s="250">
        <f>SUM(AK23:AP23)</f>
        <v>0</v>
      </c>
      <c r="AK23" s="250">
        <v>0</v>
      </c>
      <c r="AL23" s="250">
        <v>0</v>
      </c>
      <c r="AM23" s="250">
        <v>0</v>
      </c>
      <c r="AN23" s="250">
        <v>0</v>
      </c>
      <c r="AO23" s="250">
        <v>0</v>
      </c>
      <c r="AP23" s="250">
        <v>0</v>
      </c>
      <c r="AQ23" s="250">
        <f>SUM(AR23:AW23)</f>
        <v>0</v>
      </c>
      <c r="AR23" s="250">
        <v>0</v>
      </c>
      <c r="AS23" s="250">
        <v>0</v>
      </c>
      <c r="AT23" s="250">
        <v>0</v>
      </c>
      <c r="AU23" s="250">
        <v>0</v>
      </c>
      <c r="AV23" s="250">
        <v>0</v>
      </c>
      <c r="AW23" s="250">
        <v>0</v>
      </c>
      <c r="AX23" s="250">
        <f>SUM(AY23,BF23)</f>
        <v>0</v>
      </c>
      <c r="AY23" s="250">
        <f>SUM(AZ23:BE23)</f>
        <v>0</v>
      </c>
      <c r="AZ23" s="250">
        <v>0</v>
      </c>
      <c r="BA23" s="250">
        <v>0</v>
      </c>
      <c r="BB23" s="250">
        <v>0</v>
      </c>
      <c r="BC23" s="250">
        <v>0</v>
      </c>
      <c r="BD23" s="250">
        <v>0</v>
      </c>
      <c r="BE23" s="250">
        <v>0</v>
      </c>
      <c r="BF23" s="250">
        <f>SUM(BG23:BL23)</f>
        <v>0</v>
      </c>
      <c r="BG23" s="250">
        <v>0</v>
      </c>
      <c r="BH23" s="250">
        <v>0</v>
      </c>
      <c r="BI23" s="250">
        <v>0</v>
      </c>
      <c r="BJ23" s="250">
        <v>0</v>
      </c>
      <c r="BK23" s="250">
        <v>0</v>
      </c>
      <c r="BL23" s="250">
        <v>0</v>
      </c>
      <c r="BM23" s="250">
        <f>SUM(BN23,BU23)</f>
        <v>0</v>
      </c>
      <c r="BN23" s="250">
        <f>SUM(BO23:BT23)</f>
        <v>0</v>
      </c>
      <c r="BO23" s="250">
        <v>0</v>
      </c>
      <c r="BP23" s="250">
        <v>0</v>
      </c>
      <c r="BQ23" s="250">
        <v>0</v>
      </c>
      <c r="BR23" s="250">
        <v>0</v>
      </c>
      <c r="BS23" s="250">
        <v>0</v>
      </c>
      <c r="BT23" s="250">
        <v>0</v>
      </c>
      <c r="BU23" s="250">
        <f>SUM(BV23:CA23)</f>
        <v>0</v>
      </c>
      <c r="BV23" s="250">
        <v>0</v>
      </c>
      <c r="BW23" s="250">
        <v>0</v>
      </c>
      <c r="BX23" s="250">
        <v>0</v>
      </c>
      <c r="BY23" s="250">
        <v>0</v>
      </c>
      <c r="BZ23" s="250">
        <v>0</v>
      </c>
      <c r="CA23" s="250">
        <v>0</v>
      </c>
      <c r="CB23" s="250">
        <f>SUM(CC23,CJ23)</f>
        <v>452</v>
      </c>
      <c r="CC23" s="250">
        <f>SUM(CD23:CI23)</f>
        <v>400</v>
      </c>
      <c r="CD23" s="250">
        <v>0</v>
      </c>
      <c r="CE23" s="250">
        <v>400</v>
      </c>
      <c r="CF23" s="250">
        <v>0</v>
      </c>
      <c r="CG23" s="250">
        <v>0</v>
      </c>
      <c r="CH23" s="250">
        <v>0</v>
      </c>
      <c r="CI23" s="250">
        <v>0</v>
      </c>
      <c r="CJ23" s="250">
        <f>SUM(CK23:CP23)</f>
        <v>52</v>
      </c>
      <c r="CK23" s="250">
        <v>0</v>
      </c>
      <c r="CL23" s="250">
        <v>52</v>
      </c>
      <c r="CM23" s="250">
        <v>0</v>
      </c>
      <c r="CN23" s="250">
        <v>0</v>
      </c>
      <c r="CO23" s="250">
        <v>0</v>
      </c>
      <c r="CP23" s="250">
        <v>0</v>
      </c>
      <c r="CQ23" s="250">
        <f>SUM(CR23,CY23)</f>
        <v>146</v>
      </c>
      <c r="CR23" s="250">
        <f>SUM(CS23:CX23)</f>
        <v>123</v>
      </c>
      <c r="CS23" s="250">
        <v>0</v>
      </c>
      <c r="CT23" s="250">
        <v>0</v>
      </c>
      <c r="CU23" s="250">
        <v>0</v>
      </c>
      <c r="CV23" s="250">
        <v>123</v>
      </c>
      <c r="CW23" s="250">
        <v>0</v>
      </c>
      <c r="CX23" s="250">
        <v>0</v>
      </c>
      <c r="CY23" s="250">
        <f>SUM(CZ23:DE23)</f>
        <v>23</v>
      </c>
      <c r="CZ23" s="250">
        <v>0</v>
      </c>
      <c r="DA23" s="250">
        <v>0</v>
      </c>
      <c r="DB23" s="250">
        <v>0</v>
      </c>
      <c r="DC23" s="250">
        <v>23</v>
      </c>
      <c r="DD23" s="250">
        <v>0</v>
      </c>
      <c r="DE23" s="250">
        <v>0</v>
      </c>
      <c r="DF23" s="250">
        <f>SUM(DG23,DN23)</f>
        <v>0</v>
      </c>
      <c r="DG23" s="250">
        <f>SUM(DH23:DM23)</f>
        <v>0</v>
      </c>
      <c r="DH23" s="250">
        <v>0</v>
      </c>
      <c r="DI23" s="250">
        <v>0</v>
      </c>
      <c r="DJ23" s="250">
        <v>0</v>
      </c>
      <c r="DK23" s="250">
        <v>0</v>
      </c>
      <c r="DL23" s="250">
        <v>0</v>
      </c>
      <c r="DM23" s="250"/>
      <c r="DN23" s="250">
        <f>SUM(DO23:DT23)</f>
        <v>0</v>
      </c>
      <c r="DO23" s="250">
        <v>0</v>
      </c>
      <c r="DP23" s="250">
        <v>0</v>
      </c>
      <c r="DQ23" s="250">
        <v>0</v>
      </c>
      <c r="DR23" s="250">
        <v>0</v>
      </c>
      <c r="DS23" s="250">
        <v>0</v>
      </c>
      <c r="DT23" s="250">
        <v>0</v>
      </c>
      <c r="DU23" s="250">
        <f>SUM(DV23:DY23)</f>
        <v>0</v>
      </c>
      <c r="DV23" s="250">
        <v>0</v>
      </c>
      <c r="DW23" s="250">
        <v>0</v>
      </c>
      <c r="DX23" s="250">
        <v>0</v>
      </c>
      <c r="DY23" s="250">
        <v>0</v>
      </c>
      <c r="DZ23" s="250">
        <f>SUM(EA23,EH23)</f>
        <v>0</v>
      </c>
      <c r="EA23" s="250">
        <f>SUM(EB23:EG23)</f>
        <v>0</v>
      </c>
      <c r="EB23" s="250">
        <v>0</v>
      </c>
      <c r="EC23" s="250">
        <v>0</v>
      </c>
      <c r="ED23" s="250">
        <v>0</v>
      </c>
      <c r="EE23" s="250">
        <v>0</v>
      </c>
      <c r="EF23" s="250">
        <v>0</v>
      </c>
      <c r="EG23" s="250">
        <v>0</v>
      </c>
      <c r="EH23" s="250">
        <f>SUM(EI23:EN23)</f>
        <v>0</v>
      </c>
      <c r="EI23" s="250">
        <v>0</v>
      </c>
      <c r="EJ23" s="250">
        <v>0</v>
      </c>
      <c r="EK23" s="250">
        <v>0</v>
      </c>
      <c r="EL23" s="250">
        <v>0</v>
      </c>
      <c r="EM23" s="250">
        <v>0</v>
      </c>
      <c r="EN23" s="250"/>
    </row>
    <row r="24" spans="1:144" s="201" customFormat="1" ht="12" customHeight="1">
      <c r="A24" s="202" t="s">
        <v>402</v>
      </c>
      <c r="B24" s="203" t="s">
        <v>436</v>
      </c>
      <c r="C24" s="202" t="s">
        <v>437</v>
      </c>
      <c r="D24" s="250">
        <f>SUM(E24,T24,AI24,AX24,BM24,CB24,CQ24,DF24,DU24,DZ24)</f>
        <v>2257</v>
      </c>
      <c r="E24" s="250">
        <f>SUM(F24,M24)</f>
        <v>1912</v>
      </c>
      <c r="F24" s="250">
        <f>SUM(G24:L24)</f>
        <v>1453</v>
      </c>
      <c r="G24" s="250">
        <v>0</v>
      </c>
      <c r="H24" s="250">
        <v>1453</v>
      </c>
      <c r="I24" s="250">
        <v>0</v>
      </c>
      <c r="J24" s="250">
        <v>0</v>
      </c>
      <c r="K24" s="250">
        <v>0</v>
      </c>
      <c r="L24" s="250">
        <v>0</v>
      </c>
      <c r="M24" s="250">
        <f>SUM(N24:S24)</f>
        <v>459</v>
      </c>
      <c r="N24" s="250">
        <v>0</v>
      </c>
      <c r="O24" s="250">
        <v>459</v>
      </c>
      <c r="P24" s="250">
        <v>0</v>
      </c>
      <c r="Q24" s="250">
        <v>0</v>
      </c>
      <c r="R24" s="250">
        <v>0</v>
      </c>
      <c r="S24" s="250">
        <v>0</v>
      </c>
      <c r="T24" s="250">
        <f>SUM(U24,AB24)</f>
        <v>0</v>
      </c>
      <c r="U24" s="250">
        <f>SUM(V24:AA24)</f>
        <v>0</v>
      </c>
      <c r="V24" s="250">
        <v>0</v>
      </c>
      <c r="W24" s="250">
        <v>0</v>
      </c>
      <c r="X24" s="250">
        <v>0</v>
      </c>
      <c r="Y24" s="250">
        <v>0</v>
      </c>
      <c r="Z24" s="250">
        <v>0</v>
      </c>
      <c r="AA24" s="250">
        <v>0</v>
      </c>
      <c r="AB24" s="250">
        <f>SUM(AC24:AH24)</f>
        <v>0</v>
      </c>
      <c r="AC24" s="250">
        <v>0</v>
      </c>
      <c r="AD24" s="250">
        <v>0</v>
      </c>
      <c r="AE24" s="250">
        <v>0</v>
      </c>
      <c r="AF24" s="250">
        <v>0</v>
      </c>
      <c r="AG24" s="250">
        <v>0</v>
      </c>
      <c r="AH24" s="250">
        <v>0</v>
      </c>
      <c r="AI24" s="250">
        <f>SUM(AJ24,AQ24)</f>
        <v>0</v>
      </c>
      <c r="AJ24" s="250">
        <f>SUM(AK24:AP24)</f>
        <v>0</v>
      </c>
      <c r="AK24" s="250">
        <v>0</v>
      </c>
      <c r="AL24" s="250">
        <v>0</v>
      </c>
      <c r="AM24" s="250">
        <v>0</v>
      </c>
      <c r="AN24" s="250">
        <v>0</v>
      </c>
      <c r="AO24" s="250">
        <v>0</v>
      </c>
      <c r="AP24" s="250">
        <v>0</v>
      </c>
      <c r="AQ24" s="250">
        <f>SUM(AR24:AW24)</f>
        <v>0</v>
      </c>
      <c r="AR24" s="250">
        <v>0</v>
      </c>
      <c r="AS24" s="250">
        <v>0</v>
      </c>
      <c r="AT24" s="250">
        <v>0</v>
      </c>
      <c r="AU24" s="250">
        <v>0</v>
      </c>
      <c r="AV24" s="250">
        <v>0</v>
      </c>
      <c r="AW24" s="250">
        <v>0</v>
      </c>
      <c r="AX24" s="250">
        <f>SUM(AY24,BF24)</f>
        <v>0</v>
      </c>
      <c r="AY24" s="250">
        <f>SUM(AZ24:BE24)</f>
        <v>0</v>
      </c>
      <c r="AZ24" s="250">
        <v>0</v>
      </c>
      <c r="BA24" s="250">
        <v>0</v>
      </c>
      <c r="BB24" s="250">
        <v>0</v>
      </c>
      <c r="BC24" s="250">
        <v>0</v>
      </c>
      <c r="BD24" s="250">
        <v>0</v>
      </c>
      <c r="BE24" s="250">
        <v>0</v>
      </c>
      <c r="BF24" s="250">
        <f>SUM(BG24:BL24)</f>
        <v>0</v>
      </c>
      <c r="BG24" s="250">
        <v>0</v>
      </c>
      <c r="BH24" s="250">
        <v>0</v>
      </c>
      <c r="BI24" s="250">
        <v>0</v>
      </c>
      <c r="BJ24" s="250">
        <v>0</v>
      </c>
      <c r="BK24" s="250">
        <v>0</v>
      </c>
      <c r="BL24" s="250">
        <v>0</v>
      </c>
      <c r="BM24" s="250">
        <f>SUM(BN24,BU24)</f>
        <v>0</v>
      </c>
      <c r="BN24" s="250">
        <f>SUM(BO24:BT24)</f>
        <v>0</v>
      </c>
      <c r="BO24" s="250">
        <v>0</v>
      </c>
      <c r="BP24" s="250">
        <v>0</v>
      </c>
      <c r="BQ24" s="250">
        <v>0</v>
      </c>
      <c r="BR24" s="250">
        <v>0</v>
      </c>
      <c r="BS24" s="250">
        <v>0</v>
      </c>
      <c r="BT24" s="250">
        <v>0</v>
      </c>
      <c r="BU24" s="250">
        <f>SUM(BV24:CA24)</f>
        <v>0</v>
      </c>
      <c r="BV24" s="250">
        <v>0</v>
      </c>
      <c r="BW24" s="250">
        <v>0</v>
      </c>
      <c r="BX24" s="250">
        <v>0</v>
      </c>
      <c r="BY24" s="250">
        <v>0</v>
      </c>
      <c r="BZ24" s="250">
        <v>0</v>
      </c>
      <c r="CA24" s="250">
        <v>0</v>
      </c>
      <c r="CB24" s="250">
        <f>SUM(CC24,CJ24)</f>
        <v>0</v>
      </c>
      <c r="CC24" s="250">
        <f>SUM(CD24:CI24)</f>
        <v>0</v>
      </c>
      <c r="CD24" s="250">
        <v>0</v>
      </c>
      <c r="CE24" s="250">
        <v>0</v>
      </c>
      <c r="CF24" s="250">
        <v>0</v>
      </c>
      <c r="CG24" s="250">
        <v>0</v>
      </c>
      <c r="CH24" s="250">
        <v>0</v>
      </c>
      <c r="CI24" s="250">
        <v>0</v>
      </c>
      <c r="CJ24" s="250">
        <f>SUM(CK24:CP24)</f>
        <v>0</v>
      </c>
      <c r="CK24" s="250">
        <v>0</v>
      </c>
      <c r="CL24" s="250">
        <v>0</v>
      </c>
      <c r="CM24" s="250">
        <v>0</v>
      </c>
      <c r="CN24" s="250">
        <v>0</v>
      </c>
      <c r="CO24" s="250">
        <v>0</v>
      </c>
      <c r="CP24" s="250">
        <v>0</v>
      </c>
      <c r="CQ24" s="250">
        <f>SUM(CR24,CY24)</f>
        <v>217</v>
      </c>
      <c r="CR24" s="250">
        <f>SUM(CS24:CX24)</f>
        <v>138</v>
      </c>
      <c r="CS24" s="250">
        <v>0</v>
      </c>
      <c r="CT24" s="250">
        <v>0</v>
      </c>
      <c r="CU24" s="250">
        <v>68</v>
      </c>
      <c r="CV24" s="250">
        <v>64</v>
      </c>
      <c r="CW24" s="250">
        <v>4</v>
      </c>
      <c r="CX24" s="250">
        <v>2</v>
      </c>
      <c r="CY24" s="250">
        <f>SUM(CZ24:DE24)</f>
        <v>79</v>
      </c>
      <c r="CZ24" s="250">
        <v>0</v>
      </c>
      <c r="DA24" s="250">
        <v>0</v>
      </c>
      <c r="DB24" s="250">
        <v>37</v>
      </c>
      <c r="DC24" s="250">
        <v>26</v>
      </c>
      <c r="DD24" s="250">
        <v>0</v>
      </c>
      <c r="DE24" s="250">
        <v>16</v>
      </c>
      <c r="DF24" s="250">
        <f>SUM(DG24,DN24)</f>
        <v>4</v>
      </c>
      <c r="DG24" s="250">
        <f>SUM(DH24:DM24)</f>
        <v>3</v>
      </c>
      <c r="DH24" s="250">
        <v>0</v>
      </c>
      <c r="DI24" s="250">
        <v>0</v>
      </c>
      <c r="DJ24" s="250">
        <v>3</v>
      </c>
      <c r="DK24" s="250">
        <v>0</v>
      </c>
      <c r="DL24" s="250">
        <v>0</v>
      </c>
      <c r="DM24" s="250">
        <v>0</v>
      </c>
      <c r="DN24" s="250">
        <f>SUM(DO24:DT24)</f>
        <v>1</v>
      </c>
      <c r="DO24" s="250">
        <v>0</v>
      </c>
      <c r="DP24" s="250">
        <v>0</v>
      </c>
      <c r="DQ24" s="250">
        <v>1</v>
      </c>
      <c r="DR24" s="250">
        <v>0</v>
      </c>
      <c r="DS24" s="250">
        <v>0</v>
      </c>
      <c r="DT24" s="250">
        <v>0</v>
      </c>
      <c r="DU24" s="250">
        <f>SUM(DV24:DY24)</f>
        <v>124</v>
      </c>
      <c r="DV24" s="250">
        <v>108</v>
      </c>
      <c r="DW24" s="250">
        <v>0</v>
      </c>
      <c r="DX24" s="250">
        <v>16</v>
      </c>
      <c r="DY24" s="250">
        <v>0</v>
      </c>
      <c r="DZ24" s="250">
        <f>SUM(EA24,EH24)</f>
        <v>0</v>
      </c>
      <c r="EA24" s="250">
        <f>SUM(EB24:EG24)</f>
        <v>0</v>
      </c>
      <c r="EB24" s="250">
        <v>0</v>
      </c>
      <c r="EC24" s="250">
        <v>0</v>
      </c>
      <c r="ED24" s="250">
        <v>0</v>
      </c>
      <c r="EE24" s="250">
        <v>0</v>
      </c>
      <c r="EF24" s="250">
        <v>0</v>
      </c>
      <c r="EG24" s="250">
        <v>0</v>
      </c>
      <c r="EH24" s="250">
        <f>SUM(EI24:EN24)</f>
        <v>0</v>
      </c>
      <c r="EI24" s="250">
        <v>0</v>
      </c>
      <c r="EJ24" s="250">
        <v>0</v>
      </c>
      <c r="EK24" s="250">
        <v>0</v>
      </c>
      <c r="EL24" s="250">
        <v>0</v>
      </c>
      <c r="EM24" s="250">
        <v>0</v>
      </c>
      <c r="EN24" s="250">
        <v>0</v>
      </c>
    </row>
    <row r="25" spans="1:144" s="201" customFormat="1" ht="12" customHeight="1">
      <c r="A25" s="202" t="s">
        <v>402</v>
      </c>
      <c r="B25" s="203" t="s">
        <v>438</v>
      </c>
      <c r="C25" s="202" t="s">
        <v>439</v>
      </c>
      <c r="D25" s="250">
        <f>SUM(E25,T25,AI25,AX25,BM25,CB25,CQ25,DF25,DU25,DZ25)</f>
        <v>626</v>
      </c>
      <c r="E25" s="250">
        <f>SUM(F25,M25)</f>
        <v>530</v>
      </c>
      <c r="F25" s="250">
        <f>SUM(G25:L25)</f>
        <v>402</v>
      </c>
      <c r="G25" s="250">
        <v>0</v>
      </c>
      <c r="H25" s="250">
        <v>402</v>
      </c>
      <c r="I25" s="250">
        <v>0</v>
      </c>
      <c r="J25" s="250">
        <v>0</v>
      </c>
      <c r="K25" s="250">
        <v>0</v>
      </c>
      <c r="L25" s="250">
        <v>0</v>
      </c>
      <c r="M25" s="250">
        <f>SUM(N25:S25)</f>
        <v>128</v>
      </c>
      <c r="N25" s="250">
        <v>0</v>
      </c>
      <c r="O25" s="250">
        <v>128</v>
      </c>
      <c r="P25" s="250">
        <v>0</v>
      </c>
      <c r="Q25" s="250">
        <v>0</v>
      </c>
      <c r="R25" s="250">
        <v>0</v>
      </c>
      <c r="S25" s="250"/>
      <c r="T25" s="250">
        <f>SUM(U25,AB25)</f>
        <v>0</v>
      </c>
      <c r="U25" s="250">
        <f>SUM(V25:AA25)</f>
        <v>0</v>
      </c>
      <c r="V25" s="250">
        <v>0</v>
      </c>
      <c r="W25" s="250">
        <v>0</v>
      </c>
      <c r="X25" s="250">
        <v>0</v>
      </c>
      <c r="Y25" s="250">
        <v>0</v>
      </c>
      <c r="Z25" s="250">
        <v>0</v>
      </c>
      <c r="AA25" s="250">
        <v>0</v>
      </c>
      <c r="AB25" s="250">
        <f>SUM(AC25:AH25)</f>
        <v>0</v>
      </c>
      <c r="AC25" s="250">
        <v>0</v>
      </c>
      <c r="AD25" s="250">
        <v>0</v>
      </c>
      <c r="AE25" s="250">
        <v>0</v>
      </c>
      <c r="AF25" s="250">
        <v>0</v>
      </c>
      <c r="AG25" s="250">
        <v>0</v>
      </c>
      <c r="AH25" s="250">
        <v>0</v>
      </c>
      <c r="AI25" s="250">
        <f>SUM(AJ25,AQ25)</f>
        <v>0</v>
      </c>
      <c r="AJ25" s="250">
        <f>SUM(AK25:AP25)</f>
        <v>0</v>
      </c>
      <c r="AK25" s="250">
        <v>0</v>
      </c>
      <c r="AL25" s="250">
        <v>0</v>
      </c>
      <c r="AM25" s="250">
        <v>0</v>
      </c>
      <c r="AN25" s="250">
        <v>0</v>
      </c>
      <c r="AO25" s="250">
        <v>0</v>
      </c>
      <c r="AP25" s="250">
        <v>0</v>
      </c>
      <c r="AQ25" s="250">
        <f>SUM(AR25:AW25)</f>
        <v>0</v>
      </c>
      <c r="AR25" s="250">
        <v>0</v>
      </c>
      <c r="AS25" s="250">
        <v>0</v>
      </c>
      <c r="AT25" s="250">
        <v>0</v>
      </c>
      <c r="AU25" s="250">
        <v>0</v>
      </c>
      <c r="AV25" s="250">
        <v>0</v>
      </c>
      <c r="AW25" s="250">
        <v>0</v>
      </c>
      <c r="AX25" s="250">
        <f>SUM(AY25,BF25)</f>
        <v>0</v>
      </c>
      <c r="AY25" s="250">
        <f>SUM(AZ25:BE25)</f>
        <v>0</v>
      </c>
      <c r="AZ25" s="250">
        <v>0</v>
      </c>
      <c r="BA25" s="250">
        <v>0</v>
      </c>
      <c r="BB25" s="250">
        <v>0</v>
      </c>
      <c r="BC25" s="250">
        <v>0</v>
      </c>
      <c r="BD25" s="250">
        <v>0</v>
      </c>
      <c r="BE25" s="250">
        <v>0</v>
      </c>
      <c r="BF25" s="250">
        <f>SUM(BG25:BL25)</f>
        <v>0</v>
      </c>
      <c r="BG25" s="250">
        <v>0</v>
      </c>
      <c r="BH25" s="250">
        <v>0</v>
      </c>
      <c r="BI25" s="250">
        <v>0</v>
      </c>
      <c r="BJ25" s="250">
        <v>0</v>
      </c>
      <c r="BK25" s="250">
        <v>0</v>
      </c>
      <c r="BL25" s="250">
        <v>0</v>
      </c>
      <c r="BM25" s="250">
        <f>SUM(BN25,BU25)</f>
        <v>0</v>
      </c>
      <c r="BN25" s="250">
        <f>SUM(BO25:BT25)</f>
        <v>0</v>
      </c>
      <c r="BO25" s="250">
        <v>0</v>
      </c>
      <c r="BP25" s="250">
        <v>0</v>
      </c>
      <c r="BQ25" s="250">
        <v>0</v>
      </c>
      <c r="BR25" s="250">
        <v>0</v>
      </c>
      <c r="BS25" s="250">
        <v>0</v>
      </c>
      <c r="BT25" s="250">
        <v>0</v>
      </c>
      <c r="BU25" s="250">
        <f>SUM(BV25:CA25)</f>
        <v>0</v>
      </c>
      <c r="BV25" s="250">
        <v>0</v>
      </c>
      <c r="BW25" s="250">
        <v>0</v>
      </c>
      <c r="BX25" s="250">
        <v>0</v>
      </c>
      <c r="BY25" s="250">
        <v>0</v>
      </c>
      <c r="BZ25" s="250">
        <v>0</v>
      </c>
      <c r="CA25" s="250">
        <v>0</v>
      </c>
      <c r="CB25" s="250">
        <f>SUM(CC25,CJ25)</f>
        <v>0</v>
      </c>
      <c r="CC25" s="250">
        <f>SUM(CD25:CI25)</f>
        <v>0</v>
      </c>
      <c r="CD25" s="250">
        <v>0</v>
      </c>
      <c r="CE25" s="250">
        <v>0</v>
      </c>
      <c r="CF25" s="250">
        <v>0</v>
      </c>
      <c r="CG25" s="250">
        <v>0</v>
      </c>
      <c r="CH25" s="250">
        <v>0</v>
      </c>
      <c r="CI25" s="250">
        <v>0</v>
      </c>
      <c r="CJ25" s="250">
        <f>SUM(CK25:CP25)</f>
        <v>0</v>
      </c>
      <c r="CK25" s="250">
        <v>0</v>
      </c>
      <c r="CL25" s="250">
        <v>0</v>
      </c>
      <c r="CM25" s="250">
        <v>0</v>
      </c>
      <c r="CN25" s="250">
        <v>0</v>
      </c>
      <c r="CO25" s="250">
        <v>0</v>
      </c>
      <c r="CP25" s="250">
        <v>0</v>
      </c>
      <c r="CQ25" s="250">
        <f>SUM(CR25,CY25)</f>
        <v>60</v>
      </c>
      <c r="CR25" s="250">
        <f>SUM(CS25:CX25)</f>
        <v>33</v>
      </c>
      <c r="CS25" s="250">
        <v>0</v>
      </c>
      <c r="CT25" s="250">
        <v>0</v>
      </c>
      <c r="CU25" s="250">
        <v>19</v>
      </c>
      <c r="CV25" s="250">
        <v>13</v>
      </c>
      <c r="CW25" s="250">
        <v>1</v>
      </c>
      <c r="CX25" s="250">
        <v>0</v>
      </c>
      <c r="CY25" s="250">
        <f>SUM(CZ25:DE25)</f>
        <v>27</v>
      </c>
      <c r="CZ25" s="250">
        <v>0</v>
      </c>
      <c r="DA25" s="250">
        <v>0</v>
      </c>
      <c r="DB25" s="250">
        <v>11</v>
      </c>
      <c r="DC25" s="250">
        <v>10</v>
      </c>
      <c r="DD25" s="250">
        <v>0</v>
      </c>
      <c r="DE25" s="250">
        <v>6</v>
      </c>
      <c r="DF25" s="250">
        <f>SUM(DG25,DN25)</f>
        <v>1</v>
      </c>
      <c r="DG25" s="250">
        <f>SUM(DH25:DM25)</f>
        <v>1</v>
      </c>
      <c r="DH25" s="250">
        <v>0</v>
      </c>
      <c r="DI25" s="250">
        <v>0</v>
      </c>
      <c r="DJ25" s="250">
        <v>1</v>
      </c>
      <c r="DK25" s="250">
        <v>0</v>
      </c>
      <c r="DL25" s="250">
        <v>0</v>
      </c>
      <c r="DM25" s="250">
        <v>0</v>
      </c>
      <c r="DN25" s="250">
        <f>SUM(DO25:DT25)</f>
        <v>0</v>
      </c>
      <c r="DO25" s="250">
        <v>0</v>
      </c>
      <c r="DP25" s="250">
        <v>0</v>
      </c>
      <c r="DQ25" s="250">
        <v>0</v>
      </c>
      <c r="DR25" s="250">
        <v>0</v>
      </c>
      <c r="DS25" s="250">
        <v>0</v>
      </c>
      <c r="DT25" s="250">
        <v>0</v>
      </c>
      <c r="DU25" s="250">
        <f>SUM(DV25:DY25)</f>
        <v>35</v>
      </c>
      <c r="DV25" s="250">
        <v>35</v>
      </c>
      <c r="DW25" s="250">
        <v>0</v>
      </c>
      <c r="DX25" s="250">
        <v>0</v>
      </c>
      <c r="DY25" s="250">
        <v>0</v>
      </c>
      <c r="DZ25" s="250">
        <f>SUM(EA25,EH25)</f>
        <v>0</v>
      </c>
      <c r="EA25" s="250">
        <f>SUM(EB25:EG25)</f>
        <v>0</v>
      </c>
      <c r="EB25" s="250">
        <v>0</v>
      </c>
      <c r="EC25" s="250">
        <v>0</v>
      </c>
      <c r="ED25" s="250">
        <v>0</v>
      </c>
      <c r="EE25" s="250">
        <v>0</v>
      </c>
      <c r="EF25" s="250">
        <v>0</v>
      </c>
      <c r="EG25" s="250">
        <v>0</v>
      </c>
      <c r="EH25" s="250">
        <f>SUM(EI25:EN25)</f>
        <v>0</v>
      </c>
      <c r="EI25" s="250">
        <v>0</v>
      </c>
      <c r="EJ25" s="250">
        <v>0</v>
      </c>
      <c r="EK25" s="250">
        <v>0</v>
      </c>
      <c r="EL25" s="250">
        <v>0</v>
      </c>
      <c r="EM25" s="250">
        <v>0</v>
      </c>
      <c r="EN25" s="250">
        <v>0</v>
      </c>
    </row>
    <row r="26" spans="1:144" s="201" customFormat="1" ht="12" customHeight="1">
      <c r="A26" s="202" t="s">
        <v>402</v>
      </c>
      <c r="B26" s="203" t="s">
        <v>440</v>
      </c>
      <c r="C26" s="202" t="s">
        <v>441</v>
      </c>
      <c r="D26" s="250">
        <f>SUM(E26,T26,AI26,AX26,BM26,CB26,CQ26,DF26,DU26,DZ26)</f>
        <v>2562</v>
      </c>
      <c r="E26" s="250">
        <f>SUM(F26,M26)</f>
        <v>1706</v>
      </c>
      <c r="F26" s="250">
        <f>SUM(G26:L26)</f>
        <v>1421</v>
      </c>
      <c r="G26" s="250">
        <v>0</v>
      </c>
      <c r="H26" s="250">
        <v>1421</v>
      </c>
      <c r="I26" s="250">
        <v>0</v>
      </c>
      <c r="J26" s="250">
        <v>0</v>
      </c>
      <c r="K26" s="250">
        <v>0</v>
      </c>
      <c r="L26" s="250">
        <v>0</v>
      </c>
      <c r="M26" s="250">
        <f>SUM(N26:S26)</f>
        <v>285</v>
      </c>
      <c r="N26" s="250">
        <v>0</v>
      </c>
      <c r="O26" s="250">
        <v>285</v>
      </c>
      <c r="P26" s="250">
        <v>0</v>
      </c>
      <c r="Q26" s="250">
        <v>0</v>
      </c>
      <c r="R26" s="250">
        <v>0</v>
      </c>
      <c r="S26" s="250">
        <v>0</v>
      </c>
      <c r="T26" s="250">
        <f>SUM(U26,AB26)</f>
        <v>0</v>
      </c>
      <c r="U26" s="250">
        <f>SUM(V26:AA26)</f>
        <v>0</v>
      </c>
      <c r="V26" s="250">
        <v>0</v>
      </c>
      <c r="W26" s="250">
        <v>0</v>
      </c>
      <c r="X26" s="250">
        <v>0</v>
      </c>
      <c r="Y26" s="250">
        <v>0</v>
      </c>
      <c r="Z26" s="250">
        <v>0</v>
      </c>
      <c r="AA26" s="250">
        <v>0</v>
      </c>
      <c r="AB26" s="250">
        <f>SUM(AC26:AH26)</f>
        <v>0</v>
      </c>
      <c r="AC26" s="250">
        <v>0</v>
      </c>
      <c r="AD26" s="250">
        <v>0</v>
      </c>
      <c r="AE26" s="250">
        <v>0</v>
      </c>
      <c r="AF26" s="250">
        <v>0</v>
      </c>
      <c r="AG26" s="250">
        <v>0</v>
      </c>
      <c r="AH26" s="250">
        <v>0</v>
      </c>
      <c r="AI26" s="250">
        <f>SUM(AJ26,AQ26)</f>
        <v>0</v>
      </c>
      <c r="AJ26" s="250">
        <f>SUM(AK26:AP26)</f>
        <v>0</v>
      </c>
      <c r="AK26" s="250">
        <v>0</v>
      </c>
      <c r="AL26" s="250">
        <v>0</v>
      </c>
      <c r="AM26" s="250">
        <v>0</v>
      </c>
      <c r="AN26" s="250">
        <v>0</v>
      </c>
      <c r="AO26" s="250">
        <v>0</v>
      </c>
      <c r="AP26" s="250">
        <v>0</v>
      </c>
      <c r="AQ26" s="250">
        <f>SUM(AR26:AW26)</f>
        <v>0</v>
      </c>
      <c r="AR26" s="250">
        <v>0</v>
      </c>
      <c r="AS26" s="250">
        <v>0</v>
      </c>
      <c r="AT26" s="250">
        <v>0</v>
      </c>
      <c r="AU26" s="250">
        <v>0</v>
      </c>
      <c r="AV26" s="250">
        <v>0</v>
      </c>
      <c r="AW26" s="250">
        <v>0</v>
      </c>
      <c r="AX26" s="250">
        <f>SUM(AY26,BF26)</f>
        <v>0</v>
      </c>
      <c r="AY26" s="250">
        <f>SUM(AZ26:BE26)</f>
        <v>0</v>
      </c>
      <c r="AZ26" s="250">
        <v>0</v>
      </c>
      <c r="BA26" s="250">
        <v>0</v>
      </c>
      <c r="BB26" s="250">
        <v>0</v>
      </c>
      <c r="BC26" s="250">
        <v>0</v>
      </c>
      <c r="BD26" s="250">
        <v>0</v>
      </c>
      <c r="BE26" s="250">
        <v>0</v>
      </c>
      <c r="BF26" s="250">
        <f>SUM(BG26:BL26)</f>
        <v>0</v>
      </c>
      <c r="BG26" s="250">
        <v>0</v>
      </c>
      <c r="BH26" s="250">
        <v>0</v>
      </c>
      <c r="BI26" s="250">
        <v>0</v>
      </c>
      <c r="BJ26" s="250">
        <v>0</v>
      </c>
      <c r="BK26" s="250">
        <v>0</v>
      </c>
      <c r="BL26" s="250">
        <v>0</v>
      </c>
      <c r="BM26" s="250">
        <f>SUM(BN26,BU26)</f>
        <v>0</v>
      </c>
      <c r="BN26" s="250">
        <f>SUM(BO26:BT26)</f>
        <v>0</v>
      </c>
      <c r="BO26" s="250">
        <v>0</v>
      </c>
      <c r="BP26" s="250">
        <v>0</v>
      </c>
      <c r="BQ26" s="250">
        <v>0</v>
      </c>
      <c r="BR26" s="250">
        <v>0</v>
      </c>
      <c r="BS26" s="250">
        <v>0</v>
      </c>
      <c r="BT26" s="250">
        <v>0</v>
      </c>
      <c r="BU26" s="250">
        <f>SUM(BV26:CA26)</f>
        <v>0</v>
      </c>
      <c r="BV26" s="250">
        <v>0</v>
      </c>
      <c r="BW26" s="250">
        <v>0</v>
      </c>
      <c r="BX26" s="250">
        <v>0</v>
      </c>
      <c r="BY26" s="250">
        <v>0</v>
      </c>
      <c r="BZ26" s="250">
        <v>0</v>
      </c>
      <c r="CA26" s="250">
        <v>0</v>
      </c>
      <c r="CB26" s="250">
        <f>SUM(CC26,CJ26)</f>
        <v>0</v>
      </c>
      <c r="CC26" s="250">
        <f>SUM(CD26:CI26)</f>
        <v>0</v>
      </c>
      <c r="CD26" s="250">
        <v>0</v>
      </c>
      <c r="CE26" s="250">
        <v>0</v>
      </c>
      <c r="CF26" s="250">
        <v>0</v>
      </c>
      <c r="CG26" s="250">
        <v>0</v>
      </c>
      <c r="CH26" s="250">
        <v>0</v>
      </c>
      <c r="CI26" s="250">
        <v>0</v>
      </c>
      <c r="CJ26" s="250">
        <f>SUM(CK26:CP26)</f>
        <v>0</v>
      </c>
      <c r="CK26" s="250">
        <v>0</v>
      </c>
      <c r="CL26" s="250">
        <v>0</v>
      </c>
      <c r="CM26" s="250">
        <v>0</v>
      </c>
      <c r="CN26" s="250">
        <v>0</v>
      </c>
      <c r="CO26" s="250">
        <v>0</v>
      </c>
      <c r="CP26" s="250">
        <v>0</v>
      </c>
      <c r="CQ26" s="250">
        <f>SUM(CR26,CY26)</f>
        <v>3</v>
      </c>
      <c r="CR26" s="250">
        <f>SUM(CS26:CX26)</f>
        <v>3</v>
      </c>
      <c r="CS26" s="250">
        <v>0</v>
      </c>
      <c r="CT26" s="250">
        <v>0</v>
      </c>
      <c r="CU26" s="250">
        <v>0</v>
      </c>
      <c r="CV26" s="250">
        <v>3</v>
      </c>
      <c r="CW26" s="250">
        <v>0</v>
      </c>
      <c r="CX26" s="250">
        <v>0</v>
      </c>
      <c r="CY26" s="250">
        <f>SUM(CZ26:DE26)</f>
        <v>0</v>
      </c>
      <c r="CZ26" s="250">
        <v>0</v>
      </c>
      <c r="DA26" s="250">
        <v>0</v>
      </c>
      <c r="DB26" s="250">
        <v>0</v>
      </c>
      <c r="DC26" s="250">
        <v>0</v>
      </c>
      <c r="DD26" s="250">
        <v>0</v>
      </c>
      <c r="DE26" s="250">
        <v>0</v>
      </c>
      <c r="DF26" s="250">
        <f>SUM(DG26,DN26)</f>
        <v>258</v>
      </c>
      <c r="DG26" s="250">
        <f>SUM(DH26:DM26)</f>
        <v>258</v>
      </c>
      <c r="DH26" s="250">
        <v>0</v>
      </c>
      <c r="DI26" s="250">
        <v>0</v>
      </c>
      <c r="DJ26" s="250">
        <v>258</v>
      </c>
      <c r="DK26" s="250">
        <v>0</v>
      </c>
      <c r="DL26" s="250">
        <v>0</v>
      </c>
      <c r="DM26" s="250">
        <v>0</v>
      </c>
      <c r="DN26" s="250">
        <f>SUM(DO26:DT26)</f>
        <v>0</v>
      </c>
      <c r="DO26" s="250">
        <v>0</v>
      </c>
      <c r="DP26" s="250">
        <v>0</v>
      </c>
      <c r="DQ26" s="250">
        <v>0</v>
      </c>
      <c r="DR26" s="250">
        <v>0</v>
      </c>
      <c r="DS26" s="250">
        <v>0</v>
      </c>
      <c r="DT26" s="250">
        <v>0</v>
      </c>
      <c r="DU26" s="250">
        <f>SUM(DV26:DY26)</f>
        <v>595</v>
      </c>
      <c r="DV26" s="250">
        <v>595</v>
      </c>
      <c r="DW26" s="250">
        <v>0</v>
      </c>
      <c r="DX26" s="250">
        <v>0</v>
      </c>
      <c r="DY26" s="250">
        <v>0</v>
      </c>
      <c r="DZ26" s="250">
        <f>SUM(EA26,EH26)</f>
        <v>0</v>
      </c>
      <c r="EA26" s="250">
        <f>SUM(EB26:EG26)</f>
        <v>0</v>
      </c>
      <c r="EB26" s="250">
        <v>0</v>
      </c>
      <c r="EC26" s="250">
        <v>0</v>
      </c>
      <c r="ED26" s="250">
        <v>0</v>
      </c>
      <c r="EE26" s="250">
        <v>0</v>
      </c>
      <c r="EF26" s="250">
        <v>0</v>
      </c>
      <c r="EG26" s="250">
        <v>0</v>
      </c>
      <c r="EH26" s="250">
        <f>SUM(EI26:EN26)</f>
        <v>0</v>
      </c>
      <c r="EI26" s="250">
        <v>0</v>
      </c>
      <c r="EJ26" s="250">
        <v>0</v>
      </c>
      <c r="EK26" s="250">
        <v>0</v>
      </c>
      <c r="EL26" s="250">
        <v>0</v>
      </c>
      <c r="EM26" s="250">
        <v>0</v>
      </c>
      <c r="EN26" s="250">
        <v>0</v>
      </c>
    </row>
    <row r="27" spans="1:144" s="201" customFormat="1" ht="12" customHeight="1">
      <c r="A27" s="202" t="s">
        <v>402</v>
      </c>
      <c r="B27" s="203" t="s">
        <v>442</v>
      </c>
      <c r="C27" s="202" t="s">
        <v>443</v>
      </c>
      <c r="D27" s="250">
        <f>SUM(E27,T27,AI27,AX27,BM27,CB27,CQ27,DF27,DU27,DZ27)</f>
        <v>6814</v>
      </c>
      <c r="E27" s="250">
        <f>SUM(F27,M27)</f>
        <v>5694</v>
      </c>
      <c r="F27" s="250">
        <f>SUM(G27:L27)</f>
        <v>4290</v>
      </c>
      <c r="G27" s="250">
        <v>0</v>
      </c>
      <c r="H27" s="250">
        <v>4287</v>
      </c>
      <c r="I27" s="250">
        <v>0</v>
      </c>
      <c r="J27" s="250">
        <v>0</v>
      </c>
      <c r="K27" s="250">
        <v>0</v>
      </c>
      <c r="L27" s="250">
        <v>3</v>
      </c>
      <c r="M27" s="250">
        <f>SUM(N27:S27)</f>
        <v>1404</v>
      </c>
      <c r="N27" s="250">
        <v>0</v>
      </c>
      <c r="O27" s="250">
        <v>1400</v>
      </c>
      <c r="P27" s="250">
        <v>0</v>
      </c>
      <c r="Q27" s="250">
        <v>0</v>
      </c>
      <c r="R27" s="250">
        <v>0</v>
      </c>
      <c r="S27" s="250">
        <v>4</v>
      </c>
      <c r="T27" s="250">
        <f>SUM(U27,AB27)</f>
        <v>598</v>
      </c>
      <c r="U27" s="250">
        <f>SUM(V27:AA27)</f>
        <v>257</v>
      </c>
      <c r="V27" s="250">
        <v>0</v>
      </c>
      <c r="W27" s="250">
        <v>0</v>
      </c>
      <c r="X27" s="250">
        <v>179</v>
      </c>
      <c r="Y27" s="250">
        <v>70</v>
      </c>
      <c r="Z27" s="250">
        <v>0</v>
      </c>
      <c r="AA27" s="250">
        <v>8</v>
      </c>
      <c r="AB27" s="250">
        <f>SUM(AC27:AH27)</f>
        <v>341</v>
      </c>
      <c r="AC27" s="250">
        <v>0</v>
      </c>
      <c r="AD27" s="250">
        <v>0</v>
      </c>
      <c r="AE27" s="250">
        <v>340</v>
      </c>
      <c r="AF27" s="250">
        <v>0</v>
      </c>
      <c r="AG27" s="250">
        <v>0</v>
      </c>
      <c r="AH27" s="250">
        <v>1</v>
      </c>
      <c r="AI27" s="250">
        <f>SUM(AJ27,AQ27)</f>
        <v>0</v>
      </c>
      <c r="AJ27" s="250">
        <f>SUM(AK27:AP27)</f>
        <v>0</v>
      </c>
      <c r="AK27" s="250">
        <v>0</v>
      </c>
      <c r="AL27" s="250">
        <v>0</v>
      </c>
      <c r="AM27" s="250">
        <v>0</v>
      </c>
      <c r="AN27" s="250">
        <v>0</v>
      </c>
      <c r="AO27" s="250">
        <v>0</v>
      </c>
      <c r="AP27" s="250">
        <v>0</v>
      </c>
      <c r="AQ27" s="250">
        <f>SUM(AR27:AW27)</f>
        <v>0</v>
      </c>
      <c r="AR27" s="250">
        <v>0</v>
      </c>
      <c r="AS27" s="250">
        <v>0</v>
      </c>
      <c r="AT27" s="250">
        <v>0</v>
      </c>
      <c r="AU27" s="250">
        <v>0</v>
      </c>
      <c r="AV27" s="250">
        <v>0</v>
      </c>
      <c r="AW27" s="250">
        <v>0</v>
      </c>
      <c r="AX27" s="250">
        <f>SUM(AY27,BF27)</f>
        <v>0</v>
      </c>
      <c r="AY27" s="250">
        <f>SUM(AZ27:BE27)</f>
        <v>0</v>
      </c>
      <c r="AZ27" s="250">
        <v>0</v>
      </c>
      <c r="BA27" s="250">
        <v>0</v>
      </c>
      <c r="BB27" s="250">
        <v>0</v>
      </c>
      <c r="BC27" s="250">
        <v>0</v>
      </c>
      <c r="BD27" s="250">
        <v>0</v>
      </c>
      <c r="BE27" s="250">
        <v>0</v>
      </c>
      <c r="BF27" s="250">
        <f>SUM(BG27:BL27)</f>
        <v>0</v>
      </c>
      <c r="BG27" s="250">
        <v>0</v>
      </c>
      <c r="BH27" s="250">
        <v>0</v>
      </c>
      <c r="BI27" s="250">
        <v>0</v>
      </c>
      <c r="BJ27" s="250">
        <v>0</v>
      </c>
      <c r="BK27" s="250">
        <v>0</v>
      </c>
      <c r="BL27" s="250">
        <v>0</v>
      </c>
      <c r="BM27" s="250">
        <f>SUM(BN27,BU27)</f>
        <v>0</v>
      </c>
      <c r="BN27" s="250">
        <f>SUM(BO27:BT27)</f>
        <v>0</v>
      </c>
      <c r="BO27" s="250">
        <v>0</v>
      </c>
      <c r="BP27" s="250">
        <v>0</v>
      </c>
      <c r="BQ27" s="250">
        <v>0</v>
      </c>
      <c r="BR27" s="250">
        <v>0</v>
      </c>
      <c r="BS27" s="250">
        <v>0</v>
      </c>
      <c r="BT27" s="250">
        <v>0</v>
      </c>
      <c r="BU27" s="250">
        <f>SUM(BV27:CA27)</f>
        <v>0</v>
      </c>
      <c r="BV27" s="250">
        <v>0</v>
      </c>
      <c r="BW27" s="250">
        <v>0</v>
      </c>
      <c r="BX27" s="250">
        <v>0</v>
      </c>
      <c r="BY27" s="250">
        <v>0</v>
      </c>
      <c r="BZ27" s="250">
        <v>0</v>
      </c>
      <c r="CA27" s="250">
        <v>0</v>
      </c>
      <c r="CB27" s="250">
        <f>SUM(CC27,CJ27)</f>
        <v>0</v>
      </c>
      <c r="CC27" s="250">
        <f>SUM(CD27:CI27)</f>
        <v>0</v>
      </c>
      <c r="CD27" s="250">
        <v>0</v>
      </c>
      <c r="CE27" s="250">
        <v>0</v>
      </c>
      <c r="CF27" s="250">
        <v>0</v>
      </c>
      <c r="CG27" s="250">
        <v>0</v>
      </c>
      <c r="CH27" s="250">
        <v>0</v>
      </c>
      <c r="CI27" s="250">
        <v>0</v>
      </c>
      <c r="CJ27" s="250">
        <f>SUM(CK27:CP27)</f>
        <v>0</v>
      </c>
      <c r="CK27" s="250">
        <v>0</v>
      </c>
      <c r="CL27" s="250">
        <v>0</v>
      </c>
      <c r="CM27" s="250">
        <v>0</v>
      </c>
      <c r="CN27" s="250">
        <v>0</v>
      </c>
      <c r="CO27" s="250">
        <v>0</v>
      </c>
      <c r="CP27" s="250">
        <v>0</v>
      </c>
      <c r="CQ27" s="250">
        <f>SUM(CR27,CY27)</f>
        <v>113</v>
      </c>
      <c r="CR27" s="250">
        <f>SUM(CS27:CX27)</f>
        <v>113</v>
      </c>
      <c r="CS27" s="250">
        <v>0</v>
      </c>
      <c r="CT27" s="250">
        <v>0</v>
      </c>
      <c r="CU27" s="250">
        <v>0</v>
      </c>
      <c r="CV27" s="250">
        <v>113</v>
      </c>
      <c r="CW27" s="250">
        <v>0</v>
      </c>
      <c r="CX27" s="250">
        <v>0</v>
      </c>
      <c r="CY27" s="250">
        <f>SUM(CZ27:DE27)</f>
        <v>0</v>
      </c>
      <c r="CZ27" s="250">
        <v>0</v>
      </c>
      <c r="DA27" s="250">
        <v>0</v>
      </c>
      <c r="DB27" s="250">
        <v>0</v>
      </c>
      <c r="DC27" s="250">
        <v>0</v>
      </c>
      <c r="DD27" s="250">
        <v>0</v>
      </c>
      <c r="DE27" s="250">
        <v>0</v>
      </c>
      <c r="DF27" s="250">
        <f>SUM(DG27,DN27)</f>
        <v>0</v>
      </c>
      <c r="DG27" s="250">
        <f>SUM(DH27:DM27)</f>
        <v>0</v>
      </c>
      <c r="DH27" s="250">
        <v>0</v>
      </c>
      <c r="DI27" s="250">
        <v>0</v>
      </c>
      <c r="DJ27" s="250">
        <v>0</v>
      </c>
      <c r="DK27" s="250">
        <v>0</v>
      </c>
      <c r="DL27" s="250">
        <v>0</v>
      </c>
      <c r="DM27" s="250">
        <v>0</v>
      </c>
      <c r="DN27" s="250">
        <f>SUM(DO27:DT27)</f>
        <v>0</v>
      </c>
      <c r="DO27" s="250">
        <v>0</v>
      </c>
      <c r="DP27" s="250">
        <v>0</v>
      </c>
      <c r="DQ27" s="250">
        <v>0</v>
      </c>
      <c r="DR27" s="250">
        <v>0</v>
      </c>
      <c r="DS27" s="250">
        <v>0</v>
      </c>
      <c r="DT27" s="250">
        <v>0</v>
      </c>
      <c r="DU27" s="250">
        <f>SUM(DV27:DY27)</f>
        <v>409</v>
      </c>
      <c r="DV27" s="250">
        <v>409</v>
      </c>
      <c r="DW27" s="250">
        <v>0</v>
      </c>
      <c r="DX27" s="250">
        <v>0</v>
      </c>
      <c r="DY27" s="250">
        <v>0</v>
      </c>
      <c r="DZ27" s="250">
        <f>SUM(EA27,EH27)</f>
        <v>0</v>
      </c>
      <c r="EA27" s="250">
        <f>SUM(EB27:EG27)</f>
        <v>0</v>
      </c>
      <c r="EB27" s="250">
        <v>0</v>
      </c>
      <c r="EC27" s="250">
        <v>0</v>
      </c>
      <c r="ED27" s="250">
        <v>0</v>
      </c>
      <c r="EE27" s="250">
        <v>0</v>
      </c>
      <c r="EF27" s="250">
        <v>0</v>
      </c>
      <c r="EG27" s="250">
        <v>0</v>
      </c>
      <c r="EH27" s="250">
        <f>SUM(EI27:EN27)</f>
        <v>0</v>
      </c>
      <c r="EI27" s="250">
        <v>0</v>
      </c>
      <c r="EJ27" s="250">
        <v>0</v>
      </c>
      <c r="EK27" s="250">
        <v>0</v>
      </c>
      <c r="EL27" s="250">
        <v>0</v>
      </c>
      <c r="EM27" s="250">
        <v>0</v>
      </c>
      <c r="EN27" s="250">
        <v>0</v>
      </c>
    </row>
    <row r="28" spans="1:144" s="201" customFormat="1" ht="12" customHeight="1">
      <c r="A28" s="202" t="s">
        <v>402</v>
      </c>
      <c r="B28" s="203" t="s">
        <v>444</v>
      </c>
      <c r="C28" s="202" t="s">
        <v>445</v>
      </c>
      <c r="D28" s="250">
        <f>SUM(E28,T28,AI28,AX28,BM28,CB28,CQ28,DF28,DU28,DZ28)</f>
        <v>2460</v>
      </c>
      <c r="E28" s="250">
        <f>SUM(F28,M28)</f>
        <v>1950</v>
      </c>
      <c r="F28" s="250">
        <f>SUM(G28:L28)</f>
        <v>1794</v>
      </c>
      <c r="G28" s="250">
        <v>0</v>
      </c>
      <c r="H28" s="250">
        <v>1783</v>
      </c>
      <c r="I28" s="250">
        <v>0</v>
      </c>
      <c r="J28" s="250">
        <v>0</v>
      </c>
      <c r="K28" s="250">
        <v>0</v>
      </c>
      <c r="L28" s="250">
        <v>11</v>
      </c>
      <c r="M28" s="250">
        <f>SUM(N28:S28)</f>
        <v>156</v>
      </c>
      <c r="N28" s="250">
        <v>0</v>
      </c>
      <c r="O28" s="250">
        <v>137</v>
      </c>
      <c r="P28" s="250">
        <v>0</v>
      </c>
      <c r="Q28" s="250">
        <v>0</v>
      </c>
      <c r="R28" s="250">
        <v>0</v>
      </c>
      <c r="S28" s="250">
        <v>19</v>
      </c>
      <c r="T28" s="250">
        <f>SUM(U28,AB28)</f>
        <v>278</v>
      </c>
      <c r="U28" s="250">
        <f>SUM(V28:AA28)</f>
        <v>254</v>
      </c>
      <c r="V28" s="250">
        <v>0</v>
      </c>
      <c r="W28" s="250">
        <v>0</v>
      </c>
      <c r="X28" s="250">
        <v>220</v>
      </c>
      <c r="Y28" s="250">
        <v>0</v>
      </c>
      <c r="Z28" s="250">
        <v>0</v>
      </c>
      <c r="AA28" s="250">
        <v>34</v>
      </c>
      <c r="AB28" s="250">
        <f>SUM(AC28:AH28)</f>
        <v>24</v>
      </c>
      <c r="AC28" s="250">
        <v>0</v>
      </c>
      <c r="AD28" s="250">
        <v>0</v>
      </c>
      <c r="AE28" s="250">
        <v>14</v>
      </c>
      <c r="AF28" s="250">
        <v>0</v>
      </c>
      <c r="AG28" s="250">
        <v>0</v>
      </c>
      <c r="AH28" s="250">
        <v>10</v>
      </c>
      <c r="AI28" s="250">
        <f>SUM(AJ28,AQ28)</f>
        <v>0</v>
      </c>
      <c r="AJ28" s="250">
        <f>SUM(AK28:AP28)</f>
        <v>0</v>
      </c>
      <c r="AK28" s="250">
        <v>0</v>
      </c>
      <c r="AL28" s="250">
        <v>0</v>
      </c>
      <c r="AM28" s="250">
        <v>0</v>
      </c>
      <c r="AN28" s="250">
        <v>0</v>
      </c>
      <c r="AO28" s="250">
        <v>0</v>
      </c>
      <c r="AP28" s="250">
        <v>0</v>
      </c>
      <c r="AQ28" s="250">
        <f>SUM(AR28:AW28)</f>
        <v>0</v>
      </c>
      <c r="AR28" s="250">
        <v>0</v>
      </c>
      <c r="AS28" s="250">
        <v>0</v>
      </c>
      <c r="AT28" s="250">
        <v>0</v>
      </c>
      <c r="AU28" s="250">
        <v>0</v>
      </c>
      <c r="AV28" s="250">
        <v>0</v>
      </c>
      <c r="AW28" s="250">
        <v>0</v>
      </c>
      <c r="AX28" s="250">
        <f>SUM(AY28,BF28)</f>
        <v>0</v>
      </c>
      <c r="AY28" s="250">
        <f>SUM(AZ28:BE28)</f>
        <v>0</v>
      </c>
      <c r="AZ28" s="250">
        <v>0</v>
      </c>
      <c r="BA28" s="250">
        <v>0</v>
      </c>
      <c r="BB28" s="250">
        <v>0</v>
      </c>
      <c r="BC28" s="250">
        <v>0</v>
      </c>
      <c r="BD28" s="250">
        <v>0</v>
      </c>
      <c r="BE28" s="250">
        <v>0</v>
      </c>
      <c r="BF28" s="250">
        <f>SUM(BG28:BL28)</f>
        <v>0</v>
      </c>
      <c r="BG28" s="250">
        <v>0</v>
      </c>
      <c r="BH28" s="250">
        <v>0</v>
      </c>
      <c r="BI28" s="250">
        <v>0</v>
      </c>
      <c r="BJ28" s="250">
        <v>0</v>
      </c>
      <c r="BK28" s="250">
        <v>0</v>
      </c>
      <c r="BL28" s="250">
        <v>0</v>
      </c>
      <c r="BM28" s="250">
        <f>SUM(BN28,BU28)</f>
        <v>0</v>
      </c>
      <c r="BN28" s="250">
        <f>SUM(BO28:BT28)</f>
        <v>0</v>
      </c>
      <c r="BO28" s="250">
        <v>0</v>
      </c>
      <c r="BP28" s="250">
        <v>0</v>
      </c>
      <c r="BQ28" s="250">
        <v>0</v>
      </c>
      <c r="BR28" s="250">
        <v>0</v>
      </c>
      <c r="BS28" s="250">
        <v>0</v>
      </c>
      <c r="BT28" s="250">
        <v>0</v>
      </c>
      <c r="BU28" s="250">
        <f>SUM(BV28:CA28)</f>
        <v>0</v>
      </c>
      <c r="BV28" s="250">
        <v>0</v>
      </c>
      <c r="BW28" s="250">
        <v>0</v>
      </c>
      <c r="BX28" s="250">
        <v>0</v>
      </c>
      <c r="BY28" s="250">
        <v>0</v>
      </c>
      <c r="BZ28" s="250">
        <v>0</v>
      </c>
      <c r="CA28" s="250">
        <v>0</v>
      </c>
      <c r="CB28" s="250">
        <f>SUM(CC28,CJ28)</f>
        <v>0</v>
      </c>
      <c r="CC28" s="250">
        <f>SUM(CD28:CI28)</f>
        <v>0</v>
      </c>
      <c r="CD28" s="250">
        <v>0</v>
      </c>
      <c r="CE28" s="250">
        <v>0</v>
      </c>
      <c r="CF28" s="250">
        <v>0</v>
      </c>
      <c r="CG28" s="250">
        <v>0</v>
      </c>
      <c r="CH28" s="250">
        <v>0</v>
      </c>
      <c r="CI28" s="250">
        <v>0</v>
      </c>
      <c r="CJ28" s="250">
        <f>SUM(CK28:CP28)</f>
        <v>0</v>
      </c>
      <c r="CK28" s="250">
        <v>0</v>
      </c>
      <c r="CL28" s="250">
        <v>0</v>
      </c>
      <c r="CM28" s="250">
        <v>0</v>
      </c>
      <c r="CN28" s="250">
        <v>0</v>
      </c>
      <c r="CO28" s="250">
        <v>0</v>
      </c>
      <c r="CP28" s="250">
        <v>0</v>
      </c>
      <c r="CQ28" s="250">
        <f>SUM(CR28,CY28)</f>
        <v>0</v>
      </c>
      <c r="CR28" s="250">
        <f>SUM(CS28:CX28)</f>
        <v>0</v>
      </c>
      <c r="CS28" s="250">
        <v>0</v>
      </c>
      <c r="CT28" s="250">
        <v>0</v>
      </c>
      <c r="CU28" s="250">
        <v>0</v>
      </c>
      <c r="CV28" s="250">
        <v>0</v>
      </c>
      <c r="CW28" s="250">
        <v>0</v>
      </c>
      <c r="CX28" s="250">
        <v>0</v>
      </c>
      <c r="CY28" s="250">
        <f>SUM(CZ28:DE28)</f>
        <v>0</v>
      </c>
      <c r="CZ28" s="250">
        <v>0</v>
      </c>
      <c r="DA28" s="250">
        <v>0</v>
      </c>
      <c r="DB28" s="250">
        <v>0</v>
      </c>
      <c r="DC28" s="250">
        <v>0</v>
      </c>
      <c r="DD28" s="250">
        <v>0</v>
      </c>
      <c r="DE28" s="250">
        <v>0</v>
      </c>
      <c r="DF28" s="250">
        <f>SUM(DG28,DN28)</f>
        <v>0</v>
      </c>
      <c r="DG28" s="250">
        <f>SUM(DH28:DM28)</f>
        <v>0</v>
      </c>
      <c r="DH28" s="250">
        <v>0</v>
      </c>
      <c r="DI28" s="250">
        <v>0</v>
      </c>
      <c r="DJ28" s="250">
        <v>0</v>
      </c>
      <c r="DK28" s="250">
        <v>0</v>
      </c>
      <c r="DL28" s="250">
        <v>0</v>
      </c>
      <c r="DM28" s="250">
        <v>0</v>
      </c>
      <c r="DN28" s="250">
        <f>SUM(DO28:DT28)</f>
        <v>0</v>
      </c>
      <c r="DO28" s="250">
        <v>0</v>
      </c>
      <c r="DP28" s="250">
        <v>0</v>
      </c>
      <c r="DQ28" s="250">
        <v>0</v>
      </c>
      <c r="DR28" s="250">
        <v>0</v>
      </c>
      <c r="DS28" s="250">
        <v>0</v>
      </c>
      <c r="DT28" s="250">
        <v>0</v>
      </c>
      <c r="DU28" s="250">
        <f>SUM(DV28:DY28)</f>
        <v>232</v>
      </c>
      <c r="DV28" s="250">
        <v>232</v>
      </c>
      <c r="DW28" s="250">
        <v>0</v>
      </c>
      <c r="DX28" s="250">
        <v>0</v>
      </c>
      <c r="DY28" s="250">
        <v>0</v>
      </c>
      <c r="DZ28" s="250">
        <f>SUM(EA28,EH28)</f>
        <v>0</v>
      </c>
      <c r="EA28" s="250">
        <f>SUM(EB28:EG28)</f>
        <v>0</v>
      </c>
      <c r="EB28" s="250">
        <v>0</v>
      </c>
      <c r="EC28" s="250">
        <v>0</v>
      </c>
      <c r="ED28" s="250">
        <v>0</v>
      </c>
      <c r="EE28" s="250">
        <v>0</v>
      </c>
      <c r="EF28" s="250">
        <v>0</v>
      </c>
      <c r="EG28" s="250">
        <v>0</v>
      </c>
      <c r="EH28" s="250">
        <f>SUM(EI28:EN28)</f>
        <v>0</v>
      </c>
      <c r="EI28" s="250">
        <v>0</v>
      </c>
      <c r="EJ28" s="250">
        <v>0</v>
      </c>
      <c r="EK28" s="250">
        <v>0</v>
      </c>
      <c r="EL28" s="250">
        <v>0</v>
      </c>
      <c r="EM28" s="250">
        <v>0</v>
      </c>
      <c r="EN28" s="250">
        <v>0</v>
      </c>
    </row>
    <row r="29" spans="1:144" s="201" customFormat="1" ht="12" customHeight="1">
      <c r="A29" s="202" t="s">
        <v>402</v>
      </c>
      <c r="B29" s="203" t="s">
        <v>446</v>
      </c>
      <c r="C29" s="202" t="s">
        <v>447</v>
      </c>
      <c r="D29" s="250">
        <f>SUM(E29,T29,AI29,AX29,BM29,CB29,CQ29,DF29,DU29,DZ29)</f>
        <v>5075</v>
      </c>
      <c r="E29" s="250">
        <f>SUM(F29,M29)</f>
        <v>4263</v>
      </c>
      <c r="F29" s="250">
        <f>SUM(G29:L29)</f>
        <v>4217</v>
      </c>
      <c r="G29" s="250">
        <v>0</v>
      </c>
      <c r="H29" s="250">
        <v>4199</v>
      </c>
      <c r="I29" s="250">
        <v>0</v>
      </c>
      <c r="J29" s="250">
        <v>0</v>
      </c>
      <c r="K29" s="250">
        <v>0</v>
      </c>
      <c r="L29" s="250">
        <v>18</v>
      </c>
      <c r="M29" s="250">
        <f>SUM(N29:S29)</f>
        <v>46</v>
      </c>
      <c r="N29" s="250">
        <v>0</v>
      </c>
      <c r="O29" s="250">
        <v>36</v>
      </c>
      <c r="P29" s="250">
        <v>0</v>
      </c>
      <c r="Q29" s="250">
        <v>0</v>
      </c>
      <c r="R29" s="250">
        <v>0</v>
      </c>
      <c r="S29" s="250">
        <v>10</v>
      </c>
      <c r="T29" s="250">
        <f>SUM(U29,AB29)</f>
        <v>477</v>
      </c>
      <c r="U29" s="250">
        <f>SUM(V29:AA29)</f>
        <v>465</v>
      </c>
      <c r="V29" s="250">
        <v>0</v>
      </c>
      <c r="W29" s="250">
        <v>0</v>
      </c>
      <c r="X29" s="250">
        <v>408</v>
      </c>
      <c r="Y29" s="250">
        <v>0</v>
      </c>
      <c r="Z29" s="250">
        <v>0</v>
      </c>
      <c r="AA29" s="250">
        <v>57</v>
      </c>
      <c r="AB29" s="250">
        <f>SUM(AC29:AH29)</f>
        <v>12</v>
      </c>
      <c r="AC29" s="250">
        <v>0</v>
      </c>
      <c r="AD29" s="250">
        <v>0</v>
      </c>
      <c r="AE29" s="250">
        <v>4</v>
      </c>
      <c r="AF29" s="250">
        <v>0</v>
      </c>
      <c r="AG29" s="250">
        <v>0</v>
      </c>
      <c r="AH29" s="250">
        <v>8</v>
      </c>
      <c r="AI29" s="250">
        <f>SUM(AJ29,AQ29)</f>
        <v>0</v>
      </c>
      <c r="AJ29" s="250">
        <f>SUM(AK29:AP29)</f>
        <v>0</v>
      </c>
      <c r="AK29" s="250">
        <v>0</v>
      </c>
      <c r="AL29" s="250">
        <v>0</v>
      </c>
      <c r="AM29" s="250">
        <v>0</v>
      </c>
      <c r="AN29" s="250">
        <v>0</v>
      </c>
      <c r="AO29" s="250">
        <v>0</v>
      </c>
      <c r="AP29" s="250">
        <v>0</v>
      </c>
      <c r="AQ29" s="250">
        <f>SUM(AR29:AW29)</f>
        <v>0</v>
      </c>
      <c r="AR29" s="250">
        <v>0</v>
      </c>
      <c r="AS29" s="250">
        <v>0</v>
      </c>
      <c r="AT29" s="250">
        <v>0</v>
      </c>
      <c r="AU29" s="250">
        <v>0</v>
      </c>
      <c r="AV29" s="250">
        <v>0</v>
      </c>
      <c r="AW29" s="250">
        <v>0</v>
      </c>
      <c r="AX29" s="250">
        <f>SUM(AY29,BF29)</f>
        <v>0</v>
      </c>
      <c r="AY29" s="250">
        <f>SUM(AZ29:BE29)</f>
        <v>0</v>
      </c>
      <c r="AZ29" s="250">
        <v>0</v>
      </c>
      <c r="BA29" s="250">
        <v>0</v>
      </c>
      <c r="BB29" s="250">
        <v>0</v>
      </c>
      <c r="BC29" s="250">
        <v>0</v>
      </c>
      <c r="BD29" s="250">
        <v>0</v>
      </c>
      <c r="BE29" s="250">
        <v>0</v>
      </c>
      <c r="BF29" s="250">
        <f>SUM(BG29:BL29)</f>
        <v>0</v>
      </c>
      <c r="BG29" s="250">
        <v>0</v>
      </c>
      <c r="BH29" s="250">
        <v>0</v>
      </c>
      <c r="BI29" s="250">
        <v>0</v>
      </c>
      <c r="BJ29" s="250">
        <v>0</v>
      </c>
      <c r="BK29" s="250">
        <v>0</v>
      </c>
      <c r="BL29" s="250">
        <v>0</v>
      </c>
      <c r="BM29" s="250">
        <f>SUM(BN29,BU29)</f>
        <v>0</v>
      </c>
      <c r="BN29" s="250">
        <f>SUM(BO29:BT29)</f>
        <v>0</v>
      </c>
      <c r="BO29" s="250">
        <v>0</v>
      </c>
      <c r="BP29" s="250">
        <v>0</v>
      </c>
      <c r="BQ29" s="250">
        <v>0</v>
      </c>
      <c r="BR29" s="250">
        <v>0</v>
      </c>
      <c r="BS29" s="250">
        <v>0</v>
      </c>
      <c r="BT29" s="250">
        <v>0</v>
      </c>
      <c r="BU29" s="250">
        <f>SUM(BV29:CA29)</f>
        <v>0</v>
      </c>
      <c r="BV29" s="250">
        <v>0</v>
      </c>
      <c r="BW29" s="250">
        <v>0</v>
      </c>
      <c r="BX29" s="250">
        <v>0</v>
      </c>
      <c r="BY29" s="250">
        <v>0</v>
      </c>
      <c r="BZ29" s="250">
        <v>0</v>
      </c>
      <c r="CA29" s="250">
        <v>0</v>
      </c>
      <c r="CB29" s="250">
        <f>SUM(CC29,CJ29)</f>
        <v>0</v>
      </c>
      <c r="CC29" s="250">
        <f>SUM(CD29:CI29)</f>
        <v>0</v>
      </c>
      <c r="CD29" s="250">
        <v>0</v>
      </c>
      <c r="CE29" s="250">
        <v>0</v>
      </c>
      <c r="CF29" s="250">
        <v>0</v>
      </c>
      <c r="CG29" s="250">
        <v>0</v>
      </c>
      <c r="CH29" s="250">
        <v>0</v>
      </c>
      <c r="CI29" s="250">
        <v>0</v>
      </c>
      <c r="CJ29" s="250">
        <f>SUM(CK29:CP29)</f>
        <v>0</v>
      </c>
      <c r="CK29" s="250">
        <v>0</v>
      </c>
      <c r="CL29" s="250">
        <v>0</v>
      </c>
      <c r="CM29" s="250">
        <v>0</v>
      </c>
      <c r="CN29" s="250">
        <v>0</v>
      </c>
      <c r="CO29" s="250">
        <v>0</v>
      </c>
      <c r="CP29" s="250">
        <v>0</v>
      </c>
      <c r="CQ29" s="250">
        <f>SUM(CR29,CY29)</f>
        <v>0</v>
      </c>
      <c r="CR29" s="250">
        <f>SUM(CS29:CX29)</f>
        <v>0</v>
      </c>
      <c r="CS29" s="250">
        <v>0</v>
      </c>
      <c r="CT29" s="250">
        <v>0</v>
      </c>
      <c r="CU29" s="250">
        <v>0</v>
      </c>
      <c r="CV29" s="250">
        <v>0</v>
      </c>
      <c r="CW29" s="250">
        <v>0</v>
      </c>
      <c r="CX29" s="250">
        <v>0</v>
      </c>
      <c r="CY29" s="250">
        <f>SUM(CZ29:DE29)</f>
        <v>0</v>
      </c>
      <c r="CZ29" s="250">
        <v>0</v>
      </c>
      <c r="DA29" s="250">
        <v>0</v>
      </c>
      <c r="DB29" s="250">
        <v>0</v>
      </c>
      <c r="DC29" s="250">
        <v>0</v>
      </c>
      <c r="DD29" s="250">
        <v>0</v>
      </c>
      <c r="DE29" s="250">
        <v>0</v>
      </c>
      <c r="DF29" s="250">
        <f>SUM(DG29,DN29)</f>
        <v>0</v>
      </c>
      <c r="DG29" s="250">
        <f>SUM(DH29:DM29)</f>
        <v>0</v>
      </c>
      <c r="DH29" s="250">
        <v>0</v>
      </c>
      <c r="DI29" s="250">
        <v>0</v>
      </c>
      <c r="DJ29" s="250">
        <v>0</v>
      </c>
      <c r="DK29" s="250">
        <v>0</v>
      </c>
      <c r="DL29" s="250">
        <v>0</v>
      </c>
      <c r="DM29" s="250">
        <v>0</v>
      </c>
      <c r="DN29" s="250">
        <f>SUM(DO29:DT29)</f>
        <v>0</v>
      </c>
      <c r="DO29" s="250">
        <v>0</v>
      </c>
      <c r="DP29" s="250">
        <v>0</v>
      </c>
      <c r="DQ29" s="250">
        <v>0</v>
      </c>
      <c r="DR29" s="250">
        <v>0</v>
      </c>
      <c r="DS29" s="250">
        <v>0</v>
      </c>
      <c r="DT29" s="250">
        <v>0</v>
      </c>
      <c r="DU29" s="250">
        <f>SUM(DV29:DY29)</f>
        <v>335</v>
      </c>
      <c r="DV29" s="250">
        <v>335</v>
      </c>
      <c r="DW29" s="250">
        <v>0</v>
      </c>
      <c r="DX29" s="250">
        <v>0</v>
      </c>
      <c r="DY29" s="250">
        <v>0</v>
      </c>
      <c r="DZ29" s="250">
        <f>SUM(EA29,EH29)</f>
        <v>0</v>
      </c>
      <c r="EA29" s="250">
        <f>SUM(EB29:EG29)</f>
        <v>0</v>
      </c>
      <c r="EB29" s="250">
        <v>0</v>
      </c>
      <c r="EC29" s="250">
        <v>0</v>
      </c>
      <c r="ED29" s="250">
        <v>0</v>
      </c>
      <c r="EE29" s="250">
        <v>0</v>
      </c>
      <c r="EF29" s="250">
        <v>0</v>
      </c>
      <c r="EG29" s="250">
        <v>0</v>
      </c>
      <c r="EH29" s="250">
        <f>SUM(EI29:EN29)</f>
        <v>0</v>
      </c>
      <c r="EI29" s="250">
        <v>0</v>
      </c>
      <c r="EJ29" s="250">
        <v>0</v>
      </c>
      <c r="EK29" s="250">
        <v>0</v>
      </c>
      <c r="EL29" s="250">
        <v>0</v>
      </c>
      <c r="EM29" s="250">
        <v>0</v>
      </c>
      <c r="EN29" s="250">
        <v>0</v>
      </c>
    </row>
    <row r="30" spans="1:144" s="201" customFormat="1" ht="12" customHeight="1">
      <c r="A30" s="202" t="s">
        <v>402</v>
      </c>
      <c r="B30" s="203" t="s">
        <v>448</v>
      </c>
      <c r="C30" s="202" t="s">
        <v>449</v>
      </c>
      <c r="D30" s="250">
        <f>SUM(E30,T30,AI30,AX30,BM30,CB30,CQ30,DF30,DU30,DZ30)</f>
        <v>5966</v>
      </c>
      <c r="E30" s="250">
        <f>SUM(F30,M30)</f>
        <v>5100</v>
      </c>
      <c r="F30" s="250">
        <f>SUM(G30:L30)</f>
        <v>4187</v>
      </c>
      <c r="G30" s="250">
        <v>0</v>
      </c>
      <c r="H30" s="250">
        <v>4187</v>
      </c>
      <c r="I30" s="250">
        <v>0</v>
      </c>
      <c r="J30" s="250">
        <v>0</v>
      </c>
      <c r="K30" s="250">
        <v>0</v>
      </c>
      <c r="L30" s="250">
        <v>0</v>
      </c>
      <c r="M30" s="250">
        <f>SUM(N30:S30)</f>
        <v>913</v>
      </c>
      <c r="N30" s="250">
        <v>0</v>
      </c>
      <c r="O30" s="250">
        <v>913</v>
      </c>
      <c r="P30" s="250">
        <v>0</v>
      </c>
      <c r="Q30" s="250">
        <v>0</v>
      </c>
      <c r="R30" s="250">
        <v>0</v>
      </c>
      <c r="S30" s="250">
        <v>0</v>
      </c>
      <c r="T30" s="250">
        <f>SUM(U30,AB30)</f>
        <v>0</v>
      </c>
      <c r="U30" s="250">
        <f>SUM(V30:AA30)</f>
        <v>0</v>
      </c>
      <c r="V30" s="250">
        <v>0</v>
      </c>
      <c r="W30" s="250">
        <v>0</v>
      </c>
      <c r="X30" s="250">
        <v>0</v>
      </c>
      <c r="Y30" s="250">
        <v>0</v>
      </c>
      <c r="Z30" s="250">
        <v>0</v>
      </c>
      <c r="AA30" s="250">
        <v>0</v>
      </c>
      <c r="AB30" s="250">
        <f>SUM(AC30:AH30)</f>
        <v>0</v>
      </c>
      <c r="AC30" s="250">
        <v>0</v>
      </c>
      <c r="AD30" s="250">
        <v>0</v>
      </c>
      <c r="AE30" s="250">
        <v>0</v>
      </c>
      <c r="AF30" s="250">
        <v>0</v>
      </c>
      <c r="AG30" s="250">
        <v>0</v>
      </c>
      <c r="AH30" s="250">
        <v>0</v>
      </c>
      <c r="AI30" s="250">
        <f>SUM(AJ30,AQ30)</f>
        <v>0</v>
      </c>
      <c r="AJ30" s="250">
        <f>SUM(AK30:AP30)</f>
        <v>0</v>
      </c>
      <c r="AK30" s="250">
        <v>0</v>
      </c>
      <c r="AL30" s="250">
        <v>0</v>
      </c>
      <c r="AM30" s="250">
        <v>0</v>
      </c>
      <c r="AN30" s="250">
        <v>0</v>
      </c>
      <c r="AO30" s="250">
        <v>0</v>
      </c>
      <c r="AP30" s="250">
        <v>0</v>
      </c>
      <c r="AQ30" s="250">
        <f>SUM(AR30:AW30)</f>
        <v>0</v>
      </c>
      <c r="AR30" s="250">
        <v>0</v>
      </c>
      <c r="AS30" s="250">
        <v>0</v>
      </c>
      <c r="AT30" s="250">
        <v>0</v>
      </c>
      <c r="AU30" s="250">
        <v>0</v>
      </c>
      <c r="AV30" s="250">
        <v>0</v>
      </c>
      <c r="AW30" s="250">
        <v>0</v>
      </c>
      <c r="AX30" s="250">
        <f>SUM(AY30,BF30)</f>
        <v>0</v>
      </c>
      <c r="AY30" s="250">
        <f>SUM(AZ30:BE30)</f>
        <v>0</v>
      </c>
      <c r="AZ30" s="250">
        <v>0</v>
      </c>
      <c r="BA30" s="250">
        <v>0</v>
      </c>
      <c r="BB30" s="250">
        <v>0</v>
      </c>
      <c r="BC30" s="250">
        <v>0</v>
      </c>
      <c r="BD30" s="250">
        <v>0</v>
      </c>
      <c r="BE30" s="250">
        <v>0</v>
      </c>
      <c r="BF30" s="250">
        <f>SUM(BG30:BL30)</f>
        <v>0</v>
      </c>
      <c r="BG30" s="250">
        <v>0</v>
      </c>
      <c r="BH30" s="250">
        <v>0</v>
      </c>
      <c r="BI30" s="250">
        <v>0</v>
      </c>
      <c r="BJ30" s="250">
        <v>0</v>
      </c>
      <c r="BK30" s="250">
        <v>0</v>
      </c>
      <c r="BL30" s="250">
        <v>0</v>
      </c>
      <c r="BM30" s="250">
        <f>SUM(BN30,BU30)</f>
        <v>0</v>
      </c>
      <c r="BN30" s="250">
        <f>SUM(BO30:BT30)</f>
        <v>0</v>
      </c>
      <c r="BO30" s="250">
        <v>0</v>
      </c>
      <c r="BP30" s="250">
        <v>0</v>
      </c>
      <c r="BQ30" s="250">
        <v>0</v>
      </c>
      <c r="BR30" s="250">
        <v>0</v>
      </c>
      <c r="BS30" s="250">
        <v>0</v>
      </c>
      <c r="BT30" s="250">
        <v>0</v>
      </c>
      <c r="BU30" s="250">
        <f>SUM(BV30:CA30)</f>
        <v>0</v>
      </c>
      <c r="BV30" s="250">
        <v>0</v>
      </c>
      <c r="BW30" s="250">
        <v>0</v>
      </c>
      <c r="BX30" s="250">
        <v>0</v>
      </c>
      <c r="BY30" s="250">
        <v>0</v>
      </c>
      <c r="BZ30" s="250">
        <v>0</v>
      </c>
      <c r="CA30" s="250">
        <v>0</v>
      </c>
      <c r="CB30" s="250">
        <f>SUM(CC30,CJ30)</f>
        <v>0</v>
      </c>
      <c r="CC30" s="250">
        <f>SUM(CD30:CI30)</f>
        <v>0</v>
      </c>
      <c r="CD30" s="250">
        <v>0</v>
      </c>
      <c r="CE30" s="250">
        <v>0</v>
      </c>
      <c r="CF30" s="250">
        <v>0</v>
      </c>
      <c r="CG30" s="250">
        <v>0</v>
      </c>
      <c r="CH30" s="250">
        <v>0</v>
      </c>
      <c r="CI30" s="250">
        <v>0</v>
      </c>
      <c r="CJ30" s="250">
        <f>SUM(CK30:CP30)</f>
        <v>0</v>
      </c>
      <c r="CK30" s="250">
        <v>0</v>
      </c>
      <c r="CL30" s="250">
        <v>0</v>
      </c>
      <c r="CM30" s="250">
        <v>0</v>
      </c>
      <c r="CN30" s="250">
        <v>0</v>
      </c>
      <c r="CO30" s="250">
        <v>0</v>
      </c>
      <c r="CP30" s="250">
        <v>0</v>
      </c>
      <c r="CQ30" s="250">
        <f>SUM(CR30,CY30)</f>
        <v>633</v>
      </c>
      <c r="CR30" s="250">
        <f>SUM(CS30:CX30)</f>
        <v>537</v>
      </c>
      <c r="CS30" s="250">
        <v>0</v>
      </c>
      <c r="CT30" s="250">
        <v>0</v>
      </c>
      <c r="CU30" s="250">
        <v>224</v>
      </c>
      <c r="CV30" s="250">
        <v>313</v>
      </c>
      <c r="CW30" s="250">
        <v>0</v>
      </c>
      <c r="CX30" s="250">
        <v>0</v>
      </c>
      <c r="CY30" s="250">
        <f>SUM(CZ30:DE30)</f>
        <v>96</v>
      </c>
      <c r="CZ30" s="250">
        <v>0</v>
      </c>
      <c r="DA30" s="250">
        <v>0</v>
      </c>
      <c r="DB30" s="250">
        <v>49</v>
      </c>
      <c r="DC30" s="250">
        <v>47</v>
      </c>
      <c r="DD30" s="250">
        <v>0</v>
      </c>
      <c r="DE30" s="250">
        <v>0</v>
      </c>
      <c r="DF30" s="250">
        <f>SUM(DG30,DN30)</f>
        <v>233</v>
      </c>
      <c r="DG30" s="250">
        <f>SUM(DH30:DM30)</f>
        <v>0</v>
      </c>
      <c r="DH30" s="250">
        <v>0</v>
      </c>
      <c r="DI30" s="250">
        <v>0</v>
      </c>
      <c r="DJ30" s="250">
        <v>0</v>
      </c>
      <c r="DK30" s="250">
        <v>0</v>
      </c>
      <c r="DL30" s="250">
        <v>0</v>
      </c>
      <c r="DM30" s="250">
        <v>0</v>
      </c>
      <c r="DN30" s="250">
        <f>SUM(DO30:DT30)</f>
        <v>233</v>
      </c>
      <c r="DO30" s="250">
        <v>0</v>
      </c>
      <c r="DP30" s="250">
        <v>0</v>
      </c>
      <c r="DQ30" s="250">
        <v>0</v>
      </c>
      <c r="DR30" s="250">
        <v>0</v>
      </c>
      <c r="DS30" s="250">
        <v>0</v>
      </c>
      <c r="DT30" s="250">
        <v>233</v>
      </c>
      <c r="DU30" s="250">
        <f>SUM(DV30:DY30)</f>
        <v>0</v>
      </c>
      <c r="DV30" s="250">
        <v>0</v>
      </c>
      <c r="DW30" s="250">
        <v>0</v>
      </c>
      <c r="DX30" s="250">
        <v>0</v>
      </c>
      <c r="DY30" s="250">
        <v>0</v>
      </c>
      <c r="DZ30" s="250">
        <f>SUM(EA30,EH30)</f>
        <v>0</v>
      </c>
      <c r="EA30" s="250">
        <f>SUM(EB30:EG30)</f>
        <v>0</v>
      </c>
      <c r="EB30" s="250">
        <v>0</v>
      </c>
      <c r="EC30" s="250">
        <v>0</v>
      </c>
      <c r="ED30" s="250">
        <v>0</v>
      </c>
      <c r="EE30" s="250">
        <v>0</v>
      </c>
      <c r="EF30" s="250">
        <v>0</v>
      </c>
      <c r="EG30" s="250">
        <v>0</v>
      </c>
      <c r="EH30" s="250">
        <f>SUM(EI30:EN30)</f>
        <v>0</v>
      </c>
      <c r="EI30" s="250">
        <v>0</v>
      </c>
      <c r="EJ30" s="250">
        <v>0</v>
      </c>
      <c r="EK30" s="250">
        <v>0</v>
      </c>
      <c r="EL30" s="250">
        <v>0</v>
      </c>
      <c r="EM30" s="250">
        <v>0</v>
      </c>
      <c r="EN30" s="250">
        <v>0</v>
      </c>
    </row>
    <row r="31" spans="1:144" s="201" customFormat="1" ht="12" customHeight="1">
      <c r="A31" s="202" t="s">
        <v>402</v>
      </c>
      <c r="B31" s="203" t="s">
        <v>450</v>
      </c>
      <c r="C31" s="202" t="s">
        <v>451</v>
      </c>
      <c r="D31" s="250">
        <f>SUM(E31,T31,AI31,AX31,BM31,CB31,CQ31,DF31,DU31,DZ31)</f>
        <v>1020</v>
      </c>
      <c r="E31" s="250">
        <f>SUM(F31,M31)</f>
        <v>848</v>
      </c>
      <c r="F31" s="250">
        <f>SUM(G31:L31)</f>
        <v>711</v>
      </c>
      <c r="G31" s="250">
        <v>0</v>
      </c>
      <c r="H31" s="250">
        <v>711</v>
      </c>
      <c r="I31" s="250">
        <v>0</v>
      </c>
      <c r="J31" s="250">
        <v>0</v>
      </c>
      <c r="K31" s="250">
        <v>0</v>
      </c>
      <c r="L31" s="250">
        <v>0</v>
      </c>
      <c r="M31" s="250">
        <f>SUM(N31:S31)</f>
        <v>137</v>
      </c>
      <c r="N31" s="250">
        <v>0</v>
      </c>
      <c r="O31" s="250">
        <v>137</v>
      </c>
      <c r="P31" s="250">
        <v>0</v>
      </c>
      <c r="Q31" s="250">
        <v>0</v>
      </c>
      <c r="R31" s="250">
        <v>0</v>
      </c>
      <c r="S31" s="250">
        <v>0</v>
      </c>
      <c r="T31" s="250">
        <f>SUM(U31,AB31)</f>
        <v>92</v>
      </c>
      <c r="U31" s="250">
        <f>SUM(V31:AA31)</f>
        <v>46</v>
      </c>
      <c r="V31" s="250">
        <v>0</v>
      </c>
      <c r="W31" s="250">
        <v>0</v>
      </c>
      <c r="X31" s="250">
        <v>39</v>
      </c>
      <c r="Y31" s="250">
        <v>7</v>
      </c>
      <c r="Z31" s="250">
        <v>0</v>
      </c>
      <c r="AA31" s="250">
        <v>0</v>
      </c>
      <c r="AB31" s="250">
        <f>SUM(AC31:AH31)</f>
        <v>46</v>
      </c>
      <c r="AC31" s="250">
        <v>0</v>
      </c>
      <c r="AD31" s="250">
        <v>0</v>
      </c>
      <c r="AE31" s="250">
        <v>46</v>
      </c>
      <c r="AF31" s="250">
        <v>0</v>
      </c>
      <c r="AG31" s="250">
        <v>0</v>
      </c>
      <c r="AH31" s="250">
        <v>0</v>
      </c>
      <c r="AI31" s="250">
        <f>SUM(AJ31,AQ31)</f>
        <v>0</v>
      </c>
      <c r="AJ31" s="250">
        <f>SUM(AK31:AP31)</f>
        <v>0</v>
      </c>
      <c r="AK31" s="250">
        <v>0</v>
      </c>
      <c r="AL31" s="250">
        <v>0</v>
      </c>
      <c r="AM31" s="250">
        <v>0</v>
      </c>
      <c r="AN31" s="250">
        <v>0</v>
      </c>
      <c r="AO31" s="250">
        <v>0</v>
      </c>
      <c r="AP31" s="250">
        <v>0</v>
      </c>
      <c r="AQ31" s="250">
        <f>SUM(AR31:AW31)</f>
        <v>0</v>
      </c>
      <c r="AR31" s="250">
        <v>0</v>
      </c>
      <c r="AS31" s="250">
        <v>0</v>
      </c>
      <c r="AT31" s="250">
        <v>0</v>
      </c>
      <c r="AU31" s="250">
        <v>0</v>
      </c>
      <c r="AV31" s="250">
        <v>0</v>
      </c>
      <c r="AW31" s="250">
        <v>0</v>
      </c>
      <c r="AX31" s="250">
        <f>SUM(AY31,BF31)</f>
        <v>0</v>
      </c>
      <c r="AY31" s="250">
        <f>SUM(AZ31:BE31)</f>
        <v>0</v>
      </c>
      <c r="AZ31" s="250">
        <v>0</v>
      </c>
      <c r="BA31" s="250">
        <v>0</v>
      </c>
      <c r="BB31" s="250">
        <v>0</v>
      </c>
      <c r="BC31" s="250">
        <v>0</v>
      </c>
      <c r="BD31" s="250">
        <v>0</v>
      </c>
      <c r="BE31" s="250">
        <v>0</v>
      </c>
      <c r="BF31" s="250">
        <f>SUM(BG31:BL31)</f>
        <v>0</v>
      </c>
      <c r="BG31" s="250">
        <v>0</v>
      </c>
      <c r="BH31" s="250">
        <v>0</v>
      </c>
      <c r="BI31" s="250">
        <v>0</v>
      </c>
      <c r="BJ31" s="250">
        <v>0</v>
      </c>
      <c r="BK31" s="250">
        <v>0</v>
      </c>
      <c r="BL31" s="250">
        <v>0</v>
      </c>
      <c r="BM31" s="250">
        <f>SUM(BN31,BU31)</f>
        <v>0</v>
      </c>
      <c r="BN31" s="250">
        <f>SUM(BO31:BT31)</f>
        <v>0</v>
      </c>
      <c r="BO31" s="250">
        <v>0</v>
      </c>
      <c r="BP31" s="250">
        <v>0</v>
      </c>
      <c r="BQ31" s="250">
        <v>0</v>
      </c>
      <c r="BR31" s="250">
        <v>0</v>
      </c>
      <c r="BS31" s="250">
        <v>0</v>
      </c>
      <c r="BT31" s="250">
        <v>0</v>
      </c>
      <c r="BU31" s="250">
        <f>SUM(BV31:CA31)</f>
        <v>0</v>
      </c>
      <c r="BV31" s="250">
        <v>0</v>
      </c>
      <c r="BW31" s="250">
        <v>0</v>
      </c>
      <c r="BX31" s="250">
        <v>0</v>
      </c>
      <c r="BY31" s="250">
        <v>0</v>
      </c>
      <c r="BZ31" s="250">
        <v>0</v>
      </c>
      <c r="CA31" s="250">
        <v>0</v>
      </c>
      <c r="CB31" s="250">
        <f>SUM(CC31,CJ31)</f>
        <v>0</v>
      </c>
      <c r="CC31" s="250">
        <f>SUM(CD31:CI31)</f>
        <v>0</v>
      </c>
      <c r="CD31" s="250">
        <v>0</v>
      </c>
      <c r="CE31" s="250">
        <v>0</v>
      </c>
      <c r="CF31" s="250">
        <v>0</v>
      </c>
      <c r="CG31" s="250">
        <v>0</v>
      </c>
      <c r="CH31" s="250">
        <v>0</v>
      </c>
      <c r="CI31" s="250">
        <v>0</v>
      </c>
      <c r="CJ31" s="250">
        <f>SUM(CK31:CP31)</f>
        <v>0</v>
      </c>
      <c r="CK31" s="250">
        <v>0</v>
      </c>
      <c r="CL31" s="250">
        <v>0</v>
      </c>
      <c r="CM31" s="250">
        <v>0</v>
      </c>
      <c r="CN31" s="250">
        <v>0</v>
      </c>
      <c r="CO31" s="250">
        <v>0</v>
      </c>
      <c r="CP31" s="250">
        <v>0</v>
      </c>
      <c r="CQ31" s="250">
        <f>SUM(CR31,CY31)</f>
        <v>19</v>
      </c>
      <c r="CR31" s="250">
        <f>SUM(CS31:CX31)</f>
        <v>19</v>
      </c>
      <c r="CS31" s="250">
        <v>0</v>
      </c>
      <c r="CT31" s="250">
        <v>0</v>
      </c>
      <c r="CU31" s="250">
        <v>0</v>
      </c>
      <c r="CV31" s="250">
        <v>19</v>
      </c>
      <c r="CW31" s="250">
        <v>0</v>
      </c>
      <c r="CX31" s="250">
        <v>0</v>
      </c>
      <c r="CY31" s="250">
        <f>SUM(CZ31:DE31)</f>
        <v>0</v>
      </c>
      <c r="CZ31" s="250">
        <v>0</v>
      </c>
      <c r="DA31" s="250">
        <v>0</v>
      </c>
      <c r="DB31" s="250">
        <v>0</v>
      </c>
      <c r="DC31" s="250">
        <v>0</v>
      </c>
      <c r="DD31" s="250">
        <v>0</v>
      </c>
      <c r="DE31" s="250">
        <v>0</v>
      </c>
      <c r="DF31" s="250">
        <f>SUM(DG31,DN31)</f>
        <v>0</v>
      </c>
      <c r="DG31" s="250">
        <f>SUM(DH31:DM31)</f>
        <v>0</v>
      </c>
      <c r="DH31" s="250">
        <v>0</v>
      </c>
      <c r="DI31" s="250">
        <v>0</v>
      </c>
      <c r="DJ31" s="250">
        <v>0</v>
      </c>
      <c r="DK31" s="250">
        <v>0</v>
      </c>
      <c r="DL31" s="250">
        <v>0</v>
      </c>
      <c r="DM31" s="250">
        <v>0</v>
      </c>
      <c r="DN31" s="250">
        <f>SUM(DO31:DT31)</f>
        <v>0</v>
      </c>
      <c r="DO31" s="250">
        <v>0</v>
      </c>
      <c r="DP31" s="250">
        <v>0</v>
      </c>
      <c r="DQ31" s="250">
        <v>0</v>
      </c>
      <c r="DR31" s="250">
        <v>0</v>
      </c>
      <c r="DS31" s="250">
        <v>0</v>
      </c>
      <c r="DT31" s="250">
        <v>0</v>
      </c>
      <c r="DU31" s="250">
        <f>SUM(DV31:DY31)</f>
        <v>61</v>
      </c>
      <c r="DV31" s="250">
        <v>61</v>
      </c>
      <c r="DW31" s="250">
        <v>0</v>
      </c>
      <c r="DX31" s="250">
        <v>0</v>
      </c>
      <c r="DY31" s="250">
        <v>0</v>
      </c>
      <c r="DZ31" s="250">
        <f>SUM(EA31,EH31)</f>
        <v>0</v>
      </c>
      <c r="EA31" s="250">
        <f>SUM(EB31:EG31)</f>
        <v>0</v>
      </c>
      <c r="EB31" s="250">
        <v>0</v>
      </c>
      <c r="EC31" s="250">
        <v>0</v>
      </c>
      <c r="ED31" s="250">
        <v>0</v>
      </c>
      <c r="EE31" s="250">
        <v>0</v>
      </c>
      <c r="EF31" s="250">
        <v>0</v>
      </c>
      <c r="EG31" s="250">
        <v>0</v>
      </c>
      <c r="EH31" s="250">
        <f>SUM(EI31:EN31)</f>
        <v>0</v>
      </c>
      <c r="EI31" s="250">
        <v>0</v>
      </c>
      <c r="EJ31" s="250">
        <v>0</v>
      </c>
      <c r="EK31" s="250">
        <v>0</v>
      </c>
      <c r="EL31" s="250">
        <v>0</v>
      </c>
      <c r="EM31" s="250">
        <v>0</v>
      </c>
      <c r="EN31" s="250">
        <v>0</v>
      </c>
    </row>
    <row r="32" spans="1:144" s="201" customFormat="1" ht="12" customHeight="1">
      <c r="A32" s="202" t="s">
        <v>402</v>
      </c>
      <c r="B32" s="203" t="s">
        <v>452</v>
      </c>
      <c r="C32" s="202" t="s">
        <v>453</v>
      </c>
      <c r="D32" s="250">
        <f>SUM(E32,T32,AI32,AX32,BM32,CB32,CQ32,DF32,DU32,DZ32)</f>
        <v>5068</v>
      </c>
      <c r="E32" s="250">
        <f>SUM(F32,M32)</f>
        <v>4286</v>
      </c>
      <c r="F32" s="250">
        <f>SUM(G32:L32)</f>
        <v>3652</v>
      </c>
      <c r="G32" s="250">
        <v>0</v>
      </c>
      <c r="H32" s="250">
        <v>3652</v>
      </c>
      <c r="I32" s="250">
        <v>0</v>
      </c>
      <c r="J32" s="250">
        <v>0</v>
      </c>
      <c r="K32" s="250">
        <v>0</v>
      </c>
      <c r="L32" s="250">
        <v>0</v>
      </c>
      <c r="M32" s="250">
        <f>SUM(N32:S32)</f>
        <v>634</v>
      </c>
      <c r="N32" s="250">
        <v>0</v>
      </c>
      <c r="O32" s="250">
        <v>634</v>
      </c>
      <c r="P32" s="250">
        <v>0</v>
      </c>
      <c r="Q32" s="250">
        <v>0</v>
      </c>
      <c r="R32" s="250">
        <v>0</v>
      </c>
      <c r="S32" s="250">
        <v>0</v>
      </c>
      <c r="T32" s="250">
        <f>SUM(U32,AB32)</f>
        <v>412</v>
      </c>
      <c r="U32" s="250">
        <f>SUM(V32:AA32)</f>
        <v>173</v>
      </c>
      <c r="V32" s="250">
        <v>0</v>
      </c>
      <c r="W32" s="250">
        <v>0</v>
      </c>
      <c r="X32" s="250">
        <v>137</v>
      </c>
      <c r="Y32" s="250">
        <v>36</v>
      </c>
      <c r="Z32" s="250">
        <v>0</v>
      </c>
      <c r="AA32" s="250">
        <v>0</v>
      </c>
      <c r="AB32" s="250">
        <f>SUM(AC32:AH32)</f>
        <v>239</v>
      </c>
      <c r="AC32" s="250">
        <v>0</v>
      </c>
      <c r="AD32" s="250">
        <v>0</v>
      </c>
      <c r="AE32" s="250">
        <v>239</v>
      </c>
      <c r="AF32" s="250">
        <v>0</v>
      </c>
      <c r="AG32" s="250">
        <v>0</v>
      </c>
      <c r="AH32" s="250">
        <v>0</v>
      </c>
      <c r="AI32" s="250">
        <f>SUM(AJ32,AQ32)</f>
        <v>0</v>
      </c>
      <c r="AJ32" s="250">
        <f>SUM(AK32:AP32)</f>
        <v>0</v>
      </c>
      <c r="AK32" s="250">
        <v>0</v>
      </c>
      <c r="AL32" s="250">
        <v>0</v>
      </c>
      <c r="AM32" s="250">
        <v>0</v>
      </c>
      <c r="AN32" s="250">
        <v>0</v>
      </c>
      <c r="AO32" s="250">
        <v>0</v>
      </c>
      <c r="AP32" s="250">
        <v>0</v>
      </c>
      <c r="AQ32" s="250">
        <f>SUM(AR32:AW32)</f>
        <v>0</v>
      </c>
      <c r="AR32" s="250">
        <v>0</v>
      </c>
      <c r="AS32" s="250">
        <v>0</v>
      </c>
      <c r="AT32" s="250">
        <v>0</v>
      </c>
      <c r="AU32" s="250">
        <v>0</v>
      </c>
      <c r="AV32" s="250">
        <v>0</v>
      </c>
      <c r="AW32" s="250">
        <v>0</v>
      </c>
      <c r="AX32" s="250">
        <f>SUM(AY32,BF32)</f>
        <v>0</v>
      </c>
      <c r="AY32" s="250">
        <f>SUM(AZ32:BE32)</f>
        <v>0</v>
      </c>
      <c r="AZ32" s="250">
        <v>0</v>
      </c>
      <c r="BA32" s="250">
        <v>0</v>
      </c>
      <c r="BB32" s="250">
        <v>0</v>
      </c>
      <c r="BC32" s="250">
        <v>0</v>
      </c>
      <c r="BD32" s="250">
        <v>0</v>
      </c>
      <c r="BE32" s="250">
        <v>0</v>
      </c>
      <c r="BF32" s="250">
        <f>SUM(BG32:BL32)</f>
        <v>0</v>
      </c>
      <c r="BG32" s="250">
        <v>0</v>
      </c>
      <c r="BH32" s="250">
        <v>0</v>
      </c>
      <c r="BI32" s="250">
        <v>0</v>
      </c>
      <c r="BJ32" s="250">
        <v>0</v>
      </c>
      <c r="BK32" s="250">
        <v>0</v>
      </c>
      <c r="BL32" s="250">
        <v>0</v>
      </c>
      <c r="BM32" s="250">
        <f>SUM(BN32,BU32)</f>
        <v>0</v>
      </c>
      <c r="BN32" s="250">
        <f>SUM(BO32:BT32)</f>
        <v>0</v>
      </c>
      <c r="BO32" s="250">
        <v>0</v>
      </c>
      <c r="BP32" s="250">
        <v>0</v>
      </c>
      <c r="BQ32" s="250">
        <v>0</v>
      </c>
      <c r="BR32" s="250">
        <v>0</v>
      </c>
      <c r="BS32" s="250">
        <v>0</v>
      </c>
      <c r="BT32" s="250">
        <v>0</v>
      </c>
      <c r="BU32" s="250">
        <f>SUM(BV32:CA32)</f>
        <v>0</v>
      </c>
      <c r="BV32" s="250">
        <v>0</v>
      </c>
      <c r="BW32" s="250">
        <v>0</v>
      </c>
      <c r="BX32" s="250">
        <v>0</v>
      </c>
      <c r="BY32" s="250">
        <v>0</v>
      </c>
      <c r="BZ32" s="250">
        <v>0</v>
      </c>
      <c r="CA32" s="250">
        <v>0</v>
      </c>
      <c r="CB32" s="250">
        <f>SUM(CC32,CJ32)</f>
        <v>0</v>
      </c>
      <c r="CC32" s="250">
        <f>SUM(CD32:CI32)</f>
        <v>0</v>
      </c>
      <c r="CD32" s="250">
        <v>0</v>
      </c>
      <c r="CE32" s="250">
        <v>0</v>
      </c>
      <c r="CF32" s="250">
        <v>0</v>
      </c>
      <c r="CG32" s="250">
        <v>0</v>
      </c>
      <c r="CH32" s="250">
        <v>0</v>
      </c>
      <c r="CI32" s="250">
        <v>0</v>
      </c>
      <c r="CJ32" s="250">
        <f>SUM(CK32:CP32)</f>
        <v>0</v>
      </c>
      <c r="CK32" s="250">
        <v>0</v>
      </c>
      <c r="CL32" s="250">
        <v>0</v>
      </c>
      <c r="CM32" s="250">
        <v>0</v>
      </c>
      <c r="CN32" s="250">
        <v>0</v>
      </c>
      <c r="CO32" s="250">
        <v>0</v>
      </c>
      <c r="CP32" s="250">
        <v>0</v>
      </c>
      <c r="CQ32" s="250">
        <f>SUM(CR32,CY32)</f>
        <v>84</v>
      </c>
      <c r="CR32" s="250">
        <f>SUM(CS32:CX32)</f>
        <v>84</v>
      </c>
      <c r="CS32" s="250">
        <v>0</v>
      </c>
      <c r="CT32" s="250">
        <v>0</v>
      </c>
      <c r="CU32" s="250">
        <v>0</v>
      </c>
      <c r="CV32" s="250">
        <v>84</v>
      </c>
      <c r="CW32" s="250">
        <v>0</v>
      </c>
      <c r="CX32" s="250">
        <v>0</v>
      </c>
      <c r="CY32" s="250">
        <f>SUM(CZ32:DE32)</f>
        <v>0</v>
      </c>
      <c r="CZ32" s="250">
        <v>0</v>
      </c>
      <c r="DA32" s="250">
        <v>0</v>
      </c>
      <c r="DB32" s="250">
        <v>0</v>
      </c>
      <c r="DC32" s="250">
        <v>0</v>
      </c>
      <c r="DD32" s="250">
        <v>0</v>
      </c>
      <c r="DE32" s="250">
        <v>0</v>
      </c>
      <c r="DF32" s="250">
        <f>SUM(DG32,DN32)</f>
        <v>0</v>
      </c>
      <c r="DG32" s="250">
        <f>SUM(DH32:DM32)</f>
        <v>0</v>
      </c>
      <c r="DH32" s="250">
        <v>0</v>
      </c>
      <c r="DI32" s="250">
        <v>0</v>
      </c>
      <c r="DJ32" s="250">
        <v>0</v>
      </c>
      <c r="DK32" s="250">
        <v>0</v>
      </c>
      <c r="DL32" s="250">
        <v>0</v>
      </c>
      <c r="DM32" s="250">
        <v>0</v>
      </c>
      <c r="DN32" s="250">
        <f>SUM(DO32:DT32)</f>
        <v>0</v>
      </c>
      <c r="DO32" s="250">
        <v>0</v>
      </c>
      <c r="DP32" s="250">
        <v>0</v>
      </c>
      <c r="DQ32" s="250">
        <v>0</v>
      </c>
      <c r="DR32" s="250">
        <v>0</v>
      </c>
      <c r="DS32" s="250">
        <v>0</v>
      </c>
      <c r="DT32" s="250">
        <v>0</v>
      </c>
      <c r="DU32" s="250">
        <f>SUM(DV32:DY32)</f>
        <v>286</v>
      </c>
      <c r="DV32" s="250">
        <v>286</v>
      </c>
      <c r="DW32" s="250">
        <v>0</v>
      </c>
      <c r="DX32" s="250">
        <v>0</v>
      </c>
      <c r="DY32" s="250">
        <v>0</v>
      </c>
      <c r="DZ32" s="250">
        <f>SUM(EA32,EH32)</f>
        <v>0</v>
      </c>
      <c r="EA32" s="250">
        <f>SUM(EB32:EG32)</f>
        <v>0</v>
      </c>
      <c r="EB32" s="250">
        <v>0</v>
      </c>
      <c r="EC32" s="250">
        <v>0</v>
      </c>
      <c r="ED32" s="250">
        <v>0</v>
      </c>
      <c r="EE32" s="250">
        <v>0</v>
      </c>
      <c r="EF32" s="250">
        <v>0</v>
      </c>
      <c r="EG32" s="250">
        <v>0</v>
      </c>
      <c r="EH32" s="250">
        <f>SUM(EI32:EN32)</f>
        <v>0</v>
      </c>
      <c r="EI32" s="250">
        <v>0</v>
      </c>
      <c r="EJ32" s="250">
        <v>0</v>
      </c>
      <c r="EK32" s="250">
        <v>0</v>
      </c>
      <c r="EL32" s="250">
        <v>0</v>
      </c>
      <c r="EM32" s="250">
        <v>0</v>
      </c>
      <c r="EN32" s="250">
        <v>0</v>
      </c>
    </row>
    <row r="33" spans="1:144" s="201" customFormat="1" ht="12" customHeight="1">
      <c r="A33" s="202" t="s">
        <v>402</v>
      </c>
      <c r="B33" s="203" t="s">
        <v>454</v>
      </c>
      <c r="C33" s="202" t="s">
        <v>455</v>
      </c>
      <c r="D33" s="250">
        <f>SUM(E33,T33,AI33,AX33,BM33,CB33,CQ33,DF33,DU33,DZ33)</f>
        <v>2975</v>
      </c>
      <c r="E33" s="250">
        <f>SUM(F33,M33)</f>
        <v>2546</v>
      </c>
      <c r="F33" s="250">
        <f>SUM(G33:L33)</f>
        <v>1328</v>
      </c>
      <c r="G33" s="250">
        <v>0</v>
      </c>
      <c r="H33" s="250">
        <v>1328</v>
      </c>
      <c r="I33" s="250">
        <v>0</v>
      </c>
      <c r="J33" s="250">
        <v>0</v>
      </c>
      <c r="K33" s="250">
        <v>0</v>
      </c>
      <c r="L33" s="250">
        <v>0</v>
      </c>
      <c r="M33" s="250">
        <f>SUM(N33:S33)</f>
        <v>1218</v>
      </c>
      <c r="N33" s="250">
        <v>0</v>
      </c>
      <c r="O33" s="250">
        <v>1218</v>
      </c>
      <c r="P33" s="250">
        <v>0</v>
      </c>
      <c r="Q33" s="250">
        <v>0</v>
      </c>
      <c r="R33" s="250">
        <v>0</v>
      </c>
      <c r="S33" s="250">
        <v>0</v>
      </c>
      <c r="T33" s="250">
        <f>SUM(U33,AB33)</f>
        <v>0</v>
      </c>
      <c r="U33" s="250">
        <f>SUM(V33:AA33)</f>
        <v>0</v>
      </c>
      <c r="V33" s="250">
        <v>0</v>
      </c>
      <c r="W33" s="250">
        <v>0</v>
      </c>
      <c r="X33" s="250">
        <v>0</v>
      </c>
      <c r="Y33" s="250">
        <v>0</v>
      </c>
      <c r="Z33" s="250">
        <v>0</v>
      </c>
      <c r="AA33" s="250">
        <v>0</v>
      </c>
      <c r="AB33" s="250">
        <f>SUM(AC33:AH33)</f>
        <v>0</v>
      </c>
      <c r="AC33" s="250">
        <v>0</v>
      </c>
      <c r="AD33" s="250">
        <v>0</v>
      </c>
      <c r="AE33" s="250">
        <v>0</v>
      </c>
      <c r="AF33" s="250">
        <v>0</v>
      </c>
      <c r="AG33" s="250">
        <v>0</v>
      </c>
      <c r="AH33" s="250">
        <v>0</v>
      </c>
      <c r="AI33" s="250">
        <f>SUM(AJ33,AQ33)</f>
        <v>0</v>
      </c>
      <c r="AJ33" s="250">
        <f>SUM(AK33:AP33)</f>
        <v>0</v>
      </c>
      <c r="AK33" s="250">
        <v>0</v>
      </c>
      <c r="AL33" s="250">
        <v>0</v>
      </c>
      <c r="AM33" s="250">
        <v>0</v>
      </c>
      <c r="AN33" s="250">
        <v>0</v>
      </c>
      <c r="AO33" s="250">
        <v>0</v>
      </c>
      <c r="AP33" s="250">
        <v>0</v>
      </c>
      <c r="AQ33" s="250">
        <f>SUM(AR33:AW33)</f>
        <v>0</v>
      </c>
      <c r="AR33" s="250">
        <v>0</v>
      </c>
      <c r="AS33" s="250">
        <v>0</v>
      </c>
      <c r="AT33" s="250">
        <v>0</v>
      </c>
      <c r="AU33" s="250">
        <v>0</v>
      </c>
      <c r="AV33" s="250">
        <v>0</v>
      </c>
      <c r="AW33" s="250">
        <v>0</v>
      </c>
      <c r="AX33" s="250">
        <f>SUM(AY33,BF33)</f>
        <v>0</v>
      </c>
      <c r="AY33" s="250">
        <f>SUM(AZ33:BE33)</f>
        <v>0</v>
      </c>
      <c r="AZ33" s="250">
        <v>0</v>
      </c>
      <c r="BA33" s="250">
        <v>0</v>
      </c>
      <c r="BB33" s="250">
        <v>0</v>
      </c>
      <c r="BC33" s="250">
        <v>0</v>
      </c>
      <c r="BD33" s="250">
        <v>0</v>
      </c>
      <c r="BE33" s="250">
        <v>0</v>
      </c>
      <c r="BF33" s="250">
        <f>SUM(BG33:BL33)</f>
        <v>0</v>
      </c>
      <c r="BG33" s="250">
        <v>0</v>
      </c>
      <c r="BH33" s="250">
        <v>0</v>
      </c>
      <c r="BI33" s="250">
        <v>0</v>
      </c>
      <c r="BJ33" s="250">
        <v>0</v>
      </c>
      <c r="BK33" s="250">
        <v>0</v>
      </c>
      <c r="BL33" s="250">
        <v>0</v>
      </c>
      <c r="BM33" s="250">
        <f>SUM(BN33,BU33)</f>
        <v>0</v>
      </c>
      <c r="BN33" s="250">
        <f>SUM(BO33:BT33)</f>
        <v>0</v>
      </c>
      <c r="BO33" s="250">
        <v>0</v>
      </c>
      <c r="BP33" s="250">
        <v>0</v>
      </c>
      <c r="BQ33" s="250">
        <v>0</v>
      </c>
      <c r="BR33" s="250">
        <v>0</v>
      </c>
      <c r="BS33" s="250">
        <v>0</v>
      </c>
      <c r="BT33" s="250">
        <v>0</v>
      </c>
      <c r="BU33" s="250">
        <f>SUM(BV33:CA33)</f>
        <v>0</v>
      </c>
      <c r="BV33" s="250">
        <v>0</v>
      </c>
      <c r="BW33" s="250">
        <v>0</v>
      </c>
      <c r="BX33" s="250">
        <v>0</v>
      </c>
      <c r="BY33" s="250">
        <v>0</v>
      </c>
      <c r="BZ33" s="250">
        <v>0</v>
      </c>
      <c r="CA33" s="250">
        <v>0</v>
      </c>
      <c r="CB33" s="250">
        <f>SUM(CC33,CJ33)</f>
        <v>0</v>
      </c>
      <c r="CC33" s="250">
        <f>SUM(CD33:CI33)</f>
        <v>0</v>
      </c>
      <c r="CD33" s="250">
        <v>0</v>
      </c>
      <c r="CE33" s="250">
        <v>0</v>
      </c>
      <c r="CF33" s="250">
        <v>0</v>
      </c>
      <c r="CG33" s="250">
        <v>0</v>
      </c>
      <c r="CH33" s="250">
        <v>0</v>
      </c>
      <c r="CI33" s="250">
        <v>0</v>
      </c>
      <c r="CJ33" s="250">
        <f>SUM(CK33:CP33)</f>
        <v>0</v>
      </c>
      <c r="CK33" s="250">
        <v>0</v>
      </c>
      <c r="CL33" s="250">
        <v>0</v>
      </c>
      <c r="CM33" s="250">
        <v>0</v>
      </c>
      <c r="CN33" s="250">
        <v>0</v>
      </c>
      <c r="CO33" s="250">
        <v>0</v>
      </c>
      <c r="CP33" s="250">
        <v>0</v>
      </c>
      <c r="CQ33" s="250">
        <f>SUM(CR33,CY33)</f>
        <v>255</v>
      </c>
      <c r="CR33" s="250">
        <f>SUM(CS33:CX33)</f>
        <v>255</v>
      </c>
      <c r="CS33" s="250">
        <v>0</v>
      </c>
      <c r="CT33" s="250">
        <v>0</v>
      </c>
      <c r="CU33" s="250">
        <v>144</v>
      </c>
      <c r="CV33" s="250">
        <v>111</v>
      </c>
      <c r="CW33" s="250">
        <v>0</v>
      </c>
      <c r="CX33" s="250">
        <v>0</v>
      </c>
      <c r="CY33" s="250">
        <f>SUM(CZ33:DE33)</f>
        <v>0</v>
      </c>
      <c r="CZ33" s="250">
        <v>0</v>
      </c>
      <c r="DA33" s="250">
        <v>0</v>
      </c>
      <c r="DB33" s="250">
        <v>0</v>
      </c>
      <c r="DC33" s="250">
        <v>0</v>
      </c>
      <c r="DD33" s="250">
        <v>0</v>
      </c>
      <c r="DE33" s="250">
        <v>0</v>
      </c>
      <c r="DF33" s="250">
        <f>SUM(DG33,DN33)</f>
        <v>0</v>
      </c>
      <c r="DG33" s="250">
        <f>SUM(DH33:DM33)</f>
        <v>0</v>
      </c>
      <c r="DH33" s="250">
        <v>0</v>
      </c>
      <c r="DI33" s="250">
        <v>0</v>
      </c>
      <c r="DJ33" s="250">
        <v>0</v>
      </c>
      <c r="DK33" s="250">
        <v>0</v>
      </c>
      <c r="DL33" s="250">
        <v>0</v>
      </c>
      <c r="DM33" s="250">
        <v>0</v>
      </c>
      <c r="DN33" s="250">
        <f>SUM(DO33:DT33)</f>
        <v>0</v>
      </c>
      <c r="DO33" s="250">
        <v>0</v>
      </c>
      <c r="DP33" s="250">
        <v>0</v>
      </c>
      <c r="DQ33" s="250">
        <v>0</v>
      </c>
      <c r="DR33" s="250">
        <v>0</v>
      </c>
      <c r="DS33" s="250">
        <v>0</v>
      </c>
      <c r="DT33" s="250">
        <v>0</v>
      </c>
      <c r="DU33" s="250">
        <f>SUM(DV33:DY33)</f>
        <v>174</v>
      </c>
      <c r="DV33" s="250">
        <v>122</v>
      </c>
      <c r="DW33" s="250">
        <v>0</v>
      </c>
      <c r="DX33" s="250">
        <v>52</v>
      </c>
      <c r="DY33" s="250">
        <v>0</v>
      </c>
      <c r="DZ33" s="250">
        <f>SUM(EA33,EH33)</f>
        <v>0</v>
      </c>
      <c r="EA33" s="250">
        <f>SUM(EB33:EG33)</f>
        <v>0</v>
      </c>
      <c r="EB33" s="250">
        <v>0</v>
      </c>
      <c r="EC33" s="250">
        <v>0</v>
      </c>
      <c r="ED33" s="250">
        <v>0</v>
      </c>
      <c r="EE33" s="250">
        <v>0</v>
      </c>
      <c r="EF33" s="250">
        <v>0</v>
      </c>
      <c r="EG33" s="250">
        <v>0</v>
      </c>
      <c r="EH33" s="250">
        <f>SUM(EI33:EN33)</f>
        <v>0</v>
      </c>
      <c r="EI33" s="250">
        <v>0</v>
      </c>
      <c r="EJ33" s="250">
        <v>0</v>
      </c>
      <c r="EK33" s="250">
        <v>0</v>
      </c>
      <c r="EL33" s="250">
        <v>0</v>
      </c>
      <c r="EM33" s="250">
        <v>0</v>
      </c>
      <c r="EN33" s="250">
        <v>0</v>
      </c>
    </row>
    <row r="34" spans="1:144" s="201" customFormat="1" ht="12" customHeight="1">
      <c r="A34" s="202" t="s">
        <v>402</v>
      </c>
      <c r="B34" s="203" t="s">
        <v>456</v>
      </c>
      <c r="C34" s="202" t="s">
        <v>457</v>
      </c>
      <c r="D34" s="250">
        <f>SUM(E34,T34,AI34,AX34,BM34,CB34,CQ34,DF34,DU34,DZ34)</f>
        <v>958</v>
      </c>
      <c r="E34" s="250">
        <f>SUM(F34,M34)</f>
        <v>747</v>
      </c>
      <c r="F34" s="250">
        <f>SUM(G34:L34)</f>
        <v>543</v>
      </c>
      <c r="G34" s="250">
        <v>0</v>
      </c>
      <c r="H34" s="250">
        <v>543</v>
      </c>
      <c r="I34" s="250">
        <v>0</v>
      </c>
      <c r="J34" s="250">
        <v>0</v>
      </c>
      <c r="K34" s="250">
        <v>0</v>
      </c>
      <c r="L34" s="250">
        <v>0</v>
      </c>
      <c r="M34" s="250">
        <f>SUM(N34:S34)</f>
        <v>204</v>
      </c>
      <c r="N34" s="250">
        <v>0</v>
      </c>
      <c r="O34" s="250">
        <v>204</v>
      </c>
      <c r="P34" s="250">
        <v>0</v>
      </c>
      <c r="Q34" s="250">
        <v>0</v>
      </c>
      <c r="R34" s="250">
        <v>0</v>
      </c>
      <c r="S34" s="250">
        <v>0</v>
      </c>
      <c r="T34" s="250">
        <f>SUM(U34,AB34)</f>
        <v>14</v>
      </c>
      <c r="U34" s="250">
        <f>SUM(V34:AA34)</f>
        <v>14</v>
      </c>
      <c r="V34" s="250">
        <v>0</v>
      </c>
      <c r="W34" s="250">
        <v>0</v>
      </c>
      <c r="X34" s="250">
        <v>0</v>
      </c>
      <c r="Y34" s="250">
        <v>0</v>
      </c>
      <c r="Z34" s="250">
        <v>0</v>
      </c>
      <c r="AA34" s="250">
        <v>14</v>
      </c>
      <c r="AB34" s="250">
        <f>SUM(AC34:AH34)</f>
        <v>0</v>
      </c>
      <c r="AC34" s="250">
        <v>0</v>
      </c>
      <c r="AD34" s="250">
        <v>0</v>
      </c>
      <c r="AE34" s="250">
        <v>0</v>
      </c>
      <c r="AF34" s="250">
        <v>0</v>
      </c>
      <c r="AG34" s="250">
        <v>0</v>
      </c>
      <c r="AH34" s="250">
        <v>0</v>
      </c>
      <c r="AI34" s="250">
        <f>SUM(AJ34,AQ34)</f>
        <v>0</v>
      </c>
      <c r="AJ34" s="250">
        <f>SUM(AK34:AP34)</f>
        <v>0</v>
      </c>
      <c r="AK34" s="250">
        <v>0</v>
      </c>
      <c r="AL34" s="250">
        <v>0</v>
      </c>
      <c r="AM34" s="250">
        <v>0</v>
      </c>
      <c r="AN34" s="250">
        <v>0</v>
      </c>
      <c r="AO34" s="250">
        <v>0</v>
      </c>
      <c r="AP34" s="250">
        <v>0</v>
      </c>
      <c r="AQ34" s="250">
        <f>SUM(AR34:AW34)</f>
        <v>0</v>
      </c>
      <c r="AR34" s="250">
        <v>0</v>
      </c>
      <c r="AS34" s="250">
        <v>0</v>
      </c>
      <c r="AT34" s="250">
        <v>0</v>
      </c>
      <c r="AU34" s="250">
        <v>0</v>
      </c>
      <c r="AV34" s="250">
        <v>0</v>
      </c>
      <c r="AW34" s="250">
        <v>0</v>
      </c>
      <c r="AX34" s="250">
        <f>SUM(AY34,BF34)</f>
        <v>0</v>
      </c>
      <c r="AY34" s="250">
        <f>SUM(AZ34:BE34)</f>
        <v>0</v>
      </c>
      <c r="AZ34" s="250">
        <v>0</v>
      </c>
      <c r="BA34" s="250">
        <v>0</v>
      </c>
      <c r="BB34" s="250">
        <v>0</v>
      </c>
      <c r="BC34" s="250">
        <v>0</v>
      </c>
      <c r="BD34" s="250">
        <v>0</v>
      </c>
      <c r="BE34" s="250">
        <v>0</v>
      </c>
      <c r="BF34" s="250">
        <f>SUM(BG34:BL34)</f>
        <v>0</v>
      </c>
      <c r="BG34" s="250">
        <v>0</v>
      </c>
      <c r="BH34" s="250">
        <v>0</v>
      </c>
      <c r="BI34" s="250">
        <v>0</v>
      </c>
      <c r="BJ34" s="250">
        <v>0</v>
      </c>
      <c r="BK34" s="250">
        <v>0</v>
      </c>
      <c r="BL34" s="250">
        <v>0</v>
      </c>
      <c r="BM34" s="250">
        <f>SUM(BN34,BU34)</f>
        <v>0</v>
      </c>
      <c r="BN34" s="250">
        <f>SUM(BO34:BT34)</f>
        <v>0</v>
      </c>
      <c r="BO34" s="250">
        <v>0</v>
      </c>
      <c r="BP34" s="250">
        <v>0</v>
      </c>
      <c r="BQ34" s="250">
        <v>0</v>
      </c>
      <c r="BR34" s="250">
        <v>0</v>
      </c>
      <c r="BS34" s="250">
        <v>0</v>
      </c>
      <c r="BT34" s="250">
        <v>0</v>
      </c>
      <c r="BU34" s="250">
        <f>SUM(BV34:CA34)</f>
        <v>0</v>
      </c>
      <c r="BV34" s="250">
        <v>0</v>
      </c>
      <c r="BW34" s="250">
        <v>0</v>
      </c>
      <c r="BX34" s="250">
        <v>0</v>
      </c>
      <c r="BY34" s="250">
        <v>0</v>
      </c>
      <c r="BZ34" s="250">
        <v>0</v>
      </c>
      <c r="CA34" s="250">
        <v>0</v>
      </c>
      <c r="CB34" s="250">
        <f>SUM(CC34,CJ34)</f>
        <v>0</v>
      </c>
      <c r="CC34" s="250">
        <f>SUM(CD34:CI34)</f>
        <v>0</v>
      </c>
      <c r="CD34" s="250">
        <v>0</v>
      </c>
      <c r="CE34" s="250">
        <v>0</v>
      </c>
      <c r="CF34" s="250">
        <v>0</v>
      </c>
      <c r="CG34" s="250">
        <v>0</v>
      </c>
      <c r="CH34" s="250">
        <v>0</v>
      </c>
      <c r="CI34" s="250">
        <v>0</v>
      </c>
      <c r="CJ34" s="250">
        <f>SUM(CK34:CP34)</f>
        <v>0</v>
      </c>
      <c r="CK34" s="250">
        <v>0</v>
      </c>
      <c r="CL34" s="250">
        <v>0</v>
      </c>
      <c r="CM34" s="250">
        <v>0</v>
      </c>
      <c r="CN34" s="250">
        <v>0</v>
      </c>
      <c r="CO34" s="250">
        <v>0</v>
      </c>
      <c r="CP34" s="250">
        <v>0</v>
      </c>
      <c r="CQ34" s="250">
        <f>SUM(CR34,CY34)</f>
        <v>0</v>
      </c>
      <c r="CR34" s="250">
        <f>SUM(CS34:CX34)</f>
        <v>0</v>
      </c>
      <c r="CS34" s="250">
        <v>0</v>
      </c>
      <c r="CT34" s="250">
        <v>0</v>
      </c>
      <c r="CU34" s="250">
        <v>0</v>
      </c>
      <c r="CV34" s="250">
        <v>0</v>
      </c>
      <c r="CW34" s="250">
        <v>0</v>
      </c>
      <c r="CX34" s="250">
        <v>0</v>
      </c>
      <c r="CY34" s="250">
        <f>SUM(CZ34:DE34)</f>
        <v>0</v>
      </c>
      <c r="CZ34" s="250">
        <v>0</v>
      </c>
      <c r="DA34" s="250">
        <v>0</v>
      </c>
      <c r="DB34" s="250">
        <v>0</v>
      </c>
      <c r="DC34" s="250">
        <v>0</v>
      </c>
      <c r="DD34" s="250">
        <v>0</v>
      </c>
      <c r="DE34" s="250">
        <v>0</v>
      </c>
      <c r="DF34" s="250">
        <f>SUM(DG34,DN34)</f>
        <v>0</v>
      </c>
      <c r="DG34" s="250">
        <f>SUM(DH34:DM34)</f>
        <v>0</v>
      </c>
      <c r="DH34" s="250">
        <v>0</v>
      </c>
      <c r="DI34" s="250">
        <v>0</v>
      </c>
      <c r="DJ34" s="250">
        <v>0</v>
      </c>
      <c r="DK34" s="250">
        <v>0</v>
      </c>
      <c r="DL34" s="250">
        <v>0</v>
      </c>
      <c r="DM34" s="250">
        <v>0</v>
      </c>
      <c r="DN34" s="250">
        <f>SUM(DO34:DT34)</f>
        <v>0</v>
      </c>
      <c r="DO34" s="250">
        <v>0</v>
      </c>
      <c r="DP34" s="250">
        <v>0</v>
      </c>
      <c r="DQ34" s="250">
        <v>0</v>
      </c>
      <c r="DR34" s="250">
        <v>0</v>
      </c>
      <c r="DS34" s="250">
        <v>0</v>
      </c>
      <c r="DT34" s="250">
        <v>0</v>
      </c>
      <c r="DU34" s="250">
        <f>SUM(DV34:DY34)</f>
        <v>189</v>
      </c>
      <c r="DV34" s="250">
        <v>187</v>
      </c>
      <c r="DW34" s="250">
        <v>2</v>
      </c>
      <c r="DX34" s="250">
        <v>0</v>
      </c>
      <c r="DY34" s="250">
        <v>0</v>
      </c>
      <c r="DZ34" s="250">
        <f>SUM(EA34,EH34)</f>
        <v>8</v>
      </c>
      <c r="EA34" s="250">
        <f>SUM(EB34:EG34)</f>
        <v>8</v>
      </c>
      <c r="EB34" s="250">
        <v>0</v>
      </c>
      <c r="EC34" s="250">
        <v>0</v>
      </c>
      <c r="ED34" s="250">
        <v>8</v>
      </c>
      <c r="EE34" s="250">
        <v>0</v>
      </c>
      <c r="EF34" s="250">
        <v>0</v>
      </c>
      <c r="EG34" s="250">
        <v>0</v>
      </c>
      <c r="EH34" s="250">
        <f>SUM(EI34:EN34)</f>
        <v>0</v>
      </c>
      <c r="EI34" s="250">
        <v>0</v>
      </c>
      <c r="EJ34" s="250">
        <v>0</v>
      </c>
      <c r="EK34" s="250">
        <v>0</v>
      </c>
      <c r="EL34" s="250">
        <v>0</v>
      </c>
      <c r="EM34" s="250">
        <v>0</v>
      </c>
      <c r="EN34" s="250">
        <v>0</v>
      </c>
    </row>
    <row r="35" spans="1:144" s="201" customFormat="1" ht="12" customHeight="1">
      <c r="A35" s="202" t="s">
        <v>402</v>
      </c>
      <c r="B35" s="203" t="s">
        <v>458</v>
      </c>
      <c r="C35" s="202" t="s">
        <v>459</v>
      </c>
      <c r="D35" s="250">
        <f>SUM(E35,T35,AI35,AX35,BM35,CB35,CQ35,DF35,DU35,DZ35)</f>
        <v>1110</v>
      </c>
      <c r="E35" s="250">
        <f>SUM(F35,M35)</f>
        <v>1069</v>
      </c>
      <c r="F35" s="250">
        <f>SUM(G35:L35)</f>
        <v>927</v>
      </c>
      <c r="G35" s="250">
        <v>0</v>
      </c>
      <c r="H35" s="250">
        <v>927</v>
      </c>
      <c r="I35" s="250"/>
      <c r="J35" s="250">
        <v>0</v>
      </c>
      <c r="K35" s="250">
        <v>0</v>
      </c>
      <c r="L35" s="250">
        <v>0</v>
      </c>
      <c r="M35" s="250">
        <f>SUM(N35:S35)</f>
        <v>142</v>
      </c>
      <c r="N35" s="250"/>
      <c r="O35" s="250">
        <v>142</v>
      </c>
      <c r="P35" s="250">
        <v>0</v>
      </c>
      <c r="Q35" s="250">
        <v>0</v>
      </c>
      <c r="R35" s="250">
        <v>0</v>
      </c>
      <c r="S35" s="250">
        <v>0</v>
      </c>
      <c r="T35" s="250">
        <f>SUM(U35,AB35)</f>
        <v>0</v>
      </c>
      <c r="U35" s="250">
        <f>SUM(V35:AA35)</f>
        <v>0</v>
      </c>
      <c r="V35" s="250">
        <v>0</v>
      </c>
      <c r="W35" s="250">
        <v>0</v>
      </c>
      <c r="X35" s="250">
        <v>0</v>
      </c>
      <c r="Y35" s="250">
        <v>0</v>
      </c>
      <c r="Z35" s="250">
        <v>0</v>
      </c>
      <c r="AA35" s="250">
        <v>0</v>
      </c>
      <c r="AB35" s="250">
        <f>SUM(AC35:AH35)</f>
        <v>0</v>
      </c>
      <c r="AC35" s="250">
        <v>0</v>
      </c>
      <c r="AD35" s="250">
        <v>0</v>
      </c>
      <c r="AE35" s="250">
        <v>0</v>
      </c>
      <c r="AF35" s="250">
        <v>0</v>
      </c>
      <c r="AG35" s="250">
        <v>0</v>
      </c>
      <c r="AH35" s="250">
        <v>0</v>
      </c>
      <c r="AI35" s="250">
        <f>SUM(AJ35,AQ35)</f>
        <v>0</v>
      </c>
      <c r="AJ35" s="250">
        <f>SUM(AK35:AP35)</f>
        <v>0</v>
      </c>
      <c r="AK35" s="250">
        <v>0</v>
      </c>
      <c r="AL35" s="250">
        <v>0</v>
      </c>
      <c r="AM35" s="250">
        <v>0</v>
      </c>
      <c r="AN35" s="250">
        <v>0</v>
      </c>
      <c r="AO35" s="250">
        <v>0</v>
      </c>
      <c r="AP35" s="250">
        <v>0</v>
      </c>
      <c r="AQ35" s="250">
        <f>SUM(AR35:AW35)</f>
        <v>0</v>
      </c>
      <c r="AR35" s="250">
        <v>0</v>
      </c>
      <c r="AS35" s="250">
        <v>0</v>
      </c>
      <c r="AT35" s="250">
        <v>0</v>
      </c>
      <c r="AU35" s="250">
        <v>0</v>
      </c>
      <c r="AV35" s="250">
        <v>0</v>
      </c>
      <c r="AW35" s="250">
        <v>0</v>
      </c>
      <c r="AX35" s="250">
        <f>SUM(AY35,BF35)</f>
        <v>0</v>
      </c>
      <c r="AY35" s="250">
        <f>SUM(AZ35:BE35)</f>
        <v>0</v>
      </c>
      <c r="AZ35" s="250">
        <v>0</v>
      </c>
      <c r="BA35" s="250">
        <v>0</v>
      </c>
      <c r="BB35" s="250">
        <v>0</v>
      </c>
      <c r="BC35" s="250">
        <v>0</v>
      </c>
      <c r="BD35" s="250">
        <v>0</v>
      </c>
      <c r="BE35" s="250">
        <v>0</v>
      </c>
      <c r="BF35" s="250">
        <f>SUM(BG35:BL35)</f>
        <v>0</v>
      </c>
      <c r="BG35" s="250">
        <v>0</v>
      </c>
      <c r="BH35" s="250">
        <v>0</v>
      </c>
      <c r="BI35" s="250">
        <v>0</v>
      </c>
      <c r="BJ35" s="250">
        <v>0</v>
      </c>
      <c r="BK35" s="250">
        <v>0</v>
      </c>
      <c r="BL35" s="250">
        <v>0</v>
      </c>
      <c r="BM35" s="250">
        <f>SUM(BN35,BU35)</f>
        <v>0</v>
      </c>
      <c r="BN35" s="250">
        <f>SUM(BO35:BT35)</f>
        <v>0</v>
      </c>
      <c r="BO35" s="250">
        <v>0</v>
      </c>
      <c r="BP35" s="250">
        <v>0</v>
      </c>
      <c r="BQ35" s="250">
        <v>0</v>
      </c>
      <c r="BR35" s="250">
        <v>0</v>
      </c>
      <c r="BS35" s="250">
        <v>0</v>
      </c>
      <c r="BT35" s="250">
        <v>0</v>
      </c>
      <c r="BU35" s="250">
        <f>SUM(BV35:CA35)</f>
        <v>0</v>
      </c>
      <c r="BV35" s="250">
        <v>0</v>
      </c>
      <c r="BW35" s="250">
        <v>0</v>
      </c>
      <c r="BX35" s="250">
        <v>0</v>
      </c>
      <c r="BY35" s="250">
        <v>0</v>
      </c>
      <c r="BZ35" s="250">
        <v>0</v>
      </c>
      <c r="CA35" s="250">
        <v>0</v>
      </c>
      <c r="CB35" s="250">
        <f>SUM(CC35,CJ35)</f>
        <v>0</v>
      </c>
      <c r="CC35" s="250">
        <f>SUM(CD35:CI35)</f>
        <v>0</v>
      </c>
      <c r="CD35" s="250">
        <v>0</v>
      </c>
      <c r="CE35" s="250">
        <v>0</v>
      </c>
      <c r="CF35" s="250">
        <v>0</v>
      </c>
      <c r="CG35" s="250">
        <v>0</v>
      </c>
      <c r="CH35" s="250">
        <v>0</v>
      </c>
      <c r="CI35" s="250">
        <v>0</v>
      </c>
      <c r="CJ35" s="250">
        <f>SUM(CK35:CP35)</f>
        <v>0</v>
      </c>
      <c r="CK35" s="250">
        <v>0</v>
      </c>
      <c r="CL35" s="250">
        <v>0</v>
      </c>
      <c r="CM35" s="250">
        <v>0</v>
      </c>
      <c r="CN35" s="250">
        <v>0</v>
      </c>
      <c r="CO35" s="250">
        <v>0</v>
      </c>
      <c r="CP35" s="250">
        <v>0</v>
      </c>
      <c r="CQ35" s="250">
        <f>SUM(CR35,CY35)</f>
        <v>2</v>
      </c>
      <c r="CR35" s="250">
        <f>SUM(CS35:CX35)</f>
        <v>2</v>
      </c>
      <c r="CS35" s="250">
        <v>0</v>
      </c>
      <c r="CT35" s="250">
        <v>0</v>
      </c>
      <c r="CU35" s="250">
        <v>0</v>
      </c>
      <c r="CV35" s="250">
        <v>0</v>
      </c>
      <c r="CW35" s="250">
        <v>2</v>
      </c>
      <c r="CX35" s="250">
        <v>0</v>
      </c>
      <c r="CY35" s="250">
        <f>SUM(CZ35:DE35)</f>
        <v>0</v>
      </c>
      <c r="CZ35" s="250">
        <v>0</v>
      </c>
      <c r="DA35" s="250">
        <v>0</v>
      </c>
      <c r="DB35" s="250">
        <v>0</v>
      </c>
      <c r="DC35" s="250">
        <v>0</v>
      </c>
      <c r="DD35" s="250">
        <v>0</v>
      </c>
      <c r="DE35" s="250">
        <v>0</v>
      </c>
      <c r="DF35" s="250">
        <f>SUM(DG35,DN35)</f>
        <v>39</v>
      </c>
      <c r="DG35" s="250">
        <f>SUM(DH35:DM35)</f>
        <v>37</v>
      </c>
      <c r="DH35" s="250">
        <v>0</v>
      </c>
      <c r="DI35" s="250">
        <v>0</v>
      </c>
      <c r="DJ35" s="250">
        <v>37</v>
      </c>
      <c r="DK35" s="250">
        <v>0</v>
      </c>
      <c r="DL35" s="250">
        <v>0</v>
      </c>
      <c r="DM35" s="250">
        <v>0</v>
      </c>
      <c r="DN35" s="250">
        <f>SUM(DO35:DT35)</f>
        <v>2</v>
      </c>
      <c r="DO35" s="250">
        <v>0</v>
      </c>
      <c r="DP35" s="250">
        <v>0</v>
      </c>
      <c r="DQ35" s="250">
        <v>0</v>
      </c>
      <c r="DR35" s="250">
        <v>0</v>
      </c>
      <c r="DS35" s="250">
        <v>0</v>
      </c>
      <c r="DT35" s="250">
        <v>2</v>
      </c>
      <c r="DU35" s="250">
        <f>SUM(DV35:DY35)</f>
        <v>0</v>
      </c>
      <c r="DV35" s="250">
        <v>0</v>
      </c>
      <c r="DW35" s="250">
        <v>0</v>
      </c>
      <c r="DX35" s="250">
        <v>0</v>
      </c>
      <c r="DY35" s="250">
        <v>0</v>
      </c>
      <c r="DZ35" s="250">
        <f>SUM(EA35,EH35)</f>
        <v>0</v>
      </c>
      <c r="EA35" s="250">
        <f>SUM(EB35:EG35)</f>
        <v>0</v>
      </c>
      <c r="EB35" s="250">
        <v>0</v>
      </c>
      <c r="EC35" s="250">
        <v>0</v>
      </c>
      <c r="ED35" s="250">
        <v>0</v>
      </c>
      <c r="EE35" s="250">
        <v>0</v>
      </c>
      <c r="EF35" s="250">
        <v>0</v>
      </c>
      <c r="EG35" s="250">
        <v>0</v>
      </c>
      <c r="EH35" s="250">
        <f>SUM(EI35:EN35)</f>
        <v>0</v>
      </c>
      <c r="EI35" s="250">
        <v>0</v>
      </c>
      <c r="EJ35" s="250">
        <v>0</v>
      </c>
      <c r="EK35" s="250">
        <v>0</v>
      </c>
      <c r="EL35" s="250">
        <v>0</v>
      </c>
      <c r="EM35" s="250">
        <v>0</v>
      </c>
      <c r="EN35" s="250">
        <v>0</v>
      </c>
    </row>
    <row r="36" spans="1:144" s="201" customFormat="1" ht="12" customHeight="1">
      <c r="A36" s="202" t="s">
        <v>402</v>
      </c>
      <c r="B36" s="203" t="s">
        <v>460</v>
      </c>
      <c r="C36" s="202" t="s">
        <v>461</v>
      </c>
      <c r="D36" s="250">
        <f>SUM(E36,T36,AI36,AX36,BM36,CB36,CQ36,DF36,DU36,DZ36)</f>
        <v>7204</v>
      </c>
      <c r="E36" s="250">
        <f>SUM(F36,M36)</f>
        <v>0</v>
      </c>
      <c r="F36" s="250">
        <f>SUM(G36:L36)</f>
        <v>0</v>
      </c>
      <c r="G36" s="250">
        <v>0</v>
      </c>
      <c r="H36" s="250">
        <v>0</v>
      </c>
      <c r="I36" s="250">
        <v>0</v>
      </c>
      <c r="J36" s="250">
        <v>0</v>
      </c>
      <c r="K36" s="250">
        <v>0</v>
      </c>
      <c r="L36" s="250">
        <v>0</v>
      </c>
      <c r="M36" s="250">
        <f>SUM(N36:S36)</f>
        <v>0</v>
      </c>
      <c r="N36" s="250">
        <v>0</v>
      </c>
      <c r="O36" s="250">
        <v>0</v>
      </c>
      <c r="P36" s="250">
        <v>0</v>
      </c>
      <c r="Q36" s="250">
        <v>0</v>
      </c>
      <c r="R36" s="250">
        <v>0</v>
      </c>
      <c r="S36" s="250">
        <v>0</v>
      </c>
      <c r="T36" s="250">
        <f>SUM(U36,AB36)</f>
        <v>783</v>
      </c>
      <c r="U36" s="250">
        <f>SUM(V36:AA36)</f>
        <v>471</v>
      </c>
      <c r="V36" s="250">
        <v>0</v>
      </c>
      <c r="W36" s="250">
        <v>0</v>
      </c>
      <c r="X36" s="250">
        <v>202</v>
      </c>
      <c r="Y36" s="250">
        <v>269</v>
      </c>
      <c r="Z36" s="250">
        <v>0</v>
      </c>
      <c r="AA36" s="250">
        <v>0</v>
      </c>
      <c r="AB36" s="250">
        <f>SUM(AC36:AH36)</f>
        <v>312</v>
      </c>
      <c r="AC36" s="250">
        <v>0</v>
      </c>
      <c r="AD36" s="250">
        <v>0</v>
      </c>
      <c r="AE36" s="250">
        <v>162</v>
      </c>
      <c r="AF36" s="250">
        <v>29</v>
      </c>
      <c r="AG36" s="250">
        <v>0</v>
      </c>
      <c r="AH36" s="250">
        <v>121</v>
      </c>
      <c r="AI36" s="250">
        <f>SUM(AJ36,AQ36)</f>
        <v>33</v>
      </c>
      <c r="AJ36" s="250">
        <f>SUM(AK36:AP36)</f>
        <v>0</v>
      </c>
      <c r="AK36" s="250">
        <v>0</v>
      </c>
      <c r="AL36" s="250">
        <v>0</v>
      </c>
      <c r="AM36" s="250">
        <v>0</v>
      </c>
      <c r="AN36" s="250">
        <v>0</v>
      </c>
      <c r="AO36" s="250">
        <v>0</v>
      </c>
      <c r="AP36" s="250">
        <v>0</v>
      </c>
      <c r="AQ36" s="250">
        <f>SUM(AR36:AW36)</f>
        <v>33</v>
      </c>
      <c r="AR36" s="250">
        <v>0</v>
      </c>
      <c r="AS36" s="250">
        <v>33</v>
      </c>
      <c r="AT36" s="250">
        <v>0</v>
      </c>
      <c r="AU36" s="250">
        <v>0</v>
      </c>
      <c r="AV36" s="250">
        <v>0</v>
      </c>
      <c r="AW36" s="250">
        <v>0</v>
      </c>
      <c r="AX36" s="250">
        <f>SUM(AY36,BF36)</f>
        <v>0</v>
      </c>
      <c r="AY36" s="250">
        <f>SUM(AZ36:BE36)</f>
        <v>0</v>
      </c>
      <c r="AZ36" s="250">
        <v>0</v>
      </c>
      <c r="BA36" s="250">
        <v>0</v>
      </c>
      <c r="BB36" s="250">
        <v>0</v>
      </c>
      <c r="BC36" s="250">
        <v>0</v>
      </c>
      <c r="BD36" s="250">
        <v>0</v>
      </c>
      <c r="BE36" s="250">
        <v>0</v>
      </c>
      <c r="BF36" s="250">
        <f>SUM(BG36:BL36)</f>
        <v>0</v>
      </c>
      <c r="BG36" s="250">
        <v>0</v>
      </c>
      <c r="BH36" s="250">
        <v>0</v>
      </c>
      <c r="BI36" s="250">
        <v>0</v>
      </c>
      <c r="BJ36" s="250">
        <v>0</v>
      </c>
      <c r="BK36" s="250">
        <v>0</v>
      </c>
      <c r="BL36" s="250">
        <v>0</v>
      </c>
      <c r="BM36" s="250">
        <f>SUM(BN36,BU36)</f>
        <v>0</v>
      </c>
      <c r="BN36" s="250">
        <f>SUM(BO36:BT36)</f>
        <v>0</v>
      </c>
      <c r="BO36" s="250">
        <v>0</v>
      </c>
      <c r="BP36" s="250">
        <v>0</v>
      </c>
      <c r="BQ36" s="250">
        <v>0</v>
      </c>
      <c r="BR36" s="250">
        <v>0</v>
      </c>
      <c r="BS36" s="250">
        <v>0</v>
      </c>
      <c r="BT36" s="250">
        <v>0</v>
      </c>
      <c r="BU36" s="250">
        <f>SUM(BV36:CA36)</f>
        <v>0</v>
      </c>
      <c r="BV36" s="250">
        <v>0</v>
      </c>
      <c r="BW36" s="250">
        <v>0</v>
      </c>
      <c r="BX36" s="250">
        <v>0</v>
      </c>
      <c r="BY36" s="250">
        <v>0</v>
      </c>
      <c r="BZ36" s="250">
        <v>0</v>
      </c>
      <c r="CA36" s="250">
        <v>0</v>
      </c>
      <c r="CB36" s="250">
        <f>SUM(CC36,CJ36)</f>
        <v>5558</v>
      </c>
      <c r="CC36" s="250">
        <f>SUM(CD36:CI36)</f>
        <v>5001</v>
      </c>
      <c r="CD36" s="250">
        <v>0</v>
      </c>
      <c r="CE36" s="250">
        <v>5001</v>
      </c>
      <c r="CF36" s="250">
        <v>0</v>
      </c>
      <c r="CG36" s="250">
        <v>0</v>
      </c>
      <c r="CH36" s="250">
        <v>0</v>
      </c>
      <c r="CI36" s="250">
        <v>0</v>
      </c>
      <c r="CJ36" s="250">
        <f>SUM(CK36:CP36)</f>
        <v>557</v>
      </c>
      <c r="CK36" s="250">
        <v>0</v>
      </c>
      <c r="CL36" s="250">
        <v>402</v>
      </c>
      <c r="CM36" s="250">
        <v>0</v>
      </c>
      <c r="CN36" s="250">
        <v>0</v>
      </c>
      <c r="CO36" s="250">
        <v>18</v>
      </c>
      <c r="CP36" s="250">
        <v>137</v>
      </c>
      <c r="CQ36" s="250">
        <f>SUM(CR36,CY36)</f>
        <v>0</v>
      </c>
      <c r="CR36" s="250">
        <f>SUM(CS36:CX36)</f>
        <v>0</v>
      </c>
      <c r="CS36" s="250">
        <v>0</v>
      </c>
      <c r="CT36" s="250">
        <v>0</v>
      </c>
      <c r="CU36" s="250">
        <v>0</v>
      </c>
      <c r="CV36" s="250">
        <v>0</v>
      </c>
      <c r="CW36" s="250">
        <v>0</v>
      </c>
      <c r="CX36" s="250">
        <v>0</v>
      </c>
      <c r="CY36" s="250">
        <f>SUM(CZ36:DE36)</f>
        <v>0</v>
      </c>
      <c r="CZ36" s="250">
        <v>0</v>
      </c>
      <c r="DA36" s="250">
        <v>0</v>
      </c>
      <c r="DB36" s="250">
        <v>0</v>
      </c>
      <c r="DC36" s="250">
        <v>0</v>
      </c>
      <c r="DD36" s="250">
        <v>0</v>
      </c>
      <c r="DE36" s="250">
        <v>0</v>
      </c>
      <c r="DF36" s="250">
        <f>SUM(DG36,DN36)</f>
        <v>0</v>
      </c>
      <c r="DG36" s="250">
        <f>SUM(DH36:DM36)</f>
        <v>0</v>
      </c>
      <c r="DH36" s="250">
        <v>0</v>
      </c>
      <c r="DI36" s="250">
        <v>0</v>
      </c>
      <c r="DJ36" s="250">
        <v>0</v>
      </c>
      <c r="DK36" s="250">
        <v>0</v>
      </c>
      <c r="DL36" s="250">
        <v>0</v>
      </c>
      <c r="DM36" s="250">
        <v>0</v>
      </c>
      <c r="DN36" s="250">
        <f>SUM(DO36:DT36)</f>
        <v>0</v>
      </c>
      <c r="DO36" s="250">
        <v>0</v>
      </c>
      <c r="DP36" s="250">
        <v>0</v>
      </c>
      <c r="DQ36" s="250">
        <v>0</v>
      </c>
      <c r="DR36" s="250">
        <v>0</v>
      </c>
      <c r="DS36" s="250">
        <v>0</v>
      </c>
      <c r="DT36" s="250">
        <v>0</v>
      </c>
      <c r="DU36" s="250">
        <f>SUM(DV36:DY36)</f>
        <v>830</v>
      </c>
      <c r="DV36" s="250">
        <v>696</v>
      </c>
      <c r="DW36" s="250">
        <v>12</v>
      </c>
      <c r="DX36" s="250">
        <v>122</v>
      </c>
      <c r="DY36" s="250">
        <v>0</v>
      </c>
      <c r="DZ36" s="250">
        <f>SUM(EA36,EH36)</f>
        <v>0</v>
      </c>
      <c r="EA36" s="250">
        <f>SUM(EB36:EG36)</f>
        <v>0</v>
      </c>
      <c r="EB36" s="250">
        <v>0</v>
      </c>
      <c r="EC36" s="250">
        <v>0</v>
      </c>
      <c r="ED36" s="250">
        <v>0</v>
      </c>
      <c r="EE36" s="250">
        <v>0</v>
      </c>
      <c r="EF36" s="250">
        <v>0</v>
      </c>
      <c r="EG36" s="250">
        <v>0</v>
      </c>
      <c r="EH36" s="250">
        <f>SUM(EI36:EN36)</f>
        <v>0</v>
      </c>
      <c r="EI36" s="250">
        <v>0</v>
      </c>
      <c r="EJ36" s="250">
        <v>0</v>
      </c>
      <c r="EK36" s="250">
        <v>0</v>
      </c>
      <c r="EL36" s="250">
        <v>0</v>
      </c>
      <c r="EM36" s="250">
        <v>0</v>
      </c>
      <c r="EN36" s="250">
        <v>0</v>
      </c>
    </row>
    <row r="37" spans="1:144" s="201" customFormat="1" ht="12" customHeight="1">
      <c r="A37" s="202" t="s">
        <v>402</v>
      </c>
      <c r="B37" s="203" t="s">
        <v>462</v>
      </c>
      <c r="C37" s="202" t="s">
        <v>463</v>
      </c>
      <c r="D37" s="250">
        <f>SUM(E37,T37,AI37,AX37,BM37,CB37,CQ37,DF37,DU37,DZ37)</f>
        <v>13907</v>
      </c>
      <c r="E37" s="250">
        <f>SUM(F37,M37)</f>
        <v>12575</v>
      </c>
      <c r="F37" s="250">
        <f>SUM(G37:L37)</f>
        <v>11716</v>
      </c>
      <c r="G37" s="250">
        <v>0</v>
      </c>
      <c r="H37" s="250">
        <v>11716</v>
      </c>
      <c r="I37" s="250">
        <v>0</v>
      </c>
      <c r="J37" s="250">
        <v>0</v>
      </c>
      <c r="K37" s="250">
        <v>0</v>
      </c>
      <c r="L37" s="250"/>
      <c r="M37" s="250">
        <f>SUM(N37:S37)</f>
        <v>859</v>
      </c>
      <c r="N37" s="250">
        <v>0</v>
      </c>
      <c r="O37" s="250">
        <v>345</v>
      </c>
      <c r="P37" s="250">
        <v>0</v>
      </c>
      <c r="Q37" s="250">
        <v>0</v>
      </c>
      <c r="R37" s="250">
        <v>0</v>
      </c>
      <c r="S37" s="250">
        <v>514</v>
      </c>
      <c r="T37" s="250">
        <f>SUM(U37,AB37)</f>
        <v>286</v>
      </c>
      <c r="U37" s="250">
        <f>SUM(V37:AA37)</f>
        <v>17</v>
      </c>
      <c r="V37" s="250">
        <v>0</v>
      </c>
      <c r="W37" s="250">
        <v>0</v>
      </c>
      <c r="X37" s="250">
        <v>0</v>
      </c>
      <c r="Y37" s="250">
        <v>0</v>
      </c>
      <c r="Z37" s="250">
        <v>0</v>
      </c>
      <c r="AA37" s="250">
        <v>17</v>
      </c>
      <c r="AB37" s="250">
        <f>SUM(AC37:AH37)</f>
        <v>269</v>
      </c>
      <c r="AC37" s="250">
        <v>0</v>
      </c>
      <c r="AD37" s="250">
        <v>0</v>
      </c>
      <c r="AE37" s="250">
        <v>0</v>
      </c>
      <c r="AF37" s="250">
        <v>0</v>
      </c>
      <c r="AG37" s="250">
        <v>0</v>
      </c>
      <c r="AH37" s="250">
        <v>269</v>
      </c>
      <c r="AI37" s="250">
        <f>SUM(AJ37,AQ37)</f>
        <v>0</v>
      </c>
      <c r="AJ37" s="250">
        <f>SUM(AK37:AP37)</f>
        <v>0</v>
      </c>
      <c r="AK37" s="250">
        <v>0</v>
      </c>
      <c r="AL37" s="250">
        <v>0</v>
      </c>
      <c r="AM37" s="250">
        <v>0</v>
      </c>
      <c r="AN37" s="250">
        <v>0</v>
      </c>
      <c r="AO37" s="250">
        <v>0</v>
      </c>
      <c r="AP37" s="250">
        <v>0</v>
      </c>
      <c r="AQ37" s="250">
        <f>SUM(AR37:AW37)</f>
        <v>0</v>
      </c>
      <c r="AR37" s="250">
        <v>0</v>
      </c>
      <c r="AS37" s="250">
        <v>0</v>
      </c>
      <c r="AT37" s="250">
        <v>0</v>
      </c>
      <c r="AU37" s="250">
        <v>0</v>
      </c>
      <c r="AV37" s="250">
        <v>0</v>
      </c>
      <c r="AW37" s="250">
        <v>0</v>
      </c>
      <c r="AX37" s="250">
        <f>SUM(AY37,BF37)</f>
        <v>0</v>
      </c>
      <c r="AY37" s="250">
        <f>SUM(AZ37:BE37)</f>
        <v>0</v>
      </c>
      <c r="AZ37" s="250">
        <v>0</v>
      </c>
      <c r="BA37" s="250">
        <v>0</v>
      </c>
      <c r="BB37" s="250">
        <v>0</v>
      </c>
      <c r="BC37" s="250">
        <v>0</v>
      </c>
      <c r="BD37" s="250">
        <v>0</v>
      </c>
      <c r="BE37" s="250">
        <v>0</v>
      </c>
      <c r="BF37" s="250">
        <f>SUM(BG37:BL37)</f>
        <v>0</v>
      </c>
      <c r="BG37" s="250">
        <v>0</v>
      </c>
      <c r="BH37" s="250">
        <v>0</v>
      </c>
      <c r="BI37" s="250">
        <v>0</v>
      </c>
      <c r="BJ37" s="250">
        <v>0</v>
      </c>
      <c r="BK37" s="250">
        <v>0</v>
      </c>
      <c r="BL37" s="250">
        <v>0</v>
      </c>
      <c r="BM37" s="250">
        <f>SUM(BN37,BU37)</f>
        <v>0</v>
      </c>
      <c r="BN37" s="250">
        <f>SUM(BO37:BT37)</f>
        <v>0</v>
      </c>
      <c r="BO37" s="250">
        <v>0</v>
      </c>
      <c r="BP37" s="250">
        <v>0</v>
      </c>
      <c r="BQ37" s="250">
        <v>0</v>
      </c>
      <c r="BR37" s="250">
        <v>0</v>
      </c>
      <c r="BS37" s="250">
        <v>0</v>
      </c>
      <c r="BT37" s="250">
        <v>0</v>
      </c>
      <c r="BU37" s="250">
        <f>SUM(BV37:CA37)</f>
        <v>0</v>
      </c>
      <c r="BV37" s="250">
        <v>0</v>
      </c>
      <c r="BW37" s="250">
        <v>0</v>
      </c>
      <c r="BX37" s="250">
        <v>0</v>
      </c>
      <c r="BY37" s="250">
        <v>0</v>
      </c>
      <c r="BZ37" s="250">
        <v>0</v>
      </c>
      <c r="CA37" s="250">
        <v>0</v>
      </c>
      <c r="CB37" s="250">
        <f>SUM(CC37,CJ37)</f>
        <v>0</v>
      </c>
      <c r="CC37" s="250">
        <f>SUM(CD37:CI37)</f>
        <v>0</v>
      </c>
      <c r="CD37" s="250">
        <v>0</v>
      </c>
      <c r="CE37" s="250">
        <v>0</v>
      </c>
      <c r="CF37" s="250">
        <v>0</v>
      </c>
      <c r="CG37" s="250">
        <v>0</v>
      </c>
      <c r="CH37" s="250">
        <v>0</v>
      </c>
      <c r="CI37" s="250">
        <v>0</v>
      </c>
      <c r="CJ37" s="250">
        <f>SUM(CK37:CP37)</f>
        <v>0</v>
      </c>
      <c r="CK37" s="250">
        <v>0</v>
      </c>
      <c r="CL37" s="250">
        <v>0</v>
      </c>
      <c r="CM37" s="250">
        <v>0</v>
      </c>
      <c r="CN37" s="250">
        <v>0</v>
      </c>
      <c r="CO37" s="250">
        <v>0</v>
      </c>
      <c r="CP37" s="250">
        <v>0</v>
      </c>
      <c r="CQ37" s="250">
        <f>SUM(CR37,CY37)</f>
        <v>606</v>
      </c>
      <c r="CR37" s="250">
        <f>SUM(CS37:CX37)</f>
        <v>606</v>
      </c>
      <c r="CS37" s="250">
        <v>0</v>
      </c>
      <c r="CT37" s="250">
        <v>0</v>
      </c>
      <c r="CU37" s="250">
        <v>276</v>
      </c>
      <c r="CV37" s="250">
        <v>317</v>
      </c>
      <c r="CW37" s="250">
        <v>13</v>
      </c>
      <c r="CX37" s="250">
        <v>0</v>
      </c>
      <c r="CY37" s="250">
        <f>SUM(CZ37:DE37)</f>
        <v>0</v>
      </c>
      <c r="CZ37" s="250">
        <v>0</v>
      </c>
      <c r="DA37" s="250">
        <v>0</v>
      </c>
      <c r="DB37" s="250">
        <v>0</v>
      </c>
      <c r="DC37" s="250">
        <v>0</v>
      </c>
      <c r="DD37" s="250">
        <v>0</v>
      </c>
      <c r="DE37" s="250">
        <v>0</v>
      </c>
      <c r="DF37" s="250">
        <f>SUM(DG37,DN37)</f>
        <v>0</v>
      </c>
      <c r="DG37" s="250">
        <f>SUM(DH37:DM37)</f>
        <v>0</v>
      </c>
      <c r="DH37" s="250">
        <v>0</v>
      </c>
      <c r="DI37" s="250">
        <v>0</v>
      </c>
      <c r="DJ37" s="250">
        <v>0</v>
      </c>
      <c r="DK37" s="250">
        <v>0</v>
      </c>
      <c r="DL37" s="250">
        <v>0</v>
      </c>
      <c r="DM37" s="250">
        <v>0</v>
      </c>
      <c r="DN37" s="250">
        <f>SUM(DO37:DT37)</f>
        <v>0</v>
      </c>
      <c r="DO37" s="250">
        <v>0</v>
      </c>
      <c r="DP37" s="250">
        <v>0</v>
      </c>
      <c r="DQ37" s="250">
        <v>0</v>
      </c>
      <c r="DR37" s="250">
        <v>0</v>
      </c>
      <c r="DS37" s="250">
        <v>0</v>
      </c>
      <c r="DT37" s="250">
        <v>0</v>
      </c>
      <c r="DU37" s="250">
        <f>SUM(DV37:DY37)</f>
        <v>440</v>
      </c>
      <c r="DV37" s="250">
        <v>440</v>
      </c>
      <c r="DW37" s="250">
        <v>0</v>
      </c>
      <c r="DX37" s="250">
        <v>0</v>
      </c>
      <c r="DY37" s="250">
        <v>0</v>
      </c>
      <c r="DZ37" s="250">
        <f>SUM(EA37,EH37)</f>
        <v>0</v>
      </c>
      <c r="EA37" s="250">
        <f>SUM(EB37:EG37)</f>
        <v>0</v>
      </c>
      <c r="EB37" s="250">
        <v>0</v>
      </c>
      <c r="EC37" s="250">
        <v>0</v>
      </c>
      <c r="ED37" s="250">
        <v>0</v>
      </c>
      <c r="EE37" s="250">
        <v>0</v>
      </c>
      <c r="EF37" s="250">
        <v>0</v>
      </c>
      <c r="EG37" s="250">
        <v>0</v>
      </c>
      <c r="EH37" s="250">
        <f>SUM(EI37:EN37)</f>
        <v>0</v>
      </c>
      <c r="EI37" s="250">
        <v>0</v>
      </c>
      <c r="EJ37" s="250">
        <v>0</v>
      </c>
      <c r="EK37" s="250">
        <v>0</v>
      </c>
      <c r="EL37" s="250">
        <v>0</v>
      </c>
      <c r="EM37" s="250">
        <v>0</v>
      </c>
      <c r="EN37" s="250">
        <v>0</v>
      </c>
    </row>
    <row r="38" spans="1:144" s="201" customFormat="1" ht="12" customHeight="1">
      <c r="A38" s="202" t="s">
        <v>402</v>
      </c>
      <c r="B38" s="203" t="s">
        <v>464</v>
      </c>
      <c r="C38" s="202" t="s">
        <v>465</v>
      </c>
      <c r="D38" s="250">
        <f>SUM(E38,T38,AI38,AX38,BM38,CB38,CQ38,DF38,DU38,DZ38)</f>
        <v>2920</v>
      </c>
      <c r="E38" s="250">
        <f>SUM(F38,M38)</f>
        <v>48</v>
      </c>
      <c r="F38" s="250">
        <f>SUM(G38:L38)</f>
        <v>0</v>
      </c>
      <c r="G38" s="250">
        <v>0</v>
      </c>
      <c r="H38" s="250">
        <v>0</v>
      </c>
      <c r="I38" s="250">
        <v>0</v>
      </c>
      <c r="J38" s="250">
        <v>0</v>
      </c>
      <c r="K38" s="250">
        <v>0</v>
      </c>
      <c r="L38" s="250">
        <v>0</v>
      </c>
      <c r="M38" s="250">
        <f>SUM(N38:S38)</f>
        <v>48</v>
      </c>
      <c r="N38" s="250">
        <v>0</v>
      </c>
      <c r="O38" s="250">
        <v>0</v>
      </c>
      <c r="P38" s="250">
        <v>0</v>
      </c>
      <c r="Q38" s="250">
        <v>0</v>
      </c>
      <c r="R38" s="250">
        <v>0</v>
      </c>
      <c r="S38" s="250">
        <v>48</v>
      </c>
      <c r="T38" s="250">
        <f>SUM(U38,AB38)</f>
        <v>0</v>
      </c>
      <c r="U38" s="250">
        <f>SUM(V38:AA38)</f>
        <v>0</v>
      </c>
      <c r="V38" s="250">
        <v>0</v>
      </c>
      <c r="W38" s="250">
        <v>0</v>
      </c>
      <c r="X38" s="250">
        <v>0</v>
      </c>
      <c r="Y38" s="250">
        <v>0</v>
      </c>
      <c r="Z38" s="250">
        <v>0</v>
      </c>
      <c r="AA38" s="250">
        <v>0</v>
      </c>
      <c r="AB38" s="250">
        <f>SUM(AC38:AH38)</f>
        <v>0</v>
      </c>
      <c r="AC38" s="250">
        <v>0</v>
      </c>
      <c r="AD38" s="250">
        <v>0</v>
      </c>
      <c r="AE38" s="250">
        <v>0</v>
      </c>
      <c r="AF38" s="250">
        <v>0</v>
      </c>
      <c r="AG38" s="250">
        <v>0</v>
      </c>
      <c r="AH38" s="250">
        <v>0</v>
      </c>
      <c r="AI38" s="250">
        <f>SUM(AJ38,AQ38)</f>
        <v>652</v>
      </c>
      <c r="AJ38" s="250">
        <f>SUM(AK38:AP38)</f>
        <v>619</v>
      </c>
      <c r="AK38" s="250">
        <v>0</v>
      </c>
      <c r="AL38" s="250">
        <v>619</v>
      </c>
      <c r="AM38" s="250">
        <v>0</v>
      </c>
      <c r="AN38" s="250">
        <v>0</v>
      </c>
      <c r="AO38" s="250">
        <v>0</v>
      </c>
      <c r="AP38" s="250">
        <v>0</v>
      </c>
      <c r="AQ38" s="250">
        <f>SUM(AR38:AW38)</f>
        <v>33</v>
      </c>
      <c r="AR38" s="250">
        <v>0</v>
      </c>
      <c r="AS38" s="250">
        <v>33</v>
      </c>
      <c r="AT38" s="250">
        <v>0</v>
      </c>
      <c r="AU38" s="250">
        <v>0</v>
      </c>
      <c r="AV38" s="250">
        <v>0</v>
      </c>
      <c r="AW38" s="250">
        <v>0</v>
      </c>
      <c r="AX38" s="250">
        <f>SUM(AY38,BF38)</f>
        <v>0</v>
      </c>
      <c r="AY38" s="250">
        <f>SUM(AZ38:BE38)</f>
        <v>0</v>
      </c>
      <c r="AZ38" s="250">
        <v>0</v>
      </c>
      <c r="BA38" s="250">
        <v>0</v>
      </c>
      <c r="BB38" s="250">
        <v>0</v>
      </c>
      <c r="BC38" s="250">
        <v>0</v>
      </c>
      <c r="BD38" s="250">
        <v>0</v>
      </c>
      <c r="BE38" s="250">
        <v>0</v>
      </c>
      <c r="BF38" s="250">
        <f>SUM(BG38:BL38)</f>
        <v>0</v>
      </c>
      <c r="BG38" s="250">
        <v>0</v>
      </c>
      <c r="BH38" s="250">
        <v>0</v>
      </c>
      <c r="BI38" s="250">
        <v>0</v>
      </c>
      <c r="BJ38" s="250">
        <v>0</v>
      </c>
      <c r="BK38" s="250">
        <v>0</v>
      </c>
      <c r="BL38" s="250">
        <v>0</v>
      </c>
      <c r="BM38" s="250">
        <f>SUM(BN38,BU38)</f>
        <v>0</v>
      </c>
      <c r="BN38" s="250">
        <f>SUM(BO38:BT38)</f>
        <v>0</v>
      </c>
      <c r="BO38" s="250">
        <v>0</v>
      </c>
      <c r="BP38" s="250">
        <v>0</v>
      </c>
      <c r="BQ38" s="250">
        <v>0</v>
      </c>
      <c r="BR38" s="250">
        <v>0</v>
      </c>
      <c r="BS38" s="250">
        <v>0</v>
      </c>
      <c r="BT38" s="250">
        <v>0</v>
      </c>
      <c r="BU38" s="250">
        <f>SUM(BV38:CA38)</f>
        <v>0</v>
      </c>
      <c r="BV38" s="250">
        <v>0</v>
      </c>
      <c r="BW38" s="250">
        <v>0</v>
      </c>
      <c r="BX38" s="250">
        <v>0</v>
      </c>
      <c r="BY38" s="250">
        <v>0</v>
      </c>
      <c r="BZ38" s="250">
        <v>0</v>
      </c>
      <c r="CA38" s="250">
        <v>0</v>
      </c>
      <c r="CB38" s="250">
        <f>SUM(CC38,CJ38)</f>
        <v>1498</v>
      </c>
      <c r="CC38" s="250">
        <f>SUM(CD38:CI38)</f>
        <v>1427</v>
      </c>
      <c r="CD38" s="250">
        <v>0</v>
      </c>
      <c r="CE38" s="250">
        <v>1427</v>
      </c>
      <c r="CF38" s="250">
        <v>0</v>
      </c>
      <c r="CG38" s="250">
        <v>0</v>
      </c>
      <c r="CH38" s="250">
        <v>0</v>
      </c>
      <c r="CI38" s="250">
        <v>0</v>
      </c>
      <c r="CJ38" s="250">
        <f>SUM(CK38:CP38)</f>
        <v>71</v>
      </c>
      <c r="CK38" s="250">
        <v>0</v>
      </c>
      <c r="CL38" s="250">
        <v>71</v>
      </c>
      <c r="CM38" s="250">
        <v>0</v>
      </c>
      <c r="CN38" s="250">
        <v>0</v>
      </c>
      <c r="CO38" s="250">
        <v>0</v>
      </c>
      <c r="CP38" s="250">
        <v>0</v>
      </c>
      <c r="CQ38" s="250">
        <f>SUM(CR38,CY38)</f>
        <v>434</v>
      </c>
      <c r="CR38" s="250">
        <f>SUM(CS38:CX38)</f>
        <v>434</v>
      </c>
      <c r="CS38" s="250">
        <v>0</v>
      </c>
      <c r="CT38" s="250">
        <v>0</v>
      </c>
      <c r="CU38" s="250">
        <v>105</v>
      </c>
      <c r="CV38" s="250">
        <v>329</v>
      </c>
      <c r="CW38" s="250">
        <v>0</v>
      </c>
      <c r="CX38" s="250">
        <v>0</v>
      </c>
      <c r="CY38" s="250">
        <f>SUM(CZ38:DE38)</f>
        <v>0</v>
      </c>
      <c r="CZ38" s="250">
        <v>0</v>
      </c>
      <c r="DA38" s="250">
        <v>0</v>
      </c>
      <c r="DB38" s="250">
        <v>0</v>
      </c>
      <c r="DC38" s="250">
        <v>0</v>
      </c>
      <c r="DD38" s="250">
        <v>0</v>
      </c>
      <c r="DE38" s="250">
        <v>0</v>
      </c>
      <c r="DF38" s="250">
        <f>SUM(DG38,DN38)</f>
        <v>0</v>
      </c>
      <c r="DG38" s="250">
        <f>SUM(DH38:DM38)</f>
        <v>0</v>
      </c>
      <c r="DH38" s="250">
        <v>0</v>
      </c>
      <c r="DI38" s="250">
        <v>0</v>
      </c>
      <c r="DJ38" s="250">
        <v>0</v>
      </c>
      <c r="DK38" s="250">
        <v>0</v>
      </c>
      <c r="DL38" s="250">
        <v>0</v>
      </c>
      <c r="DM38" s="250">
        <v>0</v>
      </c>
      <c r="DN38" s="250">
        <f>SUM(DO38:DT38)</f>
        <v>0</v>
      </c>
      <c r="DO38" s="250">
        <v>0</v>
      </c>
      <c r="DP38" s="250">
        <v>0</v>
      </c>
      <c r="DQ38" s="250">
        <v>0</v>
      </c>
      <c r="DR38" s="250">
        <v>0</v>
      </c>
      <c r="DS38" s="250">
        <v>0</v>
      </c>
      <c r="DT38" s="250">
        <v>0</v>
      </c>
      <c r="DU38" s="250">
        <f>SUM(DV38:DY38)</f>
        <v>288</v>
      </c>
      <c r="DV38" s="250">
        <v>22</v>
      </c>
      <c r="DW38" s="250">
        <v>0</v>
      </c>
      <c r="DX38" s="250">
        <v>262</v>
      </c>
      <c r="DY38" s="250">
        <v>4</v>
      </c>
      <c r="DZ38" s="250">
        <f>SUM(EA38,EH38)</f>
        <v>0</v>
      </c>
      <c r="EA38" s="250">
        <f>SUM(EB38:EG38)</f>
        <v>0</v>
      </c>
      <c r="EB38" s="250">
        <v>0</v>
      </c>
      <c r="EC38" s="250">
        <v>0</v>
      </c>
      <c r="ED38" s="250">
        <v>0</v>
      </c>
      <c r="EE38" s="250">
        <v>0</v>
      </c>
      <c r="EF38" s="250">
        <v>0</v>
      </c>
      <c r="EG38" s="250">
        <v>0</v>
      </c>
      <c r="EH38" s="250">
        <f>SUM(EI38:EN38)</f>
        <v>0</v>
      </c>
      <c r="EI38" s="250">
        <v>0</v>
      </c>
      <c r="EJ38" s="250">
        <v>0</v>
      </c>
      <c r="EK38" s="250">
        <v>0</v>
      </c>
      <c r="EL38" s="250">
        <v>0</v>
      </c>
      <c r="EM38" s="250">
        <v>0</v>
      </c>
      <c r="EN38" s="250">
        <v>0</v>
      </c>
    </row>
    <row r="39" spans="1:144" s="201" customFormat="1" ht="12" customHeight="1">
      <c r="A39" s="202" t="s">
        <v>402</v>
      </c>
      <c r="B39" s="203" t="s">
        <v>466</v>
      </c>
      <c r="C39" s="202" t="s">
        <v>467</v>
      </c>
      <c r="D39" s="250">
        <f>SUM(E39,T39,AI39,AX39,BM39,CB39,CQ39,DF39,DU39,DZ39)</f>
        <v>2686</v>
      </c>
      <c r="E39" s="250">
        <f>SUM(F39,M39)</f>
        <v>2002</v>
      </c>
      <c r="F39" s="250">
        <f>SUM(G39:L39)</f>
        <v>2002</v>
      </c>
      <c r="G39" s="250">
        <v>0</v>
      </c>
      <c r="H39" s="250">
        <v>1967</v>
      </c>
      <c r="I39" s="250">
        <v>0</v>
      </c>
      <c r="J39" s="250">
        <v>0</v>
      </c>
      <c r="K39" s="250">
        <v>0</v>
      </c>
      <c r="L39" s="250">
        <v>35</v>
      </c>
      <c r="M39" s="250">
        <f>SUM(N39:S39)</f>
        <v>0</v>
      </c>
      <c r="N39" s="250">
        <v>0</v>
      </c>
      <c r="O39" s="250">
        <v>0</v>
      </c>
      <c r="P39" s="250">
        <v>0</v>
      </c>
      <c r="Q39" s="250">
        <v>0</v>
      </c>
      <c r="R39" s="250">
        <v>0</v>
      </c>
      <c r="S39" s="250">
        <v>0</v>
      </c>
      <c r="T39" s="250">
        <f>SUM(U39,AB39)</f>
        <v>102</v>
      </c>
      <c r="U39" s="250">
        <f>SUM(V39:AA39)</f>
        <v>102</v>
      </c>
      <c r="V39" s="250">
        <v>0</v>
      </c>
      <c r="W39" s="250">
        <v>0</v>
      </c>
      <c r="X39" s="250">
        <v>0</v>
      </c>
      <c r="Y39" s="250">
        <v>0</v>
      </c>
      <c r="Z39" s="250">
        <v>0</v>
      </c>
      <c r="AA39" s="250">
        <v>102</v>
      </c>
      <c r="AB39" s="250">
        <f>SUM(AC39:AH39)</f>
        <v>0</v>
      </c>
      <c r="AC39" s="250">
        <v>0</v>
      </c>
      <c r="AD39" s="250">
        <v>0</v>
      </c>
      <c r="AE39" s="250">
        <v>0</v>
      </c>
      <c r="AF39" s="250">
        <v>0</v>
      </c>
      <c r="AG39" s="250">
        <v>0</v>
      </c>
      <c r="AH39" s="250">
        <v>0</v>
      </c>
      <c r="AI39" s="250">
        <f>SUM(AJ39,AQ39)</f>
        <v>0</v>
      </c>
      <c r="AJ39" s="250">
        <f>SUM(AK39:AP39)</f>
        <v>0</v>
      </c>
      <c r="AK39" s="250">
        <v>0</v>
      </c>
      <c r="AL39" s="250">
        <v>0</v>
      </c>
      <c r="AM39" s="250">
        <v>0</v>
      </c>
      <c r="AN39" s="250">
        <v>0</v>
      </c>
      <c r="AO39" s="250">
        <v>0</v>
      </c>
      <c r="AP39" s="250">
        <v>0</v>
      </c>
      <c r="AQ39" s="250">
        <f>SUM(AR39:AW39)</f>
        <v>0</v>
      </c>
      <c r="AR39" s="250">
        <v>0</v>
      </c>
      <c r="AS39" s="250">
        <v>0</v>
      </c>
      <c r="AT39" s="250">
        <v>0</v>
      </c>
      <c r="AU39" s="250">
        <v>0</v>
      </c>
      <c r="AV39" s="250">
        <v>0</v>
      </c>
      <c r="AW39" s="250">
        <v>0</v>
      </c>
      <c r="AX39" s="250">
        <f>SUM(AY39,BF39)</f>
        <v>0</v>
      </c>
      <c r="AY39" s="250">
        <f>SUM(AZ39:BE39)</f>
        <v>0</v>
      </c>
      <c r="AZ39" s="250">
        <v>0</v>
      </c>
      <c r="BA39" s="250">
        <v>0</v>
      </c>
      <c r="BB39" s="250">
        <v>0</v>
      </c>
      <c r="BC39" s="250">
        <v>0</v>
      </c>
      <c r="BD39" s="250">
        <v>0</v>
      </c>
      <c r="BE39" s="250">
        <v>0</v>
      </c>
      <c r="BF39" s="250">
        <f>SUM(BG39:BL39)</f>
        <v>0</v>
      </c>
      <c r="BG39" s="250">
        <v>0</v>
      </c>
      <c r="BH39" s="250">
        <v>0</v>
      </c>
      <c r="BI39" s="250">
        <v>0</v>
      </c>
      <c r="BJ39" s="250">
        <v>0</v>
      </c>
      <c r="BK39" s="250">
        <v>0</v>
      </c>
      <c r="BL39" s="250">
        <v>0</v>
      </c>
      <c r="BM39" s="250">
        <f>SUM(BN39,BU39)</f>
        <v>0</v>
      </c>
      <c r="BN39" s="250">
        <f>SUM(BO39:BT39)</f>
        <v>0</v>
      </c>
      <c r="BO39" s="250">
        <v>0</v>
      </c>
      <c r="BP39" s="250">
        <v>0</v>
      </c>
      <c r="BQ39" s="250">
        <v>0</v>
      </c>
      <c r="BR39" s="250">
        <v>0</v>
      </c>
      <c r="BS39" s="250">
        <v>0</v>
      </c>
      <c r="BT39" s="250">
        <v>0</v>
      </c>
      <c r="BU39" s="250">
        <f>SUM(BV39:CA39)</f>
        <v>0</v>
      </c>
      <c r="BV39" s="250">
        <v>0</v>
      </c>
      <c r="BW39" s="250">
        <v>0</v>
      </c>
      <c r="BX39" s="250">
        <v>0</v>
      </c>
      <c r="BY39" s="250">
        <v>0</v>
      </c>
      <c r="BZ39" s="250">
        <v>0</v>
      </c>
      <c r="CA39" s="250">
        <v>0</v>
      </c>
      <c r="CB39" s="250">
        <f>SUM(CC39,CJ39)</f>
        <v>0</v>
      </c>
      <c r="CC39" s="250">
        <f>SUM(CD39:CI39)</f>
        <v>0</v>
      </c>
      <c r="CD39" s="250">
        <v>0</v>
      </c>
      <c r="CE39" s="250">
        <v>0</v>
      </c>
      <c r="CF39" s="250">
        <v>0</v>
      </c>
      <c r="CG39" s="250">
        <v>0</v>
      </c>
      <c r="CH39" s="250">
        <v>0</v>
      </c>
      <c r="CI39" s="250">
        <v>0</v>
      </c>
      <c r="CJ39" s="250">
        <f>SUM(CK39:CP39)</f>
        <v>0</v>
      </c>
      <c r="CK39" s="250">
        <v>0</v>
      </c>
      <c r="CL39" s="250">
        <v>0</v>
      </c>
      <c r="CM39" s="250">
        <v>0</v>
      </c>
      <c r="CN39" s="250">
        <v>0</v>
      </c>
      <c r="CO39" s="250">
        <v>0</v>
      </c>
      <c r="CP39" s="250">
        <v>0</v>
      </c>
      <c r="CQ39" s="250">
        <f>SUM(CR39,CY39)</f>
        <v>3</v>
      </c>
      <c r="CR39" s="250">
        <f>SUM(CS39:CX39)</f>
        <v>3</v>
      </c>
      <c r="CS39" s="250">
        <v>0</v>
      </c>
      <c r="CT39" s="250">
        <v>0</v>
      </c>
      <c r="CU39" s="250">
        <v>0</v>
      </c>
      <c r="CV39" s="250">
        <v>0</v>
      </c>
      <c r="CW39" s="250">
        <v>3</v>
      </c>
      <c r="CX39" s="250">
        <v>0</v>
      </c>
      <c r="CY39" s="250">
        <f>SUM(CZ39:DE39)</f>
        <v>0</v>
      </c>
      <c r="CZ39" s="250">
        <v>0</v>
      </c>
      <c r="DA39" s="250">
        <v>0</v>
      </c>
      <c r="DB39" s="250">
        <v>0</v>
      </c>
      <c r="DC39" s="250">
        <v>0</v>
      </c>
      <c r="DD39" s="250">
        <v>0</v>
      </c>
      <c r="DE39" s="250">
        <v>0</v>
      </c>
      <c r="DF39" s="250">
        <f>SUM(DG39,DN39)</f>
        <v>0</v>
      </c>
      <c r="DG39" s="250">
        <f>SUM(DH39:DM39)</f>
        <v>0</v>
      </c>
      <c r="DH39" s="250">
        <v>0</v>
      </c>
      <c r="DI39" s="250">
        <v>0</v>
      </c>
      <c r="DJ39" s="250">
        <v>0</v>
      </c>
      <c r="DK39" s="250">
        <v>0</v>
      </c>
      <c r="DL39" s="250">
        <v>0</v>
      </c>
      <c r="DM39" s="250">
        <v>0</v>
      </c>
      <c r="DN39" s="250">
        <f>SUM(DO39:DT39)</f>
        <v>0</v>
      </c>
      <c r="DO39" s="250">
        <v>0</v>
      </c>
      <c r="DP39" s="250">
        <v>0</v>
      </c>
      <c r="DQ39" s="250">
        <v>0</v>
      </c>
      <c r="DR39" s="250">
        <v>0</v>
      </c>
      <c r="DS39" s="250">
        <v>0</v>
      </c>
      <c r="DT39" s="250">
        <v>0</v>
      </c>
      <c r="DU39" s="250">
        <f>SUM(DV39:DY39)</f>
        <v>550</v>
      </c>
      <c r="DV39" s="250">
        <v>550</v>
      </c>
      <c r="DW39" s="250">
        <v>0</v>
      </c>
      <c r="DX39" s="250">
        <v>0</v>
      </c>
      <c r="DY39" s="250">
        <v>0</v>
      </c>
      <c r="DZ39" s="250">
        <f>SUM(EA39,EH39)</f>
        <v>29</v>
      </c>
      <c r="EA39" s="250">
        <f>SUM(EB39:EG39)</f>
        <v>29</v>
      </c>
      <c r="EB39" s="250">
        <v>0</v>
      </c>
      <c r="EC39" s="250">
        <v>0</v>
      </c>
      <c r="ED39" s="250">
        <v>29</v>
      </c>
      <c r="EE39" s="250">
        <v>0</v>
      </c>
      <c r="EF39" s="250">
        <v>0</v>
      </c>
      <c r="EG39" s="250">
        <v>0</v>
      </c>
      <c r="EH39" s="250">
        <f>SUM(EI39:EN39)</f>
        <v>0</v>
      </c>
      <c r="EI39" s="250">
        <v>0</v>
      </c>
      <c r="EJ39" s="250">
        <v>0</v>
      </c>
      <c r="EK39" s="250">
        <v>0</v>
      </c>
      <c r="EL39" s="250">
        <v>0</v>
      </c>
      <c r="EM39" s="250">
        <v>0</v>
      </c>
      <c r="EN39" s="250">
        <v>0</v>
      </c>
    </row>
    <row r="40" spans="1:144" s="201" customFormat="1" ht="12" customHeight="1">
      <c r="A40" s="202" t="s">
        <v>402</v>
      </c>
      <c r="B40" s="203" t="s">
        <v>468</v>
      </c>
      <c r="C40" s="202" t="s">
        <v>469</v>
      </c>
      <c r="D40" s="250">
        <f>SUM(E40,T40,AI40,AX40,BM40,CB40,CQ40,DF40,DU40,DZ40)</f>
        <v>4694</v>
      </c>
      <c r="E40" s="250">
        <f>SUM(F40,M40)</f>
        <v>4033</v>
      </c>
      <c r="F40" s="250">
        <f>SUM(G40:L40)</f>
        <v>3658</v>
      </c>
      <c r="G40" s="250">
        <v>0</v>
      </c>
      <c r="H40" s="250">
        <v>3658</v>
      </c>
      <c r="I40" s="250">
        <v>0</v>
      </c>
      <c r="J40" s="250">
        <v>0</v>
      </c>
      <c r="K40" s="250">
        <v>0</v>
      </c>
      <c r="L40" s="250">
        <v>0</v>
      </c>
      <c r="M40" s="250">
        <f>SUM(N40:S40)</f>
        <v>375</v>
      </c>
      <c r="N40" s="250">
        <v>0</v>
      </c>
      <c r="O40" s="250">
        <v>375</v>
      </c>
      <c r="P40" s="250">
        <v>0</v>
      </c>
      <c r="Q40" s="250">
        <v>0</v>
      </c>
      <c r="R40" s="250">
        <v>0</v>
      </c>
      <c r="S40" s="250">
        <v>0</v>
      </c>
      <c r="T40" s="250">
        <f>SUM(U40,AB40)</f>
        <v>661</v>
      </c>
      <c r="U40" s="250">
        <f>SUM(V40:AA40)</f>
        <v>657</v>
      </c>
      <c r="V40" s="250">
        <v>0</v>
      </c>
      <c r="W40" s="250">
        <v>0</v>
      </c>
      <c r="X40" s="250">
        <v>270</v>
      </c>
      <c r="Y40" s="250">
        <v>344</v>
      </c>
      <c r="Z40" s="250">
        <v>5</v>
      </c>
      <c r="AA40" s="250">
        <v>38</v>
      </c>
      <c r="AB40" s="250">
        <f>SUM(AC40:AH40)</f>
        <v>4</v>
      </c>
      <c r="AC40" s="250">
        <v>0</v>
      </c>
      <c r="AD40" s="250">
        <v>0</v>
      </c>
      <c r="AE40" s="250">
        <v>3</v>
      </c>
      <c r="AF40" s="250">
        <v>0</v>
      </c>
      <c r="AG40" s="250">
        <v>0</v>
      </c>
      <c r="AH40" s="250">
        <v>1</v>
      </c>
      <c r="AI40" s="250">
        <f>SUM(AJ40,AQ40)</f>
        <v>0</v>
      </c>
      <c r="AJ40" s="250">
        <f>SUM(AK40:AP40)</f>
        <v>0</v>
      </c>
      <c r="AK40" s="250">
        <v>0</v>
      </c>
      <c r="AL40" s="250">
        <v>0</v>
      </c>
      <c r="AM40" s="250">
        <v>0</v>
      </c>
      <c r="AN40" s="250">
        <v>0</v>
      </c>
      <c r="AO40" s="250">
        <v>0</v>
      </c>
      <c r="AP40" s="250">
        <v>0</v>
      </c>
      <c r="AQ40" s="250">
        <f>SUM(AR40:AW40)</f>
        <v>0</v>
      </c>
      <c r="AR40" s="250">
        <v>0</v>
      </c>
      <c r="AS40" s="250">
        <v>0</v>
      </c>
      <c r="AT40" s="250">
        <v>0</v>
      </c>
      <c r="AU40" s="250">
        <v>0</v>
      </c>
      <c r="AV40" s="250">
        <v>0</v>
      </c>
      <c r="AW40" s="250">
        <v>0</v>
      </c>
      <c r="AX40" s="250">
        <f>SUM(AY40,BF40)</f>
        <v>0</v>
      </c>
      <c r="AY40" s="250">
        <f>SUM(AZ40:BE40)</f>
        <v>0</v>
      </c>
      <c r="AZ40" s="250">
        <v>0</v>
      </c>
      <c r="BA40" s="250">
        <v>0</v>
      </c>
      <c r="BB40" s="250">
        <v>0</v>
      </c>
      <c r="BC40" s="250">
        <v>0</v>
      </c>
      <c r="BD40" s="250">
        <v>0</v>
      </c>
      <c r="BE40" s="250">
        <v>0</v>
      </c>
      <c r="BF40" s="250">
        <f>SUM(BG40:BL40)</f>
        <v>0</v>
      </c>
      <c r="BG40" s="250">
        <v>0</v>
      </c>
      <c r="BH40" s="250">
        <v>0</v>
      </c>
      <c r="BI40" s="250">
        <v>0</v>
      </c>
      <c r="BJ40" s="250">
        <v>0</v>
      </c>
      <c r="BK40" s="250">
        <v>0</v>
      </c>
      <c r="BL40" s="250">
        <v>0</v>
      </c>
      <c r="BM40" s="250">
        <f>SUM(BN40,BU40)</f>
        <v>0</v>
      </c>
      <c r="BN40" s="250">
        <f>SUM(BO40:BT40)</f>
        <v>0</v>
      </c>
      <c r="BO40" s="250">
        <v>0</v>
      </c>
      <c r="BP40" s="250">
        <v>0</v>
      </c>
      <c r="BQ40" s="250">
        <v>0</v>
      </c>
      <c r="BR40" s="250">
        <v>0</v>
      </c>
      <c r="BS40" s="250">
        <v>0</v>
      </c>
      <c r="BT40" s="250">
        <v>0</v>
      </c>
      <c r="BU40" s="250">
        <f>SUM(BV40:CA40)</f>
        <v>0</v>
      </c>
      <c r="BV40" s="250">
        <v>0</v>
      </c>
      <c r="BW40" s="250">
        <v>0</v>
      </c>
      <c r="BX40" s="250">
        <v>0</v>
      </c>
      <c r="BY40" s="250">
        <v>0</v>
      </c>
      <c r="BZ40" s="250">
        <v>0</v>
      </c>
      <c r="CA40" s="250">
        <v>0</v>
      </c>
      <c r="CB40" s="250">
        <f>SUM(CC40,CJ40)</f>
        <v>0</v>
      </c>
      <c r="CC40" s="250">
        <f>SUM(CD40:CI40)</f>
        <v>0</v>
      </c>
      <c r="CD40" s="250">
        <v>0</v>
      </c>
      <c r="CE40" s="250">
        <v>0</v>
      </c>
      <c r="CF40" s="250">
        <v>0</v>
      </c>
      <c r="CG40" s="250">
        <v>0</v>
      </c>
      <c r="CH40" s="250">
        <v>0</v>
      </c>
      <c r="CI40" s="250">
        <v>0</v>
      </c>
      <c r="CJ40" s="250">
        <f>SUM(CK40:CP40)</f>
        <v>0</v>
      </c>
      <c r="CK40" s="250">
        <v>0</v>
      </c>
      <c r="CL40" s="250">
        <v>0</v>
      </c>
      <c r="CM40" s="250">
        <v>0</v>
      </c>
      <c r="CN40" s="250">
        <v>0</v>
      </c>
      <c r="CO40" s="250">
        <v>0</v>
      </c>
      <c r="CP40" s="250">
        <v>0</v>
      </c>
      <c r="CQ40" s="250">
        <f>SUM(CR40,CY40)</f>
        <v>0</v>
      </c>
      <c r="CR40" s="250">
        <f>SUM(CS40:CX40)</f>
        <v>0</v>
      </c>
      <c r="CS40" s="250">
        <v>0</v>
      </c>
      <c r="CT40" s="250">
        <v>0</v>
      </c>
      <c r="CU40" s="250">
        <v>0</v>
      </c>
      <c r="CV40" s="250">
        <v>0</v>
      </c>
      <c r="CW40" s="250">
        <v>0</v>
      </c>
      <c r="CX40" s="250">
        <v>0</v>
      </c>
      <c r="CY40" s="250">
        <f>SUM(CZ40:DE40)</f>
        <v>0</v>
      </c>
      <c r="CZ40" s="250">
        <v>0</v>
      </c>
      <c r="DA40" s="250">
        <v>0</v>
      </c>
      <c r="DB40" s="250">
        <v>0</v>
      </c>
      <c r="DC40" s="250">
        <v>0</v>
      </c>
      <c r="DD40" s="250">
        <v>0</v>
      </c>
      <c r="DE40" s="250">
        <v>0</v>
      </c>
      <c r="DF40" s="250">
        <f>SUM(DG40,DN40)</f>
        <v>0</v>
      </c>
      <c r="DG40" s="250">
        <f>SUM(DH40:DM40)</f>
        <v>0</v>
      </c>
      <c r="DH40" s="250">
        <v>0</v>
      </c>
      <c r="DI40" s="250">
        <v>0</v>
      </c>
      <c r="DJ40" s="250">
        <v>0</v>
      </c>
      <c r="DK40" s="250">
        <v>0</v>
      </c>
      <c r="DL40" s="250">
        <v>0</v>
      </c>
      <c r="DM40" s="250">
        <v>0</v>
      </c>
      <c r="DN40" s="250">
        <f>SUM(DO40:DT40)</f>
        <v>0</v>
      </c>
      <c r="DO40" s="250">
        <v>0</v>
      </c>
      <c r="DP40" s="250">
        <v>0</v>
      </c>
      <c r="DQ40" s="250">
        <v>0</v>
      </c>
      <c r="DR40" s="250">
        <v>0</v>
      </c>
      <c r="DS40" s="250">
        <v>0</v>
      </c>
      <c r="DT40" s="250">
        <v>0</v>
      </c>
      <c r="DU40" s="250">
        <f>SUM(DV40:DY40)</f>
        <v>0</v>
      </c>
      <c r="DV40" s="250">
        <v>0</v>
      </c>
      <c r="DW40" s="250">
        <v>0</v>
      </c>
      <c r="DX40" s="250">
        <v>0</v>
      </c>
      <c r="DY40" s="250">
        <v>0</v>
      </c>
      <c r="DZ40" s="250">
        <f>SUM(EA40,EH40)</f>
        <v>0</v>
      </c>
      <c r="EA40" s="250">
        <f>SUM(EB40:EG40)</f>
        <v>0</v>
      </c>
      <c r="EB40" s="250">
        <v>0</v>
      </c>
      <c r="EC40" s="250">
        <v>0</v>
      </c>
      <c r="ED40" s="250">
        <v>0</v>
      </c>
      <c r="EE40" s="250">
        <v>0</v>
      </c>
      <c r="EF40" s="250">
        <v>0</v>
      </c>
      <c r="EG40" s="250">
        <v>0</v>
      </c>
      <c r="EH40" s="250">
        <f>SUM(EI40:EN40)</f>
        <v>0</v>
      </c>
      <c r="EI40" s="250">
        <v>0</v>
      </c>
      <c r="EJ40" s="250">
        <v>0</v>
      </c>
      <c r="EK40" s="250">
        <v>0</v>
      </c>
      <c r="EL40" s="250">
        <v>0</v>
      </c>
      <c r="EM40" s="250">
        <v>0</v>
      </c>
      <c r="EN40" s="250">
        <v>0</v>
      </c>
    </row>
    <row r="41" spans="1:144" s="201" customFormat="1" ht="12" customHeight="1">
      <c r="A41" s="202" t="s">
        <v>402</v>
      </c>
      <c r="B41" s="203" t="s">
        <v>470</v>
      </c>
      <c r="C41" s="202" t="s">
        <v>471</v>
      </c>
      <c r="D41" s="250">
        <f>SUM(E41,T41,AI41,AX41,BM41,CB41,CQ41,DF41,DU41,DZ41)</f>
        <v>17337</v>
      </c>
      <c r="E41" s="250">
        <f>SUM(F41,M41)</f>
        <v>15500</v>
      </c>
      <c r="F41" s="250">
        <f>SUM(G41:L41)</f>
        <v>13711</v>
      </c>
      <c r="G41" s="250">
        <v>0</v>
      </c>
      <c r="H41" s="250">
        <v>13711</v>
      </c>
      <c r="I41" s="250"/>
      <c r="J41" s="250">
        <v>0</v>
      </c>
      <c r="K41" s="250">
        <v>0</v>
      </c>
      <c r="L41" s="250">
        <v>0</v>
      </c>
      <c r="M41" s="250">
        <f>SUM(N41:S41)</f>
        <v>1789</v>
      </c>
      <c r="N41" s="250">
        <v>0</v>
      </c>
      <c r="O41" s="250">
        <v>1789</v>
      </c>
      <c r="P41" s="250">
        <v>0</v>
      </c>
      <c r="Q41" s="250">
        <v>0</v>
      </c>
      <c r="R41" s="250">
        <v>0</v>
      </c>
      <c r="S41" s="250">
        <v>0</v>
      </c>
      <c r="T41" s="250">
        <f>SUM(U41,AB41)</f>
        <v>1837</v>
      </c>
      <c r="U41" s="250">
        <f>SUM(V41:AA41)</f>
        <v>1812</v>
      </c>
      <c r="V41" s="250">
        <v>0</v>
      </c>
      <c r="W41" s="250">
        <v>0</v>
      </c>
      <c r="X41" s="250">
        <v>620</v>
      </c>
      <c r="Y41" s="250">
        <v>1080</v>
      </c>
      <c r="Z41" s="250">
        <v>19</v>
      </c>
      <c r="AA41" s="250">
        <v>93</v>
      </c>
      <c r="AB41" s="250">
        <f>SUM(AC41:AH41)</f>
        <v>25</v>
      </c>
      <c r="AC41" s="250">
        <v>0</v>
      </c>
      <c r="AD41" s="250">
        <v>0</v>
      </c>
      <c r="AE41" s="250">
        <v>21</v>
      </c>
      <c r="AF41" s="250">
        <v>0</v>
      </c>
      <c r="AG41" s="250">
        <v>0</v>
      </c>
      <c r="AH41" s="250">
        <v>4</v>
      </c>
      <c r="AI41" s="250">
        <f>SUM(AJ41,AQ41)</f>
        <v>0</v>
      </c>
      <c r="AJ41" s="250">
        <f>SUM(AK41:AP41)</f>
        <v>0</v>
      </c>
      <c r="AK41" s="250">
        <v>0</v>
      </c>
      <c r="AL41" s="250">
        <v>0</v>
      </c>
      <c r="AM41" s="250">
        <v>0</v>
      </c>
      <c r="AN41" s="250">
        <v>0</v>
      </c>
      <c r="AO41" s="250">
        <v>0</v>
      </c>
      <c r="AP41" s="250">
        <v>0</v>
      </c>
      <c r="AQ41" s="250">
        <f>SUM(AR41:AW41)</f>
        <v>0</v>
      </c>
      <c r="AR41" s="250">
        <v>0</v>
      </c>
      <c r="AS41" s="250">
        <v>0</v>
      </c>
      <c r="AT41" s="250">
        <v>0</v>
      </c>
      <c r="AU41" s="250">
        <v>0</v>
      </c>
      <c r="AV41" s="250">
        <v>0</v>
      </c>
      <c r="AW41" s="250">
        <v>0</v>
      </c>
      <c r="AX41" s="250">
        <f>SUM(AY41,BF41)</f>
        <v>0</v>
      </c>
      <c r="AY41" s="250">
        <f>SUM(AZ41:BE41)</f>
        <v>0</v>
      </c>
      <c r="AZ41" s="250">
        <v>0</v>
      </c>
      <c r="BA41" s="250">
        <v>0</v>
      </c>
      <c r="BB41" s="250">
        <v>0</v>
      </c>
      <c r="BC41" s="250">
        <v>0</v>
      </c>
      <c r="BD41" s="250">
        <v>0</v>
      </c>
      <c r="BE41" s="250">
        <v>0</v>
      </c>
      <c r="BF41" s="250">
        <f>SUM(BG41:BL41)</f>
        <v>0</v>
      </c>
      <c r="BG41" s="250">
        <v>0</v>
      </c>
      <c r="BH41" s="250">
        <v>0</v>
      </c>
      <c r="BI41" s="250">
        <v>0</v>
      </c>
      <c r="BJ41" s="250">
        <v>0</v>
      </c>
      <c r="BK41" s="250">
        <v>0</v>
      </c>
      <c r="BL41" s="250">
        <v>0</v>
      </c>
      <c r="BM41" s="250">
        <f>SUM(BN41,BU41)</f>
        <v>0</v>
      </c>
      <c r="BN41" s="250">
        <f>SUM(BO41:BT41)</f>
        <v>0</v>
      </c>
      <c r="BO41" s="250">
        <v>0</v>
      </c>
      <c r="BP41" s="250">
        <v>0</v>
      </c>
      <c r="BQ41" s="250">
        <v>0</v>
      </c>
      <c r="BR41" s="250">
        <v>0</v>
      </c>
      <c r="BS41" s="250">
        <v>0</v>
      </c>
      <c r="BT41" s="250">
        <v>0</v>
      </c>
      <c r="BU41" s="250">
        <f>SUM(BV41:CA41)</f>
        <v>0</v>
      </c>
      <c r="BV41" s="250">
        <v>0</v>
      </c>
      <c r="BW41" s="250">
        <v>0</v>
      </c>
      <c r="BX41" s="250">
        <v>0</v>
      </c>
      <c r="BY41" s="250">
        <v>0</v>
      </c>
      <c r="BZ41" s="250">
        <v>0</v>
      </c>
      <c r="CA41" s="250">
        <v>0</v>
      </c>
      <c r="CB41" s="250">
        <f>SUM(CC41,CJ41)</f>
        <v>0</v>
      </c>
      <c r="CC41" s="250">
        <f>SUM(CD41:CI41)</f>
        <v>0</v>
      </c>
      <c r="CD41" s="250">
        <v>0</v>
      </c>
      <c r="CE41" s="250">
        <v>0</v>
      </c>
      <c r="CF41" s="250">
        <v>0</v>
      </c>
      <c r="CG41" s="250">
        <v>0</v>
      </c>
      <c r="CH41" s="250">
        <v>0</v>
      </c>
      <c r="CI41" s="250">
        <v>0</v>
      </c>
      <c r="CJ41" s="250">
        <f>SUM(CK41:CP41)</f>
        <v>0</v>
      </c>
      <c r="CK41" s="250">
        <v>0</v>
      </c>
      <c r="CL41" s="250">
        <v>0</v>
      </c>
      <c r="CM41" s="250">
        <v>0</v>
      </c>
      <c r="CN41" s="250">
        <v>0</v>
      </c>
      <c r="CO41" s="250">
        <v>0</v>
      </c>
      <c r="CP41" s="250">
        <v>0</v>
      </c>
      <c r="CQ41" s="250">
        <f>SUM(CR41,CY41)</f>
        <v>0</v>
      </c>
      <c r="CR41" s="250">
        <f>SUM(CS41:CX41)</f>
        <v>0</v>
      </c>
      <c r="CS41" s="250">
        <v>0</v>
      </c>
      <c r="CT41" s="250">
        <v>0</v>
      </c>
      <c r="CU41" s="250">
        <v>0</v>
      </c>
      <c r="CV41" s="250">
        <v>0</v>
      </c>
      <c r="CW41" s="250">
        <v>0</v>
      </c>
      <c r="CX41" s="250">
        <v>0</v>
      </c>
      <c r="CY41" s="250">
        <f>SUM(CZ41:DE41)</f>
        <v>0</v>
      </c>
      <c r="CZ41" s="250">
        <v>0</v>
      </c>
      <c r="DA41" s="250">
        <v>0</v>
      </c>
      <c r="DB41" s="250">
        <v>0</v>
      </c>
      <c r="DC41" s="250">
        <v>0</v>
      </c>
      <c r="DD41" s="250">
        <v>0</v>
      </c>
      <c r="DE41" s="250">
        <v>0</v>
      </c>
      <c r="DF41" s="250">
        <f>SUM(DG41,DN41)</f>
        <v>0</v>
      </c>
      <c r="DG41" s="250">
        <f>SUM(DH41:DM41)</f>
        <v>0</v>
      </c>
      <c r="DH41" s="250">
        <v>0</v>
      </c>
      <c r="DI41" s="250">
        <v>0</v>
      </c>
      <c r="DJ41" s="250">
        <v>0</v>
      </c>
      <c r="DK41" s="250">
        <v>0</v>
      </c>
      <c r="DL41" s="250">
        <v>0</v>
      </c>
      <c r="DM41" s="250">
        <v>0</v>
      </c>
      <c r="DN41" s="250">
        <f>SUM(DO41:DT41)</f>
        <v>0</v>
      </c>
      <c r="DO41" s="250">
        <v>0</v>
      </c>
      <c r="DP41" s="250">
        <v>0</v>
      </c>
      <c r="DQ41" s="250">
        <v>0</v>
      </c>
      <c r="DR41" s="250">
        <v>0</v>
      </c>
      <c r="DS41" s="250">
        <v>0</v>
      </c>
      <c r="DT41" s="250">
        <v>0</v>
      </c>
      <c r="DU41" s="250">
        <f>SUM(DV41:DY41)</f>
        <v>0</v>
      </c>
      <c r="DV41" s="250">
        <v>0</v>
      </c>
      <c r="DW41" s="250">
        <v>0</v>
      </c>
      <c r="DX41" s="250">
        <v>0</v>
      </c>
      <c r="DY41" s="250">
        <v>0</v>
      </c>
      <c r="DZ41" s="250">
        <f>SUM(EA41,EH41)</f>
        <v>0</v>
      </c>
      <c r="EA41" s="250">
        <f>SUM(EB41:EG41)</f>
        <v>0</v>
      </c>
      <c r="EB41" s="250">
        <v>0</v>
      </c>
      <c r="EC41" s="250">
        <v>0</v>
      </c>
      <c r="ED41" s="250">
        <v>0</v>
      </c>
      <c r="EE41" s="250">
        <v>0</v>
      </c>
      <c r="EF41" s="250">
        <v>0</v>
      </c>
      <c r="EG41" s="250">
        <v>0</v>
      </c>
      <c r="EH41" s="250">
        <f>SUM(EI41:EN41)</f>
        <v>0</v>
      </c>
      <c r="EI41" s="250">
        <v>0</v>
      </c>
      <c r="EJ41" s="250">
        <v>0</v>
      </c>
      <c r="EK41" s="250">
        <v>0</v>
      </c>
      <c r="EL41" s="250">
        <v>0</v>
      </c>
      <c r="EM41" s="250">
        <v>0</v>
      </c>
      <c r="EN41" s="250">
        <v>0</v>
      </c>
    </row>
    <row r="42" spans="1:144" s="201" customFormat="1" ht="12" customHeight="1">
      <c r="A42" s="202" t="s">
        <v>402</v>
      </c>
      <c r="B42" s="203" t="s">
        <v>472</v>
      </c>
      <c r="C42" s="202" t="s">
        <v>473</v>
      </c>
      <c r="D42" s="250">
        <f>SUM(E42,T42,AI42,AX42,BM42,CB42,CQ42,DF42,DU42,DZ42)</f>
        <v>9486</v>
      </c>
      <c r="E42" s="250">
        <f>SUM(F42,M42)</f>
        <v>8552</v>
      </c>
      <c r="F42" s="250">
        <f>SUM(G42:L42)</f>
        <v>7684</v>
      </c>
      <c r="G42" s="250">
        <v>0</v>
      </c>
      <c r="H42" s="250">
        <v>7684</v>
      </c>
      <c r="I42" s="250">
        <v>0</v>
      </c>
      <c r="J42" s="250">
        <v>0</v>
      </c>
      <c r="K42" s="250">
        <v>0</v>
      </c>
      <c r="L42" s="250">
        <v>0</v>
      </c>
      <c r="M42" s="250">
        <f>SUM(N42:S42)</f>
        <v>868</v>
      </c>
      <c r="N42" s="250">
        <v>0</v>
      </c>
      <c r="O42" s="250">
        <v>868</v>
      </c>
      <c r="P42" s="250">
        <v>0</v>
      </c>
      <c r="Q42" s="250">
        <v>0</v>
      </c>
      <c r="R42" s="250">
        <v>0</v>
      </c>
      <c r="S42" s="250">
        <v>0</v>
      </c>
      <c r="T42" s="250">
        <f>SUM(U42,AB42)</f>
        <v>934</v>
      </c>
      <c r="U42" s="250">
        <f>SUM(V42:AA42)</f>
        <v>927</v>
      </c>
      <c r="V42" s="250">
        <v>0</v>
      </c>
      <c r="W42" s="250">
        <v>0</v>
      </c>
      <c r="X42" s="250">
        <v>283</v>
      </c>
      <c r="Y42" s="250">
        <v>578</v>
      </c>
      <c r="Z42" s="250">
        <v>12</v>
      </c>
      <c r="AA42" s="250">
        <v>54</v>
      </c>
      <c r="AB42" s="250">
        <f>SUM(AC42:AH42)</f>
        <v>7</v>
      </c>
      <c r="AC42" s="250">
        <v>0</v>
      </c>
      <c r="AD42" s="250">
        <v>0</v>
      </c>
      <c r="AE42" s="250">
        <v>4</v>
      </c>
      <c r="AF42" s="250">
        <v>0</v>
      </c>
      <c r="AG42" s="250">
        <v>3</v>
      </c>
      <c r="AH42" s="250">
        <v>0</v>
      </c>
      <c r="AI42" s="250">
        <f>SUM(AJ42,AQ42)</f>
        <v>0</v>
      </c>
      <c r="AJ42" s="250">
        <f>SUM(AK42:AP42)</f>
        <v>0</v>
      </c>
      <c r="AK42" s="250">
        <v>0</v>
      </c>
      <c r="AL42" s="250">
        <v>0</v>
      </c>
      <c r="AM42" s="250">
        <v>0</v>
      </c>
      <c r="AN42" s="250">
        <v>0</v>
      </c>
      <c r="AO42" s="250">
        <v>0</v>
      </c>
      <c r="AP42" s="250">
        <v>0</v>
      </c>
      <c r="AQ42" s="250">
        <f>SUM(AR42:AW42)</f>
        <v>0</v>
      </c>
      <c r="AR42" s="250">
        <v>0</v>
      </c>
      <c r="AS42" s="250">
        <v>0</v>
      </c>
      <c r="AT42" s="250">
        <v>0</v>
      </c>
      <c r="AU42" s="250">
        <v>0</v>
      </c>
      <c r="AV42" s="250">
        <v>0</v>
      </c>
      <c r="AW42" s="250">
        <v>0</v>
      </c>
      <c r="AX42" s="250">
        <f>SUM(AY42,BF42)</f>
        <v>0</v>
      </c>
      <c r="AY42" s="250">
        <f>SUM(AZ42:BE42)</f>
        <v>0</v>
      </c>
      <c r="AZ42" s="250">
        <v>0</v>
      </c>
      <c r="BA42" s="250">
        <v>0</v>
      </c>
      <c r="BB42" s="250">
        <v>0</v>
      </c>
      <c r="BC42" s="250">
        <v>0</v>
      </c>
      <c r="BD42" s="250">
        <v>0</v>
      </c>
      <c r="BE42" s="250">
        <v>0</v>
      </c>
      <c r="BF42" s="250">
        <f>SUM(BG42:BL42)</f>
        <v>0</v>
      </c>
      <c r="BG42" s="250">
        <v>0</v>
      </c>
      <c r="BH42" s="250">
        <v>0</v>
      </c>
      <c r="BI42" s="250">
        <v>0</v>
      </c>
      <c r="BJ42" s="250">
        <v>0</v>
      </c>
      <c r="BK42" s="250">
        <v>0</v>
      </c>
      <c r="BL42" s="250">
        <v>0</v>
      </c>
      <c r="BM42" s="250">
        <f>SUM(BN42,BU42)</f>
        <v>0</v>
      </c>
      <c r="BN42" s="250">
        <f>SUM(BO42:BT42)</f>
        <v>0</v>
      </c>
      <c r="BO42" s="250">
        <v>0</v>
      </c>
      <c r="BP42" s="250">
        <v>0</v>
      </c>
      <c r="BQ42" s="250">
        <v>0</v>
      </c>
      <c r="BR42" s="250">
        <v>0</v>
      </c>
      <c r="BS42" s="250">
        <v>0</v>
      </c>
      <c r="BT42" s="250">
        <v>0</v>
      </c>
      <c r="BU42" s="250">
        <f>SUM(BV42:CA42)</f>
        <v>0</v>
      </c>
      <c r="BV42" s="250">
        <v>0</v>
      </c>
      <c r="BW42" s="250">
        <v>0</v>
      </c>
      <c r="BX42" s="250">
        <v>0</v>
      </c>
      <c r="BY42" s="250">
        <v>0</v>
      </c>
      <c r="BZ42" s="250">
        <v>0</v>
      </c>
      <c r="CA42" s="250">
        <v>0</v>
      </c>
      <c r="CB42" s="250">
        <f>SUM(CC42,CJ42)</f>
        <v>0</v>
      </c>
      <c r="CC42" s="250">
        <f>SUM(CD42:CI42)</f>
        <v>0</v>
      </c>
      <c r="CD42" s="250">
        <v>0</v>
      </c>
      <c r="CE42" s="250">
        <v>0</v>
      </c>
      <c r="CF42" s="250">
        <v>0</v>
      </c>
      <c r="CG42" s="250">
        <v>0</v>
      </c>
      <c r="CH42" s="250">
        <v>0</v>
      </c>
      <c r="CI42" s="250">
        <v>0</v>
      </c>
      <c r="CJ42" s="250">
        <f>SUM(CK42:CP42)</f>
        <v>0</v>
      </c>
      <c r="CK42" s="250">
        <v>0</v>
      </c>
      <c r="CL42" s="250">
        <v>0</v>
      </c>
      <c r="CM42" s="250">
        <v>0</v>
      </c>
      <c r="CN42" s="250">
        <v>0</v>
      </c>
      <c r="CO42" s="250">
        <v>0</v>
      </c>
      <c r="CP42" s="250">
        <v>0</v>
      </c>
      <c r="CQ42" s="250">
        <f>SUM(CR42,CY42)</f>
        <v>0</v>
      </c>
      <c r="CR42" s="250">
        <f>SUM(CS42:CX42)</f>
        <v>0</v>
      </c>
      <c r="CS42" s="250">
        <v>0</v>
      </c>
      <c r="CT42" s="250">
        <v>0</v>
      </c>
      <c r="CU42" s="250">
        <v>0</v>
      </c>
      <c r="CV42" s="250">
        <v>0</v>
      </c>
      <c r="CW42" s="250">
        <v>0</v>
      </c>
      <c r="CX42" s="250">
        <v>0</v>
      </c>
      <c r="CY42" s="250">
        <f>SUM(CZ42:DE42)</f>
        <v>0</v>
      </c>
      <c r="CZ42" s="250">
        <v>0</v>
      </c>
      <c r="DA42" s="250">
        <v>0</v>
      </c>
      <c r="DB42" s="250">
        <v>0</v>
      </c>
      <c r="DC42" s="250">
        <v>0</v>
      </c>
      <c r="DD42" s="250">
        <v>0</v>
      </c>
      <c r="DE42" s="250">
        <v>0</v>
      </c>
      <c r="DF42" s="250">
        <f>SUM(DG42,DN42)</f>
        <v>0</v>
      </c>
      <c r="DG42" s="250">
        <f>SUM(DH42:DM42)</f>
        <v>0</v>
      </c>
      <c r="DH42" s="250">
        <v>0</v>
      </c>
      <c r="DI42" s="250">
        <v>0</v>
      </c>
      <c r="DJ42" s="250">
        <v>0</v>
      </c>
      <c r="DK42" s="250">
        <v>0</v>
      </c>
      <c r="DL42" s="250">
        <v>0</v>
      </c>
      <c r="DM42" s="250">
        <v>0</v>
      </c>
      <c r="DN42" s="250">
        <f>SUM(DO42:DT42)</f>
        <v>0</v>
      </c>
      <c r="DO42" s="250">
        <v>0</v>
      </c>
      <c r="DP42" s="250">
        <v>0</v>
      </c>
      <c r="DQ42" s="250">
        <v>0</v>
      </c>
      <c r="DR42" s="250">
        <v>0</v>
      </c>
      <c r="DS42" s="250">
        <v>0</v>
      </c>
      <c r="DT42" s="250">
        <v>0</v>
      </c>
      <c r="DU42" s="250">
        <f>SUM(DV42:DY42)</f>
        <v>0</v>
      </c>
      <c r="DV42" s="250">
        <v>0</v>
      </c>
      <c r="DW42" s="250">
        <v>0</v>
      </c>
      <c r="DX42" s="250">
        <v>0</v>
      </c>
      <c r="DY42" s="250">
        <v>0</v>
      </c>
      <c r="DZ42" s="250">
        <f>SUM(EA42,EH42)</f>
        <v>0</v>
      </c>
      <c r="EA42" s="250">
        <f>SUM(EB42:EG42)</f>
        <v>0</v>
      </c>
      <c r="EB42" s="250">
        <v>0</v>
      </c>
      <c r="EC42" s="250">
        <v>0</v>
      </c>
      <c r="ED42" s="250">
        <v>0</v>
      </c>
      <c r="EE42" s="250">
        <v>0</v>
      </c>
      <c r="EF42" s="250">
        <v>0</v>
      </c>
      <c r="EG42" s="250">
        <v>0</v>
      </c>
      <c r="EH42" s="250">
        <f>SUM(EI42:EN42)</f>
        <v>0</v>
      </c>
      <c r="EI42" s="250">
        <v>0</v>
      </c>
      <c r="EJ42" s="250">
        <v>0</v>
      </c>
      <c r="EK42" s="250">
        <v>0</v>
      </c>
      <c r="EL42" s="250">
        <v>0</v>
      </c>
      <c r="EM42" s="250">
        <v>0</v>
      </c>
      <c r="EN42" s="250">
        <v>0</v>
      </c>
    </row>
  </sheetData>
  <sheetProtection/>
  <mergeCells count="3">
    <mergeCell ref="A2:A6"/>
    <mergeCell ref="B2:B6"/>
    <mergeCell ref="C2:C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ゴシック,標準"&amp;14処理施設別ごみ搬入量の状況（平成21年度実績）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J42"/>
  <sheetViews>
    <sheetView zoomScalePageLayoutView="0" workbookViewId="0" topLeftCell="A1">
      <pane xSplit="3" ySplit="6" topLeftCell="D7" activePane="bottomRight" state="frozen"/>
      <selection pane="topLeft" activeCell="C2998" sqref="C2998"/>
      <selection pane="topRight" activeCell="C2998" sqref="C2998"/>
      <selection pane="bottomLeft" activeCell="C2998" sqref="C2998"/>
      <selection pane="bottomRight" activeCell="D7" sqref="D7"/>
    </sheetView>
  </sheetViews>
  <sheetFormatPr defaultColWidth="8.796875" defaultRowHeight="14.25"/>
  <cols>
    <col min="1" max="1" width="10.69921875" style="196" customWidth="1"/>
    <col min="2" max="2" width="8.69921875" style="180" customWidth="1"/>
    <col min="3" max="3" width="12.59765625" style="196" customWidth="1"/>
    <col min="4" max="5" width="11.69921875" style="235" customWidth="1"/>
    <col min="6" max="15" width="10.59765625" style="235" customWidth="1"/>
    <col min="16" max="17" width="11.69921875" style="235" customWidth="1"/>
    <col min="18" max="36" width="10.59765625" style="235" customWidth="1"/>
    <col min="37" max="16384" width="9" style="192" customWidth="1"/>
  </cols>
  <sheetData>
    <row r="1" spans="1:36" ht="17.25">
      <c r="A1" s="380" t="s">
        <v>474</v>
      </c>
      <c r="B1" s="190"/>
      <c r="C1" s="190"/>
      <c r="D1" s="191"/>
      <c r="E1" s="227"/>
      <c r="F1" s="191"/>
      <c r="G1" s="191"/>
      <c r="H1" s="191"/>
      <c r="I1" s="191"/>
      <c r="J1" s="191"/>
      <c r="K1" s="191"/>
      <c r="L1" s="191"/>
      <c r="M1" s="228"/>
      <c r="N1" s="191"/>
      <c r="O1" s="191"/>
      <c r="P1" s="227"/>
      <c r="Q1" s="227"/>
      <c r="R1" s="227"/>
      <c r="S1" s="191"/>
      <c r="T1" s="191"/>
      <c r="U1" s="191"/>
      <c r="V1" s="191"/>
      <c r="W1" s="191"/>
      <c r="X1" s="191"/>
      <c r="Y1" s="228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228"/>
    </row>
    <row r="2" spans="1:36" s="191" customFormat="1" ht="25.5" customHeight="1">
      <c r="A2" s="314" t="s">
        <v>134</v>
      </c>
      <c r="B2" s="314" t="s">
        <v>135</v>
      </c>
      <c r="C2" s="314" t="s">
        <v>136</v>
      </c>
      <c r="D2" s="256" t="s">
        <v>475</v>
      </c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6" t="s">
        <v>476</v>
      </c>
      <c r="Q2" s="252"/>
      <c r="R2" s="252"/>
      <c r="S2" s="252"/>
      <c r="T2" s="252"/>
      <c r="U2" s="252"/>
      <c r="V2" s="252"/>
      <c r="W2" s="252"/>
      <c r="X2" s="252"/>
      <c r="Y2" s="261"/>
      <c r="Z2" s="256" t="s">
        <v>477</v>
      </c>
      <c r="AA2" s="252"/>
      <c r="AB2" s="252"/>
      <c r="AC2" s="252"/>
      <c r="AD2" s="252"/>
      <c r="AE2" s="252"/>
      <c r="AF2" s="252"/>
      <c r="AG2" s="252"/>
      <c r="AH2" s="252"/>
      <c r="AI2" s="252"/>
      <c r="AJ2" s="261"/>
    </row>
    <row r="3" spans="1:36" s="191" customFormat="1" ht="25.5" customHeight="1">
      <c r="A3" s="315"/>
      <c r="B3" s="315"/>
      <c r="C3" s="317"/>
      <c r="D3" s="320" t="s">
        <v>158</v>
      </c>
      <c r="E3" s="314" t="s">
        <v>162</v>
      </c>
      <c r="F3" s="388" t="s">
        <v>478</v>
      </c>
      <c r="G3" s="326"/>
      <c r="H3" s="326"/>
      <c r="I3" s="326"/>
      <c r="J3" s="326"/>
      <c r="K3" s="326"/>
      <c r="L3" s="326"/>
      <c r="M3" s="327"/>
      <c r="N3" s="314" t="s">
        <v>479</v>
      </c>
      <c r="O3" s="314" t="s">
        <v>480</v>
      </c>
      <c r="P3" s="320" t="s">
        <v>158</v>
      </c>
      <c r="Q3" s="314" t="s">
        <v>162</v>
      </c>
      <c r="R3" s="389" t="s">
        <v>481</v>
      </c>
      <c r="S3" s="324"/>
      <c r="T3" s="324"/>
      <c r="U3" s="324"/>
      <c r="V3" s="324"/>
      <c r="W3" s="324"/>
      <c r="X3" s="324"/>
      <c r="Y3" s="325"/>
      <c r="Z3" s="320" t="s">
        <v>158</v>
      </c>
      <c r="AA3" s="314" t="s">
        <v>163</v>
      </c>
      <c r="AB3" s="314" t="s">
        <v>179</v>
      </c>
      <c r="AC3" s="263" t="s">
        <v>482</v>
      </c>
      <c r="AD3" s="252"/>
      <c r="AE3" s="252"/>
      <c r="AF3" s="252"/>
      <c r="AG3" s="252"/>
      <c r="AH3" s="252"/>
      <c r="AI3" s="252"/>
      <c r="AJ3" s="261"/>
    </row>
    <row r="4" spans="1:36" s="191" customFormat="1" ht="25.5" customHeight="1">
      <c r="A4" s="315"/>
      <c r="B4" s="315"/>
      <c r="C4" s="317"/>
      <c r="D4" s="320"/>
      <c r="E4" s="317"/>
      <c r="F4" s="320" t="s">
        <v>158</v>
      </c>
      <c r="G4" s="314" t="s">
        <v>168</v>
      </c>
      <c r="H4" s="314" t="s">
        <v>170</v>
      </c>
      <c r="I4" s="314" t="s">
        <v>172</v>
      </c>
      <c r="J4" s="314" t="s">
        <v>174</v>
      </c>
      <c r="K4" s="314" t="s">
        <v>182</v>
      </c>
      <c r="L4" s="314" t="s">
        <v>178</v>
      </c>
      <c r="M4" s="314" t="s">
        <v>183</v>
      </c>
      <c r="N4" s="317"/>
      <c r="O4" s="323"/>
      <c r="P4" s="320"/>
      <c r="Q4" s="317"/>
      <c r="R4" s="315" t="s">
        <v>158</v>
      </c>
      <c r="S4" s="314" t="s">
        <v>168</v>
      </c>
      <c r="T4" s="314" t="s">
        <v>170</v>
      </c>
      <c r="U4" s="314" t="s">
        <v>172</v>
      </c>
      <c r="V4" s="314" t="s">
        <v>174</v>
      </c>
      <c r="W4" s="314" t="s">
        <v>182</v>
      </c>
      <c r="X4" s="314" t="s">
        <v>178</v>
      </c>
      <c r="Y4" s="314" t="s">
        <v>183</v>
      </c>
      <c r="Z4" s="320"/>
      <c r="AA4" s="317"/>
      <c r="AB4" s="317"/>
      <c r="AC4" s="320" t="s">
        <v>158</v>
      </c>
      <c r="AD4" s="314" t="s">
        <v>168</v>
      </c>
      <c r="AE4" s="314" t="s">
        <v>170</v>
      </c>
      <c r="AF4" s="314" t="s">
        <v>172</v>
      </c>
      <c r="AG4" s="314" t="s">
        <v>174</v>
      </c>
      <c r="AH4" s="314" t="s">
        <v>182</v>
      </c>
      <c r="AI4" s="314" t="s">
        <v>178</v>
      </c>
      <c r="AJ4" s="314" t="s">
        <v>183</v>
      </c>
    </row>
    <row r="5" spans="1:36" s="191" customFormat="1" ht="25.5" customHeight="1">
      <c r="A5" s="315"/>
      <c r="B5" s="315"/>
      <c r="C5" s="317"/>
      <c r="D5" s="320"/>
      <c r="E5" s="317"/>
      <c r="F5" s="320"/>
      <c r="G5" s="317"/>
      <c r="H5" s="315"/>
      <c r="I5" s="315"/>
      <c r="J5" s="315"/>
      <c r="K5" s="315"/>
      <c r="L5" s="315"/>
      <c r="M5" s="317"/>
      <c r="N5" s="315"/>
      <c r="O5" s="323"/>
      <c r="P5" s="320"/>
      <c r="Q5" s="315"/>
      <c r="R5" s="317"/>
      <c r="S5" s="317"/>
      <c r="T5" s="315"/>
      <c r="U5" s="315"/>
      <c r="V5" s="315"/>
      <c r="W5" s="315"/>
      <c r="X5" s="315"/>
      <c r="Y5" s="317"/>
      <c r="Z5" s="320"/>
      <c r="AA5" s="315"/>
      <c r="AB5" s="315"/>
      <c r="AC5" s="320"/>
      <c r="AD5" s="317"/>
      <c r="AE5" s="315"/>
      <c r="AF5" s="315"/>
      <c r="AG5" s="315"/>
      <c r="AH5" s="315"/>
      <c r="AI5" s="315"/>
      <c r="AJ5" s="317"/>
    </row>
    <row r="6" spans="1:36" s="206" customFormat="1" ht="11.25">
      <c r="A6" s="315"/>
      <c r="B6" s="316"/>
      <c r="C6" s="317"/>
      <c r="D6" s="273" t="s">
        <v>185</v>
      </c>
      <c r="E6" s="273" t="s">
        <v>185</v>
      </c>
      <c r="F6" s="273" t="s">
        <v>185</v>
      </c>
      <c r="G6" s="272" t="s">
        <v>185</v>
      </c>
      <c r="H6" s="272" t="s">
        <v>185</v>
      </c>
      <c r="I6" s="272" t="s">
        <v>185</v>
      </c>
      <c r="J6" s="272" t="s">
        <v>185</v>
      </c>
      <c r="K6" s="272" t="s">
        <v>185</v>
      </c>
      <c r="L6" s="272" t="s">
        <v>185</v>
      </c>
      <c r="M6" s="272" t="s">
        <v>185</v>
      </c>
      <c r="N6" s="272" t="s">
        <v>185</v>
      </c>
      <c r="O6" s="273" t="s">
        <v>185</v>
      </c>
      <c r="P6" s="273" t="s">
        <v>185</v>
      </c>
      <c r="Q6" s="272" t="s">
        <v>185</v>
      </c>
      <c r="R6" s="272" t="s">
        <v>185</v>
      </c>
      <c r="S6" s="272" t="s">
        <v>185</v>
      </c>
      <c r="T6" s="272" t="s">
        <v>185</v>
      </c>
      <c r="U6" s="272" t="s">
        <v>185</v>
      </c>
      <c r="V6" s="272" t="s">
        <v>185</v>
      </c>
      <c r="W6" s="272" t="s">
        <v>185</v>
      </c>
      <c r="X6" s="272" t="s">
        <v>185</v>
      </c>
      <c r="Y6" s="272" t="s">
        <v>185</v>
      </c>
      <c r="Z6" s="273" t="s">
        <v>185</v>
      </c>
      <c r="AA6" s="272" t="s">
        <v>185</v>
      </c>
      <c r="AB6" s="272" t="s">
        <v>185</v>
      </c>
      <c r="AC6" s="273" t="s">
        <v>185</v>
      </c>
      <c r="AD6" s="272" t="s">
        <v>185</v>
      </c>
      <c r="AE6" s="272" t="s">
        <v>185</v>
      </c>
      <c r="AF6" s="272" t="s">
        <v>185</v>
      </c>
      <c r="AG6" s="272" t="s">
        <v>185</v>
      </c>
      <c r="AH6" s="272" t="s">
        <v>185</v>
      </c>
      <c r="AI6" s="272" t="s">
        <v>185</v>
      </c>
      <c r="AJ6" s="272" t="s">
        <v>185</v>
      </c>
    </row>
    <row r="7" spans="1:36" s="205" customFormat="1" ht="12" customHeight="1">
      <c r="A7" s="197" t="s">
        <v>188</v>
      </c>
      <c r="B7" s="212" t="s">
        <v>190</v>
      </c>
      <c r="C7" s="198" t="s">
        <v>158</v>
      </c>
      <c r="D7" s="276">
        <f>SUM(D8:D42)</f>
        <v>755589</v>
      </c>
      <c r="E7" s="276">
        <f>SUM(E8:E42)</f>
        <v>642523</v>
      </c>
      <c r="F7" s="276">
        <f>SUM(F8:F42)</f>
        <v>82092</v>
      </c>
      <c r="G7" s="276">
        <f>SUM(G8:G42)</f>
        <v>52997</v>
      </c>
      <c r="H7" s="276">
        <f>SUM(H8:H42)</f>
        <v>750</v>
      </c>
      <c r="I7" s="276">
        <f>SUM(I8:I42)</f>
        <v>0</v>
      </c>
      <c r="J7" s="276">
        <f>SUM(J8:J42)</f>
        <v>0</v>
      </c>
      <c r="K7" s="276">
        <f>SUM(K8:K42)</f>
        <v>7527</v>
      </c>
      <c r="L7" s="276">
        <f>SUM(L8:L42)</f>
        <v>20192</v>
      </c>
      <c r="M7" s="276">
        <f>SUM(M8:M42)</f>
        <v>626</v>
      </c>
      <c r="N7" s="276">
        <f>SUM(N8:N42)</f>
        <v>3269</v>
      </c>
      <c r="O7" s="276">
        <f>SUM(O8:O42)</f>
        <v>27705</v>
      </c>
      <c r="P7" s="276">
        <f>SUM(P8:P42)</f>
        <v>658272</v>
      </c>
      <c r="Q7" s="276">
        <f>SUM(Q8:Q42)</f>
        <v>642523</v>
      </c>
      <c r="R7" s="276">
        <f>SUM(R8:R42)</f>
        <v>15749</v>
      </c>
      <c r="S7" s="276">
        <f>SUM(S8:S42)</f>
        <v>14736</v>
      </c>
      <c r="T7" s="276">
        <f>SUM(T8:T42)</f>
        <v>0</v>
      </c>
      <c r="U7" s="276">
        <f>SUM(U8:U42)</f>
        <v>0</v>
      </c>
      <c r="V7" s="276">
        <f>SUM(V8:V42)</f>
        <v>0</v>
      </c>
      <c r="W7" s="276">
        <f>SUM(W8:W42)</f>
        <v>6</v>
      </c>
      <c r="X7" s="276">
        <f>SUM(X8:X42)</f>
        <v>1007</v>
      </c>
      <c r="Y7" s="276">
        <f>SUM(Y8:Y42)</f>
        <v>0</v>
      </c>
      <c r="Z7" s="276">
        <f>SUM(Z8:Z42)</f>
        <v>96730</v>
      </c>
      <c r="AA7" s="276">
        <f>SUM(AA8:AA42)</f>
        <v>3269</v>
      </c>
      <c r="AB7" s="276">
        <f>SUM(AB8:AB42)</f>
        <v>76248</v>
      </c>
      <c r="AC7" s="276">
        <f>SUM(AC8:AC42)</f>
        <v>17213</v>
      </c>
      <c r="AD7" s="276">
        <f>SUM(AD8:AD42)</f>
        <v>15541</v>
      </c>
      <c r="AE7" s="276">
        <f>SUM(AE8:AE42)</f>
        <v>2</v>
      </c>
      <c r="AF7" s="276">
        <f>SUM(AF8:AF42)</f>
        <v>0</v>
      </c>
      <c r="AG7" s="276">
        <f>SUM(AG8:AG42)</f>
        <v>0</v>
      </c>
      <c r="AH7" s="276">
        <f>SUM(AH8:AH42)</f>
        <v>49</v>
      </c>
      <c r="AI7" s="276">
        <f>SUM(AI8:AI42)</f>
        <v>1050</v>
      </c>
      <c r="AJ7" s="276">
        <f>SUM(AJ8:AJ42)</f>
        <v>571</v>
      </c>
    </row>
    <row r="8" spans="1:36" s="201" customFormat="1" ht="12" customHeight="1">
      <c r="A8" s="200" t="s">
        <v>188</v>
      </c>
      <c r="B8" s="214" t="s">
        <v>191</v>
      </c>
      <c r="C8" s="200" t="s">
        <v>192</v>
      </c>
      <c r="D8" s="249">
        <f>SUM(E8,F8,N8,O8)</f>
        <v>127189</v>
      </c>
      <c r="E8" s="249">
        <f>+Q8</f>
        <v>111827</v>
      </c>
      <c r="F8" s="249">
        <f>SUM(G8:M8)</f>
        <v>13788</v>
      </c>
      <c r="G8" s="249">
        <v>10069</v>
      </c>
      <c r="H8" s="249">
        <v>0</v>
      </c>
      <c r="I8" s="249">
        <v>0</v>
      </c>
      <c r="J8" s="249">
        <v>0</v>
      </c>
      <c r="K8" s="249">
        <v>0</v>
      </c>
      <c r="L8" s="249">
        <v>3719</v>
      </c>
      <c r="M8" s="249">
        <v>0</v>
      </c>
      <c r="N8" s="249">
        <f>+AA8</f>
        <v>218</v>
      </c>
      <c r="O8" s="249">
        <f>+'資源化量内訳'!Y8</f>
        <v>1356</v>
      </c>
      <c r="P8" s="249">
        <f>+SUM(Q8,R8)</f>
        <v>114661</v>
      </c>
      <c r="Q8" s="249">
        <v>111827</v>
      </c>
      <c r="R8" s="249">
        <f>+SUM(S8,T8,U8,V8,W8,X8,Y8)</f>
        <v>2834</v>
      </c>
      <c r="S8" s="249">
        <v>2834</v>
      </c>
      <c r="T8" s="249">
        <v>0</v>
      </c>
      <c r="U8" s="249">
        <v>0</v>
      </c>
      <c r="V8" s="249">
        <v>0</v>
      </c>
      <c r="W8" s="249">
        <v>0</v>
      </c>
      <c r="X8" s="249">
        <v>0</v>
      </c>
      <c r="Y8" s="249">
        <v>0</v>
      </c>
      <c r="Z8" s="249">
        <f>SUM(AA8:AC8)</f>
        <v>16999</v>
      </c>
      <c r="AA8" s="249">
        <v>218</v>
      </c>
      <c r="AB8" s="249">
        <v>14029</v>
      </c>
      <c r="AC8" s="249">
        <f>SUM(AD8:AJ8)</f>
        <v>2752</v>
      </c>
      <c r="AD8" s="249">
        <v>2711</v>
      </c>
      <c r="AE8" s="249">
        <v>0</v>
      </c>
      <c r="AF8" s="249">
        <v>0</v>
      </c>
      <c r="AG8" s="249">
        <v>0</v>
      </c>
      <c r="AH8" s="249">
        <v>0</v>
      </c>
      <c r="AI8" s="249">
        <v>41</v>
      </c>
      <c r="AJ8" s="249">
        <v>0</v>
      </c>
    </row>
    <row r="9" spans="1:36" s="201" customFormat="1" ht="12" customHeight="1">
      <c r="A9" s="200" t="s">
        <v>188</v>
      </c>
      <c r="B9" s="214" t="s">
        <v>193</v>
      </c>
      <c r="C9" s="200" t="s">
        <v>194</v>
      </c>
      <c r="D9" s="249">
        <f>SUM(E9,F9,N9,O9)</f>
        <v>136260</v>
      </c>
      <c r="E9" s="249">
        <f>+Q9</f>
        <v>116538</v>
      </c>
      <c r="F9" s="249">
        <f>SUM(G9:M9)</f>
        <v>11348</v>
      </c>
      <c r="G9" s="249">
        <v>7452</v>
      </c>
      <c r="H9" s="249">
        <v>0</v>
      </c>
      <c r="I9" s="249">
        <v>0</v>
      </c>
      <c r="J9" s="249">
        <v>0</v>
      </c>
      <c r="K9" s="249">
        <v>0</v>
      </c>
      <c r="L9" s="249">
        <v>3896</v>
      </c>
      <c r="M9" s="249">
        <v>0</v>
      </c>
      <c r="N9" s="249">
        <f>+AA9</f>
        <v>1840</v>
      </c>
      <c r="O9" s="249">
        <f>+'資源化量内訳'!Y9</f>
        <v>6534</v>
      </c>
      <c r="P9" s="249">
        <f>+SUM(Q9,R9)</f>
        <v>119023</v>
      </c>
      <c r="Q9" s="249">
        <v>116538</v>
      </c>
      <c r="R9" s="249">
        <f>+SUM(S9,T9,U9,V9,W9,X9,Y9)</f>
        <v>2485</v>
      </c>
      <c r="S9" s="249">
        <v>2360</v>
      </c>
      <c r="T9" s="249">
        <v>0</v>
      </c>
      <c r="U9" s="249">
        <v>0</v>
      </c>
      <c r="V9" s="249">
        <v>0</v>
      </c>
      <c r="W9" s="249">
        <v>0</v>
      </c>
      <c r="X9" s="249">
        <v>125</v>
      </c>
      <c r="Y9" s="249">
        <v>0</v>
      </c>
      <c r="Z9" s="249">
        <f>SUM(AA9:AC9)</f>
        <v>21954</v>
      </c>
      <c r="AA9" s="249">
        <v>1840</v>
      </c>
      <c r="AB9" s="249">
        <v>16772</v>
      </c>
      <c r="AC9" s="249">
        <f>SUM(AD9:AJ9)</f>
        <v>3342</v>
      </c>
      <c r="AD9" s="249">
        <v>2893</v>
      </c>
      <c r="AE9" s="249">
        <v>0</v>
      </c>
      <c r="AF9" s="249">
        <v>0</v>
      </c>
      <c r="AG9" s="249">
        <v>0</v>
      </c>
      <c r="AH9" s="249">
        <v>0</v>
      </c>
      <c r="AI9" s="249">
        <v>449</v>
      </c>
      <c r="AJ9" s="249">
        <v>0</v>
      </c>
    </row>
    <row r="10" spans="1:36" s="201" customFormat="1" ht="12" customHeight="1">
      <c r="A10" s="200" t="s">
        <v>188</v>
      </c>
      <c r="B10" s="214" t="s">
        <v>195</v>
      </c>
      <c r="C10" s="200" t="s">
        <v>196</v>
      </c>
      <c r="D10" s="249">
        <f>SUM(E10,F10,N10,O10)</f>
        <v>53848</v>
      </c>
      <c r="E10" s="249">
        <f>+Q10</f>
        <v>47053</v>
      </c>
      <c r="F10" s="249">
        <f>SUM(G10:M10)</f>
        <v>4509</v>
      </c>
      <c r="G10" s="249">
        <v>4160</v>
      </c>
      <c r="H10" s="249">
        <v>0</v>
      </c>
      <c r="I10" s="249">
        <v>0</v>
      </c>
      <c r="J10" s="249">
        <v>0</v>
      </c>
      <c r="K10" s="249">
        <v>0</v>
      </c>
      <c r="L10" s="249">
        <v>309</v>
      </c>
      <c r="M10" s="249">
        <v>40</v>
      </c>
      <c r="N10" s="249">
        <f>+AA10</f>
        <v>0</v>
      </c>
      <c r="O10" s="249">
        <f>+'資源化量内訳'!Y10</f>
        <v>2286</v>
      </c>
      <c r="P10" s="249">
        <f>+SUM(Q10,R10)</f>
        <v>48368</v>
      </c>
      <c r="Q10" s="249">
        <v>47053</v>
      </c>
      <c r="R10" s="249">
        <f>+SUM(S10,T10,U10,V10,W10,X10,Y10)</f>
        <v>1315</v>
      </c>
      <c r="S10" s="249">
        <v>1276</v>
      </c>
      <c r="T10" s="249">
        <v>0</v>
      </c>
      <c r="U10" s="249">
        <v>0</v>
      </c>
      <c r="V10" s="249">
        <v>0</v>
      </c>
      <c r="W10" s="249">
        <v>0</v>
      </c>
      <c r="X10" s="249">
        <v>39</v>
      </c>
      <c r="Y10" s="249">
        <v>0</v>
      </c>
      <c r="Z10" s="249">
        <f>SUM(AA10:AC10)</f>
        <v>1955</v>
      </c>
      <c r="AA10" s="249">
        <v>0</v>
      </c>
      <c r="AB10" s="249">
        <v>0</v>
      </c>
      <c r="AC10" s="249">
        <f>SUM(AD10:AJ10)</f>
        <v>1955</v>
      </c>
      <c r="AD10" s="249">
        <v>1955</v>
      </c>
      <c r="AE10" s="249">
        <v>0</v>
      </c>
      <c r="AF10" s="249">
        <v>0</v>
      </c>
      <c r="AG10" s="249">
        <v>0</v>
      </c>
      <c r="AH10" s="249">
        <v>0</v>
      </c>
      <c r="AI10" s="249">
        <v>0</v>
      </c>
      <c r="AJ10" s="249">
        <v>0</v>
      </c>
    </row>
    <row r="11" spans="1:36" s="201" customFormat="1" ht="12" customHeight="1">
      <c r="A11" s="200" t="s">
        <v>188</v>
      </c>
      <c r="B11" s="214" t="s">
        <v>197</v>
      </c>
      <c r="C11" s="200" t="s">
        <v>198</v>
      </c>
      <c r="D11" s="249">
        <f>SUM(E11,F11,N11,O11)</f>
        <v>76139</v>
      </c>
      <c r="E11" s="249">
        <f>+Q11</f>
        <v>64833</v>
      </c>
      <c r="F11" s="249">
        <f>SUM(G11:M11)</f>
        <v>7999</v>
      </c>
      <c r="G11" s="249">
        <v>6409</v>
      </c>
      <c r="H11" s="249">
        <v>0</v>
      </c>
      <c r="I11" s="249">
        <v>0</v>
      </c>
      <c r="J11" s="249">
        <v>0</v>
      </c>
      <c r="K11" s="249">
        <v>0</v>
      </c>
      <c r="L11" s="249">
        <v>1590</v>
      </c>
      <c r="M11" s="249">
        <v>0</v>
      </c>
      <c r="N11" s="249">
        <f>+AA11</f>
        <v>0</v>
      </c>
      <c r="O11" s="249">
        <f>+'資源化量内訳'!Y11</f>
        <v>3307</v>
      </c>
      <c r="P11" s="249">
        <f>+SUM(Q11,R11)</f>
        <v>67700</v>
      </c>
      <c r="Q11" s="249">
        <v>64833</v>
      </c>
      <c r="R11" s="249">
        <f>+SUM(S11,T11,U11,V11,W11,X11,Y11)</f>
        <v>2867</v>
      </c>
      <c r="S11" s="249">
        <v>2793</v>
      </c>
      <c r="T11" s="249">
        <v>0</v>
      </c>
      <c r="U11" s="249">
        <v>0</v>
      </c>
      <c r="V11" s="249">
        <v>0</v>
      </c>
      <c r="W11" s="249">
        <v>0</v>
      </c>
      <c r="X11" s="249">
        <v>74</v>
      </c>
      <c r="Y11" s="249">
        <v>0</v>
      </c>
      <c r="Z11" s="249">
        <f>SUM(AA11:AC11)</f>
        <v>8563</v>
      </c>
      <c r="AA11" s="249">
        <v>0</v>
      </c>
      <c r="AB11" s="249">
        <v>6377</v>
      </c>
      <c r="AC11" s="249">
        <f>SUM(AD11:AJ11)</f>
        <v>2186</v>
      </c>
      <c r="AD11" s="249">
        <v>2186</v>
      </c>
      <c r="AE11" s="249">
        <v>0</v>
      </c>
      <c r="AF11" s="249">
        <v>0</v>
      </c>
      <c r="AG11" s="249">
        <v>0</v>
      </c>
      <c r="AH11" s="249">
        <v>0</v>
      </c>
      <c r="AI11" s="249">
        <v>0</v>
      </c>
      <c r="AJ11" s="249"/>
    </row>
    <row r="12" spans="1:36" s="201" customFormat="1" ht="12" customHeight="1">
      <c r="A12" s="202" t="s">
        <v>188</v>
      </c>
      <c r="B12" s="203" t="s">
        <v>199</v>
      </c>
      <c r="C12" s="202" t="s">
        <v>200</v>
      </c>
      <c r="D12" s="250">
        <f>SUM(E12,F12,N12,O12)</f>
        <v>81833</v>
      </c>
      <c r="E12" s="250">
        <f>+Q12</f>
        <v>68404</v>
      </c>
      <c r="F12" s="250">
        <f>SUM(G12:M12)</f>
        <v>12077</v>
      </c>
      <c r="G12" s="250">
        <v>8677</v>
      </c>
      <c r="H12" s="250">
        <v>0</v>
      </c>
      <c r="I12" s="250">
        <v>0</v>
      </c>
      <c r="J12" s="250">
        <v>0</v>
      </c>
      <c r="K12" s="250">
        <v>0</v>
      </c>
      <c r="L12" s="250">
        <v>3400</v>
      </c>
      <c r="M12" s="250">
        <v>0</v>
      </c>
      <c r="N12" s="250">
        <f>+AA12</f>
        <v>0</v>
      </c>
      <c r="O12" s="250">
        <f>+'資源化量内訳'!Y12</f>
        <v>1352</v>
      </c>
      <c r="P12" s="250">
        <f>+SUM(Q12,R12)</f>
        <v>70244</v>
      </c>
      <c r="Q12" s="250">
        <v>68404</v>
      </c>
      <c r="R12" s="250">
        <f>+SUM(S12,T12,U12,V12,W12,X12,Y12)</f>
        <v>1840</v>
      </c>
      <c r="S12" s="250">
        <v>1840</v>
      </c>
      <c r="T12" s="250">
        <v>0</v>
      </c>
      <c r="U12" s="250">
        <v>0</v>
      </c>
      <c r="V12" s="250">
        <v>0</v>
      </c>
      <c r="W12" s="250">
        <v>0</v>
      </c>
      <c r="X12" s="250">
        <v>0</v>
      </c>
      <c r="Y12" s="250">
        <v>0</v>
      </c>
      <c r="Z12" s="250">
        <f>SUM(AA12:AC12)</f>
        <v>9951</v>
      </c>
      <c r="AA12" s="250">
        <v>0</v>
      </c>
      <c r="AB12" s="250">
        <v>8691</v>
      </c>
      <c r="AC12" s="250">
        <f>SUM(AD12:AJ12)</f>
        <v>1260</v>
      </c>
      <c r="AD12" s="250">
        <v>1260</v>
      </c>
      <c r="AE12" s="250">
        <v>0</v>
      </c>
      <c r="AF12" s="250">
        <v>0</v>
      </c>
      <c r="AG12" s="250">
        <v>0</v>
      </c>
      <c r="AH12" s="250">
        <v>0</v>
      </c>
      <c r="AI12" s="250">
        <v>0</v>
      </c>
      <c r="AJ12" s="250">
        <v>0</v>
      </c>
    </row>
    <row r="13" spans="1:36" s="201" customFormat="1" ht="12" customHeight="1">
      <c r="A13" s="202" t="s">
        <v>188</v>
      </c>
      <c r="B13" s="203" t="s">
        <v>201</v>
      </c>
      <c r="C13" s="202" t="s">
        <v>202</v>
      </c>
      <c r="D13" s="250">
        <f>SUM(E13,F13,N13,O13)</f>
        <v>20910</v>
      </c>
      <c r="E13" s="250">
        <f>+Q13</f>
        <v>17052</v>
      </c>
      <c r="F13" s="250">
        <f>SUM(G13:M13)</f>
        <v>307</v>
      </c>
      <c r="G13" s="250">
        <v>0</v>
      </c>
      <c r="H13" s="250">
        <v>0</v>
      </c>
      <c r="I13" s="250">
        <v>0</v>
      </c>
      <c r="J13" s="250">
        <v>0</v>
      </c>
      <c r="K13" s="250">
        <v>0</v>
      </c>
      <c r="L13" s="250">
        <v>307</v>
      </c>
      <c r="M13" s="250">
        <v>0</v>
      </c>
      <c r="N13" s="250">
        <f>+AA13</f>
        <v>1020</v>
      </c>
      <c r="O13" s="250">
        <f>+'資源化量内訳'!Y13</f>
        <v>2531</v>
      </c>
      <c r="P13" s="250">
        <f>+SUM(Q13,R13)</f>
        <v>17052</v>
      </c>
      <c r="Q13" s="250">
        <v>17052</v>
      </c>
      <c r="R13" s="250">
        <f>+SUM(S13,T13,U13,V13,W13,X13,Y13)</f>
        <v>0</v>
      </c>
      <c r="S13" s="250">
        <v>0</v>
      </c>
      <c r="T13" s="250">
        <v>0</v>
      </c>
      <c r="U13" s="250">
        <v>0</v>
      </c>
      <c r="V13" s="250">
        <v>0</v>
      </c>
      <c r="W13" s="250">
        <v>0</v>
      </c>
      <c r="X13" s="250">
        <v>0</v>
      </c>
      <c r="Y13" s="250">
        <v>0</v>
      </c>
      <c r="Z13" s="250">
        <f>SUM(AA13:AC13)</f>
        <v>2975</v>
      </c>
      <c r="AA13" s="250">
        <v>1020</v>
      </c>
      <c r="AB13" s="250">
        <v>1955</v>
      </c>
      <c r="AC13" s="250">
        <f>SUM(AD13:AJ13)</f>
        <v>0</v>
      </c>
      <c r="AD13" s="250">
        <v>0</v>
      </c>
      <c r="AE13" s="250">
        <v>0</v>
      </c>
      <c r="AF13" s="250">
        <v>0</v>
      </c>
      <c r="AG13" s="250">
        <v>0</v>
      </c>
      <c r="AH13" s="250">
        <v>0</v>
      </c>
      <c r="AI13" s="250"/>
      <c r="AJ13" s="250">
        <v>0</v>
      </c>
    </row>
    <row r="14" spans="1:36" s="201" customFormat="1" ht="12" customHeight="1">
      <c r="A14" s="202" t="s">
        <v>188</v>
      </c>
      <c r="B14" s="203" t="s">
        <v>203</v>
      </c>
      <c r="C14" s="202" t="s">
        <v>204</v>
      </c>
      <c r="D14" s="250">
        <f>SUM(E14,F14,N14,O14)</f>
        <v>30465</v>
      </c>
      <c r="E14" s="250">
        <f>+Q14</f>
        <v>24435</v>
      </c>
      <c r="F14" s="250">
        <f>SUM(G14:M14)</f>
        <v>1640</v>
      </c>
      <c r="G14" s="250">
        <v>1622</v>
      </c>
      <c r="H14" s="250">
        <v>0</v>
      </c>
      <c r="I14" s="250">
        <v>0</v>
      </c>
      <c r="J14" s="250">
        <v>0</v>
      </c>
      <c r="K14" s="250">
        <v>0</v>
      </c>
      <c r="L14" s="250">
        <v>18</v>
      </c>
      <c r="M14" s="250">
        <v>0</v>
      </c>
      <c r="N14" s="250">
        <f>+AA14</f>
        <v>0</v>
      </c>
      <c r="O14" s="250">
        <f>+'資源化量内訳'!Y14</f>
        <v>4390</v>
      </c>
      <c r="P14" s="250">
        <f>+SUM(Q14,R14)</f>
        <v>25001</v>
      </c>
      <c r="Q14" s="250">
        <v>24435</v>
      </c>
      <c r="R14" s="250">
        <f>+SUM(S14,T14,U14,V14,W14,X14,Y14)</f>
        <v>566</v>
      </c>
      <c r="S14" s="250">
        <v>566</v>
      </c>
      <c r="T14" s="250">
        <v>0</v>
      </c>
      <c r="U14" s="250">
        <v>0</v>
      </c>
      <c r="V14" s="250">
        <v>0</v>
      </c>
      <c r="W14" s="250">
        <v>0</v>
      </c>
      <c r="X14" s="250">
        <v>0</v>
      </c>
      <c r="Y14" s="250">
        <v>0</v>
      </c>
      <c r="Z14" s="250">
        <f>SUM(AA14:AC14)</f>
        <v>4070</v>
      </c>
      <c r="AA14" s="250">
        <v>0</v>
      </c>
      <c r="AB14" s="250">
        <v>3739</v>
      </c>
      <c r="AC14" s="250">
        <f>SUM(AD14:AJ14)</f>
        <v>331</v>
      </c>
      <c r="AD14" s="250">
        <v>331</v>
      </c>
      <c r="AE14" s="250">
        <v>0</v>
      </c>
      <c r="AF14" s="250">
        <v>0</v>
      </c>
      <c r="AG14" s="250">
        <v>0</v>
      </c>
      <c r="AH14" s="250">
        <v>0</v>
      </c>
      <c r="AI14" s="250">
        <v>0</v>
      </c>
      <c r="AJ14" s="250">
        <v>0</v>
      </c>
    </row>
    <row r="15" spans="1:36" s="201" customFormat="1" ht="12" customHeight="1">
      <c r="A15" s="202" t="s">
        <v>188</v>
      </c>
      <c r="B15" s="203" t="s">
        <v>205</v>
      </c>
      <c r="C15" s="202" t="s">
        <v>206</v>
      </c>
      <c r="D15" s="250">
        <f>SUM(E15,F15,N15,O15)</f>
        <v>33700</v>
      </c>
      <c r="E15" s="250">
        <f>+Q15</f>
        <v>30885</v>
      </c>
      <c r="F15" s="250">
        <f>SUM(G15:M15)</f>
        <v>2799</v>
      </c>
      <c r="G15" s="250">
        <v>2179</v>
      </c>
      <c r="H15" s="250">
        <v>0</v>
      </c>
      <c r="I15" s="250">
        <v>0</v>
      </c>
      <c r="J15" s="250">
        <v>0</v>
      </c>
      <c r="K15" s="250">
        <v>19</v>
      </c>
      <c r="L15" s="250">
        <v>601</v>
      </c>
      <c r="M15" s="250">
        <v>0</v>
      </c>
      <c r="N15" s="250">
        <f>+AA15</f>
        <v>16</v>
      </c>
      <c r="O15" s="250">
        <f>+'資源化量内訳'!Y15</f>
        <v>0</v>
      </c>
      <c r="P15" s="250">
        <f>+SUM(Q15,R15)</f>
        <v>31724</v>
      </c>
      <c r="Q15" s="250">
        <v>30885</v>
      </c>
      <c r="R15" s="250">
        <f>+SUM(S15,T15,U15,V15,W15,X15,Y15)</f>
        <v>839</v>
      </c>
      <c r="S15" s="250">
        <v>839</v>
      </c>
      <c r="T15" s="250">
        <v>0</v>
      </c>
      <c r="U15" s="250">
        <v>0</v>
      </c>
      <c r="V15" s="250">
        <v>0</v>
      </c>
      <c r="W15" s="250">
        <v>0</v>
      </c>
      <c r="X15" s="250">
        <v>0</v>
      </c>
      <c r="Y15" s="250">
        <v>0</v>
      </c>
      <c r="Z15" s="250">
        <f>SUM(AA15:AC15)</f>
        <v>4742</v>
      </c>
      <c r="AA15" s="250">
        <v>16</v>
      </c>
      <c r="AB15" s="250">
        <v>4203</v>
      </c>
      <c r="AC15" s="250">
        <f>SUM(AD15:AJ15)</f>
        <v>523</v>
      </c>
      <c r="AD15" s="250">
        <v>523</v>
      </c>
      <c r="AE15" s="250">
        <v>0</v>
      </c>
      <c r="AF15" s="250">
        <v>0</v>
      </c>
      <c r="AG15" s="250">
        <v>0</v>
      </c>
      <c r="AH15" s="250">
        <v>0</v>
      </c>
      <c r="AI15" s="250">
        <v>0</v>
      </c>
      <c r="AJ15" s="250">
        <v>0</v>
      </c>
    </row>
    <row r="16" spans="1:36" s="201" customFormat="1" ht="12" customHeight="1">
      <c r="A16" s="202" t="s">
        <v>188</v>
      </c>
      <c r="B16" s="203" t="s">
        <v>207</v>
      </c>
      <c r="C16" s="202" t="s">
        <v>208</v>
      </c>
      <c r="D16" s="250">
        <f>SUM(E16,F16,N16,O16)</f>
        <v>26888</v>
      </c>
      <c r="E16" s="250">
        <f>+Q16</f>
        <v>23251</v>
      </c>
      <c r="F16" s="250">
        <f>SUM(G16:M16)</f>
        <v>3637</v>
      </c>
      <c r="G16" s="250">
        <v>2045</v>
      </c>
      <c r="H16" s="250">
        <v>0</v>
      </c>
      <c r="I16" s="250">
        <v>0</v>
      </c>
      <c r="J16" s="250">
        <v>0</v>
      </c>
      <c r="K16" s="250">
        <v>0</v>
      </c>
      <c r="L16" s="250">
        <v>1592</v>
      </c>
      <c r="M16" s="250">
        <v>0</v>
      </c>
      <c r="N16" s="250">
        <f>+AA16</f>
        <v>0</v>
      </c>
      <c r="O16" s="250">
        <f>+'資源化量内訳'!Y16</f>
        <v>0</v>
      </c>
      <c r="P16" s="250">
        <f>+SUM(Q16,R16)</f>
        <v>24070</v>
      </c>
      <c r="Q16" s="250">
        <v>23251</v>
      </c>
      <c r="R16" s="250">
        <f>+SUM(S16,T16,U16,V16,W16,X16,Y16)</f>
        <v>819</v>
      </c>
      <c r="S16" s="250">
        <v>819</v>
      </c>
      <c r="T16" s="250">
        <v>0</v>
      </c>
      <c r="U16" s="250">
        <v>0</v>
      </c>
      <c r="V16" s="250">
        <v>0</v>
      </c>
      <c r="W16" s="250">
        <v>0</v>
      </c>
      <c r="X16" s="250">
        <v>0</v>
      </c>
      <c r="Y16" s="250">
        <v>0</v>
      </c>
      <c r="Z16" s="250">
        <f>SUM(AA16:AC16)</f>
        <v>3994</v>
      </c>
      <c r="AA16" s="250">
        <v>0</v>
      </c>
      <c r="AB16" s="250">
        <v>3319</v>
      </c>
      <c r="AC16" s="250">
        <f>SUM(AD16:AJ16)</f>
        <v>675</v>
      </c>
      <c r="AD16" s="250">
        <v>672</v>
      </c>
      <c r="AE16" s="250">
        <v>0</v>
      </c>
      <c r="AF16" s="250">
        <v>0</v>
      </c>
      <c r="AG16" s="250">
        <v>0</v>
      </c>
      <c r="AH16" s="250">
        <v>0</v>
      </c>
      <c r="AI16" s="250">
        <v>3</v>
      </c>
      <c r="AJ16" s="250">
        <v>0</v>
      </c>
    </row>
    <row r="17" spans="1:36" s="201" customFormat="1" ht="12" customHeight="1">
      <c r="A17" s="202" t="s">
        <v>188</v>
      </c>
      <c r="B17" s="203" t="s">
        <v>209</v>
      </c>
      <c r="C17" s="202" t="s">
        <v>210</v>
      </c>
      <c r="D17" s="250">
        <f>SUM(E17,F17,N17,O17)</f>
        <v>19689</v>
      </c>
      <c r="E17" s="250">
        <f>+Q17</f>
        <v>16581</v>
      </c>
      <c r="F17" s="250">
        <f>SUM(G17:M17)</f>
        <v>1954</v>
      </c>
      <c r="G17" s="250">
        <v>0</v>
      </c>
      <c r="H17" s="250">
        <v>0</v>
      </c>
      <c r="I17" s="250">
        <v>0</v>
      </c>
      <c r="J17" s="250">
        <v>0</v>
      </c>
      <c r="K17" s="250">
        <v>0</v>
      </c>
      <c r="L17" s="250">
        <v>1954</v>
      </c>
      <c r="M17" s="250">
        <v>0</v>
      </c>
      <c r="N17" s="250">
        <f>+AA17</f>
        <v>137</v>
      </c>
      <c r="O17" s="250">
        <f>+'資源化量内訳'!Y17</f>
        <v>1017</v>
      </c>
      <c r="P17" s="250">
        <f>+SUM(Q17,R17)</f>
        <v>17201</v>
      </c>
      <c r="Q17" s="250">
        <v>16581</v>
      </c>
      <c r="R17" s="250">
        <f>+SUM(S17,T17,U17,V17,W17,X17,Y17)</f>
        <v>620</v>
      </c>
      <c r="S17" s="250">
        <v>0</v>
      </c>
      <c r="T17" s="250">
        <v>0</v>
      </c>
      <c r="U17" s="250">
        <v>0</v>
      </c>
      <c r="V17" s="250">
        <v>0</v>
      </c>
      <c r="W17" s="250">
        <v>0</v>
      </c>
      <c r="X17" s="250">
        <v>620</v>
      </c>
      <c r="Y17" s="250">
        <v>0</v>
      </c>
      <c r="Z17" s="250">
        <f>SUM(AA17:AC17)</f>
        <v>2231</v>
      </c>
      <c r="AA17" s="250">
        <v>137</v>
      </c>
      <c r="AB17" s="250">
        <v>2094</v>
      </c>
      <c r="AC17" s="250">
        <f>SUM(AD17:AJ17)</f>
        <v>0</v>
      </c>
      <c r="AD17" s="250">
        <v>0</v>
      </c>
      <c r="AE17" s="250">
        <v>0</v>
      </c>
      <c r="AF17" s="250">
        <v>0</v>
      </c>
      <c r="AG17" s="250">
        <v>0</v>
      </c>
      <c r="AH17" s="250">
        <v>0</v>
      </c>
      <c r="AI17" s="250">
        <v>0</v>
      </c>
      <c r="AJ17" s="250">
        <v>0</v>
      </c>
    </row>
    <row r="18" spans="1:36" s="201" customFormat="1" ht="12" customHeight="1">
      <c r="A18" s="202" t="s">
        <v>188</v>
      </c>
      <c r="B18" s="203" t="s">
        <v>211</v>
      </c>
      <c r="C18" s="202" t="s">
        <v>212</v>
      </c>
      <c r="D18" s="250">
        <f>SUM(E18,F18,N18,O18)</f>
        <v>20571</v>
      </c>
      <c r="E18" s="250">
        <f>+Q18</f>
        <v>19180</v>
      </c>
      <c r="F18" s="250">
        <f>SUM(G18:M18)</f>
        <v>1370</v>
      </c>
      <c r="G18" s="250">
        <v>1370</v>
      </c>
      <c r="H18" s="250">
        <v>0</v>
      </c>
      <c r="I18" s="250">
        <v>0</v>
      </c>
      <c r="J18" s="250">
        <v>0</v>
      </c>
      <c r="K18" s="250">
        <v>0</v>
      </c>
      <c r="L18" s="250">
        <v>0</v>
      </c>
      <c r="M18" s="250">
        <v>0</v>
      </c>
      <c r="N18" s="250">
        <f>+AA18</f>
        <v>0</v>
      </c>
      <c r="O18" s="250">
        <f>+'資源化量内訳'!Y18</f>
        <v>21</v>
      </c>
      <c r="P18" s="250">
        <f>+SUM(Q18,R18)</f>
        <v>19200</v>
      </c>
      <c r="Q18" s="250">
        <v>19180</v>
      </c>
      <c r="R18" s="250">
        <f>+SUM(S18,T18,U18,V18,W18,X18,Y18)</f>
        <v>20</v>
      </c>
      <c r="S18" s="250">
        <v>20</v>
      </c>
      <c r="T18" s="250">
        <v>0</v>
      </c>
      <c r="U18" s="250">
        <v>0</v>
      </c>
      <c r="V18" s="250">
        <v>0</v>
      </c>
      <c r="W18" s="250">
        <v>0</v>
      </c>
      <c r="X18" s="250">
        <v>0</v>
      </c>
      <c r="Y18" s="250">
        <v>0</v>
      </c>
      <c r="Z18" s="250">
        <f>SUM(AA18:AC18)</f>
        <v>3243</v>
      </c>
      <c r="AA18" s="250">
        <v>0</v>
      </c>
      <c r="AB18" s="250">
        <v>2464</v>
      </c>
      <c r="AC18" s="250">
        <f>SUM(AD18:AJ18)</f>
        <v>779</v>
      </c>
      <c r="AD18" s="250">
        <v>779</v>
      </c>
      <c r="AE18" s="250">
        <v>0</v>
      </c>
      <c r="AF18" s="250">
        <v>0</v>
      </c>
      <c r="AG18" s="250">
        <v>0</v>
      </c>
      <c r="AH18" s="250">
        <v>0</v>
      </c>
      <c r="AI18" s="250">
        <v>0</v>
      </c>
      <c r="AJ18" s="250">
        <v>0</v>
      </c>
    </row>
    <row r="19" spans="1:36" s="201" customFormat="1" ht="12" customHeight="1">
      <c r="A19" s="202" t="s">
        <v>188</v>
      </c>
      <c r="B19" s="203" t="s">
        <v>213</v>
      </c>
      <c r="C19" s="202" t="s">
        <v>214</v>
      </c>
      <c r="D19" s="250">
        <f>SUM(E19,F19,N19,O19)</f>
        <v>20361</v>
      </c>
      <c r="E19" s="250">
        <f>+Q19</f>
        <v>18283</v>
      </c>
      <c r="F19" s="250">
        <f>SUM(G19:M19)</f>
        <v>1768</v>
      </c>
      <c r="G19" s="250">
        <v>1697</v>
      </c>
      <c r="H19" s="250">
        <v>0</v>
      </c>
      <c r="I19" s="250">
        <v>0</v>
      </c>
      <c r="J19" s="250">
        <v>0</v>
      </c>
      <c r="K19" s="250">
        <v>0</v>
      </c>
      <c r="L19" s="250">
        <v>71</v>
      </c>
      <c r="M19" s="250">
        <v>0</v>
      </c>
      <c r="N19" s="250">
        <f>+AA19</f>
        <v>0</v>
      </c>
      <c r="O19" s="250">
        <f>+'資源化量内訳'!Y19</f>
        <v>310</v>
      </c>
      <c r="P19" s="250">
        <f>+SUM(Q19,R19)</f>
        <v>18719</v>
      </c>
      <c r="Q19" s="250">
        <v>18283</v>
      </c>
      <c r="R19" s="250">
        <f>+SUM(S19,T19,U19,V19,W19,X19,Y19)</f>
        <v>436</v>
      </c>
      <c r="S19" s="250">
        <v>436</v>
      </c>
      <c r="T19" s="250">
        <v>0</v>
      </c>
      <c r="U19" s="250">
        <v>0</v>
      </c>
      <c r="V19" s="250">
        <v>0</v>
      </c>
      <c r="W19" s="250">
        <v>0</v>
      </c>
      <c r="X19" s="250">
        <v>0</v>
      </c>
      <c r="Y19" s="250">
        <v>0</v>
      </c>
      <c r="Z19" s="250">
        <f>SUM(AA19:AC19)</f>
        <v>2957</v>
      </c>
      <c r="AA19" s="250">
        <v>0</v>
      </c>
      <c r="AB19" s="250">
        <v>2320</v>
      </c>
      <c r="AC19" s="250">
        <f>SUM(AD19:AJ19)</f>
        <v>637</v>
      </c>
      <c r="AD19" s="250">
        <v>637</v>
      </c>
      <c r="AE19" s="250">
        <v>0</v>
      </c>
      <c r="AF19" s="250">
        <v>0</v>
      </c>
      <c r="AG19" s="250">
        <v>0</v>
      </c>
      <c r="AH19" s="250">
        <v>0</v>
      </c>
      <c r="AI19" s="250">
        <v>0</v>
      </c>
      <c r="AJ19" s="250">
        <v>0</v>
      </c>
    </row>
    <row r="20" spans="1:36" s="201" customFormat="1" ht="12" customHeight="1">
      <c r="A20" s="202" t="s">
        <v>188</v>
      </c>
      <c r="B20" s="203" t="s">
        <v>215</v>
      </c>
      <c r="C20" s="202" t="s">
        <v>216</v>
      </c>
      <c r="D20" s="250">
        <f>SUM(E20,F20,N20,O20)</f>
        <v>4310</v>
      </c>
      <c r="E20" s="250">
        <f>+Q20</f>
        <v>3892</v>
      </c>
      <c r="F20" s="250">
        <f>SUM(G20:M20)</f>
        <v>417</v>
      </c>
      <c r="G20" s="250">
        <v>391</v>
      </c>
      <c r="H20" s="250">
        <v>0</v>
      </c>
      <c r="I20" s="250">
        <v>0</v>
      </c>
      <c r="J20" s="250">
        <v>0</v>
      </c>
      <c r="K20" s="250">
        <v>0</v>
      </c>
      <c r="L20" s="250">
        <v>26</v>
      </c>
      <c r="M20" s="250">
        <v>0</v>
      </c>
      <c r="N20" s="250">
        <f>+AA20</f>
        <v>1</v>
      </c>
      <c r="O20" s="250">
        <f>+'資源化量内訳'!Y20</f>
        <v>0</v>
      </c>
      <c r="P20" s="250">
        <f>+SUM(Q20,R20)</f>
        <v>4043</v>
      </c>
      <c r="Q20" s="250">
        <v>3892</v>
      </c>
      <c r="R20" s="250">
        <f>+SUM(S20,T20,U20,V20,W20,X20,Y20)</f>
        <v>151</v>
      </c>
      <c r="S20" s="250">
        <v>151</v>
      </c>
      <c r="T20" s="250">
        <v>0</v>
      </c>
      <c r="U20" s="250">
        <v>0</v>
      </c>
      <c r="V20" s="250">
        <v>0</v>
      </c>
      <c r="W20" s="250">
        <v>0</v>
      </c>
      <c r="X20" s="250">
        <v>0</v>
      </c>
      <c r="Y20" s="250">
        <v>0</v>
      </c>
      <c r="Z20" s="250">
        <f>SUM(AA20:AC20)</f>
        <v>625</v>
      </c>
      <c r="AA20" s="250">
        <v>1</v>
      </c>
      <c r="AB20" s="250">
        <v>530</v>
      </c>
      <c r="AC20" s="250">
        <f>SUM(AD20:AJ20)</f>
        <v>94</v>
      </c>
      <c r="AD20" s="250">
        <v>94</v>
      </c>
      <c r="AE20" s="250">
        <v>0</v>
      </c>
      <c r="AF20" s="250">
        <v>0</v>
      </c>
      <c r="AG20" s="250">
        <v>0</v>
      </c>
      <c r="AH20" s="250">
        <v>0</v>
      </c>
      <c r="AI20" s="250">
        <v>0</v>
      </c>
      <c r="AJ20" s="250">
        <v>0</v>
      </c>
    </row>
    <row r="21" spans="1:36" s="201" customFormat="1" ht="12" customHeight="1">
      <c r="A21" s="202" t="s">
        <v>188</v>
      </c>
      <c r="B21" s="203" t="s">
        <v>217</v>
      </c>
      <c r="C21" s="202" t="s">
        <v>218</v>
      </c>
      <c r="D21" s="250">
        <f>SUM(E21,F21,N21,O21)</f>
        <v>7325</v>
      </c>
      <c r="E21" s="250">
        <f>+Q21</f>
        <v>6786</v>
      </c>
      <c r="F21" s="250">
        <f>SUM(G21:M21)</f>
        <v>539</v>
      </c>
      <c r="G21" s="250">
        <v>405</v>
      </c>
      <c r="H21" s="250">
        <v>0</v>
      </c>
      <c r="I21" s="250">
        <v>0</v>
      </c>
      <c r="J21" s="250">
        <v>0</v>
      </c>
      <c r="K21" s="250">
        <v>0</v>
      </c>
      <c r="L21" s="250">
        <v>134</v>
      </c>
      <c r="M21" s="250">
        <v>0</v>
      </c>
      <c r="N21" s="250">
        <f>+AA21</f>
        <v>0</v>
      </c>
      <c r="O21" s="250">
        <f>+'資源化量内訳'!Y21</f>
        <v>0</v>
      </c>
      <c r="P21" s="250">
        <f>+SUM(Q21,R21)</f>
        <v>6942</v>
      </c>
      <c r="Q21" s="250">
        <v>6786</v>
      </c>
      <c r="R21" s="250">
        <f>+SUM(S21,T21,U21,V21,W21,X21,Y21)</f>
        <v>156</v>
      </c>
      <c r="S21" s="250">
        <v>156</v>
      </c>
      <c r="T21" s="250">
        <v>0</v>
      </c>
      <c r="U21" s="250">
        <v>0</v>
      </c>
      <c r="V21" s="250">
        <v>0</v>
      </c>
      <c r="W21" s="250">
        <v>0</v>
      </c>
      <c r="X21" s="250">
        <v>0</v>
      </c>
      <c r="Y21" s="250">
        <v>0</v>
      </c>
      <c r="Z21" s="250">
        <f>SUM(AA21:AC21)</f>
        <v>1020</v>
      </c>
      <c r="AA21" s="250">
        <v>0</v>
      </c>
      <c r="AB21" s="250">
        <v>923</v>
      </c>
      <c r="AC21" s="250">
        <f>SUM(AD21:AJ21)</f>
        <v>97</v>
      </c>
      <c r="AD21" s="250">
        <v>97</v>
      </c>
      <c r="AE21" s="250">
        <v>0</v>
      </c>
      <c r="AF21" s="250">
        <v>0</v>
      </c>
      <c r="AG21" s="250">
        <v>0</v>
      </c>
      <c r="AH21" s="250">
        <v>0</v>
      </c>
      <c r="AI21" s="250">
        <v>0</v>
      </c>
      <c r="AJ21" s="250">
        <v>0</v>
      </c>
    </row>
    <row r="22" spans="1:36" s="201" customFormat="1" ht="12" customHeight="1">
      <c r="A22" s="202" t="s">
        <v>188</v>
      </c>
      <c r="B22" s="203" t="s">
        <v>219</v>
      </c>
      <c r="C22" s="202" t="s">
        <v>220</v>
      </c>
      <c r="D22" s="250">
        <f>SUM(E22,F22,N22,O22)</f>
        <v>331</v>
      </c>
      <c r="E22" s="250">
        <f>+Q22</f>
        <v>162</v>
      </c>
      <c r="F22" s="250">
        <f>SUM(G22:M22)</f>
        <v>116</v>
      </c>
      <c r="G22" s="250">
        <v>0</v>
      </c>
      <c r="H22" s="250">
        <v>65</v>
      </c>
      <c r="I22" s="250">
        <v>0</v>
      </c>
      <c r="J22" s="250">
        <v>0</v>
      </c>
      <c r="K22" s="250">
        <v>0</v>
      </c>
      <c r="L22" s="250">
        <v>0</v>
      </c>
      <c r="M22" s="250">
        <v>51</v>
      </c>
      <c r="N22" s="250">
        <f>+AA22</f>
        <v>0</v>
      </c>
      <c r="O22" s="250">
        <f>+'資源化量内訳'!Y22</f>
        <v>53</v>
      </c>
      <c r="P22" s="250">
        <f>+SUM(Q22,R22)</f>
        <v>162</v>
      </c>
      <c r="Q22" s="250">
        <v>162</v>
      </c>
      <c r="R22" s="250">
        <f>+SUM(S22,T22,U22,V22,W22,X22,Y22)</f>
        <v>0</v>
      </c>
      <c r="S22" s="250">
        <v>0</v>
      </c>
      <c r="T22" s="250">
        <v>0</v>
      </c>
      <c r="U22" s="250">
        <v>0</v>
      </c>
      <c r="V22" s="250">
        <v>0</v>
      </c>
      <c r="W22" s="250">
        <v>0</v>
      </c>
      <c r="X22" s="250">
        <v>0</v>
      </c>
      <c r="Y22" s="250">
        <v>0</v>
      </c>
      <c r="Z22" s="250">
        <f>SUM(AA22:AC22)</f>
        <v>73</v>
      </c>
      <c r="AA22" s="250">
        <v>0</v>
      </c>
      <c r="AB22" s="250">
        <v>20</v>
      </c>
      <c r="AC22" s="250">
        <f>SUM(AD22:AJ22)</f>
        <v>53</v>
      </c>
      <c r="AD22" s="250">
        <v>0</v>
      </c>
      <c r="AE22" s="250">
        <v>2</v>
      </c>
      <c r="AF22" s="250">
        <v>0</v>
      </c>
      <c r="AG22" s="250">
        <v>0</v>
      </c>
      <c r="AH22" s="250">
        <v>0</v>
      </c>
      <c r="AI22" s="250">
        <v>0</v>
      </c>
      <c r="AJ22" s="250">
        <v>51</v>
      </c>
    </row>
    <row r="23" spans="1:36" s="201" customFormat="1" ht="12" customHeight="1">
      <c r="A23" s="202" t="s">
        <v>188</v>
      </c>
      <c r="B23" s="203" t="s">
        <v>221</v>
      </c>
      <c r="C23" s="202" t="s">
        <v>222</v>
      </c>
      <c r="D23" s="250">
        <f>SUM(E23,F23,N23,O23)</f>
        <v>645</v>
      </c>
      <c r="E23" s="250">
        <f>+Q23</f>
        <v>0</v>
      </c>
      <c r="F23" s="250">
        <f>SUM(G23:M23)</f>
        <v>645</v>
      </c>
      <c r="G23" s="250">
        <v>47</v>
      </c>
      <c r="H23" s="250">
        <v>0</v>
      </c>
      <c r="I23" s="250">
        <v>0</v>
      </c>
      <c r="J23" s="250">
        <v>0</v>
      </c>
      <c r="K23" s="250">
        <v>452</v>
      </c>
      <c r="L23" s="250">
        <v>146</v>
      </c>
      <c r="M23" s="250">
        <v>0</v>
      </c>
      <c r="N23" s="250">
        <f>+AA23</f>
        <v>0</v>
      </c>
      <c r="O23" s="250">
        <f>+'資源化量内訳'!Y23</f>
        <v>0</v>
      </c>
      <c r="P23" s="250">
        <f>+SUM(Q23,R23)</f>
        <v>0</v>
      </c>
      <c r="Q23" s="250">
        <v>0</v>
      </c>
      <c r="R23" s="250">
        <f>+SUM(S23,T23,U23,V23,W23,X23,Y23)</f>
        <v>0</v>
      </c>
      <c r="S23" s="250">
        <v>0</v>
      </c>
      <c r="T23" s="250">
        <v>0</v>
      </c>
      <c r="U23" s="250">
        <v>0</v>
      </c>
      <c r="V23" s="250">
        <v>0</v>
      </c>
      <c r="W23" s="250">
        <v>0</v>
      </c>
      <c r="X23" s="250">
        <v>0</v>
      </c>
      <c r="Y23" s="250">
        <v>0</v>
      </c>
      <c r="Z23" s="250">
        <f>SUM(AA23:AC23)</f>
        <v>0</v>
      </c>
      <c r="AA23" s="250">
        <v>0</v>
      </c>
      <c r="AB23" s="250">
        <v>0</v>
      </c>
      <c r="AC23" s="250">
        <f>SUM(AD23:AJ23)</f>
        <v>0</v>
      </c>
      <c r="AD23" s="250">
        <v>0</v>
      </c>
      <c r="AE23" s="250">
        <v>0</v>
      </c>
      <c r="AF23" s="250">
        <v>0</v>
      </c>
      <c r="AG23" s="250">
        <v>0</v>
      </c>
      <c r="AH23" s="250">
        <v>0</v>
      </c>
      <c r="AI23" s="250">
        <v>0</v>
      </c>
      <c r="AJ23" s="250">
        <v>0</v>
      </c>
    </row>
    <row r="24" spans="1:36" s="201" customFormat="1" ht="12" customHeight="1">
      <c r="A24" s="202" t="s">
        <v>188</v>
      </c>
      <c r="B24" s="203" t="s">
        <v>223</v>
      </c>
      <c r="C24" s="202" t="s">
        <v>224</v>
      </c>
      <c r="D24" s="250">
        <f>SUM(E24,F24,N24,O24)</f>
        <v>2257</v>
      </c>
      <c r="E24" s="250">
        <f>+Q24</f>
        <v>1912</v>
      </c>
      <c r="F24" s="250">
        <f>SUM(G24:M24)</f>
        <v>221</v>
      </c>
      <c r="G24" s="250">
        <v>0</v>
      </c>
      <c r="H24" s="250">
        <v>0</v>
      </c>
      <c r="I24" s="250">
        <v>0</v>
      </c>
      <c r="J24" s="250">
        <v>0</v>
      </c>
      <c r="K24" s="250">
        <v>0</v>
      </c>
      <c r="L24" s="250">
        <v>217</v>
      </c>
      <c r="M24" s="250">
        <v>4</v>
      </c>
      <c r="N24" s="250">
        <f>+AA24</f>
        <v>0</v>
      </c>
      <c r="O24" s="250">
        <f>+'資源化量内訳'!Y24</f>
        <v>124</v>
      </c>
      <c r="P24" s="250">
        <f>+SUM(Q24,R24)</f>
        <v>1912</v>
      </c>
      <c r="Q24" s="250">
        <v>1912</v>
      </c>
      <c r="R24" s="250">
        <f>+SUM(S24,T24,U24,V24,W24,X24,Y24)</f>
        <v>0</v>
      </c>
      <c r="S24" s="250">
        <v>0</v>
      </c>
      <c r="T24" s="250">
        <v>0</v>
      </c>
      <c r="U24" s="250">
        <v>0</v>
      </c>
      <c r="V24" s="250">
        <v>0</v>
      </c>
      <c r="W24" s="250">
        <v>0</v>
      </c>
      <c r="X24" s="250">
        <v>0</v>
      </c>
      <c r="Y24" s="250">
        <v>0</v>
      </c>
      <c r="Z24" s="250">
        <f>SUM(AA24:AC24)</f>
        <v>282</v>
      </c>
      <c r="AA24" s="250">
        <v>0</v>
      </c>
      <c r="AB24" s="250">
        <v>244</v>
      </c>
      <c r="AC24" s="250">
        <f>SUM(AD24:AJ24)</f>
        <v>38</v>
      </c>
      <c r="AD24" s="250">
        <v>0</v>
      </c>
      <c r="AE24" s="250">
        <v>0</v>
      </c>
      <c r="AF24" s="250">
        <v>0</v>
      </c>
      <c r="AG24" s="250">
        <v>0</v>
      </c>
      <c r="AH24" s="250">
        <v>0</v>
      </c>
      <c r="AI24" s="250">
        <v>34</v>
      </c>
      <c r="AJ24" s="250">
        <v>4</v>
      </c>
    </row>
    <row r="25" spans="1:36" s="201" customFormat="1" ht="12" customHeight="1">
      <c r="A25" s="202" t="s">
        <v>188</v>
      </c>
      <c r="B25" s="203" t="s">
        <v>225</v>
      </c>
      <c r="C25" s="202" t="s">
        <v>226</v>
      </c>
      <c r="D25" s="250">
        <f>SUM(E25,F25,N25,O25)</f>
        <v>626</v>
      </c>
      <c r="E25" s="250">
        <f>+Q25</f>
        <v>530</v>
      </c>
      <c r="F25" s="250">
        <f>SUM(G25:M25)</f>
        <v>61</v>
      </c>
      <c r="G25" s="250">
        <v>0</v>
      </c>
      <c r="H25" s="250">
        <v>0</v>
      </c>
      <c r="I25" s="250">
        <v>0</v>
      </c>
      <c r="J25" s="250">
        <v>0</v>
      </c>
      <c r="K25" s="250">
        <v>0</v>
      </c>
      <c r="L25" s="250">
        <v>60</v>
      </c>
      <c r="M25" s="250">
        <v>1</v>
      </c>
      <c r="N25" s="250">
        <f>+AA25</f>
        <v>0</v>
      </c>
      <c r="O25" s="250">
        <f>+'資源化量内訳'!Y25</f>
        <v>35</v>
      </c>
      <c r="P25" s="250">
        <f>+SUM(Q25,R25)</f>
        <v>530</v>
      </c>
      <c r="Q25" s="250">
        <v>530</v>
      </c>
      <c r="R25" s="250">
        <f>+SUM(S25,T25,U25,V25,W25,X25,Y25)</f>
        <v>0</v>
      </c>
      <c r="S25" s="250">
        <v>0</v>
      </c>
      <c r="T25" s="250">
        <v>0</v>
      </c>
      <c r="U25" s="250">
        <v>0</v>
      </c>
      <c r="V25" s="250">
        <v>0</v>
      </c>
      <c r="W25" s="250">
        <v>0</v>
      </c>
      <c r="X25" s="250">
        <v>0</v>
      </c>
      <c r="Y25" s="250">
        <v>0</v>
      </c>
      <c r="Z25" s="250">
        <f>SUM(AA25:AC25)</f>
        <v>79</v>
      </c>
      <c r="AA25" s="250">
        <v>0</v>
      </c>
      <c r="AB25" s="250">
        <v>68</v>
      </c>
      <c r="AC25" s="250">
        <f>SUM(AD25:AJ25)</f>
        <v>11</v>
      </c>
      <c r="AD25" s="250">
        <v>0</v>
      </c>
      <c r="AE25" s="250">
        <v>0</v>
      </c>
      <c r="AF25" s="250">
        <v>0</v>
      </c>
      <c r="AG25" s="250">
        <v>0</v>
      </c>
      <c r="AH25" s="250">
        <v>0</v>
      </c>
      <c r="AI25" s="250">
        <v>10</v>
      </c>
      <c r="AJ25" s="250">
        <v>1</v>
      </c>
    </row>
    <row r="26" spans="1:36" s="201" customFormat="1" ht="12" customHeight="1">
      <c r="A26" s="202" t="s">
        <v>188</v>
      </c>
      <c r="B26" s="203" t="s">
        <v>227</v>
      </c>
      <c r="C26" s="202" t="s">
        <v>228</v>
      </c>
      <c r="D26" s="250">
        <f>SUM(E26,F26,N26,O26)</f>
        <v>2562</v>
      </c>
      <c r="E26" s="250">
        <f>+Q26</f>
        <v>1706</v>
      </c>
      <c r="F26" s="250">
        <f>SUM(G26:M26)</f>
        <v>261</v>
      </c>
      <c r="G26" s="250">
        <v>0</v>
      </c>
      <c r="H26" s="250">
        <v>0</v>
      </c>
      <c r="I26" s="250">
        <v>0</v>
      </c>
      <c r="J26" s="250">
        <v>0</v>
      </c>
      <c r="K26" s="250">
        <v>0</v>
      </c>
      <c r="L26" s="250">
        <v>3</v>
      </c>
      <c r="M26" s="250">
        <v>258</v>
      </c>
      <c r="N26" s="250">
        <f>+AA26</f>
        <v>0</v>
      </c>
      <c r="O26" s="250">
        <f>+'資源化量内訳'!Y26</f>
        <v>595</v>
      </c>
      <c r="P26" s="250">
        <f>+SUM(Q26,R26)</f>
        <v>1706</v>
      </c>
      <c r="Q26" s="250">
        <v>1706</v>
      </c>
      <c r="R26" s="250">
        <f>+SUM(S26,T26,U26,V26,W26,X26,Y26)</f>
        <v>0</v>
      </c>
      <c r="S26" s="250">
        <v>0</v>
      </c>
      <c r="T26" s="250">
        <v>0</v>
      </c>
      <c r="U26" s="250">
        <v>0</v>
      </c>
      <c r="V26" s="250">
        <v>0</v>
      </c>
      <c r="W26" s="250">
        <v>0</v>
      </c>
      <c r="X26" s="250">
        <v>0</v>
      </c>
      <c r="Y26" s="250">
        <v>0</v>
      </c>
      <c r="Z26" s="250">
        <f>SUM(AA26:AC26)</f>
        <v>467</v>
      </c>
      <c r="AA26" s="250">
        <v>0</v>
      </c>
      <c r="AB26" s="250">
        <v>209</v>
      </c>
      <c r="AC26" s="250">
        <f>SUM(AD26:AJ26)</f>
        <v>258</v>
      </c>
      <c r="AD26" s="250">
        <v>0</v>
      </c>
      <c r="AE26" s="250">
        <v>0</v>
      </c>
      <c r="AF26" s="250">
        <v>0</v>
      </c>
      <c r="AG26" s="250">
        <v>0</v>
      </c>
      <c r="AH26" s="250">
        <v>0</v>
      </c>
      <c r="AI26" s="250">
        <v>0</v>
      </c>
      <c r="AJ26" s="250">
        <v>258</v>
      </c>
    </row>
    <row r="27" spans="1:36" s="201" customFormat="1" ht="12" customHeight="1">
      <c r="A27" s="202" t="s">
        <v>188</v>
      </c>
      <c r="B27" s="203" t="s">
        <v>229</v>
      </c>
      <c r="C27" s="202" t="s">
        <v>230</v>
      </c>
      <c r="D27" s="250">
        <f>SUM(E27,F27,N27,O27)</f>
        <v>6814</v>
      </c>
      <c r="E27" s="250">
        <f>+Q27</f>
        <v>5694</v>
      </c>
      <c r="F27" s="250">
        <f>SUM(G27:M27)</f>
        <v>711</v>
      </c>
      <c r="G27" s="250">
        <v>598</v>
      </c>
      <c r="H27" s="250"/>
      <c r="I27" s="250">
        <v>0</v>
      </c>
      <c r="J27" s="250">
        <v>0</v>
      </c>
      <c r="K27" s="250">
        <v>0</v>
      </c>
      <c r="L27" s="250">
        <v>113</v>
      </c>
      <c r="M27" s="250">
        <v>0</v>
      </c>
      <c r="N27" s="250">
        <f>+AA27</f>
        <v>0</v>
      </c>
      <c r="O27" s="250">
        <f>+'資源化量内訳'!Y27</f>
        <v>409</v>
      </c>
      <c r="P27" s="250">
        <f>+SUM(Q27,R27)</f>
        <v>5705</v>
      </c>
      <c r="Q27" s="250">
        <v>5694</v>
      </c>
      <c r="R27" s="250">
        <f>+SUM(S27,T27,U27,V27,W27,X27,Y27)</f>
        <v>11</v>
      </c>
      <c r="S27" s="250">
        <v>11</v>
      </c>
      <c r="T27" s="250">
        <v>0</v>
      </c>
      <c r="U27" s="250">
        <v>0</v>
      </c>
      <c r="V27" s="250">
        <v>0</v>
      </c>
      <c r="W27" s="250">
        <v>0</v>
      </c>
      <c r="X27" s="250">
        <v>0</v>
      </c>
      <c r="Y27" s="250">
        <v>0</v>
      </c>
      <c r="Z27" s="250">
        <f>SUM(AA27:AC27)</f>
        <v>807</v>
      </c>
      <c r="AA27" s="250">
        <v>0</v>
      </c>
      <c r="AB27" s="250">
        <v>636</v>
      </c>
      <c r="AC27" s="250">
        <f>SUM(AD27:AJ27)</f>
        <v>171</v>
      </c>
      <c r="AD27" s="250">
        <v>171</v>
      </c>
      <c r="AE27" s="250">
        <v>0</v>
      </c>
      <c r="AF27" s="250">
        <v>0</v>
      </c>
      <c r="AG27" s="250">
        <v>0</v>
      </c>
      <c r="AH27" s="250">
        <v>0</v>
      </c>
      <c r="AI27" s="250">
        <v>0</v>
      </c>
      <c r="AJ27" s="250">
        <v>0</v>
      </c>
    </row>
    <row r="28" spans="1:36" s="201" customFormat="1" ht="12" customHeight="1">
      <c r="A28" s="202" t="s">
        <v>188</v>
      </c>
      <c r="B28" s="203" t="s">
        <v>231</v>
      </c>
      <c r="C28" s="202" t="s">
        <v>232</v>
      </c>
      <c r="D28" s="250">
        <f>SUM(E28,F28,N28,O28)</f>
        <v>2460</v>
      </c>
      <c r="E28" s="250">
        <f>+Q28</f>
        <v>1950</v>
      </c>
      <c r="F28" s="250">
        <f>SUM(G28:M28)</f>
        <v>278</v>
      </c>
      <c r="G28" s="250">
        <v>278</v>
      </c>
      <c r="H28" s="250">
        <v>0</v>
      </c>
      <c r="I28" s="250">
        <v>0</v>
      </c>
      <c r="J28" s="250">
        <v>0</v>
      </c>
      <c r="K28" s="250">
        <v>0</v>
      </c>
      <c r="L28" s="250">
        <v>0</v>
      </c>
      <c r="M28" s="250">
        <v>0</v>
      </c>
      <c r="N28" s="250">
        <f>+AA28</f>
        <v>0</v>
      </c>
      <c r="O28" s="250">
        <f>+'資源化量内訳'!Y28</f>
        <v>232</v>
      </c>
      <c r="P28" s="250">
        <f>+SUM(Q28,R28)</f>
        <v>1986</v>
      </c>
      <c r="Q28" s="250">
        <v>1950</v>
      </c>
      <c r="R28" s="250">
        <f>+SUM(S28,T28,U28,V28,W28,X28,Y28)</f>
        <v>36</v>
      </c>
      <c r="S28" s="250">
        <v>36</v>
      </c>
      <c r="T28" s="250">
        <v>0</v>
      </c>
      <c r="U28" s="250">
        <v>0</v>
      </c>
      <c r="V28" s="250">
        <v>0</v>
      </c>
      <c r="W28" s="250">
        <v>0</v>
      </c>
      <c r="X28" s="250">
        <v>0</v>
      </c>
      <c r="Y28" s="250">
        <v>0</v>
      </c>
      <c r="Z28" s="250">
        <f>SUM(AA28:AC28)</f>
        <v>382</v>
      </c>
      <c r="AA28" s="250">
        <v>0</v>
      </c>
      <c r="AB28" s="250">
        <v>236</v>
      </c>
      <c r="AC28" s="250">
        <f>SUM(AD28:AJ28)</f>
        <v>146</v>
      </c>
      <c r="AD28" s="250">
        <v>146</v>
      </c>
      <c r="AE28" s="250">
        <v>0</v>
      </c>
      <c r="AF28" s="250">
        <v>0</v>
      </c>
      <c r="AG28" s="250">
        <v>0</v>
      </c>
      <c r="AH28" s="250">
        <v>0</v>
      </c>
      <c r="AI28" s="250">
        <v>0</v>
      </c>
      <c r="AJ28" s="250">
        <v>0</v>
      </c>
    </row>
    <row r="29" spans="1:36" s="201" customFormat="1" ht="12" customHeight="1">
      <c r="A29" s="202" t="s">
        <v>188</v>
      </c>
      <c r="B29" s="203" t="s">
        <v>233</v>
      </c>
      <c r="C29" s="202" t="s">
        <v>234</v>
      </c>
      <c r="D29" s="250">
        <f>SUM(E29,F29,N29,O29)</f>
        <v>5075</v>
      </c>
      <c r="E29" s="250">
        <f>+Q29</f>
        <v>4263</v>
      </c>
      <c r="F29" s="250">
        <f>SUM(G29:M29)</f>
        <v>477</v>
      </c>
      <c r="G29" s="250">
        <v>477</v>
      </c>
      <c r="H29" s="250">
        <v>0</v>
      </c>
      <c r="I29" s="250">
        <v>0</v>
      </c>
      <c r="J29" s="250">
        <v>0</v>
      </c>
      <c r="K29" s="250">
        <v>0</v>
      </c>
      <c r="L29" s="250">
        <v>0</v>
      </c>
      <c r="M29" s="250">
        <v>0</v>
      </c>
      <c r="N29" s="250">
        <f>+AA29</f>
        <v>0</v>
      </c>
      <c r="O29" s="250">
        <f>+'資源化量内訳'!Y29</f>
        <v>335</v>
      </c>
      <c r="P29" s="250">
        <f>+SUM(Q29,R29)</f>
        <v>4326</v>
      </c>
      <c r="Q29" s="250">
        <v>4263</v>
      </c>
      <c r="R29" s="250">
        <f>+SUM(S29,T29,U29,V29,W29,X29,Y29)</f>
        <v>63</v>
      </c>
      <c r="S29" s="250">
        <v>63</v>
      </c>
      <c r="T29" s="250">
        <v>0</v>
      </c>
      <c r="U29" s="250">
        <v>0</v>
      </c>
      <c r="V29" s="250">
        <v>0</v>
      </c>
      <c r="W29" s="250">
        <v>0</v>
      </c>
      <c r="X29" s="250">
        <v>0</v>
      </c>
      <c r="Y29" s="250">
        <v>0</v>
      </c>
      <c r="Z29" s="250">
        <f>SUM(AA29:AC29)</f>
        <v>764</v>
      </c>
      <c r="AA29" s="250">
        <v>0</v>
      </c>
      <c r="AB29" s="250">
        <v>514</v>
      </c>
      <c r="AC29" s="250">
        <f>SUM(AD29:AJ29)</f>
        <v>250</v>
      </c>
      <c r="AD29" s="250">
        <v>250</v>
      </c>
      <c r="AE29" s="250">
        <v>0</v>
      </c>
      <c r="AF29" s="250">
        <v>0</v>
      </c>
      <c r="AG29" s="250">
        <v>0</v>
      </c>
      <c r="AH29" s="250">
        <v>0</v>
      </c>
      <c r="AI29" s="250">
        <v>0</v>
      </c>
      <c r="AJ29" s="250">
        <v>0</v>
      </c>
    </row>
    <row r="30" spans="1:36" s="201" customFormat="1" ht="12" customHeight="1">
      <c r="A30" s="202" t="s">
        <v>188</v>
      </c>
      <c r="B30" s="203" t="s">
        <v>235</v>
      </c>
      <c r="C30" s="202" t="s">
        <v>236</v>
      </c>
      <c r="D30" s="250">
        <f>SUM(E30,F30,N30,O30)</f>
        <v>5966</v>
      </c>
      <c r="E30" s="250">
        <f>+Q30</f>
        <v>5100</v>
      </c>
      <c r="F30" s="250">
        <f>SUM(G30:M30)</f>
        <v>866</v>
      </c>
      <c r="G30" s="250">
        <v>0</v>
      </c>
      <c r="H30" s="250">
        <v>0</v>
      </c>
      <c r="I30" s="250">
        <v>0</v>
      </c>
      <c r="J30" s="250">
        <v>0</v>
      </c>
      <c r="K30" s="250">
        <v>0</v>
      </c>
      <c r="L30" s="250">
        <v>633</v>
      </c>
      <c r="M30" s="250">
        <v>233</v>
      </c>
      <c r="N30" s="250">
        <f>+AA30</f>
        <v>0</v>
      </c>
      <c r="O30" s="250">
        <f>+'資源化量内訳'!Y30</f>
        <v>0</v>
      </c>
      <c r="P30" s="250">
        <f>+SUM(Q30,R30)</f>
        <v>5100</v>
      </c>
      <c r="Q30" s="250">
        <v>5100</v>
      </c>
      <c r="R30" s="250">
        <f>+SUM(S30,T30,U30,V30,W30,X30,Y30)</f>
        <v>0</v>
      </c>
      <c r="S30" s="250">
        <v>0</v>
      </c>
      <c r="T30" s="250">
        <v>0</v>
      </c>
      <c r="U30" s="250">
        <v>0</v>
      </c>
      <c r="V30" s="250">
        <v>0</v>
      </c>
      <c r="W30" s="250">
        <v>0</v>
      </c>
      <c r="X30" s="250">
        <v>0</v>
      </c>
      <c r="Y30" s="250">
        <v>0</v>
      </c>
      <c r="Z30" s="250">
        <f>SUM(AA30:AC30)</f>
        <v>1061</v>
      </c>
      <c r="AA30" s="250">
        <v>0</v>
      </c>
      <c r="AB30" s="250">
        <v>557</v>
      </c>
      <c r="AC30" s="250">
        <f>SUM(AD30:AJ30)</f>
        <v>504</v>
      </c>
      <c r="AD30" s="250">
        <v>0</v>
      </c>
      <c r="AE30" s="250">
        <v>0</v>
      </c>
      <c r="AF30" s="250">
        <v>0</v>
      </c>
      <c r="AG30" s="250">
        <v>0</v>
      </c>
      <c r="AH30" s="250">
        <v>0</v>
      </c>
      <c r="AI30" s="250">
        <v>271</v>
      </c>
      <c r="AJ30" s="250">
        <v>233</v>
      </c>
    </row>
    <row r="31" spans="1:36" s="201" customFormat="1" ht="12" customHeight="1">
      <c r="A31" s="202" t="s">
        <v>188</v>
      </c>
      <c r="B31" s="203" t="s">
        <v>237</v>
      </c>
      <c r="C31" s="202" t="s">
        <v>238</v>
      </c>
      <c r="D31" s="250">
        <f>SUM(E31,F31,N31,O31)</f>
        <v>1020</v>
      </c>
      <c r="E31" s="250">
        <f>+Q31</f>
        <v>848</v>
      </c>
      <c r="F31" s="250">
        <f>SUM(G31:M31)</f>
        <v>111</v>
      </c>
      <c r="G31" s="250">
        <v>92</v>
      </c>
      <c r="H31" s="250">
        <v>0</v>
      </c>
      <c r="I31" s="250">
        <v>0</v>
      </c>
      <c r="J31" s="250">
        <v>0</v>
      </c>
      <c r="K31" s="250">
        <v>0</v>
      </c>
      <c r="L31" s="250">
        <v>19</v>
      </c>
      <c r="M31" s="250">
        <v>0</v>
      </c>
      <c r="N31" s="250">
        <f>+AA31</f>
        <v>0</v>
      </c>
      <c r="O31" s="250">
        <f>+'資源化量内訳'!Y31</f>
        <v>61</v>
      </c>
      <c r="P31" s="250">
        <f>+SUM(Q31,R31)</f>
        <v>849</v>
      </c>
      <c r="Q31" s="250">
        <v>848</v>
      </c>
      <c r="R31" s="250">
        <f>+SUM(S31,T31,U31,V31,W31,X31,Y31)</f>
        <v>1</v>
      </c>
      <c r="S31" s="250">
        <v>1</v>
      </c>
      <c r="T31" s="250">
        <v>0</v>
      </c>
      <c r="U31" s="250">
        <v>0</v>
      </c>
      <c r="V31" s="250">
        <v>0</v>
      </c>
      <c r="W31" s="250">
        <v>0</v>
      </c>
      <c r="X31" s="250">
        <v>0</v>
      </c>
      <c r="Y31" s="250">
        <v>0</v>
      </c>
      <c r="Z31" s="250">
        <f>SUM(AA31:AC31)</f>
        <v>118</v>
      </c>
      <c r="AA31" s="250">
        <v>0</v>
      </c>
      <c r="AB31" s="250">
        <v>94</v>
      </c>
      <c r="AC31" s="250">
        <f>SUM(AD31:AJ31)</f>
        <v>24</v>
      </c>
      <c r="AD31" s="250">
        <v>24</v>
      </c>
      <c r="AE31" s="250">
        <v>0</v>
      </c>
      <c r="AF31" s="250">
        <v>0</v>
      </c>
      <c r="AG31" s="250">
        <v>0</v>
      </c>
      <c r="AH31" s="250">
        <v>0</v>
      </c>
      <c r="AI31" s="250">
        <v>0</v>
      </c>
      <c r="AJ31" s="250">
        <v>0</v>
      </c>
    </row>
    <row r="32" spans="1:36" s="201" customFormat="1" ht="12" customHeight="1">
      <c r="A32" s="202" t="s">
        <v>188</v>
      </c>
      <c r="B32" s="203" t="s">
        <v>239</v>
      </c>
      <c r="C32" s="202" t="s">
        <v>240</v>
      </c>
      <c r="D32" s="250">
        <f>SUM(E32,F32,N32,O32)</f>
        <v>5068</v>
      </c>
      <c r="E32" s="250">
        <f>+Q32</f>
        <v>4286</v>
      </c>
      <c r="F32" s="250">
        <f>SUM(G32:M32)</f>
        <v>496</v>
      </c>
      <c r="G32" s="250">
        <v>412</v>
      </c>
      <c r="H32" s="250">
        <v>0</v>
      </c>
      <c r="I32" s="250">
        <v>0</v>
      </c>
      <c r="J32" s="250">
        <v>0</v>
      </c>
      <c r="K32" s="250">
        <v>0</v>
      </c>
      <c r="L32" s="250">
        <v>84</v>
      </c>
      <c r="M32" s="250">
        <v>0</v>
      </c>
      <c r="N32" s="250">
        <f>+AA32</f>
        <v>0</v>
      </c>
      <c r="O32" s="250">
        <f>+'資源化量内訳'!Y32</f>
        <v>286</v>
      </c>
      <c r="P32" s="250">
        <f>+SUM(Q32,R32)</f>
        <v>4290</v>
      </c>
      <c r="Q32" s="250">
        <v>4286</v>
      </c>
      <c r="R32" s="250">
        <f>+SUM(S32,T32,U32,V32,W32,X32,Y32)</f>
        <v>4</v>
      </c>
      <c r="S32" s="250">
        <v>4</v>
      </c>
      <c r="T32" s="250">
        <v>0</v>
      </c>
      <c r="U32" s="250">
        <v>0</v>
      </c>
      <c r="V32" s="250">
        <v>0</v>
      </c>
      <c r="W32" s="250">
        <v>0</v>
      </c>
      <c r="X32" s="250">
        <v>0</v>
      </c>
      <c r="Y32" s="250">
        <v>0</v>
      </c>
      <c r="Z32" s="250">
        <f>SUM(AA32:AC32)</f>
        <v>586</v>
      </c>
      <c r="AA32" s="250">
        <v>0</v>
      </c>
      <c r="AB32" s="250">
        <v>477</v>
      </c>
      <c r="AC32" s="250">
        <f>SUM(AD32:AJ32)</f>
        <v>109</v>
      </c>
      <c r="AD32" s="250">
        <v>109</v>
      </c>
      <c r="AE32" s="250">
        <v>0</v>
      </c>
      <c r="AF32" s="250">
        <v>0</v>
      </c>
      <c r="AG32" s="250">
        <v>0</v>
      </c>
      <c r="AH32" s="250">
        <v>0</v>
      </c>
      <c r="AI32" s="250">
        <v>0</v>
      </c>
      <c r="AJ32" s="250">
        <v>0</v>
      </c>
    </row>
    <row r="33" spans="1:36" s="201" customFormat="1" ht="12" customHeight="1">
      <c r="A33" s="202" t="s">
        <v>188</v>
      </c>
      <c r="B33" s="203" t="s">
        <v>241</v>
      </c>
      <c r="C33" s="202" t="s">
        <v>242</v>
      </c>
      <c r="D33" s="250">
        <f>SUM(E33,F33,N33,O33)</f>
        <v>2975</v>
      </c>
      <c r="E33" s="250">
        <f>+Q33</f>
        <v>2546</v>
      </c>
      <c r="F33" s="250">
        <f>SUM(G33:M33)</f>
        <v>255</v>
      </c>
      <c r="G33" s="250">
        <v>0</v>
      </c>
      <c r="H33" s="250">
        <v>0</v>
      </c>
      <c r="I33" s="250">
        <v>0</v>
      </c>
      <c r="J33" s="250">
        <v>0</v>
      </c>
      <c r="K33" s="250">
        <v>0</v>
      </c>
      <c r="L33" s="250">
        <v>255</v>
      </c>
      <c r="M33" s="250">
        <v>0</v>
      </c>
      <c r="N33" s="250">
        <f>+AA33</f>
        <v>0</v>
      </c>
      <c r="O33" s="250">
        <f>+'資源化量内訳'!Y33</f>
        <v>174</v>
      </c>
      <c r="P33" s="250">
        <f>+SUM(Q33,R33)</f>
        <v>2644</v>
      </c>
      <c r="Q33" s="250">
        <v>2546</v>
      </c>
      <c r="R33" s="250">
        <f>+SUM(S33,T33,U33,V33,W33,X33,Y33)</f>
        <v>98</v>
      </c>
      <c r="S33" s="250">
        <v>0</v>
      </c>
      <c r="T33" s="250">
        <v>0</v>
      </c>
      <c r="U33" s="250">
        <v>0</v>
      </c>
      <c r="V33" s="250">
        <v>0</v>
      </c>
      <c r="W33" s="250">
        <v>0</v>
      </c>
      <c r="X33" s="250">
        <v>98</v>
      </c>
      <c r="Y33" s="250">
        <v>0</v>
      </c>
      <c r="Z33" s="250">
        <f>SUM(AA33:AC33)</f>
        <v>319</v>
      </c>
      <c r="AA33" s="250">
        <v>0</v>
      </c>
      <c r="AB33" s="250">
        <v>273</v>
      </c>
      <c r="AC33" s="250">
        <f>SUM(AD33:AJ33)</f>
        <v>46</v>
      </c>
      <c r="AD33" s="250">
        <v>0</v>
      </c>
      <c r="AE33" s="250">
        <v>0</v>
      </c>
      <c r="AF33" s="250">
        <v>0</v>
      </c>
      <c r="AG33" s="250">
        <v>0</v>
      </c>
      <c r="AH33" s="250">
        <v>0</v>
      </c>
      <c r="AI33" s="250">
        <v>46</v>
      </c>
      <c r="AJ33" s="250">
        <v>0</v>
      </c>
    </row>
    <row r="34" spans="1:36" s="201" customFormat="1" ht="12" customHeight="1">
      <c r="A34" s="202" t="s">
        <v>188</v>
      </c>
      <c r="B34" s="203" t="s">
        <v>243</v>
      </c>
      <c r="C34" s="202" t="s">
        <v>244</v>
      </c>
      <c r="D34" s="250">
        <f>SUM(E34,F34,N34,O34)</f>
        <v>958</v>
      </c>
      <c r="E34" s="250">
        <f>+Q34</f>
        <v>747</v>
      </c>
      <c r="F34" s="250">
        <f>SUM(G34:M34)</f>
        <v>14</v>
      </c>
      <c r="G34" s="250">
        <v>14</v>
      </c>
      <c r="H34" s="250">
        <v>0</v>
      </c>
      <c r="I34" s="250">
        <v>0</v>
      </c>
      <c r="J34" s="250">
        <v>0</v>
      </c>
      <c r="K34" s="250">
        <v>0</v>
      </c>
      <c r="L34" s="250">
        <v>0</v>
      </c>
      <c r="M34" s="250">
        <v>0</v>
      </c>
      <c r="N34" s="250">
        <f>+AA34</f>
        <v>8</v>
      </c>
      <c r="O34" s="250">
        <f>+'資源化量内訳'!Y34</f>
        <v>189</v>
      </c>
      <c r="P34" s="250">
        <f>+SUM(Q34,R34)</f>
        <v>747</v>
      </c>
      <c r="Q34" s="250">
        <v>747</v>
      </c>
      <c r="R34" s="250">
        <f>+SUM(S34,T34,U34,V34,W34,X34,Y34)</f>
        <v>0</v>
      </c>
      <c r="S34" s="250">
        <v>0</v>
      </c>
      <c r="T34" s="250">
        <v>0</v>
      </c>
      <c r="U34" s="250">
        <v>0</v>
      </c>
      <c r="V34" s="250">
        <v>0</v>
      </c>
      <c r="W34" s="250">
        <v>0</v>
      </c>
      <c r="X34" s="250">
        <v>0</v>
      </c>
      <c r="Y34" s="250">
        <v>0</v>
      </c>
      <c r="Z34" s="250">
        <f>SUM(AA34:AC34)</f>
        <v>108</v>
      </c>
      <c r="AA34" s="250">
        <v>8</v>
      </c>
      <c r="AB34" s="250">
        <v>86</v>
      </c>
      <c r="AC34" s="250">
        <f>SUM(AD34:AJ34)</f>
        <v>14</v>
      </c>
      <c r="AD34" s="250">
        <v>14</v>
      </c>
      <c r="AE34" s="250">
        <v>0</v>
      </c>
      <c r="AF34" s="250">
        <v>0</v>
      </c>
      <c r="AG34" s="250">
        <v>0</v>
      </c>
      <c r="AH34" s="250">
        <v>0</v>
      </c>
      <c r="AI34" s="250">
        <v>0</v>
      </c>
      <c r="AJ34" s="250">
        <v>0</v>
      </c>
    </row>
    <row r="35" spans="1:36" s="201" customFormat="1" ht="12" customHeight="1">
      <c r="A35" s="202" t="s">
        <v>188</v>
      </c>
      <c r="B35" s="203" t="s">
        <v>245</v>
      </c>
      <c r="C35" s="202" t="s">
        <v>246</v>
      </c>
      <c r="D35" s="250">
        <f>SUM(E35,F35,N35,O35)</f>
        <v>1110</v>
      </c>
      <c r="E35" s="250">
        <f>+Q35</f>
        <v>1069</v>
      </c>
      <c r="F35" s="250">
        <f>SUM(G35:M35)</f>
        <v>41</v>
      </c>
      <c r="G35" s="250">
        <v>0</v>
      </c>
      <c r="H35" s="250">
        <v>0</v>
      </c>
      <c r="I35" s="250">
        <v>0</v>
      </c>
      <c r="J35" s="250">
        <v>0</v>
      </c>
      <c r="K35" s="250">
        <v>0</v>
      </c>
      <c r="L35" s="250">
        <v>2</v>
      </c>
      <c r="M35" s="250">
        <v>39</v>
      </c>
      <c r="N35" s="250">
        <f>+AA35</f>
        <v>0</v>
      </c>
      <c r="O35" s="250">
        <f>+'資源化量内訳'!Y35</f>
        <v>0</v>
      </c>
      <c r="P35" s="250">
        <f>+SUM(Q35,R35)</f>
        <v>1069</v>
      </c>
      <c r="Q35" s="250">
        <v>1069</v>
      </c>
      <c r="R35" s="250">
        <f>+SUM(S35,T35,U35,V35,W35,X35,Y35)</f>
        <v>0</v>
      </c>
      <c r="S35" s="250">
        <v>0</v>
      </c>
      <c r="T35" s="250">
        <v>0</v>
      </c>
      <c r="U35" s="250">
        <v>0</v>
      </c>
      <c r="V35" s="250">
        <v>0</v>
      </c>
      <c r="W35" s="250">
        <v>0</v>
      </c>
      <c r="X35" s="250">
        <v>0</v>
      </c>
      <c r="Y35" s="250">
        <v>0</v>
      </c>
      <c r="Z35" s="250">
        <f>SUM(AA35:AC35)</f>
        <v>148</v>
      </c>
      <c r="AA35" s="250">
        <v>0</v>
      </c>
      <c r="AB35" s="250">
        <v>124</v>
      </c>
      <c r="AC35" s="250">
        <f>SUM(AD35:AJ35)</f>
        <v>24</v>
      </c>
      <c r="AD35" s="250">
        <v>0</v>
      </c>
      <c r="AE35" s="250">
        <v>0</v>
      </c>
      <c r="AF35" s="250">
        <v>0</v>
      </c>
      <c r="AG35" s="250">
        <v>0</v>
      </c>
      <c r="AH35" s="250">
        <v>0</v>
      </c>
      <c r="AI35" s="250">
        <v>0</v>
      </c>
      <c r="AJ35" s="250">
        <v>24</v>
      </c>
    </row>
    <row r="36" spans="1:36" s="201" customFormat="1" ht="12" customHeight="1">
      <c r="A36" s="202" t="s">
        <v>188</v>
      </c>
      <c r="B36" s="203" t="s">
        <v>247</v>
      </c>
      <c r="C36" s="202" t="s">
        <v>248</v>
      </c>
      <c r="D36" s="250">
        <f>SUM(E36,F36,N36,O36)</f>
        <v>7204</v>
      </c>
      <c r="E36" s="250">
        <f>+Q36</f>
        <v>0</v>
      </c>
      <c r="F36" s="250">
        <f>SUM(G36:M36)</f>
        <v>6374</v>
      </c>
      <c r="G36" s="250">
        <v>783</v>
      </c>
      <c r="H36" s="250">
        <v>33</v>
      </c>
      <c r="I36" s="250">
        <v>0</v>
      </c>
      <c r="J36" s="250">
        <v>0</v>
      </c>
      <c r="K36" s="250">
        <v>5558</v>
      </c>
      <c r="L36" s="250">
        <v>0</v>
      </c>
      <c r="M36" s="250">
        <v>0</v>
      </c>
      <c r="N36" s="250">
        <f>+AA36</f>
        <v>0</v>
      </c>
      <c r="O36" s="250">
        <f>+'資源化量内訳'!Y36</f>
        <v>830</v>
      </c>
      <c r="P36" s="250">
        <f>+SUM(Q36,R36)</f>
        <v>188</v>
      </c>
      <c r="Q36" s="250">
        <v>0</v>
      </c>
      <c r="R36" s="250">
        <f>+SUM(S36,T36,U36,V36,W36,X36,Y36)</f>
        <v>188</v>
      </c>
      <c r="S36" s="250">
        <v>182</v>
      </c>
      <c r="T36" s="250">
        <v>0</v>
      </c>
      <c r="U36" s="250">
        <v>0</v>
      </c>
      <c r="V36" s="250">
        <v>0</v>
      </c>
      <c r="W36" s="250">
        <v>6</v>
      </c>
      <c r="X36" s="250">
        <v>0</v>
      </c>
      <c r="Y36" s="250">
        <v>0</v>
      </c>
      <c r="Z36" s="250">
        <f>SUM(AA36:AC36)</f>
        <v>188</v>
      </c>
      <c r="AA36" s="250">
        <v>0</v>
      </c>
      <c r="AB36" s="250">
        <v>19</v>
      </c>
      <c r="AC36" s="250">
        <f>SUM(AD36:AJ36)</f>
        <v>169</v>
      </c>
      <c r="AD36" s="250">
        <v>149</v>
      </c>
      <c r="AE36" s="250">
        <v>0</v>
      </c>
      <c r="AF36" s="250">
        <v>0</v>
      </c>
      <c r="AG36" s="250">
        <v>0</v>
      </c>
      <c r="AH36" s="250">
        <v>20</v>
      </c>
      <c r="AI36" s="250">
        <v>0</v>
      </c>
      <c r="AJ36" s="250">
        <v>0</v>
      </c>
    </row>
    <row r="37" spans="1:36" s="201" customFormat="1" ht="12" customHeight="1">
      <c r="A37" s="202" t="s">
        <v>188</v>
      </c>
      <c r="B37" s="203" t="s">
        <v>249</v>
      </c>
      <c r="C37" s="202" t="s">
        <v>250</v>
      </c>
      <c r="D37" s="250">
        <f>SUM(E37,F37,N37,O37)</f>
        <v>13907</v>
      </c>
      <c r="E37" s="250">
        <f>+Q37</f>
        <v>12575</v>
      </c>
      <c r="F37" s="250">
        <f>SUM(G37:M37)</f>
        <v>892</v>
      </c>
      <c r="G37" s="250">
        <v>286</v>
      </c>
      <c r="H37" s="250">
        <v>0</v>
      </c>
      <c r="I37" s="250">
        <v>0</v>
      </c>
      <c r="J37" s="250">
        <v>0</v>
      </c>
      <c r="K37" s="250">
        <v>0</v>
      </c>
      <c r="L37" s="250">
        <v>606</v>
      </c>
      <c r="M37" s="250">
        <v>0</v>
      </c>
      <c r="N37" s="250">
        <f>+AA37</f>
        <v>0</v>
      </c>
      <c r="O37" s="250">
        <f>+'資源化量内訳'!Y37</f>
        <v>440</v>
      </c>
      <c r="P37" s="250">
        <f>+SUM(Q37,R37)</f>
        <v>12626</v>
      </c>
      <c r="Q37" s="250">
        <v>12575</v>
      </c>
      <c r="R37" s="250">
        <f>+SUM(S37,T37,U37,V37,W37,X37,Y37)</f>
        <v>51</v>
      </c>
      <c r="S37" s="250">
        <v>0</v>
      </c>
      <c r="T37" s="250">
        <v>0</v>
      </c>
      <c r="U37" s="250">
        <v>0</v>
      </c>
      <c r="V37" s="250">
        <v>0</v>
      </c>
      <c r="W37" s="250">
        <v>0</v>
      </c>
      <c r="X37" s="250">
        <v>51</v>
      </c>
      <c r="Y37" s="250">
        <v>0</v>
      </c>
      <c r="Z37" s="250">
        <f>SUM(AA37:AC37)</f>
        <v>1596</v>
      </c>
      <c r="AA37" s="250">
        <v>0</v>
      </c>
      <c r="AB37" s="250">
        <v>1472</v>
      </c>
      <c r="AC37" s="250">
        <f>SUM(AD37:AJ37)</f>
        <v>124</v>
      </c>
      <c r="AD37" s="250"/>
      <c r="AE37" s="250">
        <v>0</v>
      </c>
      <c r="AF37" s="250">
        <v>0</v>
      </c>
      <c r="AG37" s="250">
        <v>0</v>
      </c>
      <c r="AH37" s="250">
        <v>0</v>
      </c>
      <c r="AI37" s="250">
        <v>124</v>
      </c>
      <c r="AJ37" s="250">
        <v>0</v>
      </c>
    </row>
    <row r="38" spans="1:36" s="201" customFormat="1" ht="12" customHeight="1">
      <c r="A38" s="202" t="s">
        <v>188</v>
      </c>
      <c r="B38" s="203" t="s">
        <v>251</v>
      </c>
      <c r="C38" s="202" t="s">
        <v>252</v>
      </c>
      <c r="D38" s="250">
        <f>SUM(E38,F38,N38,O38)</f>
        <v>2920</v>
      </c>
      <c r="E38" s="250">
        <f>+Q38</f>
        <v>48</v>
      </c>
      <c r="F38" s="250">
        <f>SUM(G38:M38)</f>
        <v>2584</v>
      </c>
      <c r="G38" s="250">
        <v>0</v>
      </c>
      <c r="H38" s="250">
        <v>652</v>
      </c>
      <c r="I38" s="250">
        <v>0</v>
      </c>
      <c r="J38" s="250">
        <v>0</v>
      </c>
      <c r="K38" s="250">
        <v>1498</v>
      </c>
      <c r="L38" s="250">
        <v>434</v>
      </c>
      <c r="M38" s="250">
        <v>0</v>
      </c>
      <c r="N38" s="250">
        <f>+AA38</f>
        <v>0</v>
      </c>
      <c r="O38" s="250">
        <f>+'資源化量内訳'!Y38</f>
        <v>288</v>
      </c>
      <c r="P38" s="250">
        <f>+SUM(Q38,R38)</f>
        <v>48</v>
      </c>
      <c r="Q38" s="250">
        <v>48</v>
      </c>
      <c r="R38" s="250">
        <f>+SUM(S38,T38,U38,V38,W38,X38,Y38)</f>
        <v>0</v>
      </c>
      <c r="S38" s="250">
        <v>0</v>
      </c>
      <c r="T38" s="250">
        <v>0</v>
      </c>
      <c r="U38" s="250">
        <v>0</v>
      </c>
      <c r="V38" s="250">
        <v>0</v>
      </c>
      <c r="W38" s="250">
        <v>0</v>
      </c>
      <c r="X38" s="250">
        <v>0</v>
      </c>
      <c r="Y38" s="250">
        <v>0</v>
      </c>
      <c r="Z38" s="250">
        <f>SUM(AA38:AC38)</f>
        <v>105</v>
      </c>
      <c r="AA38" s="250">
        <v>0</v>
      </c>
      <c r="AB38" s="250">
        <v>4</v>
      </c>
      <c r="AC38" s="250">
        <f>SUM(AD38:AJ38)</f>
        <v>101</v>
      </c>
      <c r="AD38" s="250">
        <v>0</v>
      </c>
      <c r="AE38" s="250"/>
      <c r="AF38" s="250">
        <v>0</v>
      </c>
      <c r="AG38" s="250">
        <v>0</v>
      </c>
      <c r="AH38" s="250">
        <v>29</v>
      </c>
      <c r="AI38" s="250">
        <v>72</v>
      </c>
      <c r="AJ38" s="250">
        <v>0</v>
      </c>
    </row>
    <row r="39" spans="1:36" s="201" customFormat="1" ht="12" customHeight="1">
      <c r="A39" s="202" t="s">
        <v>188</v>
      </c>
      <c r="B39" s="203" t="s">
        <v>253</v>
      </c>
      <c r="C39" s="202" t="s">
        <v>254</v>
      </c>
      <c r="D39" s="250">
        <f>SUM(E39,F39,N39,O39)</f>
        <v>2686</v>
      </c>
      <c r="E39" s="250">
        <f>+Q39</f>
        <v>2002</v>
      </c>
      <c r="F39" s="250">
        <f>SUM(G39:M39)</f>
        <v>105</v>
      </c>
      <c r="G39" s="250">
        <v>102</v>
      </c>
      <c r="H39" s="250">
        <v>0</v>
      </c>
      <c r="I39" s="250">
        <v>0</v>
      </c>
      <c r="J39" s="250">
        <v>0</v>
      </c>
      <c r="K39" s="250">
        <v>0</v>
      </c>
      <c r="L39" s="250">
        <v>3</v>
      </c>
      <c r="M39" s="250">
        <v>0</v>
      </c>
      <c r="N39" s="250">
        <f>+AA39</f>
        <v>29</v>
      </c>
      <c r="O39" s="250">
        <f>+'資源化量内訳'!Y39</f>
        <v>550</v>
      </c>
      <c r="P39" s="250">
        <f>+SUM(Q39,R39)</f>
        <v>2007</v>
      </c>
      <c r="Q39" s="250">
        <v>2002</v>
      </c>
      <c r="R39" s="250">
        <f>+SUM(S39,T39,U39,V39,W39,X39,Y39)</f>
        <v>5</v>
      </c>
      <c r="S39" s="250">
        <v>5</v>
      </c>
      <c r="T39" s="250">
        <v>0</v>
      </c>
      <c r="U39" s="250">
        <v>0</v>
      </c>
      <c r="V39" s="250">
        <v>0</v>
      </c>
      <c r="W39" s="250">
        <v>0</v>
      </c>
      <c r="X39" s="250">
        <v>0</v>
      </c>
      <c r="Y39" s="250">
        <v>0</v>
      </c>
      <c r="Z39" s="250">
        <f>SUM(AA39:AC39)</f>
        <v>289</v>
      </c>
      <c r="AA39" s="250">
        <v>29</v>
      </c>
      <c r="AB39" s="250">
        <v>222</v>
      </c>
      <c r="AC39" s="250">
        <f>SUM(AD39:AJ39)</f>
        <v>38</v>
      </c>
      <c r="AD39" s="250">
        <v>38</v>
      </c>
      <c r="AE39" s="250">
        <v>0</v>
      </c>
      <c r="AF39" s="250">
        <v>0</v>
      </c>
      <c r="AG39" s="250">
        <v>0</v>
      </c>
      <c r="AH39" s="250">
        <v>0</v>
      </c>
      <c r="AI39" s="250">
        <v>0</v>
      </c>
      <c r="AJ39" s="250">
        <v>0</v>
      </c>
    </row>
    <row r="40" spans="1:36" s="201" customFormat="1" ht="12" customHeight="1">
      <c r="A40" s="202" t="s">
        <v>188</v>
      </c>
      <c r="B40" s="203" t="s">
        <v>255</v>
      </c>
      <c r="C40" s="202" t="s">
        <v>256</v>
      </c>
      <c r="D40" s="250">
        <f>SUM(E40,F40,N40,O40)</f>
        <v>4694</v>
      </c>
      <c r="E40" s="250">
        <f>+Q40</f>
        <v>4033</v>
      </c>
      <c r="F40" s="250">
        <f>SUM(G40:M40)</f>
        <v>661</v>
      </c>
      <c r="G40" s="250">
        <v>661</v>
      </c>
      <c r="H40" s="250">
        <v>0</v>
      </c>
      <c r="I40" s="250">
        <v>0</v>
      </c>
      <c r="J40" s="250">
        <v>0</v>
      </c>
      <c r="K40" s="250">
        <v>0</v>
      </c>
      <c r="L40" s="250">
        <v>0</v>
      </c>
      <c r="M40" s="250">
        <v>0</v>
      </c>
      <c r="N40" s="250">
        <f>+AA40</f>
        <v>0</v>
      </c>
      <c r="O40" s="250">
        <f>+'資源化量内訳'!Y40</f>
        <v>0</v>
      </c>
      <c r="P40" s="250">
        <f>+SUM(Q40,R40)</f>
        <v>4082</v>
      </c>
      <c r="Q40" s="250">
        <v>4033</v>
      </c>
      <c r="R40" s="250">
        <f>+SUM(S40,T40,U40,V40,W40,X40,Y40)</f>
        <v>49</v>
      </c>
      <c r="S40" s="250">
        <v>49</v>
      </c>
      <c r="T40" s="250">
        <v>0</v>
      </c>
      <c r="U40" s="250">
        <v>0</v>
      </c>
      <c r="V40" s="250">
        <v>0</v>
      </c>
      <c r="W40" s="250">
        <v>0</v>
      </c>
      <c r="X40" s="250">
        <v>0</v>
      </c>
      <c r="Y40" s="250">
        <v>0</v>
      </c>
      <c r="Z40" s="250">
        <f>SUM(AA40:AC40)</f>
        <v>698</v>
      </c>
      <c r="AA40" s="250">
        <v>0</v>
      </c>
      <c r="AB40" s="250">
        <v>514</v>
      </c>
      <c r="AC40" s="250">
        <f>SUM(AD40:AJ40)</f>
        <v>184</v>
      </c>
      <c r="AD40" s="250">
        <v>184</v>
      </c>
      <c r="AE40" s="250">
        <v>0</v>
      </c>
      <c r="AF40" s="250">
        <v>0</v>
      </c>
      <c r="AG40" s="250">
        <v>0</v>
      </c>
      <c r="AH40" s="250">
        <v>0</v>
      </c>
      <c r="AI40" s="250">
        <v>0</v>
      </c>
      <c r="AJ40" s="250">
        <v>0</v>
      </c>
    </row>
    <row r="41" spans="1:36" s="201" customFormat="1" ht="12" customHeight="1">
      <c r="A41" s="202" t="s">
        <v>188</v>
      </c>
      <c r="B41" s="203" t="s">
        <v>257</v>
      </c>
      <c r="C41" s="202" t="s">
        <v>258</v>
      </c>
      <c r="D41" s="250">
        <f>SUM(E41,F41,N41,O41)</f>
        <v>17337</v>
      </c>
      <c r="E41" s="250">
        <f>+Q41</f>
        <v>15500</v>
      </c>
      <c r="F41" s="250">
        <f>SUM(G41:M41)</f>
        <v>1837</v>
      </c>
      <c r="G41" s="250">
        <v>1837</v>
      </c>
      <c r="H41" s="250">
        <v>0</v>
      </c>
      <c r="I41" s="250">
        <v>0</v>
      </c>
      <c r="J41" s="250">
        <v>0</v>
      </c>
      <c r="K41" s="250">
        <v>0</v>
      </c>
      <c r="L41" s="250">
        <v>0</v>
      </c>
      <c r="M41" s="250">
        <v>0</v>
      </c>
      <c r="N41" s="250">
        <f>+AA41</f>
        <v>0</v>
      </c>
      <c r="O41" s="250">
        <f>+'資源化量内訳'!Y41</f>
        <v>0</v>
      </c>
      <c r="P41" s="250">
        <f>+SUM(Q41,R41)</f>
        <v>15677</v>
      </c>
      <c r="Q41" s="250">
        <v>15500</v>
      </c>
      <c r="R41" s="250">
        <f>+SUM(S41,T41,U41,V41,W41,X41,Y41)</f>
        <v>177</v>
      </c>
      <c r="S41" s="250">
        <v>177</v>
      </c>
      <c r="T41" s="250">
        <v>0</v>
      </c>
      <c r="U41" s="250">
        <v>0</v>
      </c>
      <c r="V41" s="250">
        <v>0</v>
      </c>
      <c r="W41" s="250">
        <v>0</v>
      </c>
      <c r="X41" s="250">
        <v>0</v>
      </c>
      <c r="Y41" s="250">
        <v>0</v>
      </c>
      <c r="Z41" s="250">
        <f>SUM(AA41:AC41)</f>
        <v>2254</v>
      </c>
      <c r="AA41" s="250">
        <v>0</v>
      </c>
      <c r="AB41" s="250">
        <v>1974</v>
      </c>
      <c r="AC41" s="250">
        <f>SUM(AD41:AJ41)</f>
        <v>280</v>
      </c>
      <c r="AD41" s="250">
        <v>280</v>
      </c>
      <c r="AE41" s="250">
        <v>0</v>
      </c>
      <c r="AF41" s="250">
        <v>0</v>
      </c>
      <c r="AG41" s="250">
        <v>0</v>
      </c>
      <c r="AH41" s="250">
        <v>0</v>
      </c>
      <c r="AI41" s="250">
        <v>0</v>
      </c>
      <c r="AJ41" s="250">
        <v>0</v>
      </c>
    </row>
    <row r="42" spans="1:36" s="201" customFormat="1" ht="12" customHeight="1">
      <c r="A42" s="202" t="s">
        <v>188</v>
      </c>
      <c r="B42" s="203" t="s">
        <v>259</v>
      </c>
      <c r="C42" s="202" t="s">
        <v>260</v>
      </c>
      <c r="D42" s="250">
        <f>SUM(E42,F42,N42,O42)</f>
        <v>9486</v>
      </c>
      <c r="E42" s="250">
        <f>+Q42</f>
        <v>8552</v>
      </c>
      <c r="F42" s="250">
        <f>SUM(G42:M42)</f>
        <v>934</v>
      </c>
      <c r="G42" s="250">
        <v>934</v>
      </c>
      <c r="H42" s="250">
        <v>0</v>
      </c>
      <c r="I42" s="250">
        <v>0</v>
      </c>
      <c r="J42" s="250">
        <v>0</v>
      </c>
      <c r="K42" s="250">
        <v>0</v>
      </c>
      <c r="L42" s="250">
        <v>0</v>
      </c>
      <c r="M42" s="250">
        <v>0</v>
      </c>
      <c r="N42" s="250">
        <f>+AA42</f>
        <v>0</v>
      </c>
      <c r="O42" s="250">
        <f>+'資源化量内訳'!Y42</f>
        <v>0</v>
      </c>
      <c r="P42" s="250">
        <f>+SUM(Q42,R42)</f>
        <v>8670</v>
      </c>
      <c r="Q42" s="250">
        <v>8552</v>
      </c>
      <c r="R42" s="250">
        <f>+SUM(S42,T42,U42,V42,W42,X42,Y42)</f>
        <v>118</v>
      </c>
      <c r="S42" s="250">
        <v>118</v>
      </c>
      <c r="T42" s="250">
        <v>0</v>
      </c>
      <c r="U42" s="250">
        <v>0</v>
      </c>
      <c r="V42" s="250">
        <v>0</v>
      </c>
      <c r="W42" s="250">
        <v>0</v>
      </c>
      <c r="X42" s="250">
        <v>0</v>
      </c>
      <c r="Y42" s="250">
        <v>0</v>
      </c>
      <c r="Z42" s="250">
        <f>SUM(AA42:AC42)</f>
        <v>1127</v>
      </c>
      <c r="AA42" s="250">
        <v>0</v>
      </c>
      <c r="AB42" s="250">
        <v>1089</v>
      </c>
      <c r="AC42" s="250">
        <f>SUM(AD42:AJ42)</f>
        <v>38</v>
      </c>
      <c r="AD42" s="250">
        <v>38</v>
      </c>
      <c r="AE42" s="250">
        <v>0</v>
      </c>
      <c r="AF42" s="250">
        <v>0</v>
      </c>
      <c r="AG42" s="250">
        <v>0</v>
      </c>
      <c r="AH42" s="250">
        <v>0</v>
      </c>
      <c r="AI42" s="250">
        <v>0</v>
      </c>
      <c r="AJ42" s="250">
        <v>0</v>
      </c>
    </row>
  </sheetData>
  <sheetProtection/>
  <mergeCells count="38"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  <mergeCell ref="E3:E5"/>
    <mergeCell ref="R3:Y3"/>
    <mergeCell ref="M4:M5"/>
    <mergeCell ref="X4:X5"/>
    <mergeCell ref="W4:W5"/>
    <mergeCell ref="N3:N5"/>
    <mergeCell ref="Y4:Y5"/>
    <mergeCell ref="V4:V5"/>
    <mergeCell ref="P3:P5"/>
    <mergeCell ref="G4:G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ゴシック,標準"&amp;14ごみ処理の状況（平成21年度実績）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J42"/>
  <sheetViews>
    <sheetView zoomScalePageLayoutView="0" workbookViewId="0" topLeftCell="A1">
      <pane xSplit="3" ySplit="6" topLeftCell="D7" activePane="bottomRight" state="frozen"/>
      <selection pane="topLeft" activeCell="C2998" sqref="C2998"/>
      <selection pane="topRight" activeCell="C2998" sqref="C2998"/>
      <selection pane="bottomLeft" activeCell="C2998" sqref="C2998"/>
      <selection pane="bottomRight" activeCell="D7" sqref="D7"/>
    </sheetView>
  </sheetViews>
  <sheetFormatPr defaultColWidth="8.796875" defaultRowHeight="14.25"/>
  <cols>
    <col min="1" max="1" width="10.69921875" style="196" customWidth="1"/>
    <col min="2" max="2" width="8.69921875" style="180" customWidth="1"/>
    <col min="3" max="3" width="12.59765625" style="196" customWidth="1"/>
    <col min="4" max="87" width="10.59765625" style="235" customWidth="1"/>
    <col min="88" max="88" width="9" style="207" customWidth="1"/>
    <col min="89" max="16384" width="9" style="192" customWidth="1"/>
  </cols>
  <sheetData>
    <row r="1" spans="1:87" ht="17.25">
      <c r="A1" s="380" t="s">
        <v>483</v>
      </c>
      <c r="B1" s="190"/>
      <c r="C1" s="190"/>
      <c r="D1" s="227"/>
      <c r="E1" s="227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227"/>
      <c r="Z1" s="227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227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227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</row>
    <row r="2" spans="1:88" s="193" customFormat="1" ht="25.5" customHeight="1">
      <c r="A2" s="314" t="s">
        <v>484</v>
      </c>
      <c r="B2" s="314" t="s">
        <v>485</v>
      </c>
      <c r="C2" s="314" t="s">
        <v>486</v>
      </c>
      <c r="D2" s="390" t="s">
        <v>487</v>
      </c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390" t="s">
        <v>488</v>
      </c>
      <c r="Z2" s="230"/>
      <c r="AA2" s="230"/>
      <c r="AB2" s="230"/>
      <c r="AC2" s="230"/>
      <c r="AD2" s="230"/>
      <c r="AE2" s="230"/>
      <c r="AF2" s="230"/>
      <c r="AG2" s="230"/>
      <c r="AH2" s="230"/>
      <c r="AI2" s="230"/>
      <c r="AJ2" s="230"/>
      <c r="AK2" s="230"/>
      <c r="AL2" s="230"/>
      <c r="AM2" s="230"/>
      <c r="AN2" s="230"/>
      <c r="AO2" s="230"/>
      <c r="AP2" s="230"/>
      <c r="AQ2" s="230"/>
      <c r="AR2" s="230"/>
      <c r="AS2" s="230"/>
      <c r="AT2" s="390" t="s">
        <v>489</v>
      </c>
      <c r="AU2" s="230"/>
      <c r="AV2" s="230"/>
      <c r="AW2" s="230"/>
      <c r="AX2" s="230"/>
      <c r="AY2" s="230"/>
      <c r="AZ2" s="230"/>
      <c r="BA2" s="230"/>
      <c r="BB2" s="230"/>
      <c r="BC2" s="230"/>
      <c r="BD2" s="230"/>
      <c r="BE2" s="230"/>
      <c r="BF2" s="230"/>
      <c r="BG2" s="230"/>
      <c r="BH2" s="230"/>
      <c r="BI2" s="230"/>
      <c r="BJ2" s="230"/>
      <c r="BK2" s="230"/>
      <c r="BL2" s="230"/>
      <c r="BM2" s="230"/>
      <c r="BN2" s="230"/>
      <c r="BO2" s="391" t="s">
        <v>490</v>
      </c>
      <c r="BP2" s="230"/>
      <c r="BQ2" s="230"/>
      <c r="BR2" s="230"/>
      <c r="BS2" s="230"/>
      <c r="BT2" s="230"/>
      <c r="BU2" s="230"/>
      <c r="BV2" s="230"/>
      <c r="BW2" s="230"/>
      <c r="BX2" s="230"/>
      <c r="BY2" s="230"/>
      <c r="BZ2" s="230"/>
      <c r="CA2" s="230"/>
      <c r="CB2" s="230"/>
      <c r="CC2" s="230"/>
      <c r="CD2" s="230"/>
      <c r="CE2" s="230"/>
      <c r="CF2" s="230"/>
      <c r="CG2" s="230"/>
      <c r="CH2" s="230"/>
      <c r="CI2" s="230"/>
      <c r="CJ2" s="298" t="s">
        <v>491</v>
      </c>
    </row>
    <row r="3" spans="1:88" s="193" customFormat="1" ht="25.5" customHeight="1">
      <c r="A3" s="315"/>
      <c r="B3" s="315"/>
      <c r="C3" s="317"/>
      <c r="D3" s="306" t="s">
        <v>492</v>
      </c>
      <c r="E3" s="298" t="s">
        <v>494</v>
      </c>
      <c r="F3" s="298" t="s">
        <v>496</v>
      </c>
      <c r="G3" s="298" t="s">
        <v>498</v>
      </c>
      <c r="H3" s="298" t="s">
        <v>500</v>
      </c>
      <c r="I3" s="298" t="s">
        <v>502</v>
      </c>
      <c r="J3" s="298" t="s">
        <v>503</v>
      </c>
      <c r="K3" s="298" t="s">
        <v>505</v>
      </c>
      <c r="L3" s="298" t="s">
        <v>507</v>
      </c>
      <c r="M3" s="298" t="s">
        <v>509</v>
      </c>
      <c r="N3" s="298" t="s">
        <v>511</v>
      </c>
      <c r="O3" s="298" t="s">
        <v>513</v>
      </c>
      <c r="P3" s="298" t="s">
        <v>515</v>
      </c>
      <c r="Q3" s="298" t="s">
        <v>517</v>
      </c>
      <c r="R3" s="298" t="s">
        <v>518</v>
      </c>
      <c r="S3" s="298" t="s">
        <v>519</v>
      </c>
      <c r="T3" s="298" t="s">
        <v>521</v>
      </c>
      <c r="U3" s="298" t="s">
        <v>522</v>
      </c>
      <c r="V3" s="298" t="s">
        <v>524</v>
      </c>
      <c r="W3" s="298" t="s">
        <v>526</v>
      </c>
      <c r="X3" s="298" t="s">
        <v>527</v>
      </c>
      <c r="Y3" s="306" t="s">
        <v>492</v>
      </c>
      <c r="Z3" s="298" t="s">
        <v>494</v>
      </c>
      <c r="AA3" s="298" t="s">
        <v>496</v>
      </c>
      <c r="AB3" s="298" t="s">
        <v>498</v>
      </c>
      <c r="AC3" s="298" t="s">
        <v>500</v>
      </c>
      <c r="AD3" s="298" t="s">
        <v>502</v>
      </c>
      <c r="AE3" s="298" t="s">
        <v>503</v>
      </c>
      <c r="AF3" s="298" t="s">
        <v>505</v>
      </c>
      <c r="AG3" s="298" t="s">
        <v>507</v>
      </c>
      <c r="AH3" s="298" t="s">
        <v>509</v>
      </c>
      <c r="AI3" s="298" t="s">
        <v>511</v>
      </c>
      <c r="AJ3" s="298" t="s">
        <v>513</v>
      </c>
      <c r="AK3" s="298" t="s">
        <v>515</v>
      </c>
      <c r="AL3" s="298" t="s">
        <v>517</v>
      </c>
      <c r="AM3" s="298" t="s">
        <v>518</v>
      </c>
      <c r="AN3" s="298" t="s">
        <v>519</v>
      </c>
      <c r="AO3" s="298" t="s">
        <v>521</v>
      </c>
      <c r="AP3" s="298" t="s">
        <v>522</v>
      </c>
      <c r="AQ3" s="298" t="s">
        <v>524</v>
      </c>
      <c r="AR3" s="298" t="s">
        <v>526</v>
      </c>
      <c r="AS3" s="298" t="s">
        <v>527</v>
      </c>
      <c r="AT3" s="306" t="s">
        <v>492</v>
      </c>
      <c r="AU3" s="298" t="s">
        <v>494</v>
      </c>
      <c r="AV3" s="298" t="s">
        <v>496</v>
      </c>
      <c r="AW3" s="298" t="s">
        <v>498</v>
      </c>
      <c r="AX3" s="298" t="s">
        <v>500</v>
      </c>
      <c r="AY3" s="298" t="s">
        <v>502</v>
      </c>
      <c r="AZ3" s="298" t="s">
        <v>503</v>
      </c>
      <c r="BA3" s="298" t="s">
        <v>505</v>
      </c>
      <c r="BB3" s="298" t="s">
        <v>507</v>
      </c>
      <c r="BC3" s="298" t="s">
        <v>509</v>
      </c>
      <c r="BD3" s="298" t="s">
        <v>511</v>
      </c>
      <c r="BE3" s="298" t="s">
        <v>513</v>
      </c>
      <c r="BF3" s="298" t="s">
        <v>515</v>
      </c>
      <c r="BG3" s="298" t="s">
        <v>517</v>
      </c>
      <c r="BH3" s="298" t="s">
        <v>518</v>
      </c>
      <c r="BI3" s="298" t="s">
        <v>519</v>
      </c>
      <c r="BJ3" s="298" t="s">
        <v>521</v>
      </c>
      <c r="BK3" s="298" t="s">
        <v>522</v>
      </c>
      <c r="BL3" s="298" t="s">
        <v>524</v>
      </c>
      <c r="BM3" s="298" t="s">
        <v>526</v>
      </c>
      <c r="BN3" s="298" t="s">
        <v>527</v>
      </c>
      <c r="BO3" s="306" t="s">
        <v>492</v>
      </c>
      <c r="BP3" s="298" t="s">
        <v>494</v>
      </c>
      <c r="BQ3" s="298" t="s">
        <v>496</v>
      </c>
      <c r="BR3" s="298" t="s">
        <v>498</v>
      </c>
      <c r="BS3" s="298" t="s">
        <v>500</v>
      </c>
      <c r="BT3" s="298" t="s">
        <v>502</v>
      </c>
      <c r="BU3" s="298" t="s">
        <v>503</v>
      </c>
      <c r="BV3" s="298" t="s">
        <v>505</v>
      </c>
      <c r="BW3" s="298" t="s">
        <v>507</v>
      </c>
      <c r="BX3" s="298" t="s">
        <v>509</v>
      </c>
      <c r="BY3" s="298" t="s">
        <v>511</v>
      </c>
      <c r="BZ3" s="298" t="s">
        <v>513</v>
      </c>
      <c r="CA3" s="298" t="s">
        <v>515</v>
      </c>
      <c r="CB3" s="298" t="s">
        <v>517</v>
      </c>
      <c r="CC3" s="298" t="s">
        <v>518</v>
      </c>
      <c r="CD3" s="298" t="s">
        <v>519</v>
      </c>
      <c r="CE3" s="298" t="s">
        <v>521</v>
      </c>
      <c r="CF3" s="298" t="s">
        <v>522</v>
      </c>
      <c r="CG3" s="298" t="s">
        <v>524</v>
      </c>
      <c r="CH3" s="298" t="s">
        <v>526</v>
      </c>
      <c r="CI3" s="298" t="s">
        <v>527</v>
      </c>
      <c r="CJ3" s="303"/>
    </row>
    <row r="4" spans="1:88" s="193" customFormat="1" ht="25.5" customHeight="1">
      <c r="A4" s="315"/>
      <c r="B4" s="315"/>
      <c r="C4" s="317"/>
      <c r="D4" s="306"/>
      <c r="E4" s="300"/>
      <c r="F4" s="300"/>
      <c r="G4" s="300"/>
      <c r="H4" s="300"/>
      <c r="I4" s="300"/>
      <c r="J4" s="300"/>
      <c r="K4" s="300"/>
      <c r="L4" s="300"/>
      <c r="M4" s="303"/>
      <c r="N4" s="300"/>
      <c r="O4" s="300"/>
      <c r="P4" s="300"/>
      <c r="Q4" s="300"/>
      <c r="R4" s="300"/>
      <c r="S4" s="300"/>
      <c r="T4" s="300"/>
      <c r="U4" s="300"/>
      <c r="V4" s="303"/>
      <c r="W4" s="303"/>
      <c r="X4" s="303"/>
      <c r="Y4" s="306"/>
      <c r="Z4" s="300"/>
      <c r="AA4" s="300"/>
      <c r="AB4" s="300"/>
      <c r="AC4" s="300"/>
      <c r="AD4" s="300"/>
      <c r="AE4" s="300"/>
      <c r="AF4" s="300"/>
      <c r="AG4" s="300"/>
      <c r="AH4" s="303"/>
      <c r="AI4" s="300"/>
      <c r="AJ4" s="300"/>
      <c r="AK4" s="300"/>
      <c r="AL4" s="300"/>
      <c r="AM4" s="300"/>
      <c r="AN4" s="300"/>
      <c r="AO4" s="300"/>
      <c r="AP4" s="300"/>
      <c r="AQ4" s="303"/>
      <c r="AR4" s="303"/>
      <c r="AS4" s="303"/>
      <c r="AT4" s="306"/>
      <c r="AU4" s="300"/>
      <c r="AV4" s="300"/>
      <c r="AW4" s="300"/>
      <c r="AX4" s="300"/>
      <c r="AY4" s="300"/>
      <c r="AZ4" s="300"/>
      <c r="BA4" s="300"/>
      <c r="BB4" s="300"/>
      <c r="BC4" s="303"/>
      <c r="BD4" s="300"/>
      <c r="BE4" s="300"/>
      <c r="BF4" s="300"/>
      <c r="BG4" s="300"/>
      <c r="BH4" s="300"/>
      <c r="BI4" s="300"/>
      <c r="BJ4" s="300"/>
      <c r="BK4" s="300"/>
      <c r="BL4" s="303"/>
      <c r="BM4" s="303"/>
      <c r="BN4" s="303"/>
      <c r="BO4" s="306"/>
      <c r="BP4" s="300"/>
      <c r="BQ4" s="300"/>
      <c r="BR4" s="300"/>
      <c r="BS4" s="300"/>
      <c r="BT4" s="300"/>
      <c r="BU4" s="300"/>
      <c r="BV4" s="300"/>
      <c r="BW4" s="300"/>
      <c r="BX4" s="303"/>
      <c r="BY4" s="300"/>
      <c r="BZ4" s="300"/>
      <c r="CA4" s="300"/>
      <c r="CB4" s="300"/>
      <c r="CC4" s="300"/>
      <c r="CD4" s="300"/>
      <c r="CE4" s="300"/>
      <c r="CF4" s="300"/>
      <c r="CG4" s="303"/>
      <c r="CH4" s="303"/>
      <c r="CI4" s="303"/>
      <c r="CJ4" s="303"/>
    </row>
    <row r="5" spans="1:88" s="193" customFormat="1" ht="25.5" customHeight="1">
      <c r="A5" s="315"/>
      <c r="B5" s="315"/>
      <c r="C5" s="317"/>
      <c r="D5" s="306"/>
      <c r="E5" s="300"/>
      <c r="F5" s="300"/>
      <c r="G5" s="300"/>
      <c r="H5" s="300"/>
      <c r="I5" s="300"/>
      <c r="J5" s="300"/>
      <c r="K5" s="300"/>
      <c r="L5" s="300"/>
      <c r="M5" s="303"/>
      <c r="N5" s="300"/>
      <c r="O5" s="300"/>
      <c r="P5" s="300"/>
      <c r="Q5" s="300"/>
      <c r="R5" s="300"/>
      <c r="S5" s="300"/>
      <c r="T5" s="300"/>
      <c r="U5" s="300"/>
      <c r="V5" s="303"/>
      <c r="W5" s="303"/>
      <c r="X5" s="303"/>
      <c r="Y5" s="306"/>
      <c r="Z5" s="300"/>
      <c r="AA5" s="300"/>
      <c r="AB5" s="300"/>
      <c r="AC5" s="300"/>
      <c r="AD5" s="300"/>
      <c r="AE5" s="300"/>
      <c r="AF5" s="300"/>
      <c r="AG5" s="300"/>
      <c r="AH5" s="303"/>
      <c r="AI5" s="300"/>
      <c r="AJ5" s="300"/>
      <c r="AK5" s="300"/>
      <c r="AL5" s="300"/>
      <c r="AM5" s="300"/>
      <c r="AN5" s="300"/>
      <c r="AO5" s="300"/>
      <c r="AP5" s="300"/>
      <c r="AQ5" s="303"/>
      <c r="AR5" s="303"/>
      <c r="AS5" s="303"/>
      <c r="AT5" s="306"/>
      <c r="AU5" s="300"/>
      <c r="AV5" s="300"/>
      <c r="AW5" s="300"/>
      <c r="AX5" s="300"/>
      <c r="AY5" s="300"/>
      <c r="AZ5" s="300"/>
      <c r="BA5" s="300"/>
      <c r="BB5" s="300"/>
      <c r="BC5" s="303"/>
      <c r="BD5" s="300"/>
      <c r="BE5" s="300"/>
      <c r="BF5" s="300"/>
      <c r="BG5" s="300"/>
      <c r="BH5" s="300"/>
      <c r="BI5" s="300"/>
      <c r="BJ5" s="300"/>
      <c r="BK5" s="300"/>
      <c r="BL5" s="303"/>
      <c r="BM5" s="303"/>
      <c r="BN5" s="303"/>
      <c r="BO5" s="306"/>
      <c r="BP5" s="300"/>
      <c r="BQ5" s="300"/>
      <c r="BR5" s="300"/>
      <c r="BS5" s="300"/>
      <c r="BT5" s="300"/>
      <c r="BU5" s="300"/>
      <c r="BV5" s="300"/>
      <c r="BW5" s="300"/>
      <c r="BX5" s="303"/>
      <c r="BY5" s="300"/>
      <c r="BZ5" s="300"/>
      <c r="CA5" s="300"/>
      <c r="CB5" s="300"/>
      <c r="CC5" s="300"/>
      <c r="CD5" s="300"/>
      <c r="CE5" s="300"/>
      <c r="CF5" s="300"/>
      <c r="CG5" s="303"/>
      <c r="CH5" s="303"/>
      <c r="CI5" s="303"/>
      <c r="CJ5" s="303"/>
    </row>
    <row r="6" spans="1:88" s="195" customFormat="1" ht="13.5">
      <c r="A6" s="316"/>
      <c r="B6" s="316"/>
      <c r="C6" s="318"/>
      <c r="D6" s="225" t="s">
        <v>528</v>
      </c>
      <c r="E6" s="279" t="s">
        <v>528</v>
      </c>
      <c r="F6" s="279" t="s">
        <v>528</v>
      </c>
      <c r="G6" s="279" t="s">
        <v>528</v>
      </c>
      <c r="H6" s="279" t="s">
        <v>528</v>
      </c>
      <c r="I6" s="279" t="s">
        <v>528</v>
      </c>
      <c r="J6" s="279" t="s">
        <v>528</v>
      </c>
      <c r="K6" s="279" t="s">
        <v>528</v>
      </c>
      <c r="L6" s="279" t="s">
        <v>528</v>
      </c>
      <c r="M6" s="279" t="s">
        <v>528</v>
      </c>
      <c r="N6" s="279" t="s">
        <v>528</v>
      </c>
      <c r="O6" s="279" t="s">
        <v>528</v>
      </c>
      <c r="P6" s="279" t="s">
        <v>528</v>
      </c>
      <c r="Q6" s="279" t="s">
        <v>528</v>
      </c>
      <c r="R6" s="279" t="s">
        <v>528</v>
      </c>
      <c r="S6" s="279" t="s">
        <v>528</v>
      </c>
      <c r="T6" s="279" t="s">
        <v>528</v>
      </c>
      <c r="U6" s="279" t="s">
        <v>529</v>
      </c>
      <c r="V6" s="279" t="s">
        <v>528</v>
      </c>
      <c r="W6" s="279" t="s">
        <v>528</v>
      </c>
      <c r="X6" s="279" t="s">
        <v>528</v>
      </c>
      <c r="Y6" s="279" t="s">
        <v>528</v>
      </c>
      <c r="Z6" s="279" t="s">
        <v>528</v>
      </c>
      <c r="AA6" s="279" t="s">
        <v>528</v>
      </c>
      <c r="AB6" s="279" t="s">
        <v>528</v>
      </c>
      <c r="AC6" s="279" t="s">
        <v>528</v>
      </c>
      <c r="AD6" s="279" t="s">
        <v>528</v>
      </c>
      <c r="AE6" s="279" t="s">
        <v>528</v>
      </c>
      <c r="AF6" s="279" t="s">
        <v>528</v>
      </c>
      <c r="AG6" s="279" t="s">
        <v>528</v>
      </c>
      <c r="AH6" s="279" t="s">
        <v>528</v>
      </c>
      <c r="AI6" s="279" t="s">
        <v>528</v>
      </c>
      <c r="AJ6" s="279" t="s">
        <v>528</v>
      </c>
      <c r="AK6" s="279" t="s">
        <v>528</v>
      </c>
      <c r="AL6" s="279" t="s">
        <v>528</v>
      </c>
      <c r="AM6" s="279" t="s">
        <v>528</v>
      </c>
      <c r="AN6" s="279" t="s">
        <v>528</v>
      </c>
      <c r="AO6" s="279" t="s">
        <v>528</v>
      </c>
      <c r="AP6" s="279" t="s">
        <v>529</v>
      </c>
      <c r="AQ6" s="279" t="s">
        <v>528</v>
      </c>
      <c r="AR6" s="279" t="s">
        <v>528</v>
      </c>
      <c r="AS6" s="279" t="s">
        <v>528</v>
      </c>
      <c r="AT6" s="279" t="s">
        <v>528</v>
      </c>
      <c r="AU6" s="279" t="s">
        <v>528</v>
      </c>
      <c r="AV6" s="279" t="s">
        <v>528</v>
      </c>
      <c r="AW6" s="279" t="s">
        <v>528</v>
      </c>
      <c r="AX6" s="279" t="s">
        <v>528</v>
      </c>
      <c r="AY6" s="279" t="s">
        <v>528</v>
      </c>
      <c r="AZ6" s="279" t="s">
        <v>528</v>
      </c>
      <c r="BA6" s="279" t="s">
        <v>528</v>
      </c>
      <c r="BB6" s="279" t="s">
        <v>528</v>
      </c>
      <c r="BC6" s="279" t="s">
        <v>528</v>
      </c>
      <c r="BD6" s="279" t="s">
        <v>528</v>
      </c>
      <c r="BE6" s="279" t="s">
        <v>528</v>
      </c>
      <c r="BF6" s="279" t="s">
        <v>528</v>
      </c>
      <c r="BG6" s="279" t="s">
        <v>528</v>
      </c>
      <c r="BH6" s="279" t="s">
        <v>528</v>
      </c>
      <c r="BI6" s="279" t="s">
        <v>528</v>
      </c>
      <c r="BJ6" s="279" t="s">
        <v>528</v>
      </c>
      <c r="BK6" s="279" t="s">
        <v>529</v>
      </c>
      <c r="BL6" s="279" t="s">
        <v>528</v>
      </c>
      <c r="BM6" s="279" t="s">
        <v>528</v>
      </c>
      <c r="BN6" s="279" t="s">
        <v>528</v>
      </c>
      <c r="BO6" s="279" t="s">
        <v>528</v>
      </c>
      <c r="BP6" s="279" t="s">
        <v>528</v>
      </c>
      <c r="BQ6" s="279" t="s">
        <v>528</v>
      </c>
      <c r="BR6" s="279" t="s">
        <v>528</v>
      </c>
      <c r="BS6" s="279" t="s">
        <v>528</v>
      </c>
      <c r="BT6" s="279" t="s">
        <v>528</v>
      </c>
      <c r="BU6" s="279" t="s">
        <v>528</v>
      </c>
      <c r="BV6" s="279" t="s">
        <v>528</v>
      </c>
      <c r="BW6" s="279" t="s">
        <v>528</v>
      </c>
      <c r="BX6" s="279" t="s">
        <v>528</v>
      </c>
      <c r="BY6" s="279" t="s">
        <v>528</v>
      </c>
      <c r="BZ6" s="279" t="s">
        <v>528</v>
      </c>
      <c r="CA6" s="279" t="s">
        <v>528</v>
      </c>
      <c r="CB6" s="279" t="s">
        <v>528</v>
      </c>
      <c r="CC6" s="279" t="s">
        <v>528</v>
      </c>
      <c r="CD6" s="279" t="s">
        <v>528</v>
      </c>
      <c r="CE6" s="279" t="s">
        <v>528</v>
      </c>
      <c r="CF6" s="279" t="s">
        <v>528</v>
      </c>
      <c r="CG6" s="279" t="s">
        <v>528</v>
      </c>
      <c r="CH6" s="279" t="s">
        <v>528</v>
      </c>
      <c r="CI6" s="279" t="s">
        <v>528</v>
      </c>
      <c r="CJ6" s="303"/>
    </row>
    <row r="7" spans="1:88" s="199" customFormat="1" ht="12" customHeight="1">
      <c r="A7" s="197" t="s">
        <v>530</v>
      </c>
      <c r="B7" s="212" t="s">
        <v>531</v>
      </c>
      <c r="C7" s="198" t="s">
        <v>492</v>
      </c>
      <c r="D7" s="231">
        <f>SUM(D8:D42)</f>
        <v>121103.4</v>
      </c>
      <c r="E7" s="231">
        <f>SUM(E8:E42)</f>
        <v>71748</v>
      </c>
      <c r="F7" s="231">
        <f>SUM(F8:F42)</f>
        <v>300</v>
      </c>
      <c r="G7" s="231">
        <f>SUM(G8:G42)</f>
        <v>271</v>
      </c>
      <c r="H7" s="231">
        <f>SUM(H8:H42)</f>
        <v>17532</v>
      </c>
      <c r="I7" s="231">
        <f>SUM(I8:I42)</f>
        <v>12064</v>
      </c>
      <c r="J7" s="231">
        <f>SUM(J8:J42)</f>
        <v>4176</v>
      </c>
      <c r="K7" s="231">
        <f>SUM(K8:K42)</f>
        <v>44</v>
      </c>
      <c r="L7" s="231">
        <f>SUM(L8:L42)</f>
        <v>3841</v>
      </c>
      <c r="M7" s="231">
        <f>SUM(M8:M42)</f>
        <v>613</v>
      </c>
      <c r="N7" s="231">
        <f>SUM(N8:N42)</f>
        <v>394</v>
      </c>
      <c r="O7" s="231">
        <f>SUM(O8:O42)</f>
        <v>282</v>
      </c>
      <c r="P7" s="231">
        <f>SUM(P8:P42)</f>
        <v>0</v>
      </c>
      <c r="Q7" s="231">
        <f>SUM(Q8:Q42)</f>
        <v>20</v>
      </c>
      <c r="R7" s="231">
        <f>SUM(R8:R42)</f>
        <v>4283</v>
      </c>
      <c r="S7" s="231">
        <f>SUM(S8:S42)</f>
        <v>0</v>
      </c>
      <c r="T7" s="231">
        <f>SUM(T8:T42)</f>
        <v>0</v>
      </c>
      <c r="U7" s="231">
        <f>SUM(U8:U42)</f>
        <v>0</v>
      </c>
      <c r="V7" s="231">
        <f>SUM(V8:V42)</f>
        <v>0</v>
      </c>
      <c r="W7" s="231">
        <f>SUM(W8:W42)</f>
        <v>49.4</v>
      </c>
      <c r="X7" s="231">
        <f>SUM(X8:X42)</f>
        <v>5486</v>
      </c>
      <c r="Y7" s="231">
        <f>SUM(Y8:Y42)</f>
        <v>27705</v>
      </c>
      <c r="Z7" s="231">
        <f>SUM(Z8:Z42)</f>
        <v>22713</v>
      </c>
      <c r="AA7" s="231">
        <f>SUM(AA8:AA42)</f>
        <v>86</v>
      </c>
      <c r="AB7" s="231">
        <f>SUM(AB8:AB42)</f>
        <v>194</v>
      </c>
      <c r="AC7" s="231">
        <f>SUM(AC8:AC42)</f>
        <v>576</v>
      </c>
      <c r="AD7" s="231">
        <f>SUM(AD8:AD42)</f>
        <v>1761</v>
      </c>
      <c r="AE7" s="231">
        <f>SUM(AE8:AE42)</f>
        <v>683</v>
      </c>
      <c r="AF7" s="231">
        <f>SUM(AF8:AF42)</f>
        <v>6</v>
      </c>
      <c r="AG7" s="231">
        <f>SUM(AG8:AG42)</f>
        <v>730</v>
      </c>
      <c r="AH7" s="231">
        <f>SUM(AH8:AH42)</f>
        <v>558</v>
      </c>
      <c r="AI7" s="231">
        <f>SUM(AI8:AI42)</f>
        <v>234</v>
      </c>
      <c r="AJ7" s="231">
        <f>SUM(AJ8:AJ42)</f>
        <v>0</v>
      </c>
      <c r="AK7" s="231">
        <f>SUM(AK8:AK42)</f>
        <v>0</v>
      </c>
      <c r="AL7" s="231">
        <f>SUM(AL8:AL42)</f>
        <v>0</v>
      </c>
      <c r="AM7" s="231">
        <f>SUM(AM8:AM42)</f>
        <v>0</v>
      </c>
      <c r="AN7" s="231">
        <f>SUM(AN8:AN42)</f>
        <v>0</v>
      </c>
      <c r="AO7" s="231">
        <f>SUM(AO8:AO42)</f>
        <v>0</v>
      </c>
      <c r="AP7" s="231">
        <f>SUM(AP8:AP42)</f>
        <v>0</v>
      </c>
      <c r="AQ7" s="231">
        <f>SUM(AQ8:AQ42)</f>
        <v>0</v>
      </c>
      <c r="AR7" s="231">
        <f>SUM(AR8:AR42)</f>
        <v>7</v>
      </c>
      <c r="AS7" s="231">
        <f>SUM(AS8:AS42)</f>
        <v>157</v>
      </c>
      <c r="AT7" s="231">
        <f>SUM(AT8:AT42)</f>
        <v>45957.4</v>
      </c>
      <c r="AU7" s="231">
        <f>SUM(AU8:AU42)</f>
        <v>3595</v>
      </c>
      <c r="AV7" s="231">
        <f>SUM(AV8:AV42)</f>
        <v>138</v>
      </c>
      <c r="AW7" s="231">
        <f>SUM(AW8:AW42)</f>
        <v>0</v>
      </c>
      <c r="AX7" s="231">
        <f>SUM(AX8:AX42)</f>
        <v>15839</v>
      </c>
      <c r="AY7" s="231">
        <f>SUM(AY8:AY42)</f>
        <v>9812</v>
      </c>
      <c r="AZ7" s="231">
        <f>SUM(AZ8:AZ42)</f>
        <v>3323</v>
      </c>
      <c r="BA7" s="231">
        <f>SUM(BA8:BA42)</f>
        <v>37</v>
      </c>
      <c r="BB7" s="231">
        <f>SUM(BB8:BB42)</f>
        <v>3110</v>
      </c>
      <c r="BC7" s="231">
        <f>SUM(BC8:BC42)</f>
        <v>55</v>
      </c>
      <c r="BD7" s="231">
        <f>SUM(BD8:BD42)</f>
        <v>100</v>
      </c>
      <c r="BE7" s="231">
        <f>SUM(BE8:BE42)</f>
        <v>282</v>
      </c>
      <c r="BF7" s="231">
        <f>SUM(BF8:BF42)</f>
        <v>0</v>
      </c>
      <c r="BG7" s="231">
        <f>SUM(BG8:BG42)</f>
        <v>20</v>
      </c>
      <c r="BH7" s="231">
        <f>SUM(BH8:BH42)</f>
        <v>4283</v>
      </c>
      <c r="BI7" s="231">
        <f>SUM(BI8:BI42)</f>
        <v>0</v>
      </c>
      <c r="BJ7" s="231">
        <f>SUM(BJ8:BJ42)</f>
        <v>0</v>
      </c>
      <c r="BK7" s="231">
        <f>SUM(BK8:BK42)</f>
        <v>0</v>
      </c>
      <c r="BL7" s="231">
        <f>SUM(BL8:BL42)</f>
        <v>0</v>
      </c>
      <c r="BM7" s="231">
        <f>SUM(BM8:BM42)</f>
        <v>41.4</v>
      </c>
      <c r="BN7" s="231">
        <f>SUM(BN8:BN42)</f>
        <v>5322</v>
      </c>
      <c r="BO7" s="231">
        <f>SUM(BO8:BO42)</f>
        <v>47441</v>
      </c>
      <c r="BP7" s="231">
        <f>SUM(BP8:BP42)</f>
        <v>45440</v>
      </c>
      <c r="BQ7" s="231">
        <f>SUM(BQ8:BQ42)</f>
        <v>76</v>
      </c>
      <c r="BR7" s="231">
        <f>SUM(BR8:BR42)</f>
        <v>77</v>
      </c>
      <c r="BS7" s="231">
        <f>SUM(BS8:BS42)</f>
        <v>1117</v>
      </c>
      <c r="BT7" s="231">
        <f>SUM(BT8:BT42)</f>
        <v>491</v>
      </c>
      <c r="BU7" s="231">
        <f>SUM(BU8:BU42)</f>
        <v>170</v>
      </c>
      <c r="BV7" s="231">
        <f>SUM(BV8:BV42)</f>
        <v>1</v>
      </c>
      <c r="BW7" s="231">
        <f>SUM(BW8:BW42)</f>
        <v>1</v>
      </c>
      <c r="BX7" s="231">
        <f>SUM(BX8:BX42)</f>
        <v>0</v>
      </c>
      <c r="BY7" s="231">
        <f>SUM(BY8:BY42)</f>
        <v>60</v>
      </c>
      <c r="BZ7" s="231">
        <f>SUM(BZ8:BZ42)</f>
        <v>0</v>
      </c>
      <c r="CA7" s="231">
        <f>SUM(CA8:CA42)</f>
        <v>0</v>
      </c>
      <c r="CB7" s="231">
        <f>SUM(CB8:CB42)</f>
        <v>0</v>
      </c>
      <c r="CC7" s="231">
        <f>SUM(CC8:CC42)</f>
        <v>0</v>
      </c>
      <c r="CD7" s="231">
        <f>SUM(CD8:CD42)</f>
        <v>0</v>
      </c>
      <c r="CE7" s="231">
        <f>SUM(CE8:CE42)</f>
        <v>0</v>
      </c>
      <c r="CF7" s="231">
        <f>SUM(CF8:CF42)</f>
        <v>0</v>
      </c>
      <c r="CG7" s="231">
        <f>SUM(CG8:CG42)</f>
        <v>0</v>
      </c>
      <c r="CH7" s="231">
        <f>SUM(CH8:CH42)</f>
        <v>1</v>
      </c>
      <c r="CI7" s="231">
        <f>SUM(CI8:CI42)</f>
        <v>7</v>
      </c>
      <c r="CJ7" s="213">
        <f>COUNTIF(CJ8:CJ42,"有る")</f>
        <v>22</v>
      </c>
    </row>
    <row r="8" spans="1:88" s="201" customFormat="1" ht="12" customHeight="1">
      <c r="A8" s="200" t="s">
        <v>530</v>
      </c>
      <c r="B8" s="214" t="s">
        <v>532</v>
      </c>
      <c r="C8" s="200" t="s">
        <v>533</v>
      </c>
      <c r="D8" s="232">
        <f>SUM(Y8,AT8,BO8)</f>
        <v>20616</v>
      </c>
      <c r="E8" s="232">
        <f>SUM(Z8,AU8,BP8)</f>
        <v>12278</v>
      </c>
      <c r="F8" s="232">
        <f>SUM(AA8,AV8,BQ8)</f>
        <v>0</v>
      </c>
      <c r="G8" s="232">
        <f>SUM(AB8,AW8,BR8)</f>
        <v>0</v>
      </c>
      <c r="H8" s="232">
        <f>SUM(AC8,AX8,BS8)</f>
        <v>3000</v>
      </c>
      <c r="I8" s="232">
        <f>SUM(AD8,AY8,BT8)</f>
        <v>2555</v>
      </c>
      <c r="J8" s="232">
        <f>SUM(AE8,AZ8,BU8)</f>
        <v>866</v>
      </c>
      <c r="K8" s="232">
        <f>SUM(AF8,BA8,BV8)</f>
        <v>0</v>
      </c>
      <c r="L8" s="232">
        <f>SUM(AG8,BB8,BW8)</f>
        <v>1624</v>
      </c>
      <c r="M8" s="232">
        <f>SUM(AH8,BC8,BX8)</f>
        <v>0</v>
      </c>
      <c r="N8" s="232">
        <f>SUM(AI8,BD8,BY8)</f>
        <v>0</v>
      </c>
      <c r="O8" s="232">
        <f>SUM(AJ8,BE8,BZ8)</f>
        <v>0</v>
      </c>
      <c r="P8" s="232">
        <f>SUM(AK8,BF8,CA8)</f>
        <v>0</v>
      </c>
      <c r="Q8" s="232">
        <f>SUM(AL8,BG8,CB8)</f>
        <v>0</v>
      </c>
      <c r="R8" s="232">
        <f>SUM(AM8,BH8,CC8)</f>
        <v>0</v>
      </c>
      <c r="S8" s="232">
        <f>SUM(AN8,BI8,CD8)</f>
        <v>0</v>
      </c>
      <c r="T8" s="232">
        <f>SUM(AO8,BJ8,CE8)</f>
        <v>0</v>
      </c>
      <c r="U8" s="232">
        <f>SUM(AP8,BK8,CF8)</f>
        <v>0</v>
      </c>
      <c r="V8" s="232">
        <f>SUM(AQ8,BL8,CG8)</f>
        <v>0</v>
      </c>
      <c r="W8" s="232">
        <f>SUM(AR8,BM8,CH8)</f>
        <v>0</v>
      </c>
      <c r="X8" s="232">
        <f>SUM(AS8,BN8,CI8)</f>
        <v>293</v>
      </c>
      <c r="Y8" s="232">
        <f>SUM(Z8:AS8)</f>
        <v>1356</v>
      </c>
      <c r="Z8" s="232">
        <v>1246</v>
      </c>
      <c r="AA8" s="232">
        <v>0</v>
      </c>
      <c r="AB8" s="232">
        <v>0</v>
      </c>
      <c r="AC8" s="232">
        <v>110</v>
      </c>
      <c r="AD8" s="232">
        <v>0</v>
      </c>
      <c r="AE8" s="232">
        <v>0</v>
      </c>
      <c r="AF8" s="232">
        <v>0</v>
      </c>
      <c r="AG8" s="232">
        <v>0</v>
      </c>
      <c r="AH8" s="232">
        <v>0</v>
      </c>
      <c r="AI8" s="232">
        <v>0</v>
      </c>
      <c r="AJ8" s="233" t="s">
        <v>534</v>
      </c>
      <c r="AK8" s="233" t="s">
        <v>534</v>
      </c>
      <c r="AL8" s="233" t="s">
        <v>534</v>
      </c>
      <c r="AM8" s="233" t="s">
        <v>534</v>
      </c>
      <c r="AN8" s="233" t="s">
        <v>534</v>
      </c>
      <c r="AO8" s="233" t="s">
        <v>534</v>
      </c>
      <c r="AP8" s="233" t="s">
        <v>534</v>
      </c>
      <c r="AQ8" s="233" t="s">
        <v>534</v>
      </c>
      <c r="AR8" s="232">
        <v>0</v>
      </c>
      <c r="AS8" s="232">
        <v>0</v>
      </c>
      <c r="AT8" s="232">
        <f>'施設資源化量内訳'!D8</f>
        <v>8202</v>
      </c>
      <c r="AU8" s="232">
        <f>'施設資源化量内訳'!E8</f>
        <v>0</v>
      </c>
      <c r="AV8" s="232">
        <f>'施設資源化量内訳'!F8</f>
        <v>0</v>
      </c>
      <c r="AW8" s="232">
        <f>'施設資源化量内訳'!G8</f>
        <v>0</v>
      </c>
      <c r="AX8" s="232">
        <f>'施設資源化量内訳'!H8</f>
        <v>2864</v>
      </c>
      <c r="AY8" s="232">
        <f>'施設資源化量内訳'!I8</f>
        <v>2555</v>
      </c>
      <c r="AZ8" s="232">
        <f>'施設資源化量内訳'!J8</f>
        <v>866</v>
      </c>
      <c r="BA8" s="232">
        <f>'施設資源化量内訳'!K8</f>
        <v>0</v>
      </c>
      <c r="BB8" s="232">
        <f>'施設資源化量内訳'!L8</f>
        <v>1624</v>
      </c>
      <c r="BC8" s="232">
        <f>'施設資源化量内訳'!M8</f>
        <v>0</v>
      </c>
      <c r="BD8" s="232">
        <f>'施設資源化量内訳'!N8</f>
        <v>0</v>
      </c>
      <c r="BE8" s="232">
        <f>'施設資源化量内訳'!O8</f>
        <v>0</v>
      </c>
      <c r="BF8" s="232">
        <f>'施設資源化量内訳'!P8</f>
        <v>0</v>
      </c>
      <c r="BG8" s="232">
        <f>'施設資源化量内訳'!Q8</f>
        <v>0</v>
      </c>
      <c r="BH8" s="232">
        <f>'施設資源化量内訳'!R8</f>
        <v>0</v>
      </c>
      <c r="BI8" s="232">
        <f>'施設資源化量内訳'!S8</f>
        <v>0</v>
      </c>
      <c r="BJ8" s="232">
        <f>'施設資源化量内訳'!T8</f>
        <v>0</v>
      </c>
      <c r="BK8" s="232">
        <f>'施設資源化量内訳'!U8</f>
        <v>0</v>
      </c>
      <c r="BL8" s="232">
        <f>'施設資源化量内訳'!V8</f>
        <v>0</v>
      </c>
      <c r="BM8" s="232">
        <f>'施設資源化量内訳'!W8</f>
        <v>0</v>
      </c>
      <c r="BN8" s="232">
        <f>'施設資源化量内訳'!X8</f>
        <v>293</v>
      </c>
      <c r="BO8" s="232">
        <f>SUM(BP8:CI8)</f>
        <v>11058</v>
      </c>
      <c r="BP8" s="232">
        <v>11032</v>
      </c>
      <c r="BQ8" s="232">
        <v>0</v>
      </c>
      <c r="BR8" s="232">
        <v>0</v>
      </c>
      <c r="BS8" s="232">
        <v>26</v>
      </c>
      <c r="BT8" s="232">
        <v>0</v>
      </c>
      <c r="BU8" s="232">
        <v>0</v>
      </c>
      <c r="BV8" s="232">
        <v>0</v>
      </c>
      <c r="BW8" s="232">
        <v>0</v>
      </c>
      <c r="BX8" s="232">
        <v>0</v>
      </c>
      <c r="BY8" s="232">
        <v>0</v>
      </c>
      <c r="BZ8" s="233" t="s">
        <v>534</v>
      </c>
      <c r="CA8" s="233" t="s">
        <v>534</v>
      </c>
      <c r="CB8" s="233" t="s">
        <v>534</v>
      </c>
      <c r="CC8" s="233" t="s">
        <v>534</v>
      </c>
      <c r="CD8" s="233" t="s">
        <v>534</v>
      </c>
      <c r="CE8" s="233" t="s">
        <v>534</v>
      </c>
      <c r="CF8" s="233" t="s">
        <v>534</v>
      </c>
      <c r="CG8" s="233" t="s">
        <v>534</v>
      </c>
      <c r="CH8" s="233">
        <v>0</v>
      </c>
      <c r="CI8" s="232">
        <v>0</v>
      </c>
      <c r="CJ8" s="211" t="s">
        <v>535</v>
      </c>
    </row>
    <row r="9" spans="1:88" s="201" customFormat="1" ht="12" customHeight="1">
      <c r="A9" s="200" t="s">
        <v>530</v>
      </c>
      <c r="B9" s="214" t="s">
        <v>536</v>
      </c>
      <c r="C9" s="200" t="s">
        <v>537</v>
      </c>
      <c r="D9" s="232">
        <f>SUM(Y9,AT9,BO9)</f>
        <v>21577</v>
      </c>
      <c r="E9" s="232">
        <f>SUM(Z9,AU9,BP9)</f>
        <v>16262</v>
      </c>
      <c r="F9" s="232">
        <f>SUM(AA9,AV9,BQ9)</f>
        <v>94</v>
      </c>
      <c r="G9" s="232">
        <f>SUM(AB9,AW9,BR9)</f>
        <v>0</v>
      </c>
      <c r="H9" s="232">
        <f>SUM(AC9,AX9,BS9)</f>
        <v>2841</v>
      </c>
      <c r="I9" s="232">
        <f>SUM(AD9,AY9,BT9)</f>
        <v>1912</v>
      </c>
      <c r="J9" s="232">
        <f>SUM(AE9,AZ9,BU9)</f>
        <v>466</v>
      </c>
      <c r="K9" s="232">
        <f>SUM(AF9,BA9,BV9)</f>
        <v>1</v>
      </c>
      <c r="L9" s="232">
        <f>SUM(AG9,BB9,BW9)</f>
        <v>0</v>
      </c>
      <c r="M9" s="232">
        <f>SUM(AH9,BC9,BX9)</f>
        <v>0</v>
      </c>
      <c r="N9" s="232">
        <f>SUM(AI9,BD9,BY9)</f>
        <v>1</v>
      </c>
      <c r="O9" s="232">
        <f>SUM(AJ9,BE9,BZ9)</f>
        <v>0</v>
      </c>
      <c r="P9" s="232">
        <f>SUM(AK9,BF9,CA9)</f>
        <v>0</v>
      </c>
      <c r="Q9" s="232">
        <f>SUM(AL9,BG9,CB9)</f>
        <v>0</v>
      </c>
      <c r="R9" s="232">
        <f>SUM(AM9,BH9,CC9)</f>
        <v>0</v>
      </c>
      <c r="S9" s="232">
        <f>SUM(AN9,BI9,CD9)</f>
        <v>0</v>
      </c>
      <c r="T9" s="232">
        <f>SUM(AO9,BJ9,CE9)</f>
        <v>0</v>
      </c>
      <c r="U9" s="232">
        <f>SUM(AP9,BK9,CF9)</f>
        <v>0</v>
      </c>
      <c r="V9" s="232">
        <f>SUM(AQ9,BL9,CG9)</f>
        <v>0</v>
      </c>
      <c r="W9" s="232">
        <f>SUM(AR9,BM9,CH9)</f>
        <v>0</v>
      </c>
      <c r="X9" s="232">
        <f>SUM(AS9,BN9,CI9)</f>
        <v>0</v>
      </c>
      <c r="Y9" s="232">
        <f>SUM(Z9:AS9)</f>
        <v>6534</v>
      </c>
      <c r="Z9" s="232">
        <v>6474</v>
      </c>
      <c r="AA9" s="232">
        <v>18</v>
      </c>
      <c r="AB9" s="232">
        <v>0</v>
      </c>
      <c r="AC9" s="232">
        <v>0</v>
      </c>
      <c r="AD9" s="232">
        <v>0</v>
      </c>
      <c r="AE9" s="232">
        <v>41</v>
      </c>
      <c r="AF9" s="232">
        <v>1</v>
      </c>
      <c r="AG9" s="232">
        <v>0</v>
      </c>
      <c r="AH9" s="232">
        <v>0</v>
      </c>
      <c r="AI9" s="232">
        <v>0</v>
      </c>
      <c r="AJ9" s="233" t="s">
        <v>534</v>
      </c>
      <c r="AK9" s="233" t="s">
        <v>534</v>
      </c>
      <c r="AL9" s="233" t="s">
        <v>534</v>
      </c>
      <c r="AM9" s="233" t="s">
        <v>534</v>
      </c>
      <c r="AN9" s="233" t="s">
        <v>534</v>
      </c>
      <c r="AO9" s="233" t="s">
        <v>534</v>
      </c>
      <c r="AP9" s="233" t="s">
        <v>534</v>
      </c>
      <c r="AQ9" s="233" t="s">
        <v>534</v>
      </c>
      <c r="AR9" s="232">
        <v>0</v>
      </c>
      <c r="AS9" s="232">
        <v>0</v>
      </c>
      <c r="AT9" s="232">
        <f>'施設資源化量内訳'!D9</f>
        <v>5521</v>
      </c>
      <c r="AU9" s="232">
        <f>'施設資源化量内訳'!E9</f>
        <v>577</v>
      </c>
      <c r="AV9" s="232">
        <f>'施設資源化量内訳'!F9</f>
        <v>40</v>
      </c>
      <c r="AW9" s="232">
        <f>'施設資源化量内訳'!G9</f>
        <v>0</v>
      </c>
      <c r="AX9" s="232">
        <f>'施設資源化量内訳'!H9</f>
        <v>2701</v>
      </c>
      <c r="AY9" s="232">
        <f>'施設資源化量内訳'!I9</f>
        <v>1778</v>
      </c>
      <c r="AZ9" s="232">
        <f>'施設資源化量内訳'!J9</f>
        <v>425</v>
      </c>
      <c r="BA9" s="232">
        <f>'施設資源化量内訳'!K9</f>
        <v>0</v>
      </c>
      <c r="BB9" s="232">
        <f>'施設資源化量内訳'!L9</f>
        <v>0</v>
      </c>
      <c r="BC9" s="232">
        <f>'施設資源化量内訳'!M9</f>
        <v>0</v>
      </c>
      <c r="BD9" s="232">
        <f>'施設資源化量内訳'!N9</f>
        <v>0</v>
      </c>
      <c r="BE9" s="232">
        <f>'施設資源化量内訳'!O9</f>
        <v>0</v>
      </c>
      <c r="BF9" s="232">
        <f>'施設資源化量内訳'!P9</f>
        <v>0</v>
      </c>
      <c r="BG9" s="232">
        <f>'施設資源化量内訳'!Q9</f>
        <v>0</v>
      </c>
      <c r="BH9" s="232">
        <f>'施設資源化量内訳'!R9</f>
        <v>0</v>
      </c>
      <c r="BI9" s="232">
        <f>'施設資源化量内訳'!S9</f>
        <v>0</v>
      </c>
      <c r="BJ9" s="232">
        <f>'施設資源化量内訳'!T9</f>
        <v>0</v>
      </c>
      <c r="BK9" s="232">
        <f>'施設資源化量内訳'!U9</f>
        <v>0</v>
      </c>
      <c r="BL9" s="232">
        <f>'施設資源化量内訳'!V9</f>
        <v>0</v>
      </c>
      <c r="BM9" s="232">
        <f>'施設資源化量内訳'!W9</f>
        <v>0</v>
      </c>
      <c r="BN9" s="232">
        <f>'施設資源化量内訳'!X9</f>
        <v>0</v>
      </c>
      <c r="BO9" s="232">
        <f>SUM(BP9:CI9)</f>
        <v>9522</v>
      </c>
      <c r="BP9" s="232">
        <v>9211</v>
      </c>
      <c r="BQ9" s="232">
        <v>36</v>
      </c>
      <c r="BR9" s="232">
        <v>0</v>
      </c>
      <c r="BS9" s="232">
        <v>140</v>
      </c>
      <c r="BT9" s="232">
        <v>134</v>
      </c>
      <c r="BU9" s="232">
        <v>0</v>
      </c>
      <c r="BV9" s="232">
        <v>0</v>
      </c>
      <c r="BW9" s="232">
        <v>0</v>
      </c>
      <c r="BX9" s="232">
        <v>0</v>
      </c>
      <c r="BY9" s="232">
        <v>1</v>
      </c>
      <c r="BZ9" s="233" t="s">
        <v>534</v>
      </c>
      <c r="CA9" s="233" t="s">
        <v>534</v>
      </c>
      <c r="CB9" s="233" t="s">
        <v>534</v>
      </c>
      <c r="CC9" s="233" t="s">
        <v>534</v>
      </c>
      <c r="CD9" s="233" t="s">
        <v>534</v>
      </c>
      <c r="CE9" s="233" t="s">
        <v>534</v>
      </c>
      <c r="CF9" s="233" t="s">
        <v>534</v>
      </c>
      <c r="CG9" s="233" t="s">
        <v>534</v>
      </c>
      <c r="CH9" s="233">
        <v>0</v>
      </c>
      <c r="CI9" s="232">
        <v>0</v>
      </c>
      <c r="CJ9" s="211" t="s">
        <v>535</v>
      </c>
    </row>
    <row r="10" spans="1:88" s="201" customFormat="1" ht="12" customHeight="1">
      <c r="A10" s="200" t="s">
        <v>530</v>
      </c>
      <c r="B10" s="214" t="s">
        <v>538</v>
      </c>
      <c r="C10" s="200" t="s">
        <v>539</v>
      </c>
      <c r="D10" s="232">
        <f>SUM(Y10,AT10,BO10)</f>
        <v>5603</v>
      </c>
      <c r="E10" s="232">
        <f>SUM(Z10,AU10,BP10)</f>
        <v>4145</v>
      </c>
      <c r="F10" s="232">
        <f>SUM(AA10,AV10,BQ10)</f>
        <v>18</v>
      </c>
      <c r="G10" s="232">
        <f>SUM(AB10,AW10,BR10)</f>
        <v>0</v>
      </c>
      <c r="H10" s="232">
        <f>SUM(AC10,AX10,BS10)</f>
        <v>695</v>
      </c>
      <c r="I10" s="232">
        <f>SUM(AD10,AY10,BT10)</f>
        <v>422</v>
      </c>
      <c r="J10" s="232">
        <f>SUM(AE10,AZ10,BU10)</f>
        <v>270</v>
      </c>
      <c r="K10" s="232">
        <f>SUM(AF10,BA10,BV10)</f>
        <v>11</v>
      </c>
      <c r="L10" s="232">
        <f>SUM(AG10,BB10,BW10)</f>
        <v>0</v>
      </c>
      <c r="M10" s="232">
        <f>SUM(AH10,BC10,BX10)</f>
        <v>0</v>
      </c>
      <c r="N10" s="232">
        <f>SUM(AI10,BD10,BY10)</f>
        <v>2</v>
      </c>
      <c r="O10" s="232">
        <f>SUM(AJ10,BE10,BZ10)</f>
        <v>0</v>
      </c>
      <c r="P10" s="232">
        <f>SUM(AK10,BF10,CA10)</f>
        <v>0</v>
      </c>
      <c r="Q10" s="232">
        <f>SUM(AL10,BG10,CB10)</f>
        <v>0</v>
      </c>
      <c r="R10" s="232">
        <f>SUM(AM10,BH10,CC10)</f>
        <v>0</v>
      </c>
      <c r="S10" s="232">
        <f>SUM(AN10,BI10,CD10)</f>
        <v>0</v>
      </c>
      <c r="T10" s="232">
        <f>SUM(AO10,BJ10,CE10)</f>
        <v>0</v>
      </c>
      <c r="U10" s="232">
        <f>SUM(AP10,BK10,CF10)</f>
        <v>0</v>
      </c>
      <c r="V10" s="232">
        <f>SUM(AQ10,BL10,CG10)</f>
        <v>0</v>
      </c>
      <c r="W10" s="232">
        <f>SUM(AR10,BM10,CH10)</f>
        <v>0</v>
      </c>
      <c r="X10" s="232">
        <f>SUM(AS10,BN10,CI10)</f>
        <v>40</v>
      </c>
      <c r="Y10" s="232">
        <f>SUM(Z10:AS10)</f>
        <v>2286</v>
      </c>
      <c r="Z10" s="232">
        <v>2180</v>
      </c>
      <c r="AA10" s="232">
        <v>17</v>
      </c>
      <c r="AB10" s="232">
        <v>0</v>
      </c>
      <c r="AC10" s="232">
        <v>1</v>
      </c>
      <c r="AD10" s="232">
        <v>88</v>
      </c>
      <c r="AE10" s="232">
        <v>0</v>
      </c>
      <c r="AF10" s="232">
        <v>0</v>
      </c>
      <c r="AG10" s="232">
        <v>0</v>
      </c>
      <c r="AH10" s="232">
        <v>0</v>
      </c>
      <c r="AI10" s="232">
        <v>0</v>
      </c>
      <c r="AJ10" s="233" t="s">
        <v>534</v>
      </c>
      <c r="AK10" s="233" t="s">
        <v>534</v>
      </c>
      <c r="AL10" s="233" t="s">
        <v>534</v>
      </c>
      <c r="AM10" s="233" t="s">
        <v>534</v>
      </c>
      <c r="AN10" s="233" t="s">
        <v>534</v>
      </c>
      <c r="AO10" s="233" t="s">
        <v>534</v>
      </c>
      <c r="AP10" s="233" t="s">
        <v>534</v>
      </c>
      <c r="AQ10" s="233" t="s">
        <v>534</v>
      </c>
      <c r="AR10" s="232">
        <v>0</v>
      </c>
      <c r="AS10" s="232">
        <v>0</v>
      </c>
      <c r="AT10" s="232">
        <f>'施設資源化量内訳'!D10</f>
        <v>1229</v>
      </c>
      <c r="AU10" s="232">
        <f>'施設資源化量内訳'!E10</f>
        <v>28</v>
      </c>
      <c r="AV10" s="232">
        <f>'施設資源化量内訳'!F10</f>
        <v>0</v>
      </c>
      <c r="AW10" s="232">
        <f>'施設資源化量内訳'!G10</f>
        <v>0</v>
      </c>
      <c r="AX10" s="232">
        <f>'施設資源化量内訳'!H10</f>
        <v>572</v>
      </c>
      <c r="AY10" s="232">
        <f>'施設資源化量内訳'!I10</f>
        <v>306</v>
      </c>
      <c r="AZ10" s="232">
        <f>'施設資源化量内訳'!J10</f>
        <v>270</v>
      </c>
      <c r="BA10" s="232">
        <f>'施設資源化量内訳'!K10</f>
        <v>11</v>
      </c>
      <c r="BB10" s="232">
        <f>'施設資源化量内訳'!L10</f>
        <v>0</v>
      </c>
      <c r="BC10" s="232">
        <f>'施設資源化量内訳'!M10</f>
        <v>0</v>
      </c>
      <c r="BD10" s="232">
        <f>'施設資源化量内訳'!N10</f>
        <v>2</v>
      </c>
      <c r="BE10" s="232">
        <f>'施設資源化量内訳'!O10</f>
        <v>0</v>
      </c>
      <c r="BF10" s="232">
        <f>'施設資源化量内訳'!P10</f>
        <v>0</v>
      </c>
      <c r="BG10" s="232">
        <f>'施設資源化量内訳'!Q10</f>
        <v>0</v>
      </c>
      <c r="BH10" s="232">
        <f>'施設資源化量内訳'!R10</f>
        <v>0</v>
      </c>
      <c r="BI10" s="232">
        <f>'施設資源化量内訳'!S10</f>
        <v>0</v>
      </c>
      <c r="BJ10" s="232">
        <f>'施設資源化量内訳'!T10</f>
        <v>0</v>
      </c>
      <c r="BK10" s="232">
        <f>'施設資源化量内訳'!U10</f>
        <v>0</v>
      </c>
      <c r="BL10" s="232">
        <f>'施設資源化量内訳'!V10</f>
        <v>0</v>
      </c>
      <c r="BM10" s="232">
        <f>'施設資源化量内訳'!W10</f>
        <v>0</v>
      </c>
      <c r="BN10" s="232">
        <f>'施設資源化量内訳'!X10</f>
        <v>40</v>
      </c>
      <c r="BO10" s="232">
        <f>SUM(BP10:CI10)</f>
        <v>2088</v>
      </c>
      <c r="BP10" s="232">
        <v>1937</v>
      </c>
      <c r="BQ10" s="232">
        <v>1</v>
      </c>
      <c r="BR10" s="232">
        <v>0</v>
      </c>
      <c r="BS10" s="232">
        <v>122</v>
      </c>
      <c r="BT10" s="232">
        <v>28</v>
      </c>
      <c r="BU10" s="232">
        <v>0</v>
      </c>
      <c r="BV10" s="232">
        <v>0</v>
      </c>
      <c r="BW10" s="232">
        <v>0</v>
      </c>
      <c r="BX10" s="232">
        <v>0</v>
      </c>
      <c r="BY10" s="232">
        <v>0</v>
      </c>
      <c r="BZ10" s="233" t="s">
        <v>534</v>
      </c>
      <c r="CA10" s="233" t="s">
        <v>534</v>
      </c>
      <c r="CB10" s="233" t="s">
        <v>534</v>
      </c>
      <c r="CC10" s="233" t="s">
        <v>534</v>
      </c>
      <c r="CD10" s="233" t="s">
        <v>534</v>
      </c>
      <c r="CE10" s="233" t="s">
        <v>534</v>
      </c>
      <c r="CF10" s="233" t="s">
        <v>534</v>
      </c>
      <c r="CG10" s="233" t="s">
        <v>534</v>
      </c>
      <c r="CH10" s="233">
        <v>0</v>
      </c>
      <c r="CI10" s="232">
        <v>0</v>
      </c>
      <c r="CJ10" s="211" t="s">
        <v>535</v>
      </c>
    </row>
    <row r="11" spans="1:88" s="201" customFormat="1" ht="12" customHeight="1">
      <c r="A11" s="200" t="s">
        <v>530</v>
      </c>
      <c r="B11" s="214" t="s">
        <v>540</v>
      </c>
      <c r="C11" s="200" t="s">
        <v>541</v>
      </c>
      <c r="D11" s="232">
        <f>SUM(Y11,AT11,BO11)</f>
        <v>8160</v>
      </c>
      <c r="E11" s="232">
        <f>SUM(Z11,AU11,BP11)</f>
        <v>5088</v>
      </c>
      <c r="F11" s="232">
        <f>SUM(AA11,AV11,BQ11)</f>
        <v>11</v>
      </c>
      <c r="G11" s="232">
        <f>SUM(AB11,AW11,BR11)</f>
        <v>0</v>
      </c>
      <c r="H11" s="232">
        <f>SUM(AC11,AX11,BS11)</f>
        <v>1071</v>
      </c>
      <c r="I11" s="232">
        <f>SUM(AD11,AY11,BT11)</f>
        <v>359</v>
      </c>
      <c r="J11" s="232">
        <f>SUM(AE11,AZ11,BU11)</f>
        <v>251</v>
      </c>
      <c r="K11" s="232">
        <f>SUM(AF11,BA11,BV11)</f>
        <v>0</v>
      </c>
      <c r="L11" s="232">
        <f>SUM(AG11,BB11,BW11)</f>
        <v>530</v>
      </c>
      <c r="M11" s="232">
        <f>SUM(AH11,BC11,BX11)</f>
        <v>0</v>
      </c>
      <c r="N11" s="232">
        <f>SUM(AI11,BD11,BY11)</f>
        <v>115</v>
      </c>
      <c r="O11" s="232">
        <f>SUM(AJ11,BE11,BZ11)</f>
        <v>0</v>
      </c>
      <c r="P11" s="232">
        <f>SUM(AK11,BF11,CA11)</f>
        <v>0</v>
      </c>
      <c r="Q11" s="232">
        <f>SUM(AL11,BG11,CB11)</f>
        <v>0</v>
      </c>
      <c r="R11" s="232">
        <f>SUM(AM11,BH11,CC11)</f>
        <v>0</v>
      </c>
      <c r="S11" s="232">
        <f>SUM(AN11,BI11,CD11)</f>
        <v>0</v>
      </c>
      <c r="T11" s="232">
        <f>SUM(AO11,BJ11,CE11)</f>
        <v>0</v>
      </c>
      <c r="U11" s="232">
        <f>SUM(AP11,BK11,CF11)</f>
        <v>0</v>
      </c>
      <c r="V11" s="232">
        <f>SUM(AQ11,BL11,CG11)</f>
        <v>0</v>
      </c>
      <c r="W11" s="232">
        <f>SUM(AR11,BM11,CH11)</f>
        <v>22</v>
      </c>
      <c r="X11" s="232">
        <f>SUM(AS11,BN11,CI11)</f>
        <v>713</v>
      </c>
      <c r="Y11" s="232">
        <f>SUM(Z11:AS11)</f>
        <v>3307</v>
      </c>
      <c r="Z11" s="232">
        <v>3181</v>
      </c>
      <c r="AA11" s="232">
        <v>11</v>
      </c>
      <c r="AB11" s="232">
        <v>0</v>
      </c>
      <c r="AC11" s="232">
        <v>0</v>
      </c>
      <c r="AD11" s="232">
        <v>0</v>
      </c>
      <c r="AE11" s="232">
        <v>0</v>
      </c>
      <c r="AF11" s="232">
        <v>0</v>
      </c>
      <c r="AG11" s="232">
        <v>0</v>
      </c>
      <c r="AH11" s="232">
        <v>0</v>
      </c>
      <c r="AI11" s="232">
        <v>115</v>
      </c>
      <c r="AJ11" s="233" t="s">
        <v>534</v>
      </c>
      <c r="AK11" s="233" t="s">
        <v>534</v>
      </c>
      <c r="AL11" s="233" t="s">
        <v>534</v>
      </c>
      <c r="AM11" s="233" t="s">
        <v>534</v>
      </c>
      <c r="AN11" s="233" t="s">
        <v>534</v>
      </c>
      <c r="AO11" s="233" t="s">
        <v>534</v>
      </c>
      <c r="AP11" s="233" t="s">
        <v>534</v>
      </c>
      <c r="AQ11" s="233" t="s">
        <v>534</v>
      </c>
      <c r="AR11" s="232">
        <v>0</v>
      </c>
      <c r="AS11" s="232">
        <v>0</v>
      </c>
      <c r="AT11" s="232">
        <f>'施設資源化量内訳'!D11</f>
        <v>2946</v>
      </c>
      <c r="AU11" s="232">
        <f>'施設資源化量内訳'!E11</f>
        <v>0</v>
      </c>
      <c r="AV11" s="232">
        <f>'施設資源化量内訳'!F11</f>
        <v>0</v>
      </c>
      <c r="AW11" s="232">
        <f>'施設資源化量内訳'!G11</f>
        <v>0</v>
      </c>
      <c r="AX11" s="232">
        <f>'施設資源化量内訳'!H11</f>
        <v>1071</v>
      </c>
      <c r="AY11" s="232">
        <f>'施設資源化量内訳'!I11</f>
        <v>359</v>
      </c>
      <c r="AZ11" s="232">
        <f>'施設資源化量内訳'!J11</f>
        <v>251</v>
      </c>
      <c r="BA11" s="232">
        <f>'施設資源化量内訳'!K11</f>
        <v>0</v>
      </c>
      <c r="BB11" s="232">
        <f>'施設資源化量内訳'!L11</f>
        <v>530</v>
      </c>
      <c r="BC11" s="232">
        <f>'施設資源化量内訳'!M11</f>
        <v>0</v>
      </c>
      <c r="BD11" s="232">
        <f>'施設資源化量内訳'!N11</f>
        <v>0</v>
      </c>
      <c r="BE11" s="232">
        <f>'施設資源化量内訳'!O11</f>
        <v>0</v>
      </c>
      <c r="BF11" s="232">
        <f>'施設資源化量内訳'!P11</f>
        <v>0</v>
      </c>
      <c r="BG11" s="232">
        <f>'施設資源化量内訳'!Q11</f>
        <v>0</v>
      </c>
      <c r="BH11" s="232">
        <f>'施設資源化量内訳'!R11</f>
        <v>0</v>
      </c>
      <c r="BI11" s="232">
        <f>'施設資源化量内訳'!S11</f>
        <v>0</v>
      </c>
      <c r="BJ11" s="232">
        <f>'施設資源化量内訳'!T11</f>
        <v>0</v>
      </c>
      <c r="BK11" s="232">
        <f>'施設資源化量内訳'!U11</f>
        <v>0</v>
      </c>
      <c r="BL11" s="232">
        <f>'施設資源化量内訳'!V11</f>
        <v>0</v>
      </c>
      <c r="BM11" s="232">
        <f>'施設資源化量内訳'!W11</f>
        <v>22</v>
      </c>
      <c r="BN11" s="232">
        <f>'施設資源化量内訳'!X11</f>
        <v>713</v>
      </c>
      <c r="BO11" s="232">
        <f>SUM(BP11:CI11)</f>
        <v>1907</v>
      </c>
      <c r="BP11" s="232">
        <v>1907</v>
      </c>
      <c r="BQ11" s="232"/>
      <c r="BR11" s="232"/>
      <c r="BS11" s="232">
        <v>0</v>
      </c>
      <c r="BT11" s="232">
        <v>0</v>
      </c>
      <c r="BU11" s="232">
        <v>0</v>
      </c>
      <c r="BV11" s="232">
        <v>0</v>
      </c>
      <c r="BW11" s="232">
        <v>0</v>
      </c>
      <c r="BX11" s="232">
        <v>0</v>
      </c>
      <c r="BY11" s="232">
        <v>0</v>
      </c>
      <c r="BZ11" s="233" t="s">
        <v>534</v>
      </c>
      <c r="CA11" s="233" t="s">
        <v>534</v>
      </c>
      <c r="CB11" s="233" t="s">
        <v>534</v>
      </c>
      <c r="CC11" s="233" t="s">
        <v>534</v>
      </c>
      <c r="CD11" s="233" t="s">
        <v>534</v>
      </c>
      <c r="CE11" s="233" t="s">
        <v>534</v>
      </c>
      <c r="CF11" s="233" t="s">
        <v>534</v>
      </c>
      <c r="CG11" s="233" t="s">
        <v>534</v>
      </c>
      <c r="CH11" s="233">
        <v>0</v>
      </c>
      <c r="CI11" s="232">
        <v>0</v>
      </c>
      <c r="CJ11" s="211" t="s">
        <v>535</v>
      </c>
    </row>
    <row r="12" spans="1:88" s="201" customFormat="1" ht="12" customHeight="1">
      <c r="A12" s="202" t="s">
        <v>530</v>
      </c>
      <c r="B12" s="203" t="s">
        <v>542</v>
      </c>
      <c r="C12" s="202" t="s">
        <v>543</v>
      </c>
      <c r="D12" s="234">
        <f>SUM(Y12,AT12,BO12)</f>
        <v>16242</v>
      </c>
      <c r="E12" s="234">
        <f>SUM(Z12,AU12,BP12)</f>
        <v>7981</v>
      </c>
      <c r="F12" s="234">
        <f>SUM(AA12,AV12,BQ12)</f>
        <v>59</v>
      </c>
      <c r="G12" s="234">
        <f>SUM(AB12,AW12,BR12)</f>
        <v>0</v>
      </c>
      <c r="H12" s="234">
        <f>SUM(AC12,AX12,BS12)</f>
        <v>2177</v>
      </c>
      <c r="I12" s="234">
        <f>SUM(AD12,AY12,BT12)</f>
        <v>1393</v>
      </c>
      <c r="J12" s="234">
        <f>SUM(AE12,AZ12,BU12)</f>
        <v>452</v>
      </c>
      <c r="K12" s="234">
        <f>SUM(AF12,BA12,BV12)</f>
        <v>14</v>
      </c>
      <c r="L12" s="234">
        <f>SUM(AG12,BB12,BW12)</f>
        <v>387</v>
      </c>
      <c r="M12" s="234">
        <f>SUM(AH12,BC12,BX12)</f>
        <v>19</v>
      </c>
      <c r="N12" s="234">
        <f>SUM(AI12,BD12,BY12)</f>
        <v>86</v>
      </c>
      <c r="O12" s="234">
        <f>SUM(AJ12,BE12,BZ12)</f>
        <v>0</v>
      </c>
      <c r="P12" s="234">
        <f>SUM(AK12,BF12,CA12)</f>
        <v>0</v>
      </c>
      <c r="Q12" s="234">
        <f>SUM(AL12,BG12,CB12)</f>
        <v>0</v>
      </c>
      <c r="R12" s="234">
        <f>SUM(AM12,BH12,CC12)</f>
        <v>0</v>
      </c>
      <c r="S12" s="234">
        <f>SUM(AN12,BI12,CD12)</f>
        <v>0</v>
      </c>
      <c r="T12" s="234">
        <f>SUM(AO12,BJ12,CE12)</f>
        <v>0</v>
      </c>
      <c r="U12" s="234">
        <f>SUM(AP12,BK12,CF12)</f>
        <v>0</v>
      </c>
      <c r="V12" s="234">
        <f>SUM(AQ12,BL12,CG12)</f>
        <v>0</v>
      </c>
      <c r="W12" s="234">
        <f>SUM(AR12,BM12,CH12)</f>
        <v>0</v>
      </c>
      <c r="X12" s="234">
        <f>SUM(AS12,BN12,CI12)</f>
        <v>3674</v>
      </c>
      <c r="Y12" s="234">
        <f>SUM(Z12:AS12)</f>
        <v>1352</v>
      </c>
      <c r="Z12" s="234">
        <v>1352</v>
      </c>
      <c r="AA12" s="234">
        <v>0</v>
      </c>
      <c r="AB12" s="234">
        <v>0</v>
      </c>
      <c r="AC12" s="234">
        <v>0</v>
      </c>
      <c r="AD12" s="234">
        <v>0</v>
      </c>
      <c r="AE12" s="234">
        <v>0</v>
      </c>
      <c r="AF12" s="234">
        <v>0</v>
      </c>
      <c r="AG12" s="234">
        <v>0</v>
      </c>
      <c r="AH12" s="234">
        <v>0</v>
      </c>
      <c r="AI12" s="234">
        <v>0</v>
      </c>
      <c r="AJ12" s="234" t="s">
        <v>534</v>
      </c>
      <c r="AK12" s="234" t="s">
        <v>534</v>
      </c>
      <c r="AL12" s="234" t="s">
        <v>534</v>
      </c>
      <c r="AM12" s="234" t="s">
        <v>534</v>
      </c>
      <c r="AN12" s="234" t="s">
        <v>534</v>
      </c>
      <c r="AO12" s="234" t="s">
        <v>534</v>
      </c>
      <c r="AP12" s="234" t="s">
        <v>534</v>
      </c>
      <c r="AQ12" s="234" t="s">
        <v>534</v>
      </c>
      <c r="AR12" s="234">
        <v>0</v>
      </c>
      <c r="AS12" s="234">
        <v>0</v>
      </c>
      <c r="AT12" s="234">
        <f>'施設資源化量内訳'!D12</f>
        <v>9225</v>
      </c>
      <c r="AU12" s="234">
        <f>'施設資源化量内訳'!E12</f>
        <v>1095</v>
      </c>
      <c r="AV12" s="234">
        <f>'施設資源化量内訳'!F12</f>
        <v>59</v>
      </c>
      <c r="AW12" s="234">
        <f>'施設資源化量内訳'!G12</f>
        <v>0</v>
      </c>
      <c r="AX12" s="234">
        <f>'施設資源化量内訳'!H12</f>
        <v>2101</v>
      </c>
      <c r="AY12" s="234">
        <f>'施設資源化量内訳'!I12</f>
        <v>1354</v>
      </c>
      <c r="AZ12" s="234">
        <f>'施設資源化量内訳'!J12</f>
        <v>452</v>
      </c>
      <c r="BA12" s="234">
        <f>'施設資源化量内訳'!K12</f>
        <v>14</v>
      </c>
      <c r="BB12" s="234">
        <f>'施設資源化量内訳'!L12</f>
        <v>387</v>
      </c>
      <c r="BC12" s="234">
        <f>'施設資源化量内訳'!M12</f>
        <v>19</v>
      </c>
      <c r="BD12" s="234">
        <f>'施設資源化量内訳'!N12</f>
        <v>72</v>
      </c>
      <c r="BE12" s="234">
        <f>'施設資源化量内訳'!O12</f>
        <v>0</v>
      </c>
      <c r="BF12" s="234">
        <f>'施設資源化量内訳'!P12</f>
        <v>0</v>
      </c>
      <c r="BG12" s="234">
        <f>'施設資源化量内訳'!Q12</f>
        <v>0</v>
      </c>
      <c r="BH12" s="234">
        <f>'施設資源化量内訳'!R12</f>
        <v>0</v>
      </c>
      <c r="BI12" s="234">
        <f>'施設資源化量内訳'!S12</f>
        <v>0</v>
      </c>
      <c r="BJ12" s="234">
        <f>'施設資源化量内訳'!T12</f>
        <v>0</v>
      </c>
      <c r="BK12" s="234">
        <f>'施設資源化量内訳'!U12</f>
        <v>0</v>
      </c>
      <c r="BL12" s="234">
        <f>'施設資源化量内訳'!V12</f>
        <v>0</v>
      </c>
      <c r="BM12" s="234">
        <f>'施設資源化量内訳'!W12</f>
        <v>0</v>
      </c>
      <c r="BN12" s="234">
        <f>'施設資源化量内訳'!X12</f>
        <v>3672</v>
      </c>
      <c r="BO12" s="234">
        <f>SUM(BP12:CI12)</f>
        <v>5665</v>
      </c>
      <c r="BP12" s="234">
        <v>5534</v>
      </c>
      <c r="BQ12" s="234">
        <v>0</v>
      </c>
      <c r="BR12" s="234">
        <v>0</v>
      </c>
      <c r="BS12" s="234">
        <v>76</v>
      </c>
      <c r="BT12" s="234">
        <v>39</v>
      </c>
      <c r="BU12" s="234">
        <v>0</v>
      </c>
      <c r="BV12" s="234">
        <v>0</v>
      </c>
      <c r="BW12" s="234">
        <v>0</v>
      </c>
      <c r="BX12" s="234">
        <v>0</v>
      </c>
      <c r="BY12" s="234">
        <v>14</v>
      </c>
      <c r="BZ12" s="234" t="s">
        <v>534</v>
      </c>
      <c r="CA12" s="234" t="s">
        <v>534</v>
      </c>
      <c r="CB12" s="234" t="s">
        <v>534</v>
      </c>
      <c r="CC12" s="234" t="s">
        <v>534</v>
      </c>
      <c r="CD12" s="234" t="s">
        <v>534</v>
      </c>
      <c r="CE12" s="234" t="s">
        <v>534</v>
      </c>
      <c r="CF12" s="234" t="s">
        <v>534</v>
      </c>
      <c r="CG12" s="234" t="s">
        <v>534</v>
      </c>
      <c r="CH12" s="234">
        <v>0</v>
      </c>
      <c r="CI12" s="234">
        <v>2</v>
      </c>
      <c r="CJ12" s="289" t="s">
        <v>544</v>
      </c>
    </row>
    <row r="13" spans="1:88" s="201" customFormat="1" ht="12" customHeight="1">
      <c r="A13" s="202" t="s">
        <v>530</v>
      </c>
      <c r="B13" s="203" t="s">
        <v>545</v>
      </c>
      <c r="C13" s="202" t="s">
        <v>546</v>
      </c>
      <c r="D13" s="234">
        <f>SUM(Y13,AT13,BO13)</f>
        <v>3659</v>
      </c>
      <c r="E13" s="234">
        <f>SUM(Z13,AU13,BP13)</f>
        <v>2259</v>
      </c>
      <c r="F13" s="234">
        <f>SUM(AA13,AV13,BQ13)</f>
        <v>14</v>
      </c>
      <c r="G13" s="234">
        <f>SUM(AB13,AW13,BR13)</f>
        <v>0</v>
      </c>
      <c r="H13" s="234">
        <f>SUM(AC13,AX13,BS13)</f>
        <v>390</v>
      </c>
      <c r="I13" s="234">
        <f>SUM(AD13,AY13,BT13)</f>
        <v>604</v>
      </c>
      <c r="J13" s="234">
        <f>SUM(AE13,AZ13,BU13)</f>
        <v>149</v>
      </c>
      <c r="K13" s="234">
        <f>SUM(AF13,BA13,BV13)</f>
        <v>0</v>
      </c>
      <c r="L13" s="234">
        <f>SUM(AG13,BB13,BW13)</f>
        <v>234</v>
      </c>
      <c r="M13" s="234">
        <f>SUM(AH13,BC13,BX13)</f>
        <v>0</v>
      </c>
      <c r="N13" s="234">
        <f>SUM(AI13,BD13,BY13)</f>
        <v>0</v>
      </c>
      <c r="O13" s="234">
        <f>SUM(AJ13,BE13,BZ13)</f>
        <v>0</v>
      </c>
      <c r="P13" s="234">
        <f>SUM(AK13,BF13,CA13)</f>
        <v>0</v>
      </c>
      <c r="Q13" s="234">
        <f>SUM(AL13,BG13,CB13)</f>
        <v>0</v>
      </c>
      <c r="R13" s="234">
        <f>SUM(AM13,BH13,CC13)</f>
        <v>0</v>
      </c>
      <c r="S13" s="234">
        <f>SUM(AN13,BI13,CD13)</f>
        <v>0</v>
      </c>
      <c r="T13" s="234">
        <f>SUM(AO13,BJ13,CE13)</f>
        <v>0</v>
      </c>
      <c r="U13" s="234">
        <f>SUM(AP13,BK13,CF13)</f>
        <v>0</v>
      </c>
      <c r="V13" s="234">
        <f>SUM(AQ13,BL13,CG13)</f>
        <v>0</v>
      </c>
      <c r="W13" s="234">
        <f>SUM(AR13,BM13,CH13)</f>
        <v>0</v>
      </c>
      <c r="X13" s="234">
        <f>SUM(AS13,BN13,CI13)</f>
        <v>9</v>
      </c>
      <c r="Y13" s="234">
        <f>SUM(Z13:AS13)</f>
        <v>2531</v>
      </c>
      <c r="Z13" s="234">
        <v>1481</v>
      </c>
      <c r="AA13" s="234">
        <v>11</v>
      </c>
      <c r="AB13" s="234">
        <v>0</v>
      </c>
      <c r="AC13" s="234">
        <v>238</v>
      </c>
      <c r="AD13" s="234">
        <v>477</v>
      </c>
      <c r="AE13" s="234">
        <v>124</v>
      </c>
      <c r="AF13" s="234">
        <v>0</v>
      </c>
      <c r="AG13" s="234">
        <v>194</v>
      </c>
      <c r="AH13" s="234">
        <v>0</v>
      </c>
      <c r="AI13" s="234">
        <v>0</v>
      </c>
      <c r="AJ13" s="234" t="s">
        <v>534</v>
      </c>
      <c r="AK13" s="234" t="s">
        <v>534</v>
      </c>
      <c r="AL13" s="234" t="s">
        <v>534</v>
      </c>
      <c r="AM13" s="234" t="s">
        <v>534</v>
      </c>
      <c r="AN13" s="234" t="s">
        <v>534</v>
      </c>
      <c r="AO13" s="234" t="s">
        <v>534</v>
      </c>
      <c r="AP13" s="234" t="s">
        <v>534</v>
      </c>
      <c r="AQ13" s="234" t="s">
        <v>534</v>
      </c>
      <c r="AR13" s="234">
        <v>0</v>
      </c>
      <c r="AS13" s="234">
        <v>6</v>
      </c>
      <c r="AT13" s="234">
        <f>'施設資源化量内訳'!D13</f>
        <v>307</v>
      </c>
      <c r="AU13" s="234">
        <f>'施設資源化量内訳'!E13</f>
        <v>0</v>
      </c>
      <c r="AV13" s="234">
        <f>'施設資源化量内訳'!F13</f>
        <v>1</v>
      </c>
      <c r="AW13" s="234">
        <f>'施設資源化量内訳'!G13</f>
        <v>0</v>
      </c>
      <c r="AX13" s="234">
        <f>'施設資源化量内訳'!H13</f>
        <v>131</v>
      </c>
      <c r="AY13" s="234">
        <f>'施設資源化量内訳'!I13</f>
        <v>107</v>
      </c>
      <c r="AZ13" s="234">
        <f>'施設資源化量内訳'!J13</f>
        <v>25</v>
      </c>
      <c r="BA13" s="234">
        <f>'施設資源化量内訳'!K13</f>
        <v>0</v>
      </c>
      <c r="BB13" s="234">
        <f>'施設資源化量内訳'!L13</f>
        <v>40</v>
      </c>
      <c r="BC13" s="234">
        <f>'施設資源化量内訳'!M13</f>
        <v>0</v>
      </c>
      <c r="BD13" s="234">
        <f>'施設資源化量内訳'!N13</f>
        <v>0</v>
      </c>
      <c r="BE13" s="234">
        <f>'施設資源化量内訳'!O13</f>
        <v>0</v>
      </c>
      <c r="BF13" s="234">
        <f>'施設資源化量内訳'!P13</f>
        <v>0</v>
      </c>
      <c r="BG13" s="234">
        <f>'施設資源化量内訳'!Q13</f>
        <v>0</v>
      </c>
      <c r="BH13" s="234">
        <f>'施設資源化量内訳'!R13</f>
        <v>0</v>
      </c>
      <c r="BI13" s="234">
        <f>'施設資源化量内訳'!S13</f>
        <v>0</v>
      </c>
      <c r="BJ13" s="234">
        <f>'施設資源化量内訳'!T13</f>
        <v>0</v>
      </c>
      <c r="BK13" s="234">
        <f>'施設資源化量内訳'!U13</f>
        <v>0</v>
      </c>
      <c r="BL13" s="234">
        <f>'施設資源化量内訳'!V13</f>
        <v>0</v>
      </c>
      <c r="BM13" s="234">
        <f>'施設資源化量内訳'!W13</f>
        <v>0</v>
      </c>
      <c r="BN13" s="234">
        <f>'施設資源化量内訳'!X13</f>
        <v>3</v>
      </c>
      <c r="BO13" s="234">
        <f>SUM(BP13:CI13)</f>
        <v>821</v>
      </c>
      <c r="BP13" s="234">
        <v>778</v>
      </c>
      <c r="BQ13" s="234">
        <v>2</v>
      </c>
      <c r="BR13" s="234">
        <v>0</v>
      </c>
      <c r="BS13" s="234">
        <v>21</v>
      </c>
      <c r="BT13" s="234">
        <v>20</v>
      </c>
      <c r="BU13" s="234">
        <v>0</v>
      </c>
      <c r="BV13" s="234">
        <v>0</v>
      </c>
      <c r="BW13" s="234">
        <v>0</v>
      </c>
      <c r="BX13" s="234">
        <v>0</v>
      </c>
      <c r="BY13" s="234">
        <v>0</v>
      </c>
      <c r="BZ13" s="234" t="s">
        <v>534</v>
      </c>
      <c r="CA13" s="234" t="s">
        <v>534</v>
      </c>
      <c r="CB13" s="234" t="s">
        <v>534</v>
      </c>
      <c r="CC13" s="234" t="s">
        <v>534</v>
      </c>
      <c r="CD13" s="234" t="s">
        <v>534</v>
      </c>
      <c r="CE13" s="234" t="s">
        <v>534</v>
      </c>
      <c r="CF13" s="234" t="s">
        <v>534</v>
      </c>
      <c r="CG13" s="234" t="s">
        <v>534</v>
      </c>
      <c r="CH13" s="234">
        <v>0</v>
      </c>
      <c r="CI13" s="234">
        <v>0</v>
      </c>
      <c r="CJ13" s="289" t="s">
        <v>535</v>
      </c>
    </row>
    <row r="14" spans="1:88" s="201" customFormat="1" ht="12" customHeight="1">
      <c r="A14" s="202" t="s">
        <v>530</v>
      </c>
      <c r="B14" s="203" t="s">
        <v>547</v>
      </c>
      <c r="C14" s="202" t="s">
        <v>548</v>
      </c>
      <c r="D14" s="234">
        <f>SUM(Y14,AT14,BO14)</f>
        <v>7142</v>
      </c>
      <c r="E14" s="234">
        <f>SUM(Z14,AU14,BP14)</f>
        <v>3990</v>
      </c>
      <c r="F14" s="234">
        <f>SUM(AA14,AV14,BQ14)</f>
        <v>0</v>
      </c>
      <c r="G14" s="234">
        <f>SUM(AB14,AW14,BR14)</f>
        <v>0</v>
      </c>
      <c r="H14" s="234">
        <f>SUM(AC14,AX14,BS14)</f>
        <v>767</v>
      </c>
      <c r="I14" s="234">
        <f>SUM(AD14,AY14,BT14)</f>
        <v>950</v>
      </c>
      <c r="J14" s="234">
        <f>SUM(AE14,AZ14,BU14)</f>
        <v>363</v>
      </c>
      <c r="K14" s="234">
        <f>SUM(AF14,BA14,BV14)</f>
        <v>0</v>
      </c>
      <c r="L14" s="234">
        <f>SUM(AG14,BB14,BW14)</f>
        <v>475</v>
      </c>
      <c r="M14" s="234">
        <f>SUM(AH14,BC14,BX14)</f>
        <v>539</v>
      </c>
      <c r="N14" s="234">
        <f>SUM(AI14,BD14,BY14)</f>
        <v>30</v>
      </c>
      <c r="O14" s="234">
        <f>SUM(AJ14,BE14,BZ14)</f>
        <v>0</v>
      </c>
      <c r="P14" s="234">
        <f>SUM(AK14,BF14,CA14)</f>
        <v>0</v>
      </c>
      <c r="Q14" s="234">
        <f>SUM(AL14,BG14,CB14)</f>
        <v>0</v>
      </c>
      <c r="R14" s="234">
        <f>SUM(AM14,BH14,CC14)</f>
        <v>0</v>
      </c>
      <c r="S14" s="234">
        <f>SUM(AN14,BI14,CD14)</f>
        <v>0</v>
      </c>
      <c r="T14" s="234">
        <f>SUM(AO14,BJ14,CE14)</f>
        <v>0</v>
      </c>
      <c r="U14" s="234">
        <f>SUM(AP14,BK14,CF14)</f>
        <v>0</v>
      </c>
      <c r="V14" s="234">
        <f>SUM(AQ14,BL14,CG14)</f>
        <v>0</v>
      </c>
      <c r="W14" s="234">
        <f>SUM(AR14,BM14,CH14)</f>
        <v>0</v>
      </c>
      <c r="X14" s="234">
        <f>SUM(AS14,BN14,CI14)</f>
        <v>28</v>
      </c>
      <c r="Y14" s="234">
        <f>SUM(Z14:AS14)</f>
        <v>4390</v>
      </c>
      <c r="Z14" s="234">
        <v>2013</v>
      </c>
      <c r="AA14" s="234">
        <v>0</v>
      </c>
      <c r="AB14" s="234">
        <v>0</v>
      </c>
      <c r="AC14" s="234">
        <v>0</v>
      </c>
      <c r="AD14" s="234">
        <v>944</v>
      </c>
      <c r="AE14" s="234">
        <v>363</v>
      </c>
      <c r="AF14" s="234">
        <v>0</v>
      </c>
      <c r="AG14" s="234">
        <v>475</v>
      </c>
      <c r="AH14" s="234">
        <v>539</v>
      </c>
      <c r="AI14" s="234">
        <v>28</v>
      </c>
      <c r="AJ14" s="234" t="s">
        <v>534</v>
      </c>
      <c r="AK14" s="234" t="s">
        <v>534</v>
      </c>
      <c r="AL14" s="234" t="s">
        <v>534</v>
      </c>
      <c r="AM14" s="234" t="s">
        <v>534</v>
      </c>
      <c r="AN14" s="234" t="s">
        <v>534</v>
      </c>
      <c r="AO14" s="234" t="s">
        <v>534</v>
      </c>
      <c r="AP14" s="234" t="s">
        <v>534</v>
      </c>
      <c r="AQ14" s="234" t="s">
        <v>534</v>
      </c>
      <c r="AR14" s="234">
        <v>0</v>
      </c>
      <c r="AS14" s="234">
        <v>28</v>
      </c>
      <c r="AT14" s="234">
        <f>'施設資源化量内訳'!D14</f>
        <v>743</v>
      </c>
      <c r="AU14" s="234">
        <f>'施設資源化量内訳'!E14</f>
        <v>0</v>
      </c>
      <c r="AV14" s="234">
        <f>'施設資源化量内訳'!F14</f>
        <v>0</v>
      </c>
      <c r="AW14" s="234">
        <f>'施設資源化量内訳'!G14</f>
        <v>0</v>
      </c>
      <c r="AX14" s="234">
        <f>'施設資源化量内訳'!H14</f>
        <v>743</v>
      </c>
      <c r="AY14" s="234">
        <f>'施設資源化量内訳'!I14</f>
        <v>0</v>
      </c>
      <c r="AZ14" s="234">
        <f>'施設資源化量内訳'!J14</f>
        <v>0</v>
      </c>
      <c r="BA14" s="234">
        <f>'施設資源化量内訳'!K14</f>
        <v>0</v>
      </c>
      <c r="BB14" s="234">
        <f>'施設資源化量内訳'!L14</f>
        <v>0</v>
      </c>
      <c r="BC14" s="234">
        <f>'施設資源化量内訳'!M14</f>
        <v>0</v>
      </c>
      <c r="BD14" s="234">
        <f>'施設資源化量内訳'!N14</f>
        <v>0</v>
      </c>
      <c r="BE14" s="234">
        <f>'施設資源化量内訳'!O14</f>
        <v>0</v>
      </c>
      <c r="BF14" s="234">
        <f>'施設資源化量内訳'!P14</f>
        <v>0</v>
      </c>
      <c r="BG14" s="234">
        <f>'施設資源化量内訳'!Q14</f>
        <v>0</v>
      </c>
      <c r="BH14" s="234">
        <f>'施設資源化量内訳'!R14</f>
        <v>0</v>
      </c>
      <c r="BI14" s="234">
        <f>'施設資源化量内訳'!S14</f>
        <v>0</v>
      </c>
      <c r="BJ14" s="234">
        <f>'施設資源化量内訳'!T14</f>
        <v>0</v>
      </c>
      <c r="BK14" s="234">
        <f>'施設資源化量内訳'!U14</f>
        <v>0</v>
      </c>
      <c r="BL14" s="234">
        <f>'施設資源化量内訳'!V14</f>
        <v>0</v>
      </c>
      <c r="BM14" s="234">
        <f>'施設資源化量内訳'!W14</f>
        <v>0</v>
      </c>
      <c r="BN14" s="234">
        <f>'施設資源化量内訳'!X14</f>
        <v>0</v>
      </c>
      <c r="BO14" s="234">
        <f>SUM(BP14:CI14)</f>
        <v>2009</v>
      </c>
      <c r="BP14" s="234">
        <v>1977</v>
      </c>
      <c r="BQ14" s="234">
        <v>0</v>
      </c>
      <c r="BR14" s="234">
        <v>0</v>
      </c>
      <c r="BS14" s="234">
        <v>24</v>
      </c>
      <c r="BT14" s="234">
        <v>6</v>
      </c>
      <c r="BU14" s="234">
        <v>0</v>
      </c>
      <c r="BV14" s="234">
        <v>0</v>
      </c>
      <c r="BW14" s="234">
        <v>0</v>
      </c>
      <c r="BX14" s="234">
        <v>0</v>
      </c>
      <c r="BY14" s="234">
        <v>2</v>
      </c>
      <c r="BZ14" s="234" t="s">
        <v>534</v>
      </c>
      <c r="CA14" s="234" t="s">
        <v>534</v>
      </c>
      <c r="CB14" s="234" t="s">
        <v>534</v>
      </c>
      <c r="CC14" s="234" t="s">
        <v>534</v>
      </c>
      <c r="CD14" s="234" t="s">
        <v>534</v>
      </c>
      <c r="CE14" s="234" t="s">
        <v>534</v>
      </c>
      <c r="CF14" s="234" t="s">
        <v>534</v>
      </c>
      <c r="CG14" s="234" t="s">
        <v>534</v>
      </c>
      <c r="CH14" s="234">
        <v>0</v>
      </c>
      <c r="CI14" s="234">
        <v>0</v>
      </c>
      <c r="CJ14" s="289" t="s">
        <v>535</v>
      </c>
    </row>
    <row r="15" spans="1:88" s="201" customFormat="1" ht="12" customHeight="1">
      <c r="A15" s="202" t="s">
        <v>530</v>
      </c>
      <c r="B15" s="203" t="s">
        <v>549</v>
      </c>
      <c r="C15" s="202" t="s">
        <v>550</v>
      </c>
      <c r="D15" s="234">
        <f>SUM(Y15,AT15,BO15)</f>
        <v>5379</v>
      </c>
      <c r="E15" s="234">
        <f>SUM(Z15,AU15,BP15)</f>
        <v>3427</v>
      </c>
      <c r="F15" s="234">
        <f>SUM(AA15,AV15,BQ15)</f>
        <v>0</v>
      </c>
      <c r="G15" s="234">
        <f>SUM(AB15,AW15,BR15)</f>
        <v>0</v>
      </c>
      <c r="H15" s="234">
        <f>SUM(AC15,AX15,BS15)</f>
        <v>1217</v>
      </c>
      <c r="I15" s="234">
        <f>SUM(AD15,AY15,BT15)</f>
        <v>510</v>
      </c>
      <c r="J15" s="234">
        <f>SUM(AE15,AZ15,BU15)</f>
        <v>176</v>
      </c>
      <c r="K15" s="234">
        <f>SUM(AF15,BA15,BV15)</f>
        <v>0</v>
      </c>
      <c r="L15" s="234">
        <f>SUM(AG15,BB15,BW15)</f>
        <v>0</v>
      </c>
      <c r="M15" s="234">
        <f>SUM(AH15,BC15,BX15)</f>
        <v>0</v>
      </c>
      <c r="N15" s="234">
        <f>SUM(AI15,BD15,BY15)</f>
        <v>30</v>
      </c>
      <c r="O15" s="234">
        <f>SUM(AJ15,BE15,BZ15)</f>
        <v>0</v>
      </c>
      <c r="P15" s="234">
        <f>SUM(AK15,BF15,CA15)</f>
        <v>0</v>
      </c>
      <c r="Q15" s="234">
        <f>SUM(AL15,BG15,CB15)</f>
        <v>0</v>
      </c>
      <c r="R15" s="234">
        <f>SUM(AM15,BH15,CC15)</f>
        <v>0</v>
      </c>
      <c r="S15" s="234">
        <f>SUM(AN15,BI15,CD15)</f>
        <v>0</v>
      </c>
      <c r="T15" s="234">
        <f>SUM(AO15,BJ15,CE15)</f>
        <v>0</v>
      </c>
      <c r="U15" s="234">
        <f>SUM(AP15,BK15,CF15)</f>
        <v>0</v>
      </c>
      <c r="V15" s="234">
        <f>SUM(AQ15,BL15,CG15)</f>
        <v>0</v>
      </c>
      <c r="W15" s="234">
        <f>SUM(AR15,BM15,CH15)</f>
        <v>19</v>
      </c>
      <c r="X15" s="234">
        <f>SUM(AS15,BN15,CI15)</f>
        <v>0</v>
      </c>
      <c r="Y15" s="234">
        <f>SUM(Z15:AS15)</f>
        <v>0</v>
      </c>
      <c r="Z15" s="234">
        <v>0</v>
      </c>
      <c r="AA15" s="234">
        <v>0</v>
      </c>
      <c r="AB15" s="234">
        <v>0</v>
      </c>
      <c r="AC15" s="234">
        <v>0</v>
      </c>
      <c r="AD15" s="234">
        <v>0</v>
      </c>
      <c r="AE15" s="234">
        <v>0</v>
      </c>
      <c r="AF15" s="234">
        <v>0</v>
      </c>
      <c r="AG15" s="234">
        <v>0</v>
      </c>
      <c r="AH15" s="234">
        <v>0</v>
      </c>
      <c r="AI15" s="234">
        <v>0</v>
      </c>
      <c r="AJ15" s="234" t="s">
        <v>534</v>
      </c>
      <c r="AK15" s="234" t="s">
        <v>534</v>
      </c>
      <c r="AL15" s="234" t="s">
        <v>534</v>
      </c>
      <c r="AM15" s="234" t="s">
        <v>534</v>
      </c>
      <c r="AN15" s="234" t="s">
        <v>534</v>
      </c>
      <c r="AO15" s="234" t="s">
        <v>534</v>
      </c>
      <c r="AP15" s="234" t="s">
        <v>534</v>
      </c>
      <c r="AQ15" s="234" t="s">
        <v>534</v>
      </c>
      <c r="AR15" s="234">
        <v>0</v>
      </c>
      <c r="AS15" s="234">
        <v>0</v>
      </c>
      <c r="AT15" s="234">
        <f>'施設資源化量内訳'!D15</f>
        <v>1437</v>
      </c>
      <c r="AU15" s="234">
        <f>'施設資源化量内訳'!E15</f>
        <v>0</v>
      </c>
      <c r="AV15" s="234">
        <f>'施設資源化量内訳'!F15</f>
        <v>0</v>
      </c>
      <c r="AW15" s="234">
        <f>'施設資源化量内訳'!G15</f>
        <v>0</v>
      </c>
      <c r="AX15" s="234">
        <f>'施設資源化量内訳'!H15</f>
        <v>817</v>
      </c>
      <c r="AY15" s="234">
        <f>'施設資源化量内訳'!I15</f>
        <v>425</v>
      </c>
      <c r="AZ15" s="234">
        <f>'施設資源化量内訳'!J15</f>
        <v>176</v>
      </c>
      <c r="BA15" s="234">
        <f>'施設資源化量内訳'!K15</f>
        <v>0</v>
      </c>
      <c r="BB15" s="234">
        <f>'施設資源化量内訳'!L15</f>
        <v>0</v>
      </c>
      <c r="BC15" s="234">
        <f>'施設資源化量内訳'!M15</f>
        <v>0</v>
      </c>
      <c r="BD15" s="234">
        <f>'施設資源化量内訳'!N15</f>
        <v>0</v>
      </c>
      <c r="BE15" s="234">
        <f>'施設資源化量内訳'!O15</f>
        <v>0</v>
      </c>
      <c r="BF15" s="234">
        <f>'施設資源化量内訳'!P15</f>
        <v>0</v>
      </c>
      <c r="BG15" s="234">
        <f>'施設資源化量内訳'!Q15</f>
        <v>0</v>
      </c>
      <c r="BH15" s="234">
        <f>'施設資源化量内訳'!R15</f>
        <v>0</v>
      </c>
      <c r="BI15" s="234">
        <f>'施設資源化量内訳'!S15</f>
        <v>0</v>
      </c>
      <c r="BJ15" s="234">
        <f>'施設資源化量内訳'!T15</f>
        <v>0</v>
      </c>
      <c r="BK15" s="234">
        <f>'施設資源化量内訳'!U15</f>
        <v>0</v>
      </c>
      <c r="BL15" s="234">
        <f>'施設資源化量内訳'!V15</f>
        <v>0</v>
      </c>
      <c r="BM15" s="234">
        <f>'施設資源化量内訳'!W15</f>
        <v>19</v>
      </c>
      <c r="BN15" s="234">
        <f>'施設資源化量内訳'!X15</f>
        <v>0</v>
      </c>
      <c r="BO15" s="234">
        <f>SUM(BP15:CI15)</f>
        <v>3942</v>
      </c>
      <c r="BP15" s="234">
        <v>3427</v>
      </c>
      <c r="BQ15" s="234">
        <v>0</v>
      </c>
      <c r="BR15" s="234">
        <v>0</v>
      </c>
      <c r="BS15" s="234">
        <v>400</v>
      </c>
      <c r="BT15" s="234">
        <v>85</v>
      </c>
      <c r="BU15" s="234">
        <v>0</v>
      </c>
      <c r="BV15" s="234">
        <v>0</v>
      </c>
      <c r="BW15" s="234">
        <v>0</v>
      </c>
      <c r="BX15" s="234">
        <v>0</v>
      </c>
      <c r="BY15" s="234">
        <v>30</v>
      </c>
      <c r="BZ15" s="234" t="s">
        <v>534</v>
      </c>
      <c r="CA15" s="234" t="s">
        <v>534</v>
      </c>
      <c r="CB15" s="234" t="s">
        <v>534</v>
      </c>
      <c r="CC15" s="234" t="s">
        <v>534</v>
      </c>
      <c r="CD15" s="234" t="s">
        <v>534</v>
      </c>
      <c r="CE15" s="234" t="s">
        <v>534</v>
      </c>
      <c r="CF15" s="234" t="s">
        <v>534</v>
      </c>
      <c r="CG15" s="234" t="s">
        <v>534</v>
      </c>
      <c r="CH15" s="234">
        <v>0</v>
      </c>
      <c r="CI15" s="234">
        <v>0</v>
      </c>
      <c r="CJ15" s="289" t="s">
        <v>535</v>
      </c>
    </row>
    <row r="16" spans="1:88" s="201" customFormat="1" ht="12" customHeight="1">
      <c r="A16" s="202" t="s">
        <v>530</v>
      </c>
      <c r="B16" s="203" t="s">
        <v>551</v>
      </c>
      <c r="C16" s="202" t="s">
        <v>552</v>
      </c>
      <c r="D16" s="234">
        <f>SUM(Y16,AT16,BO16)</f>
        <v>4006</v>
      </c>
      <c r="E16" s="234">
        <f>SUM(Z16,AU16,BP16)</f>
        <v>2495</v>
      </c>
      <c r="F16" s="234">
        <f>SUM(AA16,AV16,BQ16)</f>
        <v>36</v>
      </c>
      <c r="G16" s="234">
        <f>SUM(AB16,AW16,BR16)</f>
        <v>0</v>
      </c>
      <c r="H16" s="234">
        <f>SUM(AC16,AX16,BS16)</f>
        <v>764</v>
      </c>
      <c r="I16" s="234">
        <f>SUM(AD16,AY16,BT16)</f>
        <v>472</v>
      </c>
      <c r="J16" s="234">
        <f>SUM(AE16,AZ16,BU16)</f>
        <v>161</v>
      </c>
      <c r="K16" s="234">
        <f>SUM(AF16,BA16,BV16)</f>
        <v>5</v>
      </c>
      <c r="L16" s="234">
        <f>SUM(AG16,BB16,BW16)</f>
        <v>0</v>
      </c>
      <c r="M16" s="234">
        <f>SUM(AH16,BC16,BX16)</f>
        <v>0</v>
      </c>
      <c r="N16" s="234">
        <f>SUM(AI16,BD16,BY16)</f>
        <v>10</v>
      </c>
      <c r="O16" s="234">
        <f>SUM(AJ16,BE16,BZ16)</f>
        <v>0</v>
      </c>
      <c r="P16" s="234">
        <f>SUM(AK16,BF16,CA16)</f>
        <v>0</v>
      </c>
      <c r="Q16" s="234">
        <f>SUM(AL16,BG16,CB16)</f>
        <v>0</v>
      </c>
      <c r="R16" s="234">
        <f>SUM(AM16,BH16,CC16)</f>
        <v>0</v>
      </c>
      <c r="S16" s="234">
        <f>SUM(AN16,BI16,CD16)</f>
        <v>0</v>
      </c>
      <c r="T16" s="234">
        <f>SUM(AO16,BJ16,CE16)</f>
        <v>0</v>
      </c>
      <c r="U16" s="234">
        <f>SUM(AP16,BK16,CF16)</f>
        <v>0</v>
      </c>
      <c r="V16" s="234">
        <f>SUM(AQ16,BL16,CG16)</f>
        <v>0</v>
      </c>
      <c r="W16" s="234">
        <f>SUM(AR16,BM16,CH16)</f>
        <v>0</v>
      </c>
      <c r="X16" s="234">
        <f>SUM(AS16,BN16,CI16)</f>
        <v>63</v>
      </c>
      <c r="Y16" s="234">
        <f>SUM(Z16:AS16)</f>
        <v>0</v>
      </c>
      <c r="Z16" s="234">
        <v>0</v>
      </c>
      <c r="AA16" s="234">
        <v>0</v>
      </c>
      <c r="AB16" s="234">
        <v>0</v>
      </c>
      <c r="AC16" s="234">
        <v>0</v>
      </c>
      <c r="AD16" s="234">
        <v>0</v>
      </c>
      <c r="AE16" s="234">
        <v>0</v>
      </c>
      <c r="AF16" s="234">
        <v>0</v>
      </c>
      <c r="AG16" s="234">
        <v>0</v>
      </c>
      <c r="AH16" s="234">
        <v>0</v>
      </c>
      <c r="AI16" s="234">
        <v>0</v>
      </c>
      <c r="AJ16" s="234" t="s">
        <v>534</v>
      </c>
      <c r="AK16" s="234" t="s">
        <v>534</v>
      </c>
      <c r="AL16" s="234" t="s">
        <v>534</v>
      </c>
      <c r="AM16" s="234" t="s">
        <v>534</v>
      </c>
      <c r="AN16" s="234" t="s">
        <v>534</v>
      </c>
      <c r="AO16" s="234" t="s">
        <v>534</v>
      </c>
      <c r="AP16" s="234" t="s">
        <v>534</v>
      </c>
      <c r="AQ16" s="234" t="s">
        <v>534</v>
      </c>
      <c r="AR16" s="234">
        <v>0</v>
      </c>
      <c r="AS16" s="234">
        <v>0</v>
      </c>
      <c r="AT16" s="234">
        <f>'施設資源化量内訳'!D16</f>
        <v>2310</v>
      </c>
      <c r="AU16" s="234">
        <f>'施設資源化量内訳'!E16</f>
        <v>875</v>
      </c>
      <c r="AV16" s="234">
        <f>'施設資源化量内訳'!F16</f>
        <v>14</v>
      </c>
      <c r="AW16" s="234">
        <f>'施設資源化量内訳'!G16</f>
        <v>0</v>
      </c>
      <c r="AX16" s="234">
        <f>'施設資源化量内訳'!H16</f>
        <v>742</v>
      </c>
      <c r="AY16" s="234">
        <f>'施設資源化量内訳'!I16</f>
        <v>455</v>
      </c>
      <c r="AZ16" s="234">
        <f>'施設資源化量内訳'!J16</f>
        <v>161</v>
      </c>
      <c r="BA16" s="234">
        <f>'施設資源化量内訳'!K16</f>
        <v>5</v>
      </c>
      <c r="BB16" s="234">
        <f>'施設資源化量内訳'!L16</f>
        <v>0</v>
      </c>
      <c r="BC16" s="234">
        <f>'施設資源化量内訳'!M16</f>
        <v>0</v>
      </c>
      <c r="BD16" s="234">
        <f>'施設資源化量内訳'!N16</f>
        <v>0</v>
      </c>
      <c r="BE16" s="234">
        <f>'施設資源化量内訳'!O16</f>
        <v>0</v>
      </c>
      <c r="BF16" s="234">
        <f>'施設資源化量内訳'!P16</f>
        <v>0</v>
      </c>
      <c r="BG16" s="234">
        <f>'施設資源化量内訳'!Q16</f>
        <v>0</v>
      </c>
      <c r="BH16" s="234">
        <f>'施設資源化量内訳'!R16</f>
        <v>0</v>
      </c>
      <c r="BI16" s="234">
        <f>'施設資源化量内訳'!S16</f>
        <v>0</v>
      </c>
      <c r="BJ16" s="234">
        <f>'施設資源化量内訳'!T16</f>
        <v>0</v>
      </c>
      <c r="BK16" s="234">
        <f>'施設資源化量内訳'!U16</f>
        <v>0</v>
      </c>
      <c r="BL16" s="234">
        <f>'施設資源化量内訳'!V16</f>
        <v>0</v>
      </c>
      <c r="BM16" s="234">
        <f>'施設資源化量内訳'!W16</f>
        <v>0</v>
      </c>
      <c r="BN16" s="234">
        <f>'施設資源化量内訳'!X16</f>
        <v>58</v>
      </c>
      <c r="BO16" s="234">
        <f>SUM(BP16:CI16)</f>
        <v>1696</v>
      </c>
      <c r="BP16" s="234">
        <v>1620</v>
      </c>
      <c r="BQ16" s="234">
        <v>22</v>
      </c>
      <c r="BR16" s="234">
        <v>0</v>
      </c>
      <c r="BS16" s="234">
        <v>22</v>
      </c>
      <c r="BT16" s="234">
        <v>17</v>
      </c>
      <c r="BU16" s="234">
        <v>0</v>
      </c>
      <c r="BV16" s="234">
        <v>0</v>
      </c>
      <c r="BW16" s="234">
        <v>0</v>
      </c>
      <c r="BX16" s="234">
        <v>0</v>
      </c>
      <c r="BY16" s="234">
        <v>10</v>
      </c>
      <c r="BZ16" s="234" t="s">
        <v>534</v>
      </c>
      <c r="CA16" s="234" t="s">
        <v>534</v>
      </c>
      <c r="CB16" s="234" t="s">
        <v>534</v>
      </c>
      <c r="CC16" s="234" t="s">
        <v>534</v>
      </c>
      <c r="CD16" s="234" t="s">
        <v>534</v>
      </c>
      <c r="CE16" s="234" t="s">
        <v>534</v>
      </c>
      <c r="CF16" s="234" t="s">
        <v>534</v>
      </c>
      <c r="CG16" s="234" t="s">
        <v>534</v>
      </c>
      <c r="CH16" s="234">
        <v>0</v>
      </c>
      <c r="CI16" s="234">
        <v>5</v>
      </c>
      <c r="CJ16" s="289" t="s">
        <v>535</v>
      </c>
    </row>
    <row r="17" spans="1:88" s="201" customFormat="1" ht="12" customHeight="1">
      <c r="A17" s="202" t="s">
        <v>530</v>
      </c>
      <c r="B17" s="203" t="s">
        <v>553</v>
      </c>
      <c r="C17" s="202" t="s">
        <v>554</v>
      </c>
      <c r="D17" s="234">
        <f>SUM(Y17,AT17,BO17)</f>
        <v>3886</v>
      </c>
      <c r="E17" s="234">
        <f>SUM(Z17,AU17,BP17)</f>
        <v>2523</v>
      </c>
      <c r="F17" s="234">
        <f>SUM(AA17,AV17,BQ17)</f>
        <v>9</v>
      </c>
      <c r="G17" s="234">
        <f>SUM(AB17,AW17,BR17)</f>
        <v>0</v>
      </c>
      <c r="H17" s="234">
        <f>SUM(AC17,AX17,BS17)</f>
        <v>595</v>
      </c>
      <c r="I17" s="234">
        <f>SUM(AD17,AY17,BT17)</f>
        <v>318</v>
      </c>
      <c r="J17" s="234">
        <f>SUM(AE17,AZ17,BU17)</f>
        <v>180</v>
      </c>
      <c r="K17" s="234">
        <f>SUM(AF17,BA17,BV17)</f>
        <v>0</v>
      </c>
      <c r="L17" s="234">
        <f>SUM(AG17,BB17,BW17)</f>
        <v>255</v>
      </c>
      <c r="M17" s="234">
        <f>SUM(AH17,BC17,BX17)</f>
        <v>0</v>
      </c>
      <c r="N17" s="234">
        <f>SUM(AI17,BD17,BY17)</f>
        <v>0</v>
      </c>
      <c r="O17" s="234">
        <f>SUM(AJ17,BE17,BZ17)</f>
        <v>0</v>
      </c>
      <c r="P17" s="234">
        <f>SUM(AK17,BF17,CA17)</f>
        <v>0</v>
      </c>
      <c r="Q17" s="234">
        <f>SUM(AL17,BG17,CB17)</f>
        <v>0</v>
      </c>
      <c r="R17" s="234">
        <f>SUM(AM17,BH17,CC17)</f>
        <v>0</v>
      </c>
      <c r="S17" s="234">
        <f>SUM(AN17,BI17,CD17)</f>
        <v>0</v>
      </c>
      <c r="T17" s="234">
        <f>SUM(AO17,BJ17,CE17)</f>
        <v>0</v>
      </c>
      <c r="U17" s="234">
        <f>SUM(AP17,BK17,CF17)</f>
        <v>0</v>
      </c>
      <c r="V17" s="234">
        <f>SUM(AQ17,BL17,CG17)</f>
        <v>0</v>
      </c>
      <c r="W17" s="234">
        <f>SUM(AR17,BM17,CH17)</f>
        <v>0</v>
      </c>
      <c r="X17" s="234">
        <f>SUM(AS17,BN17,CI17)</f>
        <v>6</v>
      </c>
      <c r="Y17" s="234">
        <f>SUM(Z17:AS17)</f>
        <v>1017</v>
      </c>
      <c r="Z17" s="234">
        <v>1008</v>
      </c>
      <c r="AA17" s="234">
        <v>9</v>
      </c>
      <c r="AB17" s="234">
        <v>0</v>
      </c>
      <c r="AC17" s="234">
        <v>0</v>
      </c>
      <c r="AD17" s="234">
        <v>0</v>
      </c>
      <c r="AE17" s="234">
        <v>0</v>
      </c>
      <c r="AF17" s="234">
        <v>0</v>
      </c>
      <c r="AG17" s="234">
        <v>0</v>
      </c>
      <c r="AH17" s="234">
        <v>0</v>
      </c>
      <c r="AI17" s="234">
        <v>0</v>
      </c>
      <c r="AJ17" s="234" t="s">
        <v>534</v>
      </c>
      <c r="AK17" s="234" t="s">
        <v>534</v>
      </c>
      <c r="AL17" s="234" t="s">
        <v>534</v>
      </c>
      <c r="AM17" s="234" t="s">
        <v>534</v>
      </c>
      <c r="AN17" s="234" t="s">
        <v>534</v>
      </c>
      <c r="AO17" s="234" t="s">
        <v>534</v>
      </c>
      <c r="AP17" s="234" t="s">
        <v>534</v>
      </c>
      <c r="AQ17" s="234" t="s">
        <v>534</v>
      </c>
      <c r="AR17" s="234">
        <v>0</v>
      </c>
      <c r="AS17" s="234">
        <v>0</v>
      </c>
      <c r="AT17" s="234">
        <f>'施設資源化量内訳'!D17</f>
        <v>1334</v>
      </c>
      <c r="AU17" s="234">
        <f>'施設資源化量内訳'!E17</f>
        <v>0</v>
      </c>
      <c r="AV17" s="234">
        <f>'施設資源化量内訳'!F17</f>
        <v>0</v>
      </c>
      <c r="AW17" s="234">
        <f>'施設資源化量内訳'!G17</f>
        <v>0</v>
      </c>
      <c r="AX17" s="234">
        <f>'施設資源化量内訳'!H17</f>
        <v>584</v>
      </c>
      <c r="AY17" s="234">
        <f>'施設資源化量内訳'!I17</f>
        <v>309</v>
      </c>
      <c r="AZ17" s="234">
        <f>'施設資源化量内訳'!J17</f>
        <v>180</v>
      </c>
      <c r="BA17" s="234">
        <f>'施設資源化量内訳'!K17</f>
        <v>0</v>
      </c>
      <c r="BB17" s="234">
        <f>'施設資源化量内訳'!L17</f>
        <v>255</v>
      </c>
      <c r="BC17" s="234">
        <f>'施設資源化量内訳'!M17</f>
        <v>0</v>
      </c>
      <c r="BD17" s="234">
        <f>'施設資源化量内訳'!N17</f>
        <v>0</v>
      </c>
      <c r="BE17" s="234">
        <f>'施設資源化量内訳'!O17</f>
        <v>0</v>
      </c>
      <c r="BF17" s="234">
        <f>'施設資源化量内訳'!P17</f>
        <v>0</v>
      </c>
      <c r="BG17" s="234">
        <f>'施設資源化量内訳'!Q17</f>
        <v>0</v>
      </c>
      <c r="BH17" s="234">
        <f>'施設資源化量内訳'!R17</f>
        <v>0</v>
      </c>
      <c r="BI17" s="234">
        <f>'施設資源化量内訳'!S17</f>
        <v>0</v>
      </c>
      <c r="BJ17" s="234">
        <f>'施設資源化量内訳'!T17</f>
        <v>0</v>
      </c>
      <c r="BK17" s="234">
        <f>'施設資源化量内訳'!U17</f>
        <v>0</v>
      </c>
      <c r="BL17" s="234">
        <f>'施設資源化量内訳'!V17</f>
        <v>0</v>
      </c>
      <c r="BM17" s="234">
        <f>'施設資源化量内訳'!W17</f>
        <v>0</v>
      </c>
      <c r="BN17" s="234">
        <f>'施設資源化量内訳'!X17</f>
        <v>6</v>
      </c>
      <c r="BO17" s="234">
        <f>SUM(BP17:CI17)</f>
        <v>1535</v>
      </c>
      <c r="BP17" s="234">
        <v>1515</v>
      </c>
      <c r="BQ17" s="234">
        <v>0</v>
      </c>
      <c r="BR17" s="234">
        <v>0</v>
      </c>
      <c r="BS17" s="234">
        <v>11</v>
      </c>
      <c r="BT17" s="234">
        <v>9</v>
      </c>
      <c r="BU17" s="234">
        <v>0</v>
      </c>
      <c r="BV17" s="234">
        <v>0</v>
      </c>
      <c r="BW17" s="234">
        <v>0</v>
      </c>
      <c r="BX17" s="234">
        <v>0</v>
      </c>
      <c r="BY17" s="234">
        <v>0</v>
      </c>
      <c r="BZ17" s="234" t="s">
        <v>534</v>
      </c>
      <c r="CA17" s="234" t="s">
        <v>534</v>
      </c>
      <c r="CB17" s="234" t="s">
        <v>534</v>
      </c>
      <c r="CC17" s="234" t="s">
        <v>534</v>
      </c>
      <c r="CD17" s="234" t="s">
        <v>534</v>
      </c>
      <c r="CE17" s="234" t="s">
        <v>534</v>
      </c>
      <c r="CF17" s="234" t="s">
        <v>534</v>
      </c>
      <c r="CG17" s="234" t="s">
        <v>534</v>
      </c>
      <c r="CH17" s="234">
        <v>0</v>
      </c>
      <c r="CI17" s="234">
        <v>0</v>
      </c>
      <c r="CJ17" s="289" t="s">
        <v>535</v>
      </c>
    </row>
    <row r="18" spans="1:88" s="201" customFormat="1" ht="12" customHeight="1">
      <c r="A18" s="202" t="s">
        <v>530</v>
      </c>
      <c r="B18" s="203" t="s">
        <v>555</v>
      </c>
      <c r="C18" s="202" t="s">
        <v>556</v>
      </c>
      <c r="D18" s="234">
        <f>SUM(Y18,AT18,BO18)</f>
        <v>2949</v>
      </c>
      <c r="E18" s="234">
        <f>SUM(Z18,AU18,BP18)</f>
        <v>2000</v>
      </c>
      <c r="F18" s="234">
        <f>SUM(AA18,AV18,BQ18)</f>
        <v>5</v>
      </c>
      <c r="G18" s="234">
        <f>SUM(AB18,AW18,BR18)</f>
        <v>0</v>
      </c>
      <c r="H18" s="234">
        <f>SUM(AC18,AX18,BS18)</f>
        <v>643</v>
      </c>
      <c r="I18" s="234">
        <f>SUM(AD18,AY18,BT18)</f>
        <v>125</v>
      </c>
      <c r="J18" s="234">
        <f>SUM(AE18,AZ18,BU18)</f>
        <v>155</v>
      </c>
      <c r="K18" s="234">
        <f>SUM(AF18,BA18,BV18)</f>
        <v>0</v>
      </c>
      <c r="L18" s="234">
        <f>SUM(AG18,BB18,BW18)</f>
        <v>0</v>
      </c>
      <c r="M18" s="234">
        <f>SUM(AH18,BC18,BX18)</f>
        <v>0</v>
      </c>
      <c r="N18" s="234">
        <f>SUM(AI18,BD18,BY18)</f>
        <v>0</v>
      </c>
      <c r="O18" s="234">
        <f>SUM(AJ18,BE18,BZ18)</f>
        <v>0</v>
      </c>
      <c r="P18" s="234">
        <f>SUM(AK18,BF18,CA18)</f>
        <v>0</v>
      </c>
      <c r="Q18" s="234">
        <f>SUM(AL18,BG18,CB18)</f>
        <v>0</v>
      </c>
      <c r="R18" s="234">
        <f>SUM(AM18,BH18,CC18)</f>
        <v>0</v>
      </c>
      <c r="S18" s="234">
        <f>SUM(AN18,BI18,CD18)</f>
        <v>0</v>
      </c>
      <c r="T18" s="234">
        <f>SUM(AO18,BJ18,CE18)</f>
        <v>0</v>
      </c>
      <c r="U18" s="234">
        <f>SUM(AP18,BK18,CF18)</f>
        <v>0</v>
      </c>
      <c r="V18" s="234">
        <f>SUM(AQ18,BL18,CG18)</f>
        <v>0</v>
      </c>
      <c r="W18" s="234">
        <f>SUM(AR18,BM18,CH18)</f>
        <v>0</v>
      </c>
      <c r="X18" s="234">
        <f>SUM(AS18,BN18,CI18)</f>
        <v>21</v>
      </c>
      <c r="Y18" s="234">
        <f>SUM(Z18:AS18)</f>
        <v>21</v>
      </c>
      <c r="Z18" s="234">
        <v>0</v>
      </c>
      <c r="AA18" s="234">
        <v>0</v>
      </c>
      <c r="AB18" s="234">
        <v>0</v>
      </c>
      <c r="AC18" s="234">
        <v>0</v>
      </c>
      <c r="AD18" s="234">
        <v>0</v>
      </c>
      <c r="AE18" s="234">
        <v>0</v>
      </c>
      <c r="AF18" s="234">
        <v>0</v>
      </c>
      <c r="AG18" s="234">
        <v>0</v>
      </c>
      <c r="AH18" s="234">
        <v>0</v>
      </c>
      <c r="AI18" s="234">
        <v>0</v>
      </c>
      <c r="AJ18" s="234" t="s">
        <v>534</v>
      </c>
      <c r="AK18" s="234" t="s">
        <v>534</v>
      </c>
      <c r="AL18" s="234" t="s">
        <v>534</v>
      </c>
      <c r="AM18" s="234" t="s">
        <v>534</v>
      </c>
      <c r="AN18" s="234" t="s">
        <v>534</v>
      </c>
      <c r="AO18" s="234" t="s">
        <v>534</v>
      </c>
      <c r="AP18" s="234" t="s">
        <v>534</v>
      </c>
      <c r="AQ18" s="234" t="s">
        <v>534</v>
      </c>
      <c r="AR18" s="234">
        <v>0</v>
      </c>
      <c r="AS18" s="234">
        <v>21</v>
      </c>
      <c r="AT18" s="234">
        <f>'施設資源化量内訳'!D18</f>
        <v>624</v>
      </c>
      <c r="AU18" s="234">
        <f>'施設資源化量内訳'!E18</f>
        <v>0</v>
      </c>
      <c r="AV18" s="234">
        <f>'施設資源化量内訳'!F18</f>
        <v>0</v>
      </c>
      <c r="AW18" s="234">
        <f>'施設資源化量内訳'!G18</f>
        <v>0</v>
      </c>
      <c r="AX18" s="234">
        <f>'施設資源化量内訳'!H18</f>
        <v>499</v>
      </c>
      <c r="AY18" s="234">
        <f>'施設資源化量内訳'!I18</f>
        <v>125</v>
      </c>
      <c r="AZ18" s="234">
        <f>'施設資源化量内訳'!J18</f>
        <v>0</v>
      </c>
      <c r="BA18" s="234">
        <f>'施設資源化量内訳'!K18</f>
        <v>0</v>
      </c>
      <c r="BB18" s="234">
        <f>'施設資源化量内訳'!L18</f>
        <v>0</v>
      </c>
      <c r="BC18" s="234">
        <f>'施設資源化量内訳'!M18</f>
        <v>0</v>
      </c>
      <c r="BD18" s="234">
        <f>'施設資源化量内訳'!N18</f>
        <v>0</v>
      </c>
      <c r="BE18" s="234">
        <f>'施設資源化量内訳'!O18</f>
        <v>0</v>
      </c>
      <c r="BF18" s="234">
        <f>'施設資源化量内訳'!P18</f>
        <v>0</v>
      </c>
      <c r="BG18" s="234">
        <f>'施設資源化量内訳'!Q18</f>
        <v>0</v>
      </c>
      <c r="BH18" s="234">
        <f>'施設資源化量内訳'!R18</f>
        <v>0</v>
      </c>
      <c r="BI18" s="234">
        <f>'施設資源化量内訳'!S18</f>
        <v>0</v>
      </c>
      <c r="BJ18" s="234">
        <f>'施設資源化量内訳'!T18</f>
        <v>0</v>
      </c>
      <c r="BK18" s="234">
        <f>'施設資源化量内訳'!U18</f>
        <v>0</v>
      </c>
      <c r="BL18" s="234">
        <f>'施設資源化量内訳'!V18</f>
        <v>0</v>
      </c>
      <c r="BM18" s="234">
        <f>'施設資源化量内訳'!W18</f>
        <v>0</v>
      </c>
      <c r="BN18" s="234">
        <f>'施設資源化量内訳'!X18</f>
        <v>0</v>
      </c>
      <c r="BO18" s="234">
        <f>SUM(BP18:CI18)</f>
        <v>2304</v>
      </c>
      <c r="BP18" s="234">
        <v>2000</v>
      </c>
      <c r="BQ18" s="234">
        <v>5</v>
      </c>
      <c r="BR18" s="234">
        <v>0</v>
      </c>
      <c r="BS18" s="234">
        <v>144</v>
      </c>
      <c r="BT18" s="234">
        <v>0</v>
      </c>
      <c r="BU18" s="234">
        <v>155</v>
      </c>
      <c r="BV18" s="234">
        <v>0</v>
      </c>
      <c r="BW18" s="234">
        <v>0</v>
      </c>
      <c r="BX18" s="234">
        <v>0</v>
      </c>
      <c r="BY18" s="234">
        <v>0</v>
      </c>
      <c r="BZ18" s="234" t="s">
        <v>534</v>
      </c>
      <c r="CA18" s="234" t="s">
        <v>534</v>
      </c>
      <c r="CB18" s="234" t="s">
        <v>534</v>
      </c>
      <c r="CC18" s="234" t="s">
        <v>534</v>
      </c>
      <c r="CD18" s="234" t="s">
        <v>534</v>
      </c>
      <c r="CE18" s="234" t="s">
        <v>534</v>
      </c>
      <c r="CF18" s="234" t="s">
        <v>534</v>
      </c>
      <c r="CG18" s="234" t="s">
        <v>534</v>
      </c>
      <c r="CH18" s="234">
        <v>0</v>
      </c>
      <c r="CI18" s="234">
        <v>0</v>
      </c>
      <c r="CJ18" s="289" t="s">
        <v>544</v>
      </c>
    </row>
    <row r="19" spans="1:88" s="201" customFormat="1" ht="12" customHeight="1">
      <c r="A19" s="202" t="s">
        <v>530</v>
      </c>
      <c r="B19" s="203" t="s">
        <v>557</v>
      </c>
      <c r="C19" s="202" t="s">
        <v>558</v>
      </c>
      <c r="D19" s="234">
        <f>SUM(Y19,AT19,BO19)</f>
        <v>2041</v>
      </c>
      <c r="E19" s="234">
        <f>SUM(Z19,AU19,BP19)</f>
        <v>1299</v>
      </c>
      <c r="F19" s="234">
        <f>SUM(AA19,AV19,BQ19)</f>
        <v>2</v>
      </c>
      <c r="G19" s="234">
        <f>SUM(AB19,AW19,BR19)</f>
        <v>0</v>
      </c>
      <c r="H19" s="234">
        <f>SUM(AC19,AX19,BS19)</f>
        <v>494</v>
      </c>
      <c r="I19" s="234">
        <f>SUM(AD19,AY19,BT19)</f>
        <v>143</v>
      </c>
      <c r="J19" s="234">
        <f>SUM(AE19,AZ19,BU19)</f>
        <v>71</v>
      </c>
      <c r="K19" s="234">
        <f>SUM(AF19,BA19,BV19)</f>
        <v>1</v>
      </c>
      <c r="L19" s="234">
        <f>SUM(AG19,BB19,BW19)</f>
        <v>0</v>
      </c>
      <c r="M19" s="234">
        <f>SUM(AH19,BC19,BX19)</f>
        <v>0</v>
      </c>
      <c r="N19" s="234">
        <f>SUM(AI19,BD19,BY19)</f>
        <v>1</v>
      </c>
      <c r="O19" s="234">
        <f>SUM(AJ19,BE19,BZ19)</f>
        <v>0</v>
      </c>
      <c r="P19" s="234">
        <f>SUM(AK19,BF19,CA19)</f>
        <v>0</v>
      </c>
      <c r="Q19" s="234">
        <f>SUM(AL19,BG19,CB19)</f>
        <v>0</v>
      </c>
      <c r="R19" s="234">
        <f>SUM(AM19,BH19,CC19)</f>
        <v>0</v>
      </c>
      <c r="S19" s="234">
        <f>SUM(AN19,BI19,CD19)</f>
        <v>0</v>
      </c>
      <c r="T19" s="234">
        <f>SUM(AO19,BJ19,CE19)</f>
        <v>0</v>
      </c>
      <c r="U19" s="234">
        <f>SUM(AP19,BK19,CF19)</f>
        <v>0</v>
      </c>
      <c r="V19" s="234">
        <f>SUM(AQ19,BL19,CG19)</f>
        <v>0</v>
      </c>
      <c r="W19" s="234">
        <f>SUM(AR19,BM19,CH19)</f>
        <v>0</v>
      </c>
      <c r="X19" s="234">
        <f>SUM(AS19,BN19,CI19)</f>
        <v>30</v>
      </c>
      <c r="Y19" s="234">
        <f>SUM(Z19:AS19)</f>
        <v>310</v>
      </c>
      <c r="Z19" s="234">
        <v>310</v>
      </c>
      <c r="AA19" s="234">
        <v>0</v>
      </c>
      <c r="AB19" s="234">
        <v>0</v>
      </c>
      <c r="AC19" s="234">
        <v>0</v>
      </c>
      <c r="AD19" s="234">
        <v>0</v>
      </c>
      <c r="AE19" s="234">
        <v>0</v>
      </c>
      <c r="AF19" s="234">
        <v>0</v>
      </c>
      <c r="AG19" s="234">
        <v>0</v>
      </c>
      <c r="AH19" s="234">
        <v>0</v>
      </c>
      <c r="AI19" s="234">
        <v>0</v>
      </c>
      <c r="AJ19" s="234" t="s">
        <v>534</v>
      </c>
      <c r="AK19" s="234" t="s">
        <v>534</v>
      </c>
      <c r="AL19" s="234" t="s">
        <v>534</v>
      </c>
      <c r="AM19" s="234" t="s">
        <v>534</v>
      </c>
      <c r="AN19" s="234" t="s">
        <v>534</v>
      </c>
      <c r="AO19" s="234" t="s">
        <v>534</v>
      </c>
      <c r="AP19" s="234" t="s">
        <v>534</v>
      </c>
      <c r="AQ19" s="234" t="s">
        <v>534</v>
      </c>
      <c r="AR19" s="234">
        <v>0</v>
      </c>
      <c r="AS19" s="234">
        <v>0</v>
      </c>
      <c r="AT19" s="234">
        <f>'施設資源化量内訳'!D19</f>
        <v>695</v>
      </c>
      <c r="AU19" s="234">
        <f>'施設資源化量内訳'!E19</f>
        <v>11</v>
      </c>
      <c r="AV19" s="234">
        <f>'施設資源化量内訳'!F19</f>
        <v>1</v>
      </c>
      <c r="AW19" s="234">
        <f>'施設資源化量内訳'!G19</f>
        <v>0</v>
      </c>
      <c r="AX19" s="234">
        <f>'施設資源化量内訳'!H19</f>
        <v>462</v>
      </c>
      <c r="AY19" s="234">
        <f>'施設資源化量内訳'!I19</f>
        <v>118</v>
      </c>
      <c r="AZ19" s="234">
        <f>'施設資源化量内訳'!J19</f>
        <v>71</v>
      </c>
      <c r="BA19" s="234">
        <f>'施設資源化量内訳'!K19</f>
        <v>1</v>
      </c>
      <c r="BB19" s="234">
        <f>'施設資源化量内訳'!L19</f>
        <v>0</v>
      </c>
      <c r="BC19" s="234">
        <f>'施設資源化量内訳'!M19</f>
        <v>0</v>
      </c>
      <c r="BD19" s="234">
        <f>'施設資源化量内訳'!N19</f>
        <v>1</v>
      </c>
      <c r="BE19" s="234">
        <f>'施設資源化量内訳'!O19</f>
        <v>0</v>
      </c>
      <c r="BF19" s="234">
        <f>'施設資源化量内訳'!P19</f>
        <v>0</v>
      </c>
      <c r="BG19" s="234">
        <f>'施設資源化量内訳'!Q19</f>
        <v>0</v>
      </c>
      <c r="BH19" s="234">
        <f>'施設資源化量内訳'!R19</f>
        <v>0</v>
      </c>
      <c r="BI19" s="234">
        <f>'施設資源化量内訳'!S19</f>
        <v>0</v>
      </c>
      <c r="BJ19" s="234">
        <f>'施設資源化量内訳'!T19</f>
        <v>0</v>
      </c>
      <c r="BK19" s="234">
        <f>'施設資源化量内訳'!U19</f>
        <v>0</v>
      </c>
      <c r="BL19" s="234">
        <f>'施設資源化量内訳'!V19</f>
        <v>0</v>
      </c>
      <c r="BM19" s="234">
        <f>'施設資源化量内訳'!W19</f>
        <v>0</v>
      </c>
      <c r="BN19" s="234">
        <f>'施設資源化量内訳'!X19</f>
        <v>30</v>
      </c>
      <c r="BO19" s="234">
        <f>SUM(BP19:CI19)</f>
        <v>1036</v>
      </c>
      <c r="BP19" s="234">
        <v>978</v>
      </c>
      <c r="BQ19" s="234">
        <v>1</v>
      </c>
      <c r="BR19" s="234">
        <v>0</v>
      </c>
      <c r="BS19" s="234">
        <v>32</v>
      </c>
      <c r="BT19" s="234">
        <v>25</v>
      </c>
      <c r="BU19" s="234">
        <v>0</v>
      </c>
      <c r="BV19" s="234">
        <v>0</v>
      </c>
      <c r="BW19" s="234">
        <v>0</v>
      </c>
      <c r="BX19" s="234">
        <v>0</v>
      </c>
      <c r="BY19" s="234">
        <v>0</v>
      </c>
      <c r="BZ19" s="234" t="s">
        <v>534</v>
      </c>
      <c r="CA19" s="234" t="s">
        <v>534</v>
      </c>
      <c r="CB19" s="234" t="s">
        <v>534</v>
      </c>
      <c r="CC19" s="234" t="s">
        <v>534</v>
      </c>
      <c r="CD19" s="234" t="s">
        <v>534</v>
      </c>
      <c r="CE19" s="234" t="s">
        <v>534</v>
      </c>
      <c r="CF19" s="234" t="s">
        <v>534</v>
      </c>
      <c r="CG19" s="234" t="s">
        <v>534</v>
      </c>
      <c r="CH19" s="234">
        <v>0</v>
      </c>
      <c r="CI19" s="234">
        <v>0</v>
      </c>
      <c r="CJ19" s="289" t="s">
        <v>535</v>
      </c>
    </row>
    <row r="20" spans="1:88" s="201" customFormat="1" ht="12" customHeight="1">
      <c r="A20" s="202" t="s">
        <v>530</v>
      </c>
      <c r="B20" s="203" t="s">
        <v>559</v>
      </c>
      <c r="C20" s="202" t="s">
        <v>560</v>
      </c>
      <c r="D20" s="234">
        <f>SUM(Y20,AT20,BO20)</f>
        <v>344</v>
      </c>
      <c r="E20" s="234">
        <f>SUM(Z20,AU20,BP20)</f>
        <v>164</v>
      </c>
      <c r="F20" s="234">
        <f>SUM(AA20,AV20,BQ20)</f>
        <v>0</v>
      </c>
      <c r="G20" s="234">
        <f>SUM(AB20,AW20,BR20)</f>
        <v>0</v>
      </c>
      <c r="H20" s="234">
        <f>SUM(AC20,AX20,BS20)</f>
        <v>4</v>
      </c>
      <c r="I20" s="234">
        <f>SUM(AD20,AY20,BT20)</f>
        <v>4</v>
      </c>
      <c r="J20" s="234">
        <f>SUM(AE20,AZ20,BU20)</f>
        <v>0</v>
      </c>
      <c r="K20" s="234">
        <f>SUM(AF20,BA20,BV20)</f>
        <v>0</v>
      </c>
      <c r="L20" s="234">
        <f>SUM(AG20,BB20,BW20)</f>
        <v>0</v>
      </c>
      <c r="M20" s="234">
        <f>SUM(AH20,BC20,BX20)</f>
        <v>0</v>
      </c>
      <c r="N20" s="234">
        <f>SUM(AI20,BD20,BY20)</f>
        <v>0</v>
      </c>
      <c r="O20" s="234">
        <f>SUM(AJ20,BE20,BZ20)</f>
        <v>0</v>
      </c>
      <c r="P20" s="234">
        <f>SUM(AK20,BF20,CA20)</f>
        <v>0</v>
      </c>
      <c r="Q20" s="234">
        <f>SUM(AL20,BG20,CB20)</f>
        <v>0</v>
      </c>
      <c r="R20" s="234">
        <f>SUM(AM20,BH20,CC20)</f>
        <v>0</v>
      </c>
      <c r="S20" s="234">
        <f>SUM(AN20,BI20,CD20)</f>
        <v>0</v>
      </c>
      <c r="T20" s="234">
        <f>SUM(AO20,BJ20,CE20)</f>
        <v>0</v>
      </c>
      <c r="U20" s="234">
        <f>SUM(AP20,BK20,CF20)</f>
        <v>0</v>
      </c>
      <c r="V20" s="234">
        <f>SUM(AQ20,BL20,CG20)</f>
        <v>0</v>
      </c>
      <c r="W20" s="234">
        <f>SUM(AR20,BM20,CH20)</f>
        <v>0</v>
      </c>
      <c r="X20" s="234">
        <f>SUM(AS20,BN20,CI20)</f>
        <v>172</v>
      </c>
      <c r="Y20" s="234">
        <f>SUM(Z20:AS20)</f>
        <v>0</v>
      </c>
      <c r="Z20" s="234">
        <v>0</v>
      </c>
      <c r="AA20" s="234">
        <v>0</v>
      </c>
      <c r="AB20" s="234">
        <v>0</v>
      </c>
      <c r="AC20" s="234">
        <v>0</v>
      </c>
      <c r="AD20" s="234">
        <v>0</v>
      </c>
      <c r="AE20" s="234">
        <v>0</v>
      </c>
      <c r="AF20" s="234">
        <v>0</v>
      </c>
      <c r="AG20" s="234">
        <v>0</v>
      </c>
      <c r="AH20" s="234">
        <v>0</v>
      </c>
      <c r="AI20" s="234">
        <v>0</v>
      </c>
      <c r="AJ20" s="234" t="s">
        <v>534</v>
      </c>
      <c r="AK20" s="234" t="s">
        <v>534</v>
      </c>
      <c r="AL20" s="234" t="s">
        <v>534</v>
      </c>
      <c r="AM20" s="234" t="s">
        <v>534</v>
      </c>
      <c r="AN20" s="234" t="s">
        <v>534</v>
      </c>
      <c r="AO20" s="234" t="s">
        <v>534</v>
      </c>
      <c r="AP20" s="234" t="s">
        <v>534</v>
      </c>
      <c r="AQ20" s="234" t="s">
        <v>534</v>
      </c>
      <c r="AR20" s="234">
        <v>0</v>
      </c>
      <c r="AS20" s="234">
        <v>0</v>
      </c>
      <c r="AT20" s="234">
        <f>'施設資源化量内訳'!D20</f>
        <v>172</v>
      </c>
      <c r="AU20" s="234">
        <f>'施設資源化量内訳'!E20</f>
        <v>0</v>
      </c>
      <c r="AV20" s="234">
        <f>'施設資源化量内訳'!F20</f>
        <v>0</v>
      </c>
      <c r="AW20" s="234">
        <f>'施設資源化量内訳'!G20</f>
        <v>0</v>
      </c>
      <c r="AX20" s="234">
        <f>'施設資源化量内訳'!H20</f>
        <v>0</v>
      </c>
      <c r="AY20" s="234">
        <f>'施設資源化量内訳'!I20</f>
        <v>0</v>
      </c>
      <c r="AZ20" s="234">
        <f>'施設資源化量内訳'!J20</f>
        <v>0</v>
      </c>
      <c r="BA20" s="234">
        <f>'施設資源化量内訳'!K20</f>
        <v>0</v>
      </c>
      <c r="BB20" s="234">
        <f>'施設資源化量内訳'!L20</f>
        <v>0</v>
      </c>
      <c r="BC20" s="234">
        <f>'施設資源化量内訳'!M20</f>
        <v>0</v>
      </c>
      <c r="BD20" s="234">
        <f>'施設資源化量内訳'!N20</f>
        <v>0</v>
      </c>
      <c r="BE20" s="234">
        <f>'施設資源化量内訳'!O20</f>
        <v>0</v>
      </c>
      <c r="BF20" s="234">
        <f>'施設資源化量内訳'!P20</f>
        <v>0</v>
      </c>
      <c r="BG20" s="234">
        <f>'施設資源化量内訳'!Q20</f>
        <v>0</v>
      </c>
      <c r="BH20" s="234">
        <f>'施設資源化量内訳'!R20</f>
        <v>0</v>
      </c>
      <c r="BI20" s="234">
        <f>'施設資源化量内訳'!S20</f>
        <v>0</v>
      </c>
      <c r="BJ20" s="234">
        <f>'施設資源化量内訳'!T20</f>
        <v>0</v>
      </c>
      <c r="BK20" s="234">
        <f>'施設資源化量内訳'!U20</f>
        <v>0</v>
      </c>
      <c r="BL20" s="234">
        <f>'施設資源化量内訳'!V20</f>
        <v>0</v>
      </c>
      <c r="BM20" s="234">
        <f>'施設資源化量内訳'!W20</f>
        <v>0</v>
      </c>
      <c r="BN20" s="234">
        <f>'施設資源化量内訳'!X20</f>
        <v>172</v>
      </c>
      <c r="BO20" s="234">
        <f>SUM(BP20:CI20)</f>
        <v>172</v>
      </c>
      <c r="BP20" s="234">
        <v>164</v>
      </c>
      <c r="BQ20" s="234">
        <v>0</v>
      </c>
      <c r="BR20" s="234">
        <v>0</v>
      </c>
      <c r="BS20" s="234">
        <v>4</v>
      </c>
      <c r="BT20" s="234">
        <v>4</v>
      </c>
      <c r="BU20" s="234">
        <v>0</v>
      </c>
      <c r="BV20" s="234">
        <v>0</v>
      </c>
      <c r="BW20" s="234">
        <v>0</v>
      </c>
      <c r="BX20" s="234">
        <v>0</v>
      </c>
      <c r="BY20" s="234">
        <v>0</v>
      </c>
      <c r="BZ20" s="234" t="s">
        <v>534</v>
      </c>
      <c r="CA20" s="234" t="s">
        <v>534</v>
      </c>
      <c r="CB20" s="234" t="s">
        <v>534</v>
      </c>
      <c r="CC20" s="234" t="s">
        <v>534</v>
      </c>
      <c r="CD20" s="234" t="s">
        <v>534</v>
      </c>
      <c r="CE20" s="234" t="s">
        <v>534</v>
      </c>
      <c r="CF20" s="234" t="s">
        <v>534</v>
      </c>
      <c r="CG20" s="234" t="s">
        <v>534</v>
      </c>
      <c r="CH20" s="234">
        <v>0</v>
      </c>
      <c r="CI20" s="234">
        <v>0</v>
      </c>
      <c r="CJ20" s="289" t="s">
        <v>535</v>
      </c>
    </row>
    <row r="21" spans="1:88" s="201" customFormat="1" ht="12" customHeight="1">
      <c r="A21" s="202" t="s">
        <v>530</v>
      </c>
      <c r="B21" s="203" t="s">
        <v>561</v>
      </c>
      <c r="C21" s="202" t="s">
        <v>562</v>
      </c>
      <c r="D21" s="234">
        <f>SUM(Y21,AT21,BO21)</f>
        <v>684</v>
      </c>
      <c r="E21" s="234">
        <f>SUM(Z21,AU21,BP21)</f>
        <v>369</v>
      </c>
      <c r="F21" s="234">
        <f>SUM(AA21,AV21,BQ21)</f>
        <v>0</v>
      </c>
      <c r="G21" s="234">
        <f>SUM(AB21,AW21,BR21)</f>
        <v>0</v>
      </c>
      <c r="H21" s="234">
        <f>SUM(AC21,AX21,BS21)</f>
        <v>169</v>
      </c>
      <c r="I21" s="234">
        <f>SUM(AD21,AY21,BT21)</f>
        <v>101</v>
      </c>
      <c r="J21" s="234">
        <f>SUM(AE21,AZ21,BU21)</f>
        <v>45</v>
      </c>
      <c r="K21" s="234">
        <f>SUM(AF21,BA21,BV21)</f>
        <v>0</v>
      </c>
      <c r="L21" s="234">
        <f>SUM(AG21,BB21,BW21)</f>
        <v>0</v>
      </c>
      <c r="M21" s="234">
        <f>SUM(AH21,BC21,BX21)</f>
        <v>0</v>
      </c>
      <c r="N21" s="234">
        <f>SUM(AI21,BD21,BY21)</f>
        <v>0</v>
      </c>
      <c r="O21" s="234">
        <f>SUM(AJ21,BE21,BZ21)</f>
        <v>0</v>
      </c>
      <c r="P21" s="234">
        <f>SUM(AK21,BF21,CA21)</f>
        <v>0</v>
      </c>
      <c r="Q21" s="234">
        <f>SUM(AL21,BG21,CB21)</f>
        <v>0</v>
      </c>
      <c r="R21" s="234">
        <f>SUM(AM21,BH21,CC21)</f>
        <v>0</v>
      </c>
      <c r="S21" s="234">
        <f>SUM(AN21,BI21,CD21)</f>
        <v>0</v>
      </c>
      <c r="T21" s="234">
        <f>SUM(AO21,BJ21,CE21)</f>
        <v>0</v>
      </c>
      <c r="U21" s="234">
        <f>SUM(AP21,BK21,CF21)</f>
        <v>0</v>
      </c>
      <c r="V21" s="234">
        <f>SUM(AQ21,BL21,CG21)</f>
        <v>0</v>
      </c>
      <c r="W21" s="234">
        <f>SUM(AR21,BM21,CH21)</f>
        <v>0</v>
      </c>
      <c r="X21" s="234">
        <f>SUM(AS21,BN21,CI21)</f>
        <v>0</v>
      </c>
      <c r="Y21" s="234">
        <f>SUM(Z21:AS21)</f>
        <v>0</v>
      </c>
      <c r="Z21" s="234">
        <v>0</v>
      </c>
      <c r="AA21" s="234">
        <v>0</v>
      </c>
      <c r="AB21" s="234">
        <v>0</v>
      </c>
      <c r="AC21" s="234">
        <v>0</v>
      </c>
      <c r="AD21" s="234">
        <v>0</v>
      </c>
      <c r="AE21" s="234">
        <v>0</v>
      </c>
      <c r="AF21" s="234">
        <v>0</v>
      </c>
      <c r="AG21" s="234">
        <v>0</v>
      </c>
      <c r="AH21" s="234">
        <v>0</v>
      </c>
      <c r="AI21" s="234">
        <v>0</v>
      </c>
      <c r="AJ21" s="234" t="s">
        <v>534</v>
      </c>
      <c r="AK21" s="234" t="s">
        <v>534</v>
      </c>
      <c r="AL21" s="234" t="s">
        <v>534</v>
      </c>
      <c r="AM21" s="234" t="s">
        <v>534</v>
      </c>
      <c r="AN21" s="234" t="s">
        <v>534</v>
      </c>
      <c r="AO21" s="234" t="s">
        <v>534</v>
      </c>
      <c r="AP21" s="234" t="s">
        <v>534</v>
      </c>
      <c r="AQ21" s="234" t="s">
        <v>534</v>
      </c>
      <c r="AR21" s="234">
        <v>0</v>
      </c>
      <c r="AS21" s="234">
        <v>0</v>
      </c>
      <c r="AT21" s="234">
        <f>'施設資源化量内訳'!D21</f>
        <v>286</v>
      </c>
      <c r="AU21" s="234">
        <f>'施設資源化量内訳'!E21</f>
        <v>0</v>
      </c>
      <c r="AV21" s="234">
        <f>'施設資源化量内訳'!F21</f>
        <v>0</v>
      </c>
      <c r="AW21" s="234">
        <f>'施設資源化量内訳'!G21</f>
        <v>0</v>
      </c>
      <c r="AX21" s="234">
        <f>'施設資源化量内訳'!H21</f>
        <v>152</v>
      </c>
      <c r="AY21" s="234">
        <f>'施設資源化量内訳'!I21</f>
        <v>89</v>
      </c>
      <c r="AZ21" s="234">
        <f>'施設資源化量内訳'!J21</f>
        <v>45</v>
      </c>
      <c r="BA21" s="234">
        <f>'施設資源化量内訳'!K21</f>
        <v>0</v>
      </c>
      <c r="BB21" s="234">
        <f>'施設資源化量内訳'!L21</f>
        <v>0</v>
      </c>
      <c r="BC21" s="234">
        <f>'施設資源化量内訳'!M21</f>
        <v>0</v>
      </c>
      <c r="BD21" s="234">
        <f>'施設資源化量内訳'!N21</f>
        <v>0</v>
      </c>
      <c r="BE21" s="234">
        <f>'施設資源化量内訳'!O21</f>
        <v>0</v>
      </c>
      <c r="BF21" s="234">
        <f>'施設資源化量内訳'!P21</f>
        <v>0</v>
      </c>
      <c r="BG21" s="234">
        <f>'施設資源化量内訳'!Q21</f>
        <v>0</v>
      </c>
      <c r="BH21" s="234">
        <f>'施設資源化量内訳'!R21</f>
        <v>0</v>
      </c>
      <c r="BI21" s="234">
        <f>'施設資源化量内訳'!S21</f>
        <v>0</v>
      </c>
      <c r="BJ21" s="234">
        <f>'施設資源化量内訳'!T21</f>
        <v>0</v>
      </c>
      <c r="BK21" s="234">
        <f>'施設資源化量内訳'!U21</f>
        <v>0</v>
      </c>
      <c r="BL21" s="234">
        <f>'施設資源化量内訳'!V21</f>
        <v>0</v>
      </c>
      <c r="BM21" s="234">
        <f>'施設資源化量内訳'!W21</f>
        <v>0</v>
      </c>
      <c r="BN21" s="234">
        <f>'施設資源化量内訳'!X21</f>
        <v>0</v>
      </c>
      <c r="BO21" s="234">
        <f>SUM(BP21:CI21)</f>
        <v>398</v>
      </c>
      <c r="BP21" s="234">
        <v>369</v>
      </c>
      <c r="BQ21" s="234">
        <v>0</v>
      </c>
      <c r="BR21" s="234">
        <v>0</v>
      </c>
      <c r="BS21" s="234">
        <v>17</v>
      </c>
      <c r="BT21" s="234">
        <v>12</v>
      </c>
      <c r="BU21" s="234">
        <v>0</v>
      </c>
      <c r="BV21" s="234">
        <v>0</v>
      </c>
      <c r="BW21" s="234">
        <v>0</v>
      </c>
      <c r="BX21" s="234">
        <v>0</v>
      </c>
      <c r="BY21" s="234">
        <v>0</v>
      </c>
      <c r="BZ21" s="234" t="s">
        <v>534</v>
      </c>
      <c r="CA21" s="234" t="s">
        <v>534</v>
      </c>
      <c r="CB21" s="234" t="s">
        <v>534</v>
      </c>
      <c r="CC21" s="234" t="s">
        <v>534</v>
      </c>
      <c r="CD21" s="234" t="s">
        <v>534</v>
      </c>
      <c r="CE21" s="234" t="s">
        <v>534</v>
      </c>
      <c r="CF21" s="234" t="s">
        <v>534</v>
      </c>
      <c r="CG21" s="234" t="s">
        <v>534</v>
      </c>
      <c r="CH21" s="234">
        <v>0</v>
      </c>
      <c r="CI21" s="234">
        <v>0</v>
      </c>
      <c r="CJ21" s="289" t="s">
        <v>535</v>
      </c>
    </row>
    <row r="22" spans="1:88" s="201" customFormat="1" ht="12" customHeight="1">
      <c r="A22" s="202" t="s">
        <v>530</v>
      </c>
      <c r="B22" s="203" t="s">
        <v>563</v>
      </c>
      <c r="C22" s="202" t="s">
        <v>564</v>
      </c>
      <c r="D22" s="234">
        <f>SUM(Y22,AT22,BO22)</f>
        <v>116</v>
      </c>
      <c r="E22" s="234">
        <f>SUM(Z22,AU22,BP22)</f>
        <v>35</v>
      </c>
      <c r="F22" s="234">
        <f>SUM(AA22,AV22,BQ22)</f>
        <v>0</v>
      </c>
      <c r="G22" s="234">
        <f>SUM(AB22,AW22,BR22)</f>
        <v>0</v>
      </c>
      <c r="H22" s="234">
        <f>SUM(AC22,AX22,BS22)</f>
        <v>6</v>
      </c>
      <c r="I22" s="234">
        <f>SUM(AD22,AY22,BT22)</f>
        <v>12</v>
      </c>
      <c r="J22" s="234">
        <f>SUM(AE22,AZ22,BU22)</f>
        <v>0</v>
      </c>
      <c r="K22" s="234">
        <f>SUM(AF22,BA22,BV22)</f>
        <v>0</v>
      </c>
      <c r="L22" s="234">
        <f>SUM(AG22,BB22,BW22)</f>
        <v>0</v>
      </c>
      <c r="M22" s="234">
        <f>SUM(AH22,BC22,BX22)</f>
        <v>0</v>
      </c>
      <c r="N22" s="234">
        <f>SUM(AI22,BD22,BY22)</f>
        <v>0</v>
      </c>
      <c r="O22" s="234">
        <f>SUM(AJ22,BE22,BZ22)</f>
        <v>63</v>
      </c>
      <c r="P22" s="234">
        <f>SUM(AK22,BF22,CA22)</f>
        <v>0</v>
      </c>
      <c r="Q22" s="234">
        <f>SUM(AL22,BG22,CB22)</f>
        <v>0</v>
      </c>
      <c r="R22" s="234">
        <f>SUM(AM22,BH22,CC22)</f>
        <v>0</v>
      </c>
      <c r="S22" s="234">
        <f>SUM(AN22,BI22,CD22)</f>
        <v>0</v>
      </c>
      <c r="T22" s="234">
        <f>SUM(AO22,BJ22,CE22)</f>
        <v>0</v>
      </c>
      <c r="U22" s="234">
        <f>SUM(AP22,BK22,CF22)</f>
        <v>0</v>
      </c>
      <c r="V22" s="234">
        <f>SUM(AQ22,BL22,CG22)</f>
        <v>0</v>
      </c>
      <c r="W22" s="234">
        <f>SUM(AR22,BM22,CH22)</f>
        <v>0</v>
      </c>
      <c r="X22" s="234">
        <f>SUM(AS22,BN22,CI22)</f>
        <v>0</v>
      </c>
      <c r="Y22" s="234">
        <f>SUM(Z22:AS22)</f>
        <v>53</v>
      </c>
      <c r="Z22" s="234">
        <v>35</v>
      </c>
      <c r="AA22" s="234">
        <v>0</v>
      </c>
      <c r="AB22" s="234">
        <v>0</v>
      </c>
      <c r="AC22" s="234">
        <v>6</v>
      </c>
      <c r="AD22" s="234">
        <v>12</v>
      </c>
      <c r="AE22" s="234">
        <v>0</v>
      </c>
      <c r="AF22" s="234">
        <v>0</v>
      </c>
      <c r="AG22" s="234">
        <v>0</v>
      </c>
      <c r="AH22" s="234">
        <v>0</v>
      </c>
      <c r="AI22" s="234">
        <v>0</v>
      </c>
      <c r="AJ22" s="234" t="s">
        <v>534</v>
      </c>
      <c r="AK22" s="234" t="s">
        <v>534</v>
      </c>
      <c r="AL22" s="234" t="s">
        <v>534</v>
      </c>
      <c r="AM22" s="234" t="s">
        <v>534</v>
      </c>
      <c r="AN22" s="234" t="s">
        <v>534</v>
      </c>
      <c r="AO22" s="234" t="s">
        <v>534</v>
      </c>
      <c r="AP22" s="234" t="s">
        <v>534</v>
      </c>
      <c r="AQ22" s="234" t="s">
        <v>534</v>
      </c>
      <c r="AR22" s="234">
        <v>0</v>
      </c>
      <c r="AS22" s="234">
        <v>0</v>
      </c>
      <c r="AT22" s="234">
        <f>'施設資源化量内訳'!D22</f>
        <v>63</v>
      </c>
      <c r="AU22" s="234">
        <f>'施設資源化量内訳'!E22</f>
        <v>0</v>
      </c>
      <c r="AV22" s="234">
        <f>'施設資源化量内訳'!F22</f>
        <v>0</v>
      </c>
      <c r="AW22" s="234">
        <f>'施設資源化量内訳'!G22</f>
        <v>0</v>
      </c>
      <c r="AX22" s="234">
        <f>'施設資源化量内訳'!H22</f>
        <v>0</v>
      </c>
      <c r="AY22" s="234">
        <f>'施設資源化量内訳'!I22</f>
        <v>0</v>
      </c>
      <c r="AZ22" s="234">
        <f>'施設資源化量内訳'!J22</f>
        <v>0</v>
      </c>
      <c r="BA22" s="234">
        <f>'施設資源化量内訳'!K22</f>
        <v>0</v>
      </c>
      <c r="BB22" s="234">
        <f>'施設資源化量内訳'!L22</f>
        <v>0</v>
      </c>
      <c r="BC22" s="234">
        <f>'施設資源化量内訳'!M22</f>
        <v>0</v>
      </c>
      <c r="BD22" s="234">
        <f>'施設資源化量内訳'!N22</f>
        <v>0</v>
      </c>
      <c r="BE22" s="234">
        <f>'施設資源化量内訳'!O22</f>
        <v>63</v>
      </c>
      <c r="BF22" s="234">
        <f>'施設資源化量内訳'!P22</f>
        <v>0</v>
      </c>
      <c r="BG22" s="234">
        <f>'施設資源化量内訳'!Q22</f>
        <v>0</v>
      </c>
      <c r="BH22" s="234">
        <f>'施設資源化量内訳'!R22</f>
        <v>0</v>
      </c>
      <c r="BI22" s="234">
        <f>'施設資源化量内訳'!S22</f>
        <v>0</v>
      </c>
      <c r="BJ22" s="234">
        <f>'施設資源化量内訳'!T22</f>
        <v>0</v>
      </c>
      <c r="BK22" s="234">
        <f>'施設資源化量内訳'!U22</f>
        <v>0</v>
      </c>
      <c r="BL22" s="234">
        <f>'施設資源化量内訳'!V22</f>
        <v>0</v>
      </c>
      <c r="BM22" s="234">
        <f>'施設資源化量内訳'!W22</f>
        <v>0</v>
      </c>
      <c r="BN22" s="234">
        <f>'施設資源化量内訳'!X22</f>
        <v>0</v>
      </c>
      <c r="BO22" s="234">
        <f>SUM(BP22:CI22)</f>
        <v>0</v>
      </c>
      <c r="BP22" s="234">
        <v>0</v>
      </c>
      <c r="BQ22" s="234">
        <v>0</v>
      </c>
      <c r="BR22" s="234">
        <v>0</v>
      </c>
      <c r="BS22" s="234">
        <v>0</v>
      </c>
      <c r="BT22" s="234">
        <v>0</v>
      </c>
      <c r="BU22" s="234">
        <v>0</v>
      </c>
      <c r="BV22" s="234">
        <v>0</v>
      </c>
      <c r="BW22" s="234">
        <v>0</v>
      </c>
      <c r="BX22" s="234">
        <v>0</v>
      </c>
      <c r="BY22" s="234">
        <v>0</v>
      </c>
      <c r="BZ22" s="234" t="s">
        <v>534</v>
      </c>
      <c r="CA22" s="234" t="s">
        <v>534</v>
      </c>
      <c r="CB22" s="234" t="s">
        <v>534</v>
      </c>
      <c r="CC22" s="234" t="s">
        <v>534</v>
      </c>
      <c r="CD22" s="234" t="s">
        <v>534</v>
      </c>
      <c r="CE22" s="234" t="s">
        <v>534</v>
      </c>
      <c r="CF22" s="234" t="s">
        <v>534</v>
      </c>
      <c r="CG22" s="234" t="s">
        <v>534</v>
      </c>
      <c r="CH22" s="234">
        <v>0</v>
      </c>
      <c r="CI22" s="234">
        <v>0</v>
      </c>
      <c r="CJ22" s="289" t="s">
        <v>544</v>
      </c>
    </row>
    <row r="23" spans="1:88" s="201" customFormat="1" ht="12" customHeight="1">
      <c r="A23" s="202" t="s">
        <v>530</v>
      </c>
      <c r="B23" s="203" t="s">
        <v>565</v>
      </c>
      <c r="C23" s="202" t="s">
        <v>566</v>
      </c>
      <c r="D23" s="234">
        <f>SUM(Y23,AT23,BO23)</f>
        <v>428</v>
      </c>
      <c r="E23" s="234">
        <f>SUM(Z23,AU23,BP23)</f>
        <v>68</v>
      </c>
      <c r="F23" s="234">
        <f>SUM(AA23,AV23,BQ23)</f>
        <v>0</v>
      </c>
      <c r="G23" s="234">
        <f>SUM(AB23,AW23,BR23)</f>
        <v>0</v>
      </c>
      <c r="H23" s="234">
        <f>SUM(AC23,AX23,BS23)</f>
        <v>38</v>
      </c>
      <c r="I23" s="234">
        <f>SUM(AD23,AY23,BT23)</f>
        <v>35</v>
      </c>
      <c r="J23" s="234">
        <f>SUM(AE23,AZ23,BU23)</f>
        <v>5</v>
      </c>
      <c r="K23" s="234">
        <f>SUM(AF23,BA23,BV23)</f>
        <v>0</v>
      </c>
      <c r="L23" s="234">
        <f>SUM(AG23,BB23,BW23)</f>
        <v>0</v>
      </c>
      <c r="M23" s="234">
        <f>SUM(AH23,BC23,BX23)</f>
        <v>0</v>
      </c>
      <c r="N23" s="234">
        <f>SUM(AI23,BD23,BY23)</f>
        <v>19</v>
      </c>
      <c r="O23" s="234">
        <f>SUM(AJ23,BE23,BZ23)</f>
        <v>0</v>
      </c>
      <c r="P23" s="234">
        <f>SUM(AK23,BF23,CA23)</f>
        <v>0</v>
      </c>
      <c r="Q23" s="234">
        <f>SUM(AL23,BG23,CB23)</f>
        <v>0</v>
      </c>
      <c r="R23" s="234">
        <f>SUM(AM23,BH23,CC23)</f>
        <v>235</v>
      </c>
      <c r="S23" s="234">
        <f>SUM(AN23,BI23,CD23)</f>
        <v>0</v>
      </c>
      <c r="T23" s="234">
        <f>SUM(AO23,BJ23,CE23)</f>
        <v>0</v>
      </c>
      <c r="U23" s="234">
        <f>SUM(AP23,BK23,CF23)</f>
        <v>0</v>
      </c>
      <c r="V23" s="234">
        <f>SUM(AQ23,BL23,CG23)</f>
        <v>0</v>
      </c>
      <c r="W23" s="234">
        <f>SUM(AR23,BM23,CH23)</f>
        <v>0</v>
      </c>
      <c r="X23" s="234">
        <f>SUM(AS23,BN23,CI23)</f>
        <v>28</v>
      </c>
      <c r="Y23" s="234">
        <f>SUM(Z23:AS23)</f>
        <v>0</v>
      </c>
      <c r="Z23" s="234">
        <v>0</v>
      </c>
      <c r="AA23" s="234">
        <v>0</v>
      </c>
      <c r="AB23" s="234">
        <v>0</v>
      </c>
      <c r="AC23" s="234">
        <v>0</v>
      </c>
      <c r="AD23" s="234">
        <v>0</v>
      </c>
      <c r="AE23" s="234">
        <v>0</v>
      </c>
      <c r="AF23" s="234">
        <v>0</v>
      </c>
      <c r="AG23" s="234">
        <v>0</v>
      </c>
      <c r="AH23" s="234">
        <v>0</v>
      </c>
      <c r="AI23" s="234">
        <v>0</v>
      </c>
      <c r="AJ23" s="234" t="s">
        <v>534</v>
      </c>
      <c r="AK23" s="234" t="s">
        <v>534</v>
      </c>
      <c r="AL23" s="234" t="s">
        <v>534</v>
      </c>
      <c r="AM23" s="234" t="s">
        <v>534</v>
      </c>
      <c r="AN23" s="234" t="s">
        <v>534</v>
      </c>
      <c r="AO23" s="234" t="s">
        <v>534</v>
      </c>
      <c r="AP23" s="234" t="s">
        <v>534</v>
      </c>
      <c r="AQ23" s="234" t="s">
        <v>534</v>
      </c>
      <c r="AR23" s="234">
        <v>0</v>
      </c>
      <c r="AS23" s="234">
        <v>0</v>
      </c>
      <c r="AT23" s="234">
        <f>'施設資源化量内訳'!D23</f>
        <v>428</v>
      </c>
      <c r="AU23" s="234">
        <f>'施設資源化量内訳'!E23</f>
        <v>68</v>
      </c>
      <c r="AV23" s="234">
        <f>'施設資源化量内訳'!F23</f>
        <v>0</v>
      </c>
      <c r="AW23" s="234">
        <f>'施設資源化量内訳'!G23</f>
        <v>0</v>
      </c>
      <c r="AX23" s="234">
        <f>'施設資源化量内訳'!H23</f>
        <v>38</v>
      </c>
      <c r="AY23" s="234">
        <f>'施設資源化量内訳'!I23</f>
        <v>35</v>
      </c>
      <c r="AZ23" s="234">
        <f>'施設資源化量内訳'!J23</f>
        <v>5</v>
      </c>
      <c r="BA23" s="234">
        <f>'施設資源化量内訳'!K23</f>
        <v>0</v>
      </c>
      <c r="BB23" s="234">
        <f>'施設資源化量内訳'!L23</f>
        <v>0</v>
      </c>
      <c r="BC23" s="234">
        <f>'施設資源化量内訳'!M23</f>
        <v>0</v>
      </c>
      <c r="BD23" s="234">
        <f>'施設資源化量内訳'!N23</f>
        <v>19</v>
      </c>
      <c r="BE23" s="234">
        <f>'施設資源化量内訳'!O23</f>
        <v>0</v>
      </c>
      <c r="BF23" s="234">
        <f>'施設資源化量内訳'!P23</f>
        <v>0</v>
      </c>
      <c r="BG23" s="234">
        <f>'施設資源化量内訳'!Q23</f>
        <v>0</v>
      </c>
      <c r="BH23" s="234">
        <f>'施設資源化量内訳'!R23</f>
        <v>235</v>
      </c>
      <c r="BI23" s="234">
        <f>'施設資源化量内訳'!S23</f>
        <v>0</v>
      </c>
      <c r="BJ23" s="234">
        <f>'施設資源化量内訳'!T23</f>
        <v>0</v>
      </c>
      <c r="BK23" s="234">
        <f>'施設資源化量内訳'!U23</f>
        <v>0</v>
      </c>
      <c r="BL23" s="234">
        <f>'施設資源化量内訳'!V23</f>
        <v>0</v>
      </c>
      <c r="BM23" s="234">
        <f>'施設資源化量内訳'!W23</f>
        <v>0</v>
      </c>
      <c r="BN23" s="234">
        <f>'施設資源化量内訳'!X23</f>
        <v>28</v>
      </c>
      <c r="BO23" s="234">
        <f>SUM(BP23:CI23)</f>
        <v>0</v>
      </c>
      <c r="BP23" s="234">
        <v>0</v>
      </c>
      <c r="BQ23" s="234">
        <v>0</v>
      </c>
      <c r="BR23" s="234">
        <v>0</v>
      </c>
      <c r="BS23" s="234">
        <v>0</v>
      </c>
      <c r="BT23" s="234">
        <v>0</v>
      </c>
      <c r="BU23" s="234">
        <v>0</v>
      </c>
      <c r="BV23" s="234">
        <v>0</v>
      </c>
      <c r="BW23" s="234">
        <v>0</v>
      </c>
      <c r="BX23" s="234">
        <v>0</v>
      </c>
      <c r="BY23" s="234">
        <v>0</v>
      </c>
      <c r="BZ23" s="234" t="s">
        <v>534</v>
      </c>
      <c r="CA23" s="234" t="s">
        <v>534</v>
      </c>
      <c r="CB23" s="234" t="s">
        <v>534</v>
      </c>
      <c r="CC23" s="234" t="s">
        <v>534</v>
      </c>
      <c r="CD23" s="234" t="s">
        <v>534</v>
      </c>
      <c r="CE23" s="234" t="s">
        <v>534</v>
      </c>
      <c r="CF23" s="234" t="s">
        <v>534</v>
      </c>
      <c r="CG23" s="234" t="s">
        <v>534</v>
      </c>
      <c r="CH23" s="234">
        <v>0</v>
      </c>
      <c r="CI23" s="234">
        <v>0</v>
      </c>
      <c r="CJ23" s="289" t="s">
        <v>544</v>
      </c>
    </row>
    <row r="24" spans="1:88" s="201" customFormat="1" ht="12" customHeight="1">
      <c r="A24" s="202" t="s">
        <v>530</v>
      </c>
      <c r="B24" s="203" t="s">
        <v>567</v>
      </c>
      <c r="C24" s="202" t="s">
        <v>568</v>
      </c>
      <c r="D24" s="234">
        <f>SUM(Y24,AT24,BO24)</f>
        <v>480</v>
      </c>
      <c r="E24" s="234">
        <f>SUM(Z24,AU24,BP24)</f>
        <v>284</v>
      </c>
      <c r="F24" s="234">
        <f>SUM(AA24,AV24,BQ24)</f>
        <v>1</v>
      </c>
      <c r="G24" s="234">
        <f>SUM(AB24,AW24,BR24)</f>
        <v>0</v>
      </c>
      <c r="H24" s="234">
        <f>SUM(AC24,AX24,BS24)</f>
        <v>87</v>
      </c>
      <c r="I24" s="234">
        <f>SUM(AD24,AY24,BT24)</f>
        <v>92</v>
      </c>
      <c r="J24" s="234">
        <f>SUM(AE24,AZ24,BU24)</f>
        <v>16</v>
      </c>
      <c r="K24" s="234">
        <f>SUM(AF24,BA24,BV24)</f>
        <v>0</v>
      </c>
      <c r="L24" s="234">
        <f>SUM(AG24,BB24,BW24)</f>
        <v>0</v>
      </c>
      <c r="M24" s="234">
        <f>SUM(AH24,BC24,BX24)</f>
        <v>0</v>
      </c>
      <c r="N24" s="234">
        <f>SUM(AI24,BD24,BY24)</f>
        <v>0</v>
      </c>
      <c r="O24" s="234">
        <f>SUM(AJ24,BE24,BZ24)</f>
        <v>0</v>
      </c>
      <c r="P24" s="234">
        <f>SUM(AK24,BF24,CA24)</f>
        <v>0</v>
      </c>
      <c r="Q24" s="234">
        <f>SUM(AL24,BG24,CB24)</f>
        <v>0</v>
      </c>
      <c r="R24" s="234">
        <f>SUM(AM24,BH24,CC24)</f>
        <v>0</v>
      </c>
      <c r="S24" s="234">
        <f>SUM(AN24,BI24,CD24)</f>
        <v>0</v>
      </c>
      <c r="T24" s="234">
        <f>SUM(AO24,BJ24,CE24)</f>
        <v>0</v>
      </c>
      <c r="U24" s="234">
        <f>SUM(AP24,BK24,CF24)</f>
        <v>0</v>
      </c>
      <c r="V24" s="234">
        <f>SUM(AQ24,BL24,CG24)</f>
        <v>0</v>
      </c>
      <c r="W24" s="234">
        <f>SUM(AR24,BM24,CH24)</f>
        <v>0</v>
      </c>
      <c r="X24" s="234">
        <f>SUM(AS24,BN24,CI24)</f>
        <v>0</v>
      </c>
      <c r="Y24" s="234">
        <f>SUM(Z24:AS24)</f>
        <v>124</v>
      </c>
      <c r="Z24" s="234">
        <v>123</v>
      </c>
      <c r="AA24" s="234">
        <v>1</v>
      </c>
      <c r="AB24" s="234">
        <v>0</v>
      </c>
      <c r="AC24" s="234">
        <v>0</v>
      </c>
      <c r="AD24" s="234">
        <v>0</v>
      </c>
      <c r="AE24" s="234">
        <v>0</v>
      </c>
      <c r="AF24" s="234">
        <v>0</v>
      </c>
      <c r="AG24" s="234">
        <v>0</v>
      </c>
      <c r="AH24" s="234">
        <v>0</v>
      </c>
      <c r="AI24" s="234">
        <v>0</v>
      </c>
      <c r="AJ24" s="234" t="s">
        <v>534</v>
      </c>
      <c r="AK24" s="234" t="s">
        <v>534</v>
      </c>
      <c r="AL24" s="234" t="s">
        <v>534</v>
      </c>
      <c r="AM24" s="234" t="s">
        <v>534</v>
      </c>
      <c r="AN24" s="234" t="s">
        <v>534</v>
      </c>
      <c r="AO24" s="234" t="s">
        <v>534</v>
      </c>
      <c r="AP24" s="234" t="s">
        <v>534</v>
      </c>
      <c r="AQ24" s="234" t="s">
        <v>534</v>
      </c>
      <c r="AR24" s="234">
        <v>0</v>
      </c>
      <c r="AS24" s="234">
        <v>0</v>
      </c>
      <c r="AT24" s="234">
        <f>'施設資源化量内訳'!D24</f>
        <v>183</v>
      </c>
      <c r="AU24" s="234">
        <f>'施設資源化量内訳'!E24</f>
        <v>0</v>
      </c>
      <c r="AV24" s="234">
        <f>'施設資源化量内訳'!F24</f>
        <v>0</v>
      </c>
      <c r="AW24" s="234">
        <f>'施設資源化量内訳'!G24</f>
        <v>0</v>
      </c>
      <c r="AX24" s="234">
        <f>'施設資源化量内訳'!H24</f>
        <v>85</v>
      </c>
      <c r="AY24" s="234">
        <f>'施設資源化量内訳'!I24</f>
        <v>82</v>
      </c>
      <c r="AZ24" s="234">
        <f>'施設資源化量内訳'!J24</f>
        <v>16</v>
      </c>
      <c r="BA24" s="234">
        <f>'施設資源化量内訳'!K24</f>
        <v>0</v>
      </c>
      <c r="BB24" s="234">
        <f>'施設資源化量内訳'!L24</f>
        <v>0</v>
      </c>
      <c r="BC24" s="234">
        <f>'施設資源化量内訳'!M24</f>
        <v>0</v>
      </c>
      <c r="BD24" s="234">
        <f>'施設資源化量内訳'!N24</f>
        <v>0</v>
      </c>
      <c r="BE24" s="234">
        <f>'施設資源化量内訳'!O24</f>
        <v>0</v>
      </c>
      <c r="BF24" s="234">
        <f>'施設資源化量内訳'!P24</f>
        <v>0</v>
      </c>
      <c r="BG24" s="234">
        <f>'施設資源化量内訳'!Q24</f>
        <v>0</v>
      </c>
      <c r="BH24" s="234">
        <f>'施設資源化量内訳'!R24</f>
        <v>0</v>
      </c>
      <c r="BI24" s="234">
        <f>'施設資源化量内訳'!S24</f>
        <v>0</v>
      </c>
      <c r="BJ24" s="234">
        <f>'施設資源化量内訳'!T24</f>
        <v>0</v>
      </c>
      <c r="BK24" s="234">
        <f>'施設資源化量内訳'!U24</f>
        <v>0</v>
      </c>
      <c r="BL24" s="234">
        <f>'施設資源化量内訳'!V24</f>
        <v>0</v>
      </c>
      <c r="BM24" s="234">
        <f>'施設資源化量内訳'!W24</f>
        <v>0</v>
      </c>
      <c r="BN24" s="234">
        <f>'施設資源化量内訳'!X24</f>
        <v>0</v>
      </c>
      <c r="BO24" s="234">
        <f>SUM(BP24:CI24)</f>
        <v>173</v>
      </c>
      <c r="BP24" s="234">
        <v>161</v>
      </c>
      <c r="BQ24" s="234">
        <v>0</v>
      </c>
      <c r="BR24" s="234">
        <v>0</v>
      </c>
      <c r="BS24" s="234">
        <v>2</v>
      </c>
      <c r="BT24" s="234">
        <v>10</v>
      </c>
      <c r="BU24" s="234">
        <v>0</v>
      </c>
      <c r="BV24" s="234">
        <v>0</v>
      </c>
      <c r="BW24" s="234">
        <v>0</v>
      </c>
      <c r="BX24" s="234">
        <v>0</v>
      </c>
      <c r="BY24" s="234">
        <v>0</v>
      </c>
      <c r="BZ24" s="234" t="s">
        <v>534</v>
      </c>
      <c r="CA24" s="234" t="s">
        <v>534</v>
      </c>
      <c r="CB24" s="234" t="s">
        <v>534</v>
      </c>
      <c r="CC24" s="234" t="s">
        <v>534</v>
      </c>
      <c r="CD24" s="234" t="s">
        <v>534</v>
      </c>
      <c r="CE24" s="234" t="s">
        <v>534</v>
      </c>
      <c r="CF24" s="234" t="s">
        <v>534</v>
      </c>
      <c r="CG24" s="234" t="s">
        <v>534</v>
      </c>
      <c r="CH24" s="234">
        <v>0</v>
      </c>
      <c r="CI24" s="234">
        <v>0</v>
      </c>
      <c r="CJ24" s="289" t="s">
        <v>535</v>
      </c>
    </row>
    <row r="25" spans="1:88" s="201" customFormat="1" ht="12" customHeight="1">
      <c r="A25" s="202" t="s">
        <v>530</v>
      </c>
      <c r="B25" s="203" t="s">
        <v>569</v>
      </c>
      <c r="C25" s="202" t="s">
        <v>570</v>
      </c>
      <c r="D25" s="234">
        <f>SUM(Y25,AT25,BO25)</f>
        <v>117</v>
      </c>
      <c r="E25" s="234">
        <f>SUM(Z25,AU25,BP25)</f>
        <v>59</v>
      </c>
      <c r="F25" s="234">
        <f>SUM(AA25,AV25,BQ25)</f>
        <v>0</v>
      </c>
      <c r="G25" s="234">
        <f>SUM(AB25,AW25,BR25)</f>
        <v>0</v>
      </c>
      <c r="H25" s="234">
        <f>SUM(AC25,AX25,BS25)</f>
        <v>24</v>
      </c>
      <c r="I25" s="234">
        <f>SUM(AD25,AY25,BT25)</f>
        <v>29</v>
      </c>
      <c r="J25" s="234">
        <f>SUM(AE25,AZ25,BU25)</f>
        <v>5</v>
      </c>
      <c r="K25" s="234">
        <f>SUM(AF25,BA25,BV25)</f>
        <v>0</v>
      </c>
      <c r="L25" s="234">
        <f>SUM(AG25,BB25,BW25)</f>
        <v>0</v>
      </c>
      <c r="M25" s="234">
        <f>SUM(AH25,BC25,BX25)</f>
        <v>0</v>
      </c>
      <c r="N25" s="234">
        <f>SUM(AI25,BD25,BY25)</f>
        <v>0</v>
      </c>
      <c r="O25" s="234">
        <f>SUM(AJ25,BE25,BZ25)</f>
        <v>0</v>
      </c>
      <c r="P25" s="234">
        <f>SUM(AK25,BF25,CA25)</f>
        <v>0</v>
      </c>
      <c r="Q25" s="234">
        <f>SUM(AL25,BG25,CB25)</f>
        <v>0</v>
      </c>
      <c r="R25" s="234">
        <f>SUM(AM25,BH25,CC25)</f>
        <v>0</v>
      </c>
      <c r="S25" s="234">
        <f>SUM(AN25,BI25,CD25)</f>
        <v>0</v>
      </c>
      <c r="T25" s="234">
        <f>SUM(AO25,BJ25,CE25)</f>
        <v>0</v>
      </c>
      <c r="U25" s="234">
        <f>SUM(AP25,BK25,CF25)</f>
        <v>0</v>
      </c>
      <c r="V25" s="234">
        <f>SUM(AQ25,BL25,CG25)</f>
        <v>0</v>
      </c>
      <c r="W25" s="234">
        <f>SUM(AR25,BM25,CH25)</f>
        <v>0</v>
      </c>
      <c r="X25" s="234">
        <f>SUM(AS25,BN25,CI25)</f>
        <v>0</v>
      </c>
      <c r="Y25" s="234">
        <f>SUM(Z25:AS25)</f>
        <v>35</v>
      </c>
      <c r="Z25" s="234">
        <v>35</v>
      </c>
      <c r="AA25" s="234">
        <v>0</v>
      </c>
      <c r="AB25" s="234">
        <v>0</v>
      </c>
      <c r="AC25" s="234">
        <v>0</v>
      </c>
      <c r="AD25" s="234">
        <v>0</v>
      </c>
      <c r="AE25" s="234">
        <v>0</v>
      </c>
      <c r="AF25" s="234">
        <v>0</v>
      </c>
      <c r="AG25" s="234">
        <v>0</v>
      </c>
      <c r="AH25" s="234">
        <v>0</v>
      </c>
      <c r="AI25" s="234">
        <v>0</v>
      </c>
      <c r="AJ25" s="234" t="s">
        <v>534</v>
      </c>
      <c r="AK25" s="234" t="s">
        <v>534</v>
      </c>
      <c r="AL25" s="234" t="s">
        <v>534</v>
      </c>
      <c r="AM25" s="234" t="s">
        <v>534</v>
      </c>
      <c r="AN25" s="234" t="s">
        <v>534</v>
      </c>
      <c r="AO25" s="234" t="s">
        <v>534</v>
      </c>
      <c r="AP25" s="234" t="s">
        <v>534</v>
      </c>
      <c r="AQ25" s="234" t="s">
        <v>534</v>
      </c>
      <c r="AR25" s="234">
        <v>0</v>
      </c>
      <c r="AS25" s="234">
        <v>0</v>
      </c>
      <c r="AT25" s="234">
        <f>'施設資源化量内訳'!D25</f>
        <v>50</v>
      </c>
      <c r="AU25" s="234">
        <f>'施設資源化量内訳'!E25</f>
        <v>0</v>
      </c>
      <c r="AV25" s="234">
        <f>'施設資源化量内訳'!F25</f>
        <v>0</v>
      </c>
      <c r="AW25" s="234">
        <f>'施設資源化量内訳'!G25</f>
        <v>0</v>
      </c>
      <c r="AX25" s="234">
        <f>'施設資源化量内訳'!H25</f>
        <v>23</v>
      </c>
      <c r="AY25" s="234">
        <f>'施設資源化量内訳'!I25</f>
        <v>22</v>
      </c>
      <c r="AZ25" s="234">
        <f>'施設資源化量内訳'!J25</f>
        <v>5</v>
      </c>
      <c r="BA25" s="234">
        <f>'施設資源化量内訳'!K25</f>
        <v>0</v>
      </c>
      <c r="BB25" s="234">
        <f>'施設資源化量内訳'!L25</f>
        <v>0</v>
      </c>
      <c r="BC25" s="234">
        <f>'施設資源化量内訳'!M25</f>
        <v>0</v>
      </c>
      <c r="BD25" s="234">
        <f>'施設資源化量内訳'!N25</f>
        <v>0</v>
      </c>
      <c r="BE25" s="234">
        <f>'施設資源化量内訳'!O25</f>
        <v>0</v>
      </c>
      <c r="BF25" s="234">
        <f>'施設資源化量内訳'!P25</f>
        <v>0</v>
      </c>
      <c r="BG25" s="234">
        <f>'施設資源化量内訳'!Q25</f>
        <v>0</v>
      </c>
      <c r="BH25" s="234">
        <f>'施設資源化量内訳'!R25</f>
        <v>0</v>
      </c>
      <c r="BI25" s="234">
        <f>'施設資源化量内訳'!S25</f>
        <v>0</v>
      </c>
      <c r="BJ25" s="234">
        <f>'施設資源化量内訳'!T25</f>
        <v>0</v>
      </c>
      <c r="BK25" s="234">
        <f>'施設資源化量内訳'!U25</f>
        <v>0</v>
      </c>
      <c r="BL25" s="234">
        <f>'施設資源化量内訳'!V25</f>
        <v>0</v>
      </c>
      <c r="BM25" s="234">
        <f>'施設資源化量内訳'!W25</f>
        <v>0</v>
      </c>
      <c r="BN25" s="234">
        <f>'施設資源化量内訳'!X25</f>
        <v>0</v>
      </c>
      <c r="BO25" s="234">
        <f>SUM(BP25:CI25)</f>
        <v>32</v>
      </c>
      <c r="BP25" s="234">
        <v>24</v>
      </c>
      <c r="BQ25" s="234">
        <v>0</v>
      </c>
      <c r="BR25" s="234">
        <v>0</v>
      </c>
      <c r="BS25" s="234">
        <v>1</v>
      </c>
      <c r="BT25" s="234">
        <v>7</v>
      </c>
      <c r="BU25" s="234">
        <v>0</v>
      </c>
      <c r="BV25" s="234">
        <v>0</v>
      </c>
      <c r="BW25" s="234">
        <v>0</v>
      </c>
      <c r="BX25" s="234">
        <v>0</v>
      </c>
      <c r="BY25" s="234">
        <v>0</v>
      </c>
      <c r="BZ25" s="234" t="s">
        <v>534</v>
      </c>
      <c r="CA25" s="234" t="s">
        <v>534</v>
      </c>
      <c r="CB25" s="234" t="s">
        <v>534</v>
      </c>
      <c r="CC25" s="234" t="s">
        <v>534</v>
      </c>
      <c r="CD25" s="234" t="s">
        <v>534</v>
      </c>
      <c r="CE25" s="234" t="s">
        <v>534</v>
      </c>
      <c r="CF25" s="234" t="s">
        <v>534</v>
      </c>
      <c r="CG25" s="234" t="s">
        <v>534</v>
      </c>
      <c r="CH25" s="234">
        <v>0</v>
      </c>
      <c r="CI25" s="234">
        <v>0</v>
      </c>
      <c r="CJ25" s="289" t="s">
        <v>535</v>
      </c>
    </row>
    <row r="26" spans="1:88" s="201" customFormat="1" ht="12" customHeight="1">
      <c r="A26" s="202" t="s">
        <v>530</v>
      </c>
      <c r="B26" s="203" t="s">
        <v>571</v>
      </c>
      <c r="C26" s="202" t="s">
        <v>572</v>
      </c>
      <c r="D26" s="234">
        <f>SUM(Y26,AT26,BO26)</f>
        <v>847</v>
      </c>
      <c r="E26" s="234">
        <f>SUM(Z26,AU26,BP26)</f>
        <v>601</v>
      </c>
      <c r="F26" s="234">
        <f>SUM(AA26,AV26,BQ26)</f>
        <v>2</v>
      </c>
      <c r="G26" s="234">
        <f>SUM(AB26,AW26,BR26)</f>
        <v>0</v>
      </c>
      <c r="H26" s="234">
        <f>SUM(AC26,AX26,BS26)</f>
        <v>68</v>
      </c>
      <c r="I26" s="234">
        <f>SUM(AD26,AY26,BT26)</f>
        <v>110</v>
      </c>
      <c r="J26" s="234">
        <f>SUM(AE26,AZ26,BU26)</f>
        <v>26</v>
      </c>
      <c r="K26" s="234">
        <f>SUM(AF26,BA26,BV26)</f>
        <v>0</v>
      </c>
      <c r="L26" s="234">
        <f>SUM(AG26,BB26,BW26)</f>
        <v>33</v>
      </c>
      <c r="M26" s="234">
        <f>SUM(AH26,BC26,BX26)</f>
        <v>0</v>
      </c>
      <c r="N26" s="234">
        <f>SUM(AI26,BD26,BY26)</f>
        <v>0</v>
      </c>
      <c r="O26" s="234">
        <f>SUM(AJ26,BE26,BZ26)</f>
        <v>0</v>
      </c>
      <c r="P26" s="234">
        <f>SUM(AK26,BF26,CA26)</f>
        <v>0</v>
      </c>
      <c r="Q26" s="234">
        <f>SUM(AL26,BG26,CB26)</f>
        <v>0</v>
      </c>
      <c r="R26" s="234">
        <f>SUM(AM26,BH26,CC26)</f>
        <v>0</v>
      </c>
      <c r="S26" s="234">
        <f>SUM(AN26,BI26,CD26)</f>
        <v>0</v>
      </c>
      <c r="T26" s="234">
        <f>SUM(AO26,BJ26,CE26)</f>
        <v>0</v>
      </c>
      <c r="U26" s="234">
        <f>SUM(AP26,BK26,CF26)</f>
        <v>0</v>
      </c>
      <c r="V26" s="234">
        <f>SUM(AQ26,BL26,CG26)</f>
        <v>0</v>
      </c>
      <c r="W26" s="234">
        <f>SUM(AR26,BM26,CH26)</f>
        <v>4</v>
      </c>
      <c r="X26" s="234">
        <f>SUM(AS26,BN26,CI26)</f>
        <v>3</v>
      </c>
      <c r="Y26" s="234">
        <f>SUM(Z26:AS26)</f>
        <v>595</v>
      </c>
      <c r="Z26" s="234">
        <v>370</v>
      </c>
      <c r="AA26" s="234">
        <v>2</v>
      </c>
      <c r="AB26" s="234">
        <v>0</v>
      </c>
      <c r="AC26" s="234">
        <v>61</v>
      </c>
      <c r="AD26" s="234">
        <v>99</v>
      </c>
      <c r="AE26" s="234">
        <v>26</v>
      </c>
      <c r="AF26" s="234">
        <v>0</v>
      </c>
      <c r="AG26" s="234">
        <v>33</v>
      </c>
      <c r="AH26" s="234">
        <v>0</v>
      </c>
      <c r="AI26" s="234">
        <v>0</v>
      </c>
      <c r="AJ26" s="234" t="s">
        <v>534</v>
      </c>
      <c r="AK26" s="234" t="s">
        <v>534</v>
      </c>
      <c r="AL26" s="234" t="s">
        <v>534</v>
      </c>
      <c r="AM26" s="234" t="s">
        <v>534</v>
      </c>
      <c r="AN26" s="234" t="s">
        <v>534</v>
      </c>
      <c r="AO26" s="234" t="s">
        <v>534</v>
      </c>
      <c r="AP26" s="234" t="s">
        <v>534</v>
      </c>
      <c r="AQ26" s="234" t="s">
        <v>534</v>
      </c>
      <c r="AR26" s="234">
        <v>4</v>
      </c>
      <c r="AS26" s="234">
        <v>0</v>
      </c>
      <c r="AT26" s="234">
        <f>'施設資源化量内訳'!D26</f>
        <v>3</v>
      </c>
      <c r="AU26" s="234">
        <f>'施設資源化量内訳'!E26</f>
        <v>0</v>
      </c>
      <c r="AV26" s="234">
        <f>'施設資源化量内訳'!F26</f>
        <v>0</v>
      </c>
      <c r="AW26" s="234">
        <f>'施設資源化量内訳'!G26</f>
        <v>0</v>
      </c>
      <c r="AX26" s="234">
        <f>'施設資源化量内訳'!H26</f>
        <v>0</v>
      </c>
      <c r="AY26" s="234">
        <f>'施設資源化量内訳'!I26</f>
        <v>0</v>
      </c>
      <c r="AZ26" s="234">
        <f>'施設資源化量内訳'!J26</f>
        <v>0</v>
      </c>
      <c r="BA26" s="234">
        <f>'施設資源化量内訳'!K26</f>
        <v>0</v>
      </c>
      <c r="BB26" s="234">
        <f>'施設資源化量内訳'!L26</f>
        <v>0</v>
      </c>
      <c r="BC26" s="234">
        <f>'施設資源化量内訳'!M26</f>
        <v>0</v>
      </c>
      <c r="BD26" s="234">
        <f>'施設資源化量内訳'!N26</f>
        <v>0</v>
      </c>
      <c r="BE26" s="234">
        <f>'施設資源化量内訳'!O26</f>
        <v>0</v>
      </c>
      <c r="BF26" s="234">
        <f>'施設資源化量内訳'!P26</f>
        <v>0</v>
      </c>
      <c r="BG26" s="234">
        <f>'施設資源化量内訳'!Q26</f>
        <v>0</v>
      </c>
      <c r="BH26" s="234">
        <f>'施設資源化量内訳'!R26</f>
        <v>0</v>
      </c>
      <c r="BI26" s="234">
        <f>'施設資源化量内訳'!S26</f>
        <v>0</v>
      </c>
      <c r="BJ26" s="234">
        <f>'施設資源化量内訳'!T26</f>
        <v>0</v>
      </c>
      <c r="BK26" s="234">
        <f>'施設資源化量内訳'!U26</f>
        <v>0</v>
      </c>
      <c r="BL26" s="234">
        <f>'施設資源化量内訳'!V26</f>
        <v>0</v>
      </c>
      <c r="BM26" s="234">
        <f>'施設資源化量内訳'!W26</f>
        <v>0</v>
      </c>
      <c r="BN26" s="234">
        <f>'施設資源化量内訳'!X26</f>
        <v>3</v>
      </c>
      <c r="BO26" s="234">
        <f>SUM(BP26:CI26)</f>
        <v>249</v>
      </c>
      <c r="BP26" s="234">
        <v>231</v>
      </c>
      <c r="BQ26" s="234">
        <v>0</v>
      </c>
      <c r="BR26" s="234">
        <v>0</v>
      </c>
      <c r="BS26" s="234">
        <v>7</v>
      </c>
      <c r="BT26" s="234">
        <v>11</v>
      </c>
      <c r="BU26" s="234">
        <v>0</v>
      </c>
      <c r="BV26" s="234">
        <v>0</v>
      </c>
      <c r="BW26" s="234">
        <v>0</v>
      </c>
      <c r="BX26" s="234">
        <v>0</v>
      </c>
      <c r="BY26" s="234">
        <v>0</v>
      </c>
      <c r="BZ26" s="234" t="s">
        <v>534</v>
      </c>
      <c r="CA26" s="234" t="s">
        <v>534</v>
      </c>
      <c r="CB26" s="234" t="s">
        <v>534</v>
      </c>
      <c r="CC26" s="234" t="s">
        <v>534</v>
      </c>
      <c r="CD26" s="234" t="s">
        <v>534</v>
      </c>
      <c r="CE26" s="234" t="s">
        <v>534</v>
      </c>
      <c r="CF26" s="234" t="s">
        <v>534</v>
      </c>
      <c r="CG26" s="234" t="s">
        <v>534</v>
      </c>
      <c r="CH26" s="234">
        <v>0</v>
      </c>
      <c r="CI26" s="234">
        <v>0</v>
      </c>
      <c r="CJ26" s="289" t="s">
        <v>535</v>
      </c>
    </row>
    <row r="27" spans="1:88" s="201" customFormat="1" ht="12" customHeight="1">
      <c r="A27" s="202" t="s">
        <v>530</v>
      </c>
      <c r="B27" s="203" t="s">
        <v>573</v>
      </c>
      <c r="C27" s="202" t="s">
        <v>574</v>
      </c>
      <c r="D27" s="234">
        <f>SUM(Y27,AT27,BO27)</f>
        <v>1032</v>
      </c>
      <c r="E27" s="234">
        <f>SUM(Z27,AU27,BP27)</f>
        <v>393</v>
      </c>
      <c r="F27" s="234">
        <f>SUM(AA27,AV27,BQ27)</f>
        <v>2</v>
      </c>
      <c r="G27" s="234">
        <f>SUM(AB27,AW27,BR27)</f>
        <v>102</v>
      </c>
      <c r="H27" s="234">
        <f>SUM(AC27,AX27,BS27)</f>
        <v>216</v>
      </c>
      <c r="I27" s="234">
        <f>SUM(AD27,AY27,BT27)</f>
        <v>199</v>
      </c>
      <c r="J27" s="234">
        <f>SUM(AE27,AZ27,BU27)</f>
        <v>38</v>
      </c>
      <c r="K27" s="234">
        <f>SUM(AF27,BA27,BV27)</f>
        <v>0</v>
      </c>
      <c r="L27" s="234">
        <f>SUM(AG27,BB27,BW27)</f>
        <v>68</v>
      </c>
      <c r="M27" s="234">
        <f>SUM(AH27,BC27,BX27)</f>
        <v>0</v>
      </c>
      <c r="N27" s="234">
        <f>SUM(AI27,BD27,BY27)</f>
        <v>0</v>
      </c>
      <c r="O27" s="234">
        <f>SUM(AJ27,BE27,BZ27)</f>
        <v>0</v>
      </c>
      <c r="P27" s="234">
        <f>SUM(AK27,BF27,CA27)</f>
        <v>0</v>
      </c>
      <c r="Q27" s="234">
        <f>SUM(AL27,BG27,CB27)</f>
        <v>0</v>
      </c>
      <c r="R27" s="234">
        <f>SUM(AM27,BH27,CC27)</f>
        <v>0</v>
      </c>
      <c r="S27" s="234">
        <f>SUM(AN27,BI27,CD27)</f>
        <v>0</v>
      </c>
      <c r="T27" s="234">
        <f>SUM(AO27,BJ27,CE27)</f>
        <v>0</v>
      </c>
      <c r="U27" s="234">
        <f>SUM(AP27,BK27,CF27)</f>
        <v>0</v>
      </c>
      <c r="V27" s="234">
        <f>SUM(AQ27,BL27,CG27)</f>
        <v>0</v>
      </c>
      <c r="W27" s="234">
        <f>SUM(AR27,BM27,CH27)</f>
        <v>0</v>
      </c>
      <c r="X27" s="234">
        <f>SUM(AS27,BN27,CI27)</f>
        <v>14</v>
      </c>
      <c r="Y27" s="234">
        <f>SUM(Z27:AS27)</f>
        <v>409</v>
      </c>
      <c r="Z27" s="234">
        <v>320</v>
      </c>
      <c r="AA27" s="234">
        <v>2</v>
      </c>
      <c r="AB27" s="234">
        <v>86</v>
      </c>
      <c r="AC27" s="234">
        <v>0</v>
      </c>
      <c r="AD27" s="234">
        <v>1</v>
      </c>
      <c r="AE27" s="234">
        <v>0</v>
      </c>
      <c r="AF27" s="234">
        <v>0</v>
      </c>
      <c r="AG27" s="234">
        <v>0</v>
      </c>
      <c r="AH27" s="234">
        <v>0</v>
      </c>
      <c r="AI27" s="234">
        <v>0</v>
      </c>
      <c r="AJ27" s="234" t="s">
        <v>534</v>
      </c>
      <c r="AK27" s="234" t="s">
        <v>534</v>
      </c>
      <c r="AL27" s="234" t="s">
        <v>534</v>
      </c>
      <c r="AM27" s="234" t="s">
        <v>534</v>
      </c>
      <c r="AN27" s="234" t="s">
        <v>534</v>
      </c>
      <c r="AO27" s="234" t="s">
        <v>534</v>
      </c>
      <c r="AP27" s="234" t="s">
        <v>534</v>
      </c>
      <c r="AQ27" s="234" t="s">
        <v>534</v>
      </c>
      <c r="AR27" s="234">
        <v>0</v>
      </c>
      <c r="AS27" s="234">
        <v>0</v>
      </c>
      <c r="AT27" s="234">
        <f>'施設資源化量内訳'!D27</f>
        <v>529</v>
      </c>
      <c r="AU27" s="234">
        <f>'施設資源化量内訳'!E27</f>
        <v>0</v>
      </c>
      <c r="AV27" s="234">
        <f>'施設資源化量内訳'!F27</f>
        <v>0</v>
      </c>
      <c r="AW27" s="234">
        <f>'施設資源化量内訳'!G27</f>
        <v>0</v>
      </c>
      <c r="AX27" s="234">
        <f>'施設資源化量内訳'!H27</f>
        <v>215</v>
      </c>
      <c r="AY27" s="234">
        <f>'施設資源化量内訳'!I27</f>
        <v>194</v>
      </c>
      <c r="AZ27" s="234">
        <f>'施設資源化量内訳'!J27</f>
        <v>38</v>
      </c>
      <c r="BA27" s="234">
        <f>'施設資源化量内訳'!K27</f>
        <v>0</v>
      </c>
      <c r="BB27" s="234">
        <f>'施設資源化量内訳'!L27</f>
        <v>68</v>
      </c>
      <c r="BC27" s="234">
        <f>'施設資源化量内訳'!M27</f>
        <v>0</v>
      </c>
      <c r="BD27" s="234">
        <f>'施設資源化量内訳'!N27</f>
        <v>0</v>
      </c>
      <c r="BE27" s="234">
        <f>'施設資源化量内訳'!O27</f>
        <v>0</v>
      </c>
      <c r="BF27" s="234">
        <f>'施設資源化量内訳'!P27</f>
        <v>0</v>
      </c>
      <c r="BG27" s="234">
        <f>'施設資源化量内訳'!Q27</f>
        <v>0</v>
      </c>
      <c r="BH27" s="234">
        <f>'施設資源化量内訳'!R27</f>
        <v>0</v>
      </c>
      <c r="BI27" s="234">
        <f>'施設資源化量内訳'!S27</f>
        <v>0</v>
      </c>
      <c r="BJ27" s="234">
        <f>'施設資源化量内訳'!T27</f>
        <v>0</v>
      </c>
      <c r="BK27" s="234">
        <f>'施設資源化量内訳'!U27</f>
        <v>0</v>
      </c>
      <c r="BL27" s="234">
        <f>'施設資源化量内訳'!V27</f>
        <v>0</v>
      </c>
      <c r="BM27" s="234">
        <f>'施設資源化量内訳'!W27</f>
        <v>0</v>
      </c>
      <c r="BN27" s="234">
        <f>'施設資源化量内訳'!X27</f>
        <v>14</v>
      </c>
      <c r="BO27" s="234">
        <f>SUM(BP27:CI27)</f>
        <v>94</v>
      </c>
      <c r="BP27" s="234">
        <v>73</v>
      </c>
      <c r="BQ27" s="234">
        <v>0</v>
      </c>
      <c r="BR27" s="234">
        <v>16</v>
      </c>
      <c r="BS27" s="234">
        <v>1</v>
      </c>
      <c r="BT27" s="234">
        <v>4</v>
      </c>
      <c r="BU27" s="234">
        <v>0</v>
      </c>
      <c r="BV27" s="234">
        <v>0</v>
      </c>
      <c r="BW27" s="234">
        <v>0</v>
      </c>
      <c r="BX27" s="234">
        <v>0</v>
      </c>
      <c r="BY27" s="234">
        <v>0</v>
      </c>
      <c r="BZ27" s="234" t="s">
        <v>534</v>
      </c>
      <c r="CA27" s="234" t="s">
        <v>534</v>
      </c>
      <c r="CB27" s="234" t="s">
        <v>534</v>
      </c>
      <c r="CC27" s="234" t="s">
        <v>534</v>
      </c>
      <c r="CD27" s="234" t="s">
        <v>534</v>
      </c>
      <c r="CE27" s="234" t="s">
        <v>534</v>
      </c>
      <c r="CF27" s="234" t="s">
        <v>534</v>
      </c>
      <c r="CG27" s="234" t="s">
        <v>534</v>
      </c>
      <c r="CH27" s="234">
        <v>0</v>
      </c>
      <c r="CI27" s="234">
        <v>0</v>
      </c>
      <c r="CJ27" s="289" t="s">
        <v>535</v>
      </c>
    </row>
    <row r="28" spans="1:88" s="201" customFormat="1" ht="12" customHeight="1">
      <c r="A28" s="202" t="s">
        <v>530</v>
      </c>
      <c r="B28" s="203" t="s">
        <v>575</v>
      </c>
      <c r="C28" s="202" t="s">
        <v>576</v>
      </c>
      <c r="D28" s="234">
        <f>SUM(Y28,AT28,BO28)</f>
        <v>328</v>
      </c>
      <c r="E28" s="234">
        <f>SUM(Z28,AU28,BP28)</f>
        <v>227</v>
      </c>
      <c r="F28" s="234">
        <f>SUM(AA28,AV28,BQ28)</f>
        <v>1</v>
      </c>
      <c r="G28" s="234">
        <f>SUM(AB28,AW28,BR28)</f>
        <v>0</v>
      </c>
      <c r="H28" s="234">
        <f>SUM(AC28,AX28,BS28)</f>
        <v>88</v>
      </c>
      <c r="I28" s="234">
        <f>SUM(AD28,AY28,BT28)</f>
        <v>4</v>
      </c>
      <c r="J28" s="234">
        <f>SUM(AE28,AZ28,BU28)</f>
        <v>0</v>
      </c>
      <c r="K28" s="234">
        <f>SUM(AF28,BA28,BV28)</f>
        <v>0</v>
      </c>
      <c r="L28" s="234">
        <f>SUM(AG28,BB28,BW28)</f>
        <v>0</v>
      </c>
      <c r="M28" s="234">
        <f>SUM(AH28,BC28,BX28)</f>
        <v>0</v>
      </c>
      <c r="N28" s="234">
        <f>SUM(AI28,BD28,BY28)</f>
        <v>0</v>
      </c>
      <c r="O28" s="234">
        <f>SUM(AJ28,BE28,BZ28)</f>
        <v>0</v>
      </c>
      <c r="P28" s="234">
        <f>SUM(AK28,BF28,CA28)</f>
        <v>0</v>
      </c>
      <c r="Q28" s="234">
        <f>SUM(AL28,BG28,CB28)</f>
        <v>0</v>
      </c>
      <c r="R28" s="234">
        <f>SUM(AM28,BH28,CC28)</f>
        <v>0</v>
      </c>
      <c r="S28" s="234">
        <f>SUM(AN28,BI28,CD28)</f>
        <v>0</v>
      </c>
      <c r="T28" s="234">
        <f>SUM(AO28,BJ28,CE28)</f>
        <v>0</v>
      </c>
      <c r="U28" s="234">
        <f>SUM(AP28,BK28,CF28)</f>
        <v>0</v>
      </c>
      <c r="V28" s="234">
        <f>SUM(AQ28,BL28,CG28)</f>
        <v>0</v>
      </c>
      <c r="W28" s="234">
        <f>SUM(AR28,BM28,CH28)</f>
        <v>0</v>
      </c>
      <c r="X28" s="234">
        <f>SUM(AS28,BN28,CI28)</f>
        <v>8</v>
      </c>
      <c r="Y28" s="234">
        <f>SUM(Z28:AS28)</f>
        <v>232</v>
      </c>
      <c r="Z28" s="234">
        <v>227</v>
      </c>
      <c r="AA28" s="234">
        <v>1</v>
      </c>
      <c r="AB28" s="234">
        <v>0</v>
      </c>
      <c r="AC28" s="234">
        <v>0</v>
      </c>
      <c r="AD28" s="234">
        <v>4</v>
      </c>
      <c r="AE28" s="234">
        <v>0</v>
      </c>
      <c r="AF28" s="234">
        <v>0</v>
      </c>
      <c r="AG28" s="234">
        <v>0</v>
      </c>
      <c r="AH28" s="234">
        <v>0</v>
      </c>
      <c r="AI28" s="234">
        <v>0</v>
      </c>
      <c r="AJ28" s="234" t="s">
        <v>534</v>
      </c>
      <c r="AK28" s="234" t="s">
        <v>534</v>
      </c>
      <c r="AL28" s="234" t="s">
        <v>534</v>
      </c>
      <c r="AM28" s="234" t="s">
        <v>534</v>
      </c>
      <c r="AN28" s="234" t="s">
        <v>534</v>
      </c>
      <c r="AO28" s="234" t="s">
        <v>534</v>
      </c>
      <c r="AP28" s="234" t="s">
        <v>534</v>
      </c>
      <c r="AQ28" s="234" t="s">
        <v>534</v>
      </c>
      <c r="AR28" s="234">
        <v>0</v>
      </c>
      <c r="AS28" s="234">
        <v>0</v>
      </c>
      <c r="AT28" s="234">
        <f>'施設資源化量内訳'!D28</f>
        <v>96</v>
      </c>
      <c r="AU28" s="234">
        <f>'施設資源化量内訳'!E28</f>
        <v>0</v>
      </c>
      <c r="AV28" s="234">
        <f>'施設資源化量内訳'!F28</f>
        <v>0</v>
      </c>
      <c r="AW28" s="234">
        <f>'施設資源化量内訳'!G28</f>
        <v>0</v>
      </c>
      <c r="AX28" s="234">
        <f>'施設資源化量内訳'!H28</f>
        <v>88</v>
      </c>
      <c r="AY28" s="234">
        <f>'施設資源化量内訳'!I28</f>
        <v>0</v>
      </c>
      <c r="AZ28" s="234">
        <f>'施設資源化量内訳'!J28</f>
        <v>0</v>
      </c>
      <c r="BA28" s="234">
        <f>'施設資源化量内訳'!K28</f>
        <v>0</v>
      </c>
      <c r="BB28" s="234">
        <f>'施設資源化量内訳'!L28</f>
        <v>0</v>
      </c>
      <c r="BC28" s="234">
        <f>'施設資源化量内訳'!M28</f>
        <v>0</v>
      </c>
      <c r="BD28" s="234">
        <f>'施設資源化量内訳'!N28</f>
        <v>0</v>
      </c>
      <c r="BE28" s="234">
        <f>'施設資源化量内訳'!O28</f>
        <v>0</v>
      </c>
      <c r="BF28" s="234">
        <f>'施設資源化量内訳'!P28</f>
        <v>0</v>
      </c>
      <c r="BG28" s="234">
        <f>'施設資源化量内訳'!Q28</f>
        <v>0</v>
      </c>
      <c r="BH28" s="234">
        <f>'施設資源化量内訳'!R28</f>
        <v>0</v>
      </c>
      <c r="BI28" s="234">
        <f>'施設資源化量内訳'!S28</f>
        <v>0</v>
      </c>
      <c r="BJ28" s="234">
        <f>'施設資源化量内訳'!T28</f>
        <v>0</v>
      </c>
      <c r="BK28" s="234">
        <f>'施設資源化量内訳'!U28</f>
        <v>0</v>
      </c>
      <c r="BL28" s="234">
        <f>'施設資源化量内訳'!V28</f>
        <v>0</v>
      </c>
      <c r="BM28" s="234">
        <f>'施設資源化量内訳'!W28</f>
        <v>0</v>
      </c>
      <c r="BN28" s="234">
        <f>'施設資源化量内訳'!X28</f>
        <v>8</v>
      </c>
      <c r="BO28" s="234">
        <f>SUM(BP28:CI28)</f>
        <v>0</v>
      </c>
      <c r="BP28" s="234">
        <v>0</v>
      </c>
      <c r="BQ28" s="234">
        <v>0</v>
      </c>
      <c r="BR28" s="234">
        <v>0</v>
      </c>
      <c r="BS28" s="234">
        <v>0</v>
      </c>
      <c r="BT28" s="234">
        <v>0</v>
      </c>
      <c r="BU28" s="234">
        <v>0</v>
      </c>
      <c r="BV28" s="234">
        <v>0</v>
      </c>
      <c r="BW28" s="234">
        <v>0</v>
      </c>
      <c r="BX28" s="234">
        <v>0</v>
      </c>
      <c r="BY28" s="234">
        <v>0</v>
      </c>
      <c r="BZ28" s="234" t="s">
        <v>534</v>
      </c>
      <c r="CA28" s="234" t="s">
        <v>534</v>
      </c>
      <c r="CB28" s="234" t="s">
        <v>534</v>
      </c>
      <c r="CC28" s="234" t="s">
        <v>534</v>
      </c>
      <c r="CD28" s="234" t="s">
        <v>534</v>
      </c>
      <c r="CE28" s="234" t="s">
        <v>534</v>
      </c>
      <c r="CF28" s="234" t="s">
        <v>534</v>
      </c>
      <c r="CG28" s="234" t="s">
        <v>534</v>
      </c>
      <c r="CH28" s="234">
        <v>0</v>
      </c>
      <c r="CI28" s="234">
        <v>0</v>
      </c>
      <c r="CJ28" s="289" t="s">
        <v>544</v>
      </c>
    </row>
    <row r="29" spans="1:88" s="201" customFormat="1" ht="12" customHeight="1">
      <c r="A29" s="202" t="s">
        <v>530</v>
      </c>
      <c r="B29" s="203" t="s">
        <v>577</v>
      </c>
      <c r="C29" s="202" t="s">
        <v>578</v>
      </c>
      <c r="D29" s="234">
        <f>SUM(Y29,AT29,BO29)</f>
        <v>499</v>
      </c>
      <c r="E29" s="234">
        <f>SUM(Z29,AU29,BP29)</f>
        <v>331</v>
      </c>
      <c r="F29" s="234">
        <f>SUM(AA29,AV29,BQ29)</f>
        <v>1</v>
      </c>
      <c r="G29" s="234">
        <f>SUM(AB29,AW29,BR29)</f>
        <v>0</v>
      </c>
      <c r="H29" s="234">
        <f>SUM(AC29,AX29,BS29)</f>
        <v>150</v>
      </c>
      <c r="I29" s="234">
        <f>SUM(AD29,AY29,BT29)</f>
        <v>3</v>
      </c>
      <c r="J29" s="234">
        <f>SUM(AE29,AZ29,BU29)</f>
        <v>0</v>
      </c>
      <c r="K29" s="234">
        <f>SUM(AF29,BA29,BV29)</f>
        <v>0</v>
      </c>
      <c r="L29" s="234">
        <f>SUM(AG29,BB29,BW29)</f>
        <v>0</v>
      </c>
      <c r="M29" s="234">
        <f>SUM(AH29,BC29,BX29)</f>
        <v>0</v>
      </c>
      <c r="N29" s="234">
        <f>SUM(AI29,BD29,BY29)</f>
        <v>0</v>
      </c>
      <c r="O29" s="234">
        <f>SUM(AJ29,BE29,BZ29)</f>
        <v>0</v>
      </c>
      <c r="P29" s="234">
        <f>SUM(AK29,BF29,CA29)</f>
        <v>0</v>
      </c>
      <c r="Q29" s="234">
        <f>SUM(AL29,BG29,CB29)</f>
        <v>0</v>
      </c>
      <c r="R29" s="234">
        <f>SUM(AM29,BH29,CC29)</f>
        <v>0</v>
      </c>
      <c r="S29" s="234">
        <f>SUM(AN29,BI29,CD29)</f>
        <v>0</v>
      </c>
      <c r="T29" s="234">
        <f>SUM(AO29,BJ29,CE29)</f>
        <v>0</v>
      </c>
      <c r="U29" s="234">
        <f>SUM(AP29,BK29,CF29)</f>
        <v>0</v>
      </c>
      <c r="V29" s="234">
        <f>SUM(AQ29,BL29,CG29)</f>
        <v>0</v>
      </c>
      <c r="W29" s="234">
        <f>SUM(AR29,BM29,CH29)</f>
        <v>0</v>
      </c>
      <c r="X29" s="234">
        <f>SUM(AS29,BN29,CI29)</f>
        <v>14</v>
      </c>
      <c r="Y29" s="234">
        <f>SUM(Z29:AS29)</f>
        <v>335</v>
      </c>
      <c r="Z29" s="234">
        <v>331</v>
      </c>
      <c r="AA29" s="234">
        <v>1</v>
      </c>
      <c r="AB29" s="234">
        <v>0</v>
      </c>
      <c r="AC29" s="234">
        <v>0</v>
      </c>
      <c r="AD29" s="234">
        <v>3</v>
      </c>
      <c r="AE29" s="234">
        <v>0</v>
      </c>
      <c r="AF29" s="234">
        <v>0</v>
      </c>
      <c r="AG29" s="234">
        <v>0</v>
      </c>
      <c r="AH29" s="234">
        <v>0</v>
      </c>
      <c r="AI29" s="234">
        <v>0</v>
      </c>
      <c r="AJ29" s="234" t="s">
        <v>534</v>
      </c>
      <c r="AK29" s="234" t="s">
        <v>534</v>
      </c>
      <c r="AL29" s="234" t="s">
        <v>534</v>
      </c>
      <c r="AM29" s="234" t="s">
        <v>534</v>
      </c>
      <c r="AN29" s="234" t="s">
        <v>534</v>
      </c>
      <c r="AO29" s="234" t="s">
        <v>534</v>
      </c>
      <c r="AP29" s="234" t="s">
        <v>534</v>
      </c>
      <c r="AQ29" s="234" t="s">
        <v>534</v>
      </c>
      <c r="AR29" s="234">
        <v>0</v>
      </c>
      <c r="AS29" s="234">
        <v>0</v>
      </c>
      <c r="AT29" s="234">
        <f>'施設資源化量内訳'!D29</f>
        <v>164</v>
      </c>
      <c r="AU29" s="234">
        <f>'施設資源化量内訳'!E29</f>
        <v>0</v>
      </c>
      <c r="AV29" s="234">
        <f>'施設資源化量内訳'!F29</f>
        <v>0</v>
      </c>
      <c r="AW29" s="234">
        <f>'施設資源化量内訳'!G29</f>
        <v>0</v>
      </c>
      <c r="AX29" s="234">
        <f>'施設資源化量内訳'!H29</f>
        <v>150</v>
      </c>
      <c r="AY29" s="234">
        <f>'施設資源化量内訳'!I29</f>
        <v>0</v>
      </c>
      <c r="AZ29" s="234">
        <f>'施設資源化量内訳'!J29</f>
        <v>0</v>
      </c>
      <c r="BA29" s="234">
        <f>'施設資源化量内訳'!K29</f>
        <v>0</v>
      </c>
      <c r="BB29" s="234">
        <f>'施設資源化量内訳'!L29</f>
        <v>0</v>
      </c>
      <c r="BC29" s="234">
        <f>'施設資源化量内訳'!M29</f>
        <v>0</v>
      </c>
      <c r="BD29" s="234">
        <f>'施設資源化量内訳'!N29</f>
        <v>0</v>
      </c>
      <c r="BE29" s="234">
        <f>'施設資源化量内訳'!O29</f>
        <v>0</v>
      </c>
      <c r="BF29" s="234">
        <f>'施設資源化量内訳'!P29</f>
        <v>0</v>
      </c>
      <c r="BG29" s="234">
        <f>'施設資源化量内訳'!Q29</f>
        <v>0</v>
      </c>
      <c r="BH29" s="234">
        <f>'施設資源化量内訳'!R29</f>
        <v>0</v>
      </c>
      <c r="BI29" s="234">
        <f>'施設資源化量内訳'!S29</f>
        <v>0</v>
      </c>
      <c r="BJ29" s="234">
        <f>'施設資源化量内訳'!T29</f>
        <v>0</v>
      </c>
      <c r="BK29" s="234">
        <f>'施設資源化量内訳'!U29</f>
        <v>0</v>
      </c>
      <c r="BL29" s="234">
        <f>'施設資源化量内訳'!V29</f>
        <v>0</v>
      </c>
      <c r="BM29" s="234">
        <f>'施設資源化量内訳'!W29</f>
        <v>0</v>
      </c>
      <c r="BN29" s="234">
        <f>'施設資源化量内訳'!X29</f>
        <v>14</v>
      </c>
      <c r="BO29" s="234">
        <f>SUM(BP29:CI29)</f>
        <v>0</v>
      </c>
      <c r="BP29" s="234">
        <v>0</v>
      </c>
      <c r="BQ29" s="234">
        <v>0</v>
      </c>
      <c r="BR29" s="234">
        <v>0</v>
      </c>
      <c r="BS29" s="234">
        <v>0</v>
      </c>
      <c r="BT29" s="234">
        <v>0</v>
      </c>
      <c r="BU29" s="234">
        <v>0</v>
      </c>
      <c r="BV29" s="234">
        <v>0</v>
      </c>
      <c r="BW29" s="234">
        <v>0</v>
      </c>
      <c r="BX29" s="234">
        <v>0</v>
      </c>
      <c r="BY29" s="234">
        <v>0</v>
      </c>
      <c r="BZ29" s="234" t="s">
        <v>534</v>
      </c>
      <c r="CA29" s="234" t="s">
        <v>534</v>
      </c>
      <c r="CB29" s="234" t="s">
        <v>534</v>
      </c>
      <c r="CC29" s="234" t="s">
        <v>534</v>
      </c>
      <c r="CD29" s="234" t="s">
        <v>534</v>
      </c>
      <c r="CE29" s="234" t="s">
        <v>534</v>
      </c>
      <c r="CF29" s="234" t="s">
        <v>534</v>
      </c>
      <c r="CG29" s="234" t="s">
        <v>534</v>
      </c>
      <c r="CH29" s="234">
        <v>0</v>
      </c>
      <c r="CI29" s="234">
        <v>0</v>
      </c>
      <c r="CJ29" s="289" t="s">
        <v>544</v>
      </c>
    </row>
    <row r="30" spans="1:88" s="201" customFormat="1" ht="12" customHeight="1">
      <c r="A30" s="202" t="s">
        <v>530</v>
      </c>
      <c r="B30" s="203" t="s">
        <v>579</v>
      </c>
      <c r="C30" s="202" t="s">
        <v>580</v>
      </c>
      <c r="D30" s="234">
        <f>SUM(Y30,AT30,BO30)</f>
        <v>474</v>
      </c>
      <c r="E30" s="234">
        <f>SUM(Z30,AU30,BP30)</f>
        <v>111</v>
      </c>
      <c r="F30" s="234">
        <f>SUM(AA30,AV30,BQ30)</f>
        <v>0</v>
      </c>
      <c r="G30" s="234">
        <f>SUM(AB30,AW30,BR30)</f>
        <v>0</v>
      </c>
      <c r="H30" s="234">
        <f>SUM(AC30,AX30,BS30)</f>
        <v>146</v>
      </c>
      <c r="I30" s="234">
        <f>SUM(AD30,AY30,BT30)</f>
        <v>133</v>
      </c>
      <c r="J30" s="234">
        <f>SUM(AE30,AZ30,BU30)</f>
        <v>84</v>
      </c>
      <c r="K30" s="234">
        <f>SUM(AF30,BA30,BV30)</f>
        <v>0</v>
      </c>
      <c r="L30" s="234">
        <f>SUM(AG30,BB30,BW30)</f>
        <v>0</v>
      </c>
      <c r="M30" s="234">
        <f>SUM(AH30,BC30,BX30)</f>
        <v>0</v>
      </c>
      <c r="N30" s="234">
        <f>SUM(AI30,BD30,BY30)</f>
        <v>0</v>
      </c>
      <c r="O30" s="234">
        <f>SUM(AJ30,BE30,BZ30)</f>
        <v>0</v>
      </c>
      <c r="P30" s="234">
        <f>SUM(AK30,BF30,CA30)</f>
        <v>0</v>
      </c>
      <c r="Q30" s="234">
        <f>SUM(AL30,BG30,CB30)</f>
        <v>0</v>
      </c>
      <c r="R30" s="234">
        <f>SUM(AM30,BH30,CC30)</f>
        <v>0</v>
      </c>
      <c r="S30" s="234">
        <f>SUM(AN30,BI30,CD30)</f>
        <v>0</v>
      </c>
      <c r="T30" s="234">
        <f>SUM(AO30,BJ30,CE30)</f>
        <v>0</v>
      </c>
      <c r="U30" s="234">
        <f>SUM(AP30,BK30,CF30)</f>
        <v>0</v>
      </c>
      <c r="V30" s="234">
        <f>SUM(AQ30,BL30,CG30)</f>
        <v>0</v>
      </c>
      <c r="W30" s="234">
        <f>SUM(AR30,BM30,CH30)</f>
        <v>0</v>
      </c>
      <c r="X30" s="234">
        <f>SUM(AS30,BN30,CI30)</f>
        <v>0</v>
      </c>
      <c r="Y30" s="234">
        <f>SUM(Z30:AS30)</f>
        <v>0</v>
      </c>
      <c r="Z30" s="234">
        <v>0</v>
      </c>
      <c r="AA30" s="234">
        <v>0</v>
      </c>
      <c r="AB30" s="234">
        <v>0</v>
      </c>
      <c r="AC30" s="234">
        <v>0</v>
      </c>
      <c r="AD30" s="234">
        <v>0</v>
      </c>
      <c r="AE30" s="234">
        <v>0</v>
      </c>
      <c r="AF30" s="234">
        <v>0</v>
      </c>
      <c r="AG30" s="234">
        <v>0</v>
      </c>
      <c r="AH30" s="234">
        <v>0</v>
      </c>
      <c r="AI30" s="234">
        <v>0</v>
      </c>
      <c r="AJ30" s="234" t="s">
        <v>534</v>
      </c>
      <c r="AK30" s="234" t="s">
        <v>534</v>
      </c>
      <c r="AL30" s="234" t="s">
        <v>534</v>
      </c>
      <c r="AM30" s="234" t="s">
        <v>534</v>
      </c>
      <c r="AN30" s="234" t="s">
        <v>534</v>
      </c>
      <c r="AO30" s="234" t="s">
        <v>534</v>
      </c>
      <c r="AP30" s="234" t="s">
        <v>534</v>
      </c>
      <c r="AQ30" s="234" t="s">
        <v>534</v>
      </c>
      <c r="AR30" s="234">
        <v>0</v>
      </c>
      <c r="AS30" s="234">
        <v>0</v>
      </c>
      <c r="AT30" s="234">
        <f>'施設資源化量内訳'!D30</f>
        <v>362</v>
      </c>
      <c r="AU30" s="234">
        <f>'施設資源化量内訳'!E30</f>
        <v>0</v>
      </c>
      <c r="AV30" s="234">
        <f>'施設資源化量内訳'!F30</f>
        <v>0</v>
      </c>
      <c r="AW30" s="234">
        <f>'施設資源化量内訳'!G30</f>
        <v>0</v>
      </c>
      <c r="AX30" s="234">
        <f>'施設資源化量内訳'!H30</f>
        <v>146</v>
      </c>
      <c r="AY30" s="234">
        <f>'施設資源化量内訳'!I30</f>
        <v>132</v>
      </c>
      <c r="AZ30" s="234">
        <f>'施設資源化量内訳'!J30</f>
        <v>84</v>
      </c>
      <c r="BA30" s="234">
        <f>'施設資源化量内訳'!K30</f>
        <v>0</v>
      </c>
      <c r="BB30" s="234">
        <f>'施設資源化量内訳'!L30</f>
        <v>0</v>
      </c>
      <c r="BC30" s="234">
        <f>'施設資源化量内訳'!M30</f>
        <v>0</v>
      </c>
      <c r="BD30" s="234">
        <f>'施設資源化量内訳'!N30</f>
        <v>0</v>
      </c>
      <c r="BE30" s="234">
        <f>'施設資源化量内訳'!O30</f>
        <v>0</v>
      </c>
      <c r="BF30" s="234">
        <f>'施設資源化量内訳'!P30</f>
        <v>0</v>
      </c>
      <c r="BG30" s="234">
        <f>'施設資源化量内訳'!Q30</f>
        <v>0</v>
      </c>
      <c r="BH30" s="234">
        <f>'施設資源化量内訳'!R30</f>
        <v>0</v>
      </c>
      <c r="BI30" s="234">
        <f>'施設資源化量内訳'!S30</f>
        <v>0</v>
      </c>
      <c r="BJ30" s="234">
        <f>'施設資源化量内訳'!T30</f>
        <v>0</v>
      </c>
      <c r="BK30" s="234">
        <f>'施設資源化量内訳'!U30</f>
        <v>0</v>
      </c>
      <c r="BL30" s="234">
        <f>'施設資源化量内訳'!V30</f>
        <v>0</v>
      </c>
      <c r="BM30" s="234">
        <f>'施設資源化量内訳'!W30</f>
        <v>0</v>
      </c>
      <c r="BN30" s="234">
        <f>'施設資源化量内訳'!X30</f>
        <v>0</v>
      </c>
      <c r="BO30" s="234">
        <f>SUM(BP30:CI30)</f>
        <v>112</v>
      </c>
      <c r="BP30" s="234">
        <v>111</v>
      </c>
      <c r="BQ30" s="234">
        <v>0</v>
      </c>
      <c r="BR30" s="234">
        <v>0</v>
      </c>
      <c r="BS30" s="234">
        <v>0</v>
      </c>
      <c r="BT30" s="234">
        <v>1</v>
      </c>
      <c r="BU30" s="234">
        <v>0</v>
      </c>
      <c r="BV30" s="234">
        <v>0</v>
      </c>
      <c r="BW30" s="234">
        <v>0</v>
      </c>
      <c r="BX30" s="234">
        <v>0</v>
      </c>
      <c r="BY30" s="234">
        <v>0</v>
      </c>
      <c r="BZ30" s="234" t="s">
        <v>534</v>
      </c>
      <c r="CA30" s="234" t="s">
        <v>534</v>
      </c>
      <c r="CB30" s="234" t="s">
        <v>534</v>
      </c>
      <c r="CC30" s="234" t="s">
        <v>534</v>
      </c>
      <c r="CD30" s="234" t="s">
        <v>534</v>
      </c>
      <c r="CE30" s="234" t="s">
        <v>534</v>
      </c>
      <c r="CF30" s="234" t="s">
        <v>534</v>
      </c>
      <c r="CG30" s="234" t="s">
        <v>534</v>
      </c>
      <c r="CH30" s="234">
        <v>0</v>
      </c>
      <c r="CI30" s="234">
        <v>0</v>
      </c>
      <c r="CJ30" s="289" t="s">
        <v>544</v>
      </c>
    </row>
    <row r="31" spans="1:88" s="201" customFormat="1" ht="12" customHeight="1">
      <c r="A31" s="202" t="s">
        <v>530</v>
      </c>
      <c r="B31" s="203" t="s">
        <v>581</v>
      </c>
      <c r="C31" s="202" t="s">
        <v>582</v>
      </c>
      <c r="D31" s="234">
        <f>SUM(Y31,AT31,BO31)</f>
        <v>147.4</v>
      </c>
      <c r="E31" s="234">
        <f>SUM(Z31,AU31,BP31)</f>
        <v>47</v>
      </c>
      <c r="F31" s="234">
        <f>SUM(AA31,AV31,BQ31)</f>
        <v>0</v>
      </c>
      <c r="G31" s="234">
        <f>SUM(AB31,AW31,BR31)</f>
        <v>14</v>
      </c>
      <c r="H31" s="234">
        <f>SUM(AC31,AX31,BS31)</f>
        <v>34</v>
      </c>
      <c r="I31" s="234">
        <f>SUM(AD31,AY31,BT31)</f>
        <v>32</v>
      </c>
      <c r="J31" s="234">
        <f>SUM(AE31,AZ31,BU31)</f>
        <v>6</v>
      </c>
      <c r="K31" s="234">
        <f>SUM(AF31,BA31,BV31)</f>
        <v>0</v>
      </c>
      <c r="L31" s="234">
        <f>SUM(AG31,BB31,BW31)</f>
        <v>11</v>
      </c>
      <c r="M31" s="234">
        <f>SUM(AH31,BC31,BX31)</f>
        <v>0</v>
      </c>
      <c r="N31" s="234">
        <f>SUM(AI31,BD31,BY31)</f>
        <v>0</v>
      </c>
      <c r="O31" s="234">
        <f>SUM(AJ31,BE31,BZ31)</f>
        <v>0</v>
      </c>
      <c r="P31" s="234">
        <f>SUM(AK31,BF31,CA31)</f>
        <v>0</v>
      </c>
      <c r="Q31" s="234">
        <f>SUM(AL31,BG31,CB31)</f>
        <v>0</v>
      </c>
      <c r="R31" s="234">
        <f>SUM(AM31,BH31,CC31)</f>
        <v>0</v>
      </c>
      <c r="S31" s="234">
        <f>SUM(AN31,BI31,CD31)</f>
        <v>0</v>
      </c>
      <c r="T31" s="234">
        <f>SUM(AO31,BJ31,CE31)</f>
        <v>0</v>
      </c>
      <c r="U31" s="234">
        <f>SUM(AP31,BK31,CF31)</f>
        <v>0</v>
      </c>
      <c r="V31" s="234">
        <f>SUM(AQ31,BL31,CG31)</f>
        <v>0</v>
      </c>
      <c r="W31" s="234">
        <f>SUM(AR31,BM31,CH31)</f>
        <v>0.4</v>
      </c>
      <c r="X31" s="234">
        <f>SUM(AS31,BN31,CI31)</f>
        <v>3</v>
      </c>
      <c r="Y31" s="234">
        <f>SUM(Z31:AS31)</f>
        <v>61</v>
      </c>
      <c r="Z31" s="234">
        <v>47</v>
      </c>
      <c r="AA31" s="234">
        <v>0</v>
      </c>
      <c r="AB31" s="234">
        <v>14</v>
      </c>
      <c r="AC31" s="234">
        <v>0</v>
      </c>
      <c r="AD31" s="234">
        <v>0</v>
      </c>
      <c r="AE31" s="234">
        <v>0</v>
      </c>
      <c r="AF31" s="234">
        <v>0</v>
      </c>
      <c r="AG31" s="234">
        <v>0</v>
      </c>
      <c r="AH31" s="234">
        <v>0</v>
      </c>
      <c r="AI31" s="234">
        <v>0</v>
      </c>
      <c r="AJ31" s="234" t="s">
        <v>534</v>
      </c>
      <c r="AK31" s="234" t="s">
        <v>534</v>
      </c>
      <c r="AL31" s="234" t="s">
        <v>534</v>
      </c>
      <c r="AM31" s="234" t="s">
        <v>534</v>
      </c>
      <c r="AN31" s="234" t="s">
        <v>534</v>
      </c>
      <c r="AO31" s="234" t="s">
        <v>534</v>
      </c>
      <c r="AP31" s="234" t="s">
        <v>534</v>
      </c>
      <c r="AQ31" s="234" t="s">
        <v>534</v>
      </c>
      <c r="AR31" s="234">
        <v>0</v>
      </c>
      <c r="AS31" s="234">
        <v>0</v>
      </c>
      <c r="AT31" s="234">
        <f>'施設資源化量内訳'!D31</f>
        <v>86.4</v>
      </c>
      <c r="AU31" s="234">
        <f>'施設資源化量内訳'!E31</f>
        <v>0</v>
      </c>
      <c r="AV31" s="234">
        <f>'施設資源化量内訳'!F31</f>
        <v>0</v>
      </c>
      <c r="AW31" s="234">
        <f>'施設資源化量内訳'!G31</f>
        <v>0</v>
      </c>
      <c r="AX31" s="234">
        <f>'施設資源化量内訳'!H31</f>
        <v>34</v>
      </c>
      <c r="AY31" s="234">
        <f>'施設資源化量内訳'!I31</f>
        <v>32</v>
      </c>
      <c r="AZ31" s="234">
        <f>'施設資源化量内訳'!J31</f>
        <v>6</v>
      </c>
      <c r="BA31" s="234">
        <f>'施設資源化量内訳'!K31</f>
        <v>0</v>
      </c>
      <c r="BB31" s="234">
        <f>'施設資源化量内訳'!L31</f>
        <v>11</v>
      </c>
      <c r="BC31" s="234">
        <f>'施設資源化量内訳'!M31</f>
        <v>0</v>
      </c>
      <c r="BD31" s="234">
        <f>'施設資源化量内訳'!N31</f>
        <v>0</v>
      </c>
      <c r="BE31" s="234">
        <f>'施設資源化量内訳'!O31</f>
        <v>0</v>
      </c>
      <c r="BF31" s="234">
        <f>'施設資源化量内訳'!P31</f>
        <v>0</v>
      </c>
      <c r="BG31" s="234">
        <f>'施設資源化量内訳'!Q31</f>
        <v>0</v>
      </c>
      <c r="BH31" s="234">
        <f>'施設資源化量内訳'!R31</f>
        <v>0</v>
      </c>
      <c r="BI31" s="234">
        <f>'施設資源化量内訳'!S31</f>
        <v>0</v>
      </c>
      <c r="BJ31" s="234">
        <f>'施設資源化量内訳'!T31</f>
        <v>0</v>
      </c>
      <c r="BK31" s="234">
        <f>'施設資源化量内訳'!U31</f>
        <v>0</v>
      </c>
      <c r="BL31" s="234">
        <f>'施設資源化量内訳'!V31</f>
        <v>0</v>
      </c>
      <c r="BM31" s="234">
        <f>'施設資源化量内訳'!W31</f>
        <v>0.4</v>
      </c>
      <c r="BN31" s="234">
        <f>'施設資源化量内訳'!X31</f>
        <v>3</v>
      </c>
      <c r="BO31" s="234">
        <f>SUM(BP31:CI31)</f>
        <v>0</v>
      </c>
      <c r="BP31" s="234">
        <v>0</v>
      </c>
      <c r="BQ31" s="234">
        <v>0</v>
      </c>
      <c r="BR31" s="234">
        <v>0</v>
      </c>
      <c r="BS31" s="234">
        <v>0</v>
      </c>
      <c r="BT31" s="234">
        <v>0</v>
      </c>
      <c r="BU31" s="234">
        <v>0</v>
      </c>
      <c r="BV31" s="234">
        <v>0</v>
      </c>
      <c r="BW31" s="234">
        <v>0</v>
      </c>
      <c r="BX31" s="234">
        <v>0</v>
      </c>
      <c r="BY31" s="234">
        <v>0</v>
      </c>
      <c r="BZ31" s="234" t="s">
        <v>534</v>
      </c>
      <c r="CA31" s="234" t="s">
        <v>534</v>
      </c>
      <c r="CB31" s="234" t="s">
        <v>534</v>
      </c>
      <c r="CC31" s="234" t="s">
        <v>534</v>
      </c>
      <c r="CD31" s="234" t="s">
        <v>534</v>
      </c>
      <c r="CE31" s="234" t="s">
        <v>534</v>
      </c>
      <c r="CF31" s="234" t="s">
        <v>534</v>
      </c>
      <c r="CG31" s="234" t="s">
        <v>534</v>
      </c>
      <c r="CH31" s="234">
        <v>0</v>
      </c>
      <c r="CI31" s="234">
        <v>0</v>
      </c>
      <c r="CJ31" s="289" t="s">
        <v>535</v>
      </c>
    </row>
    <row r="32" spans="1:88" s="201" customFormat="1" ht="12" customHeight="1">
      <c r="A32" s="202" t="s">
        <v>530</v>
      </c>
      <c r="B32" s="203" t="s">
        <v>583</v>
      </c>
      <c r="C32" s="202" t="s">
        <v>584</v>
      </c>
      <c r="D32" s="234">
        <f>SUM(Y32,AT32,BO32)</f>
        <v>948</v>
      </c>
      <c r="E32" s="234">
        <f>SUM(Z32,AU32,BP32)</f>
        <v>427</v>
      </c>
      <c r="F32" s="234">
        <f>SUM(AA32,AV32,BQ32)</f>
        <v>4</v>
      </c>
      <c r="G32" s="234">
        <f>SUM(AB32,AW32,BR32)</f>
        <v>116</v>
      </c>
      <c r="H32" s="234">
        <f>SUM(AC32,AX32,BS32)</f>
        <v>160</v>
      </c>
      <c r="I32" s="234">
        <f>SUM(AD32,AY32,BT32)</f>
        <v>153</v>
      </c>
      <c r="J32" s="234">
        <f>SUM(AE32,AZ32,BU32)</f>
        <v>28</v>
      </c>
      <c r="K32" s="234">
        <f>SUM(AF32,BA32,BV32)</f>
        <v>0</v>
      </c>
      <c r="L32" s="234">
        <f>SUM(AG32,BB32,BW32)</f>
        <v>50</v>
      </c>
      <c r="M32" s="234">
        <f>SUM(AH32,BC32,BX32)</f>
        <v>0</v>
      </c>
      <c r="N32" s="234">
        <f>SUM(AI32,BD32,BY32)</f>
        <v>0</v>
      </c>
      <c r="O32" s="234">
        <f>SUM(AJ32,BE32,BZ32)</f>
        <v>0</v>
      </c>
      <c r="P32" s="234">
        <f>SUM(AK32,BF32,CA32)</f>
        <v>0</v>
      </c>
      <c r="Q32" s="234">
        <f>SUM(AL32,BG32,CB32)</f>
        <v>0</v>
      </c>
      <c r="R32" s="234">
        <f>SUM(AM32,BH32,CC32)</f>
        <v>0</v>
      </c>
      <c r="S32" s="234">
        <f>SUM(AN32,BI32,CD32)</f>
        <v>0</v>
      </c>
      <c r="T32" s="234">
        <f>SUM(AO32,BJ32,CE32)</f>
        <v>0</v>
      </c>
      <c r="U32" s="234">
        <f>SUM(AP32,BK32,CF32)</f>
        <v>0</v>
      </c>
      <c r="V32" s="234">
        <f>SUM(AQ32,BL32,CG32)</f>
        <v>0</v>
      </c>
      <c r="W32" s="234">
        <f>SUM(AR32,BM32,CH32)</f>
        <v>0</v>
      </c>
      <c r="X32" s="234">
        <f>SUM(AS32,BN32,CI32)</f>
        <v>10</v>
      </c>
      <c r="Y32" s="234">
        <f>SUM(Z32:AS32)</f>
        <v>286</v>
      </c>
      <c r="Z32" s="234">
        <v>220</v>
      </c>
      <c r="AA32" s="234">
        <v>2</v>
      </c>
      <c r="AB32" s="234">
        <v>64</v>
      </c>
      <c r="AC32" s="234">
        <v>0</v>
      </c>
      <c r="AD32" s="234">
        <v>0</v>
      </c>
      <c r="AE32" s="234">
        <v>0</v>
      </c>
      <c r="AF32" s="234">
        <v>0</v>
      </c>
      <c r="AG32" s="234">
        <v>0</v>
      </c>
      <c r="AH32" s="234">
        <v>0</v>
      </c>
      <c r="AI32" s="234">
        <v>0</v>
      </c>
      <c r="AJ32" s="234" t="s">
        <v>534</v>
      </c>
      <c r="AK32" s="234" t="s">
        <v>534</v>
      </c>
      <c r="AL32" s="234" t="s">
        <v>534</v>
      </c>
      <c r="AM32" s="234" t="s">
        <v>534</v>
      </c>
      <c r="AN32" s="234" t="s">
        <v>534</v>
      </c>
      <c r="AO32" s="234" t="s">
        <v>534</v>
      </c>
      <c r="AP32" s="234" t="s">
        <v>534</v>
      </c>
      <c r="AQ32" s="234" t="s">
        <v>534</v>
      </c>
      <c r="AR32" s="234">
        <v>0</v>
      </c>
      <c r="AS32" s="234">
        <v>0</v>
      </c>
      <c r="AT32" s="234">
        <f>'施設資源化量内訳'!D32</f>
        <v>383</v>
      </c>
      <c r="AU32" s="234">
        <f>'施設資源化量内訳'!E32</f>
        <v>0</v>
      </c>
      <c r="AV32" s="234">
        <f>'施設資源化量内訳'!F32</f>
        <v>0</v>
      </c>
      <c r="AW32" s="234">
        <f>'施設資源化量内訳'!G32</f>
        <v>0</v>
      </c>
      <c r="AX32" s="234">
        <f>'施設資源化量内訳'!H32</f>
        <v>150</v>
      </c>
      <c r="AY32" s="234">
        <f>'施設資源化量内訳'!I32</f>
        <v>145</v>
      </c>
      <c r="AZ32" s="234">
        <f>'施設資源化量内訳'!J32</f>
        <v>28</v>
      </c>
      <c r="BA32" s="234">
        <f>'施設資源化量内訳'!K32</f>
        <v>0</v>
      </c>
      <c r="BB32" s="234">
        <f>'施設資源化量内訳'!L32</f>
        <v>50</v>
      </c>
      <c r="BC32" s="234">
        <f>'施設資源化量内訳'!M32</f>
        <v>0</v>
      </c>
      <c r="BD32" s="234">
        <f>'施設資源化量内訳'!N32</f>
        <v>0</v>
      </c>
      <c r="BE32" s="234">
        <f>'施設資源化量内訳'!O32</f>
        <v>0</v>
      </c>
      <c r="BF32" s="234">
        <f>'施設資源化量内訳'!P32</f>
        <v>0</v>
      </c>
      <c r="BG32" s="234">
        <f>'施設資源化量内訳'!Q32</f>
        <v>0</v>
      </c>
      <c r="BH32" s="234">
        <f>'施設資源化量内訳'!R32</f>
        <v>0</v>
      </c>
      <c r="BI32" s="234">
        <f>'施設資源化量内訳'!S32</f>
        <v>0</v>
      </c>
      <c r="BJ32" s="234">
        <f>'施設資源化量内訳'!T32</f>
        <v>0</v>
      </c>
      <c r="BK32" s="234">
        <f>'施設資源化量内訳'!U32</f>
        <v>0</v>
      </c>
      <c r="BL32" s="234">
        <f>'施設資源化量内訳'!V32</f>
        <v>0</v>
      </c>
      <c r="BM32" s="234">
        <f>'施設資源化量内訳'!W32</f>
        <v>0</v>
      </c>
      <c r="BN32" s="234">
        <f>'施設資源化量内訳'!X32</f>
        <v>10</v>
      </c>
      <c r="BO32" s="234">
        <f>SUM(BP32:CI32)</f>
        <v>279</v>
      </c>
      <c r="BP32" s="234">
        <v>207</v>
      </c>
      <c r="BQ32" s="234">
        <v>2</v>
      </c>
      <c r="BR32" s="234">
        <v>52</v>
      </c>
      <c r="BS32" s="234">
        <v>10</v>
      </c>
      <c r="BT32" s="234">
        <v>8</v>
      </c>
      <c r="BU32" s="234">
        <v>0</v>
      </c>
      <c r="BV32" s="234">
        <v>0</v>
      </c>
      <c r="BW32" s="234">
        <v>0</v>
      </c>
      <c r="BX32" s="234">
        <v>0</v>
      </c>
      <c r="BY32" s="234">
        <v>0</v>
      </c>
      <c r="BZ32" s="234" t="s">
        <v>534</v>
      </c>
      <c r="CA32" s="234" t="s">
        <v>534</v>
      </c>
      <c r="CB32" s="234" t="s">
        <v>534</v>
      </c>
      <c r="CC32" s="234" t="s">
        <v>534</v>
      </c>
      <c r="CD32" s="234" t="s">
        <v>534</v>
      </c>
      <c r="CE32" s="234" t="s">
        <v>534</v>
      </c>
      <c r="CF32" s="234" t="s">
        <v>534</v>
      </c>
      <c r="CG32" s="234" t="s">
        <v>534</v>
      </c>
      <c r="CH32" s="234">
        <v>0</v>
      </c>
      <c r="CI32" s="234">
        <v>0</v>
      </c>
      <c r="CJ32" s="289" t="s">
        <v>535</v>
      </c>
    </row>
    <row r="33" spans="1:88" s="201" customFormat="1" ht="12" customHeight="1">
      <c r="A33" s="202" t="s">
        <v>530</v>
      </c>
      <c r="B33" s="203" t="s">
        <v>585</v>
      </c>
      <c r="C33" s="202" t="s">
        <v>586</v>
      </c>
      <c r="D33" s="234">
        <f>SUM(Y33,AT33,BO33)</f>
        <v>285</v>
      </c>
      <c r="E33" s="234">
        <f>SUM(Z33,AU33,BP33)</f>
        <v>122</v>
      </c>
      <c r="F33" s="234">
        <f>SUM(AA33,AV33,BQ33)</f>
        <v>2</v>
      </c>
      <c r="G33" s="234">
        <f>SUM(AB33,AW33,BR33)</f>
        <v>0</v>
      </c>
      <c r="H33" s="234">
        <f>SUM(AC33,AX33,BS33)</f>
        <v>40</v>
      </c>
      <c r="I33" s="234">
        <f>SUM(AD33,AY33,BT33)</f>
        <v>60</v>
      </c>
      <c r="J33" s="234">
        <f>SUM(AE33,AZ33,BU33)</f>
        <v>6</v>
      </c>
      <c r="K33" s="234">
        <f>SUM(AF33,BA33,BV33)</f>
        <v>0</v>
      </c>
      <c r="L33" s="234">
        <f>SUM(AG33,BB33,BW33)</f>
        <v>0</v>
      </c>
      <c r="M33" s="234">
        <f>SUM(AH33,BC33,BX33)</f>
        <v>0</v>
      </c>
      <c r="N33" s="234">
        <f>SUM(AI33,BD33,BY33)</f>
        <v>0</v>
      </c>
      <c r="O33" s="234">
        <f>SUM(AJ33,BE33,BZ33)</f>
        <v>0</v>
      </c>
      <c r="P33" s="234">
        <f>SUM(AK33,BF33,CA33)</f>
        <v>0</v>
      </c>
      <c r="Q33" s="234">
        <f>SUM(AL33,BG33,CB33)</f>
        <v>0</v>
      </c>
      <c r="R33" s="234">
        <f>SUM(AM33,BH33,CC33)</f>
        <v>0</v>
      </c>
      <c r="S33" s="234">
        <f>SUM(AN33,BI33,CD33)</f>
        <v>0</v>
      </c>
      <c r="T33" s="234">
        <f>SUM(AO33,BJ33,CE33)</f>
        <v>0</v>
      </c>
      <c r="U33" s="234">
        <f>SUM(AP33,BK33,CF33)</f>
        <v>0</v>
      </c>
      <c r="V33" s="234">
        <f>SUM(AQ33,BL33,CG33)</f>
        <v>0</v>
      </c>
      <c r="W33" s="234">
        <f>SUM(AR33,BM33,CH33)</f>
        <v>0</v>
      </c>
      <c r="X33" s="234">
        <f>SUM(AS33,BN33,CI33)</f>
        <v>55</v>
      </c>
      <c r="Y33" s="234">
        <f>SUM(Z33:AS33)</f>
        <v>174</v>
      </c>
      <c r="Z33" s="234">
        <v>122</v>
      </c>
      <c r="AA33" s="234">
        <v>0</v>
      </c>
      <c r="AB33" s="234">
        <v>0</v>
      </c>
      <c r="AC33" s="234">
        <v>0</v>
      </c>
      <c r="AD33" s="234">
        <v>0</v>
      </c>
      <c r="AE33" s="234">
        <v>0</v>
      </c>
      <c r="AF33" s="234">
        <v>0</v>
      </c>
      <c r="AG33" s="234">
        <v>0</v>
      </c>
      <c r="AH33" s="234">
        <v>0</v>
      </c>
      <c r="AI33" s="234">
        <v>0</v>
      </c>
      <c r="AJ33" s="234" t="s">
        <v>534</v>
      </c>
      <c r="AK33" s="234" t="s">
        <v>534</v>
      </c>
      <c r="AL33" s="234" t="s">
        <v>534</v>
      </c>
      <c r="AM33" s="234" t="s">
        <v>534</v>
      </c>
      <c r="AN33" s="234" t="s">
        <v>534</v>
      </c>
      <c r="AO33" s="234" t="s">
        <v>534</v>
      </c>
      <c r="AP33" s="234" t="s">
        <v>534</v>
      </c>
      <c r="AQ33" s="234" t="s">
        <v>534</v>
      </c>
      <c r="AR33" s="234">
        <v>0</v>
      </c>
      <c r="AS33" s="234">
        <v>52</v>
      </c>
      <c r="AT33" s="234">
        <f>'施設資源化量内訳'!D33</f>
        <v>111</v>
      </c>
      <c r="AU33" s="234">
        <f>'施設資源化量内訳'!E33</f>
        <v>0</v>
      </c>
      <c r="AV33" s="234">
        <f>'施設資源化量内訳'!F33</f>
        <v>2</v>
      </c>
      <c r="AW33" s="234">
        <f>'施設資源化量内訳'!G33</f>
        <v>0</v>
      </c>
      <c r="AX33" s="234">
        <f>'施設資源化量内訳'!H33</f>
        <v>40</v>
      </c>
      <c r="AY33" s="234">
        <f>'施設資源化量内訳'!I33</f>
        <v>60</v>
      </c>
      <c r="AZ33" s="234">
        <f>'施設資源化量内訳'!J33</f>
        <v>6</v>
      </c>
      <c r="BA33" s="234">
        <f>'施設資源化量内訳'!K33</f>
        <v>0</v>
      </c>
      <c r="BB33" s="234">
        <f>'施設資源化量内訳'!L33</f>
        <v>0</v>
      </c>
      <c r="BC33" s="234">
        <f>'施設資源化量内訳'!M33</f>
        <v>0</v>
      </c>
      <c r="BD33" s="234">
        <f>'施設資源化量内訳'!N33</f>
        <v>0</v>
      </c>
      <c r="BE33" s="234">
        <f>'施設資源化量内訳'!O33</f>
        <v>0</v>
      </c>
      <c r="BF33" s="234">
        <f>'施設資源化量内訳'!P33</f>
        <v>0</v>
      </c>
      <c r="BG33" s="234">
        <f>'施設資源化量内訳'!Q33</f>
        <v>0</v>
      </c>
      <c r="BH33" s="234">
        <f>'施設資源化量内訳'!R33</f>
        <v>0</v>
      </c>
      <c r="BI33" s="234">
        <f>'施設資源化量内訳'!S33</f>
        <v>0</v>
      </c>
      <c r="BJ33" s="234">
        <f>'施設資源化量内訳'!T33</f>
        <v>0</v>
      </c>
      <c r="BK33" s="234">
        <f>'施設資源化量内訳'!U33</f>
        <v>0</v>
      </c>
      <c r="BL33" s="234">
        <f>'施設資源化量内訳'!V33</f>
        <v>0</v>
      </c>
      <c r="BM33" s="234">
        <f>'施設資源化量内訳'!W33</f>
        <v>0</v>
      </c>
      <c r="BN33" s="234">
        <f>'施設資源化量内訳'!X33</f>
        <v>3</v>
      </c>
      <c r="BO33" s="234">
        <f>SUM(BP33:CI33)</f>
        <v>0</v>
      </c>
      <c r="BP33" s="234">
        <v>0</v>
      </c>
      <c r="BQ33" s="234">
        <v>0</v>
      </c>
      <c r="BR33" s="234">
        <v>0</v>
      </c>
      <c r="BS33" s="234">
        <v>0</v>
      </c>
      <c r="BT33" s="234">
        <v>0</v>
      </c>
      <c r="BU33" s="234">
        <v>0</v>
      </c>
      <c r="BV33" s="234">
        <v>0</v>
      </c>
      <c r="BW33" s="234">
        <v>0</v>
      </c>
      <c r="BX33" s="234">
        <v>0</v>
      </c>
      <c r="BY33" s="234">
        <v>0</v>
      </c>
      <c r="BZ33" s="234" t="s">
        <v>534</v>
      </c>
      <c r="CA33" s="234" t="s">
        <v>534</v>
      </c>
      <c r="CB33" s="234" t="s">
        <v>534</v>
      </c>
      <c r="CC33" s="234" t="s">
        <v>534</v>
      </c>
      <c r="CD33" s="234" t="s">
        <v>534</v>
      </c>
      <c r="CE33" s="234" t="s">
        <v>534</v>
      </c>
      <c r="CF33" s="234" t="s">
        <v>534</v>
      </c>
      <c r="CG33" s="234" t="s">
        <v>534</v>
      </c>
      <c r="CH33" s="234">
        <v>0</v>
      </c>
      <c r="CI33" s="234">
        <v>0</v>
      </c>
      <c r="CJ33" s="289" t="s">
        <v>535</v>
      </c>
    </row>
    <row r="34" spans="1:88" s="201" customFormat="1" ht="12" customHeight="1">
      <c r="A34" s="202" t="s">
        <v>530</v>
      </c>
      <c r="B34" s="203" t="s">
        <v>587</v>
      </c>
      <c r="C34" s="202" t="s">
        <v>588</v>
      </c>
      <c r="D34" s="234">
        <f>SUM(Y34,AT34,BO34)</f>
        <v>189</v>
      </c>
      <c r="E34" s="234">
        <f>SUM(Z34,AU34,BP34)</f>
        <v>114</v>
      </c>
      <c r="F34" s="234">
        <f>SUM(AA34,AV34,BQ34)</f>
        <v>1</v>
      </c>
      <c r="G34" s="234">
        <f>SUM(AB34,AW34,BR34)</f>
        <v>0</v>
      </c>
      <c r="H34" s="234">
        <f>SUM(AC34,AX34,BS34)</f>
        <v>13</v>
      </c>
      <c r="I34" s="234">
        <f>SUM(AD34,AY34,BT34)</f>
        <v>50</v>
      </c>
      <c r="J34" s="234">
        <f>SUM(AE34,AZ34,BU34)</f>
        <v>6</v>
      </c>
      <c r="K34" s="234">
        <f>SUM(AF34,BA34,BV34)</f>
        <v>2</v>
      </c>
      <c r="L34" s="234">
        <f>SUM(AG34,BB34,BW34)</f>
        <v>0</v>
      </c>
      <c r="M34" s="234">
        <f>SUM(AH34,BC34,BX34)</f>
        <v>0</v>
      </c>
      <c r="N34" s="234">
        <f>SUM(AI34,BD34,BY34)</f>
        <v>0</v>
      </c>
      <c r="O34" s="234">
        <f>SUM(AJ34,BE34,BZ34)</f>
        <v>0</v>
      </c>
      <c r="P34" s="234">
        <f>SUM(AK34,BF34,CA34)</f>
        <v>0</v>
      </c>
      <c r="Q34" s="234">
        <f>SUM(AL34,BG34,CB34)</f>
        <v>0</v>
      </c>
      <c r="R34" s="234">
        <f>SUM(AM34,BH34,CC34)</f>
        <v>0</v>
      </c>
      <c r="S34" s="234">
        <f>SUM(AN34,BI34,CD34)</f>
        <v>0</v>
      </c>
      <c r="T34" s="234">
        <f>SUM(AO34,BJ34,CE34)</f>
        <v>0</v>
      </c>
      <c r="U34" s="234">
        <f>SUM(AP34,BK34,CF34)</f>
        <v>0</v>
      </c>
      <c r="V34" s="234">
        <f>SUM(AQ34,BL34,CG34)</f>
        <v>0</v>
      </c>
      <c r="W34" s="234">
        <f>SUM(AR34,BM34,CH34)</f>
        <v>1</v>
      </c>
      <c r="X34" s="234">
        <f>SUM(AS34,BN34,CI34)</f>
        <v>2</v>
      </c>
      <c r="Y34" s="234">
        <f>SUM(Z34:AS34)</f>
        <v>189</v>
      </c>
      <c r="Z34" s="234">
        <v>114</v>
      </c>
      <c r="AA34" s="234">
        <v>1</v>
      </c>
      <c r="AB34" s="234">
        <v>0</v>
      </c>
      <c r="AC34" s="234">
        <v>13</v>
      </c>
      <c r="AD34" s="234">
        <v>50</v>
      </c>
      <c r="AE34" s="234">
        <v>6</v>
      </c>
      <c r="AF34" s="234">
        <v>2</v>
      </c>
      <c r="AG34" s="234">
        <v>0</v>
      </c>
      <c r="AH34" s="234">
        <v>0</v>
      </c>
      <c r="AI34" s="234">
        <v>0</v>
      </c>
      <c r="AJ34" s="234" t="s">
        <v>534</v>
      </c>
      <c r="AK34" s="234" t="s">
        <v>534</v>
      </c>
      <c r="AL34" s="234" t="s">
        <v>534</v>
      </c>
      <c r="AM34" s="234" t="s">
        <v>534</v>
      </c>
      <c r="AN34" s="234" t="s">
        <v>534</v>
      </c>
      <c r="AO34" s="234" t="s">
        <v>534</v>
      </c>
      <c r="AP34" s="234" t="s">
        <v>534</v>
      </c>
      <c r="AQ34" s="234" t="s">
        <v>534</v>
      </c>
      <c r="AR34" s="234">
        <v>1</v>
      </c>
      <c r="AS34" s="234">
        <v>2</v>
      </c>
      <c r="AT34" s="234">
        <f>'施設資源化量内訳'!D34</f>
        <v>0</v>
      </c>
      <c r="AU34" s="234">
        <f>'施設資源化量内訳'!E34</f>
        <v>0</v>
      </c>
      <c r="AV34" s="234">
        <f>'施設資源化量内訳'!F34</f>
        <v>0</v>
      </c>
      <c r="AW34" s="234">
        <f>'施設資源化量内訳'!G34</f>
        <v>0</v>
      </c>
      <c r="AX34" s="234">
        <f>'施設資源化量内訳'!H34</f>
        <v>0</v>
      </c>
      <c r="AY34" s="234">
        <f>'施設資源化量内訳'!I34</f>
        <v>0</v>
      </c>
      <c r="AZ34" s="234">
        <f>'施設資源化量内訳'!J34</f>
        <v>0</v>
      </c>
      <c r="BA34" s="234">
        <f>'施設資源化量内訳'!K34</f>
        <v>0</v>
      </c>
      <c r="BB34" s="234">
        <f>'施設資源化量内訳'!L34</f>
        <v>0</v>
      </c>
      <c r="BC34" s="234">
        <f>'施設資源化量内訳'!M34</f>
        <v>0</v>
      </c>
      <c r="BD34" s="234">
        <f>'施設資源化量内訳'!N34</f>
        <v>0</v>
      </c>
      <c r="BE34" s="234">
        <f>'施設資源化量内訳'!O34</f>
        <v>0</v>
      </c>
      <c r="BF34" s="234">
        <f>'施設資源化量内訳'!P34</f>
        <v>0</v>
      </c>
      <c r="BG34" s="234">
        <f>'施設資源化量内訳'!Q34</f>
        <v>0</v>
      </c>
      <c r="BH34" s="234">
        <f>'施設資源化量内訳'!R34</f>
        <v>0</v>
      </c>
      <c r="BI34" s="234">
        <f>'施設資源化量内訳'!S34</f>
        <v>0</v>
      </c>
      <c r="BJ34" s="234">
        <f>'施設資源化量内訳'!T34</f>
        <v>0</v>
      </c>
      <c r="BK34" s="234">
        <f>'施設資源化量内訳'!U34</f>
        <v>0</v>
      </c>
      <c r="BL34" s="234">
        <f>'施設資源化量内訳'!V34</f>
        <v>0</v>
      </c>
      <c r="BM34" s="234">
        <f>'施設資源化量内訳'!W34</f>
        <v>0</v>
      </c>
      <c r="BN34" s="234">
        <f>'施設資源化量内訳'!X34</f>
        <v>0</v>
      </c>
      <c r="BO34" s="234">
        <f>SUM(BP34:CI34)</f>
        <v>0</v>
      </c>
      <c r="BP34" s="234">
        <v>0</v>
      </c>
      <c r="BQ34" s="234">
        <v>0</v>
      </c>
      <c r="BR34" s="234">
        <v>0</v>
      </c>
      <c r="BS34" s="234">
        <v>0</v>
      </c>
      <c r="BT34" s="234">
        <v>0</v>
      </c>
      <c r="BU34" s="234">
        <v>0</v>
      </c>
      <c r="BV34" s="234">
        <v>0</v>
      </c>
      <c r="BW34" s="234">
        <v>0</v>
      </c>
      <c r="BX34" s="234">
        <v>0</v>
      </c>
      <c r="BY34" s="234">
        <v>0</v>
      </c>
      <c r="BZ34" s="234" t="s">
        <v>534</v>
      </c>
      <c r="CA34" s="234" t="s">
        <v>534</v>
      </c>
      <c r="CB34" s="234" t="s">
        <v>534</v>
      </c>
      <c r="CC34" s="234" t="s">
        <v>534</v>
      </c>
      <c r="CD34" s="234" t="s">
        <v>534</v>
      </c>
      <c r="CE34" s="234" t="s">
        <v>534</v>
      </c>
      <c r="CF34" s="234" t="s">
        <v>534</v>
      </c>
      <c r="CG34" s="234" t="s">
        <v>534</v>
      </c>
      <c r="CH34" s="234">
        <v>0</v>
      </c>
      <c r="CI34" s="234">
        <v>0</v>
      </c>
      <c r="CJ34" s="289" t="s">
        <v>544</v>
      </c>
    </row>
    <row r="35" spans="1:88" s="201" customFormat="1" ht="12" customHeight="1">
      <c r="A35" s="202" t="s">
        <v>530</v>
      </c>
      <c r="B35" s="203" t="s">
        <v>589</v>
      </c>
      <c r="C35" s="202" t="s">
        <v>590</v>
      </c>
      <c r="D35" s="234">
        <f>SUM(Y35,AT35,BO35)</f>
        <v>381</v>
      </c>
      <c r="E35" s="234">
        <f>SUM(Z35,AU35,BP35)</f>
        <v>266</v>
      </c>
      <c r="F35" s="234">
        <f>SUM(AA35,AV35,BQ35)</f>
        <v>1</v>
      </c>
      <c r="G35" s="234">
        <f>SUM(AB35,AW35,BR35)</f>
        <v>6</v>
      </c>
      <c r="H35" s="234">
        <f>SUM(AC35,AX35,BS35)</f>
        <v>30</v>
      </c>
      <c r="I35" s="234">
        <f>SUM(AD35,AY35,BT35)</f>
        <v>59</v>
      </c>
      <c r="J35" s="234">
        <f>SUM(AE35,AZ35,BU35)</f>
        <v>15</v>
      </c>
      <c r="K35" s="234">
        <f>SUM(AF35,BA35,BV35)</f>
        <v>1</v>
      </c>
      <c r="L35" s="234">
        <f>SUM(AG35,BB35,BW35)</f>
        <v>1</v>
      </c>
      <c r="M35" s="234">
        <f>SUM(AH35,BC35,BX35)</f>
        <v>0</v>
      </c>
      <c r="N35" s="234">
        <f>SUM(AI35,BD35,BY35)</f>
        <v>0</v>
      </c>
      <c r="O35" s="234">
        <f>SUM(AJ35,BE35,BZ35)</f>
        <v>0</v>
      </c>
      <c r="P35" s="234">
        <f>SUM(AK35,BF35,CA35)</f>
        <v>0</v>
      </c>
      <c r="Q35" s="234">
        <f>SUM(AL35,BG35,CB35)</f>
        <v>0</v>
      </c>
      <c r="R35" s="234">
        <f>SUM(AM35,BH35,CC35)</f>
        <v>0</v>
      </c>
      <c r="S35" s="234">
        <f>SUM(AN35,BI35,CD35)</f>
        <v>0</v>
      </c>
      <c r="T35" s="234">
        <f>SUM(AO35,BJ35,CE35)</f>
        <v>0</v>
      </c>
      <c r="U35" s="234">
        <f>SUM(AP35,BK35,CF35)</f>
        <v>0</v>
      </c>
      <c r="V35" s="234">
        <f>SUM(AQ35,BL35,CG35)</f>
        <v>0</v>
      </c>
      <c r="W35" s="234">
        <f>SUM(AR35,BM35,CH35)</f>
        <v>0</v>
      </c>
      <c r="X35" s="234">
        <f>SUM(AS35,BN35,CI35)</f>
        <v>2</v>
      </c>
      <c r="Y35" s="234">
        <f>SUM(Z35:AS35)</f>
        <v>0</v>
      </c>
      <c r="Z35" s="234">
        <v>0</v>
      </c>
      <c r="AA35" s="234">
        <v>0</v>
      </c>
      <c r="AB35" s="234">
        <v>0</v>
      </c>
      <c r="AC35" s="234">
        <v>0</v>
      </c>
      <c r="AD35" s="234">
        <v>0</v>
      </c>
      <c r="AE35" s="234">
        <v>0</v>
      </c>
      <c r="AF35" s="234">
        <v>0</v>
      </c>
      <c r="AG35" s="234">
        <v>0</v>
      </c>
      <c r="AH35" s="234">
        <v>0</v>
      </c>
      <c r="AI35" s="234">
        <v>0</v>
      </c>
      <c r="AJ35" s="234" t="s">
        <v>534</v>
      </c>
      <c r="AK35" s="234" t="s">
        <v>534</v>
      </c>
      <c r="AL35" s="234" t="s">
        <v>534</v>
      </c>
      <c r="AM35" s="234" t="s">
        <v>534</v>
      </c>
      <c r="AN35" s="234" t="s">
        <v>534</v>
      </c>
      <c r="AO35" s="234" t="s">
        <v>534</v>
      </c>
      <c r="AP35" s="234" t="s">
        <v>534</v>
      </c>
      <c r="AQ35" s="234" t="s">
        <v>534</v>
      </c>
      <c r="AR35" s="234">
        <v>0</v>
      </c>
      <c r="AS35" s="234"/>
      <c r="AT35" s="234">
        <f>'施設資源化量内訳'!D35</f>
        <v>2</v>
      </c>
      <c r="AU35" s="234">
        <f>'施設資源化量内訳'!E35</f>
        <v>0</v>
      </c>
      <c r="AV35" s="234">
        <f>'施設資源化量内訳'!F35</f>
        <v>0</v>
      </c>
      <c r="AW35" s="234">
        <f>'施設資源化量内訳'!G35</f>
        <v>0</v>
      </c>
      <c r="AX35" s="234">
        <f>'施設資源化量内訳'!H35</f>
        <v>0</v>
      </c>
      <c r="AY35" s="234">
        <f>'施設資源化量内訳'!I35</f>
        <v>0</v>
      </c>
      <c r="AZ35" s="234">
        <f>'施設資源化量内訳'!J35</f>
        <v>0</v>
      </c>
      <c r="BA35" s="234">
        <f>'施設資源化量内訳'!K35</f>
        <v>0</v>
      </c>
      <c r="BB35" s="234">
        <f>'施設資源化量内訳'!L35</f>
        <v>0</v>
      </c>
      <c r="BC35" s="234">
        <f>'施設資源化量内訳'!M35</f>
        <v>0</v>
      </c>
      <c r="BD35" s="234">
        <f>'施設資源化量内訳'!N35</f>
        <v>0</v>
      </c>
      <c r="BE35" s="234">
        <f>'施設資源化量内訳'!O35</f>
        <v>0</v>
      </c>
      <c r="BF35" s="234">
        <f>'施設資源化量内訳'!P35</f>
        <v>0</v>
      </c>
      <c r="BG35" s="234">
        <f>'施設資源化量内訳'!Q35</f>
        <v>0</v>
      </c>
      <c r="BH35" s="234">
        <f>'施設資源化量内訳'!R35</f>
        <v>0</v>
      </c>
      <c r="BI35" s="234">
        <f>'施設資源化量内訳'!S35</f>
        <v>0</v>
      </c>
      <c r="BJ35" s="234">
        <f>'施設資源化量内訳'!T35</f>
        <v>0</v>
      </c>
      <c r="BK35" s="234">
        <f>'施設資源化量内訳'!U35</f>
        <v>0</v>
      </c>
      <c r="BL35" s="234">
        <f>'施設資源化量内訳'!V35</f>
        <v>0</v>
      </c>
      <c r="BM35" s="234">
        <f>'施設資源化量内訳'!W35</f>
        <v>0</v>
      </c>
      <c r="BN35" s="234">
        <f>'施設資源化量内訳'!X35</f>
        <v>2</v>
      </c>
      <c r="BO35" s="234">
        <f>SUM(BP35:CI35)</f>
        <v>379</v>
      </c>
      <c r="BP35" s="234">
        <v>266</v>
      </c>
      <c r="BQ35" s="234">
        <v>1</v>
      </c>
      <c r="BR35" s="234">
        <v>6</v>
      </c>
      <c r="BS35" s="234">
        <v>30</v>
      </c>
      <c r="BT35" s="234">
        <v>59</v>
      </c>
      <c r="BU35" s="234">
        <v>15</v>
      </c>
      <c r="BV35" s="234">
        <v>1</v>
      </c>
      <c r="BW35" s="234">
        <v>1</v>
      </c>
      <c r="BX35" s="234">
        <v>0</v>
      </c>
      <c r="BY35" s="234">
        <v>0</v>
      </c>
      <c r="BZ35" s="234" t="s">
        <v>534</v>
      </c>
      <c r="CA35" s="234" t="s">
        <v>534</v>
      </c>
      <c r="CB35" s="234" t="s">
        <v>534</v>
      </c>
      <c r="CC35" s="234" t="s">
        <v>534</v>
      </c>
      <c r="CD35" s="234" t="s">
        <v>534</v>
      </c>
      <c r="CE35" s="234" t="s">
        <v>534</v>
      </c>
      <c r="CF35" s="234" t="s">
        <v>534</v>
      </c>
      <c r="CG35" s="234" t="s">
        <v>534</v>
      </c>
      <c r="CH35" s="234">
        <v>0</v>
      </c>
      <c r="CI35" s="234">
        <v>0</v>
      </c>
      <c r="CJ35" s="289" t="s">
        <v>544</v>
      </c>
    </row>
    <row r="36" spans="1:88" s="201" customFormat="1" ht="12" customHeight="1">
      <c r="A36" s="202" t="s">
        <v>530</v>
      </c>
      <c r="B36" s="203" t="s">
        <v>591</v>
      </c>
      <c r="C36" s="202" t="s">
        <v>592</v>
      </c>
      <c r="D36" s="234">
        <f>SUM(Y36,AT36,BO36)</f>
        <v>4288</v>
      </c>
      <c r="E36" s="234">
        <f>SUM(Z36,AU36,BP36)</f>
        <v>780</v>
      </c>
      <c r="F36" s="234">
        <f>SUM(AA36,AV36,BQ36)</f>
        <v>2</v>
      </c>
      <c r="G36" s="234">
        <f>SUM(AB36,AW36,BR36)</f>
        <v>0</v>
      </c>
      <c r="H36" s="234">
        <f>SUM(AC36,AX36,BS36)</f>
        <v>216</v>
      </c>
      <c r="I36" s="234">
        <f>SUM(AD36,AY36,BT36)</f>
        <v>193</v>
      </c>
      <c r="J36" s="234">
        <f>SUM(AE36,AZ36,BU36)</f>
        <v>44</v>
      </c>
      <c r="K36" s="234">
        <f>SUM(AF36,BA36,BV36)</f>
        <v>2</v>
      </c>
      <c r="L36" s="234">
        <f>SUM(AG36,BB36,BW36)</f>
        <v>0</v>
      </c>
      <c r="M36" s="234">
        <f>SUM(AH36,BC36,BX36)</f>
        <v>0</v>
      </c>
      <c r="N36" s="234">
        <f>SUM(AI36,BD36,BY36)</f>
        <v>11</v>
      </c>
      <c r="O36" s="234">
        <f>SUM(AJ36,BE36,BZ36)</f>
        <v>33</v>
      </c>
      <c r="P36" s="234">
        <f>SUM(AK36,BF36,CA36)</f>
        <v>0</v>
      </c>
      <c r="Q36" s="234">
        <f>SUM(AL36,BG36,CB36)</f>
        <v>0</v>
      </c>
      <c r="R36" s="234">
        <f>SUM(AM36,BH36,CC36)</f>
        <v>2973</v>
      </c>
      <c r="S36" s="234">
        <f>SUM(AN36,BI36,CD36)</f>
        <v>0</v>
      </c>
      <c r="T36" s="234">
        <f>SUM(AO36,BJ36,CE36)</f>
        <v>0</v>
      </c>
      <c r="U36" s="234">
        <f>SUM(AP36,BK36,CF36)</f>
        <v>0</v>
      </c>
      <c r="V36" s="234">
        <f>SUM(AQ36,BL36,CG36)</f>
        <v>0</v>
      </c>
      <c r="W36" s="234">
        <f>SUM(AR36,BM36,CH36)</f>
        <v>0</v>
      </c>
      <c r="X36" s="234">
        <f>SUM(AS36,BN36,CI36)</f>
        <v>34</v>
      </c>
      <c r="Y36" s="234">
        <f>SUM(Z36:AS36)</f>
        <v>830</v>
      </c>
      <c r="Z36" s="234">
        <v>780</v>
      </c>
      <c r="AA36" s="234">
        <v>2</v>
      </c>
      <c r="AB36" s="234">
        <v>0</v>
      </c>
      <c r="AC36" s="234">
        <v>3</v>
      </c>
      <c r="AD36" s="234">
        <v>0</v>
      </c>
      <c r="AE36" s="234">
        <v>0</v>
      </c>
      <c r="AF36" s="234">
        <v>0</v>
      </c>
      <c r="AG36" s="234">
        <v>0</v>
      </c>
      <c r="AH36" s="234">
        <v>0</v>
      </c>
      <c r="AI36" s="234">
        <v>11</v>
      </c>
      <c r="AJ36" s="234" t="s">
        <v>534</v>
      </c>
      <c r="AK36" s="234" t="s">
        <v>534</v>
      </c>
      <c r="AL36" s="234" t="s">
        <v>534</v>
      </c>
      <c r="AM36" s="234" t="s">
        <v>534</v>
      </c>
      <c r="AN36" s="234" t="s">
        <v>534</v>
      </c>
      <c r="AO36" s="234" t="s">
        <v>534</v>
      </c>
      <c r="AP36" s="234" t="s">
        <v>534</v>
      </c>
      <c r="AQ36" s="234" t="s">
        <v>534</v>
      </c>
      <c r="AR36" s="234">
        <v>0</v>
      </c>
      <c r="AS36" s="234">
        <v>34</v>
      </c>
      <c r="AT36" s="234">
        <f>'施設資源化量内訳'!D36</f>
        <v>3458</v>
      </c>
      <c r="AU36" s="234">
        <f>'施設資源化量内訳'!E36</f>
        <v>0</v>
      </c>
      <c r="AV36" s="234">
        <f>'施設資源化量内訳'!F36</f>
        <v>0</v>
      </c>
      <c r="AW36" s="234">
        <f>'施設資源化量内訳'!G36</f>
        <v>0</v>
      </c>
      <c r="AX36" s="234">
        <f>'施設資源化量内訳'!H36</f>
        <v>213</v>
      </c>
      <c r="AY36" s="234">
        <f>'施設資源化量内訳'!I36</f>
        <v>193</v>
      </c>
      <c r="AZ36" s="234">
        <f>'施設資源化量内訳'!J36</f>
        <v>44</v>
      </c>
      <c r="BA36" s="234">
        <f>'施設資源化量内訳'!K36</f>
        <v>2</v>
      </c>
      <c r="BB36" s="234">
        <f>'施設資源化量内訳'!L36</f>
        <v>0</v>
      </c>
      <c r="BC36" s="234">
        <f>'施設資源化量内訳'!M36</f>
        <v>0</v>
      </c>
      <c r="BD36" s="234">
        <f>'施設資源化量内訳'!N36</f>
        <v>0</v>
      </c>
      <c r="BE36" s="234">
        <f>'施設資源化量内訳'!O36</f>
        <v>33</v>
      </c>
      <c r="BF36" s="234">
        <f>'施設資源化量内訳'!P36</f>
        <v>0</v>
      </c>
      <c r="BG36" s="234">
        <f>'施設資源化量内訳'!Q36</f>
        <v>0</v>
      </c>
      <c r="BH36" s="234">
        <f>'施設資源化量内訳'!R36</f>
        <v>2973</v>
      </c>
      <c r="BI36" s="234">
        <f>'施設資源化量内訳'!S36</f>
        <v>0</v>
      </c>
      <c r="BJ36" s="234">
        <f>'施設資源化量内訳'!T36</f>
        <v>0</v>
      </c>
      <c r="BK36" s="234">
        <f>'施設資源化量内訳'!U36</f>
        <v>0</v>
      </c>
      <c r="BL36" s="234">
        <f>'施設資源化量内訳'!V36</f>
        <v>0</v>
      </c>
      <c r="BM36" s="234">
        <f>'施設資源化量内訳'!W36</f>
        <v>0</v>
      </c>
      <c r="BN36" s="234">
        <f>'施設資源化量内訳'!X36</f>
        <v>0</v>
      </c>
      <c r="BO36" s="234">
        <f>SUM(BP36:CI36)</f>
        <v>0</v>
      </c>
      <c r="BP36" s="234">
        <v>0</v>
      </c>
      <c r="BQ36" s="234">
        <v>0</v>
      </c>
      <c r="BR36" s="234">
        <v>0</v>
      </c>
      <c r="BS36" s="234">
        <v>0</v>
      </c>
      <c r="BT36" s="234">
        <v>0</v>
      </c>
      <c r="BU36" s="234">
        <v>0</v>
      </c>
      <c r="BV36" s="234">
        <v>0</v>
      </c>
      <c r="BW36" s="234">
        <v>0</v>
      </c>
      <c r="BX36" s="234">
        <v>0</v>
      </c>
      <c r="BY36" s="234">
        <v>0</v>
      </c>
      <c r="BZ36" s="234" t="s">
        <v>534</v>
      </c>
      <c r="CA36" s="234" t="s">
        <v>534</v>
      </c>
      <c r="CB36" s="234" t="s">
        <v>534</v>
      </c>
      <c r="CC36" s="234" t="s">
        <v>534</v>
      </c>
      <c r="CD36" s="234" t="s">
        <v>534</v>
      </c>
      <c r="CE36" s="234" t="s">
        <v>534</v>
      </c>
      <c r="CF36" s="234" t="s">
        <v>534</v>
      </c>
      <c r="CG36" s="234" t="s">
        <v>534</v>
      </c>
      <c r="CH36" s="234">
        <v>0</v>
      </c>
      <c r="CI36" s="234">
        <v>0</v>
      </c>
      <c r="CJ36" s="289" t="s">
        <v>544</v>
      </c>
    </row>
    <row r="37" spans="1:88" s="201" customFormat="1" ht="12" customHeight="1">
      <c r="A37" s="202" t="s">
        <v>530</v>
      </c>
      <c r="B37" s="203" t="s">
        <v>593</v>
      </c>
      <c r="C37" s="202" t="s">
        <v>594</v>
      </c>
      <c r="D37" s="234">
        <f>SUM(Y37,AT37,BO37)</f>
        <v>2111</v>
      </c>
      <c r="E37" s="234">
        <f>SUM(Z37,AU37,BP37)</f>
        <v>1276</v>
      </c>
      <c r="F37" s="234">
        <f>SUM(AA37,AV37,BQ37)</f>
        <v>7</v>
      </c>
      <c r="G37" s="234">
        <f>SUM(AB37,AW37,BR37)</f>
        <v>2</v>
      </c>
      <c r="H37" s="234">
        <f>SUM(AC37,AX37,BS37)</f>
        <v>409</v>
      </c>
      <c r="I37" s="234">
        <f>SUM(AD37,AY37,BT37)</f>
        <v>253</v>
      </c>
      <c r="J37" s="234">
        <f>SUM(AE37,AZ37,BU37)</f>
        <v>94</v>
      </c>
      <c r="K37" s="234">
        <f>SUM(AF37,BA37,BV37)</f>
        <v>2</v>
      </c>
      <c r="L37" s="234">
        <f>SUM(AG37,BB37,BW37)</f>
        <v>0</v>
      </c>
      <c r="M37" s="234">
        <f>SUM(AH37,BC37,BX37)</f>
        <v>28</v>
      </c>
      <c r="N37" s="234">
        <f>SUM(AI37,BD37,BY37)</f>
        <v>0</v>
      </c>
      <c r="O37" s="234">
        <f>SUM(AJ37,BE37,BZ37)</f>
        <v>0</v>
      </c>
      <c r="P37" s="234">
        <f>SUM(AK37,BF37,CA37)</f>
        <v>0</v>
      </c>
      <c r="Q37" s="234">
        <f>SUM(AL37,BG37,CB37)</f>
        <v>0</v>
      </c>
      <c r="R37" s="234">
        <f>SUM(AM37,BH37,CC37)</f>
        <v>0</v>
      </c>
      <c r="S37" s="234">
        <f>SUM(AN37,BI37,CD37)</f>
        <v>0</v>
      </c>
      <c r="T37" s="234">
        <f>SUM(AO37,BJ37,CE37)</f>
        <v>0</v>
      </c>
      <c r="U37" s="234">
        <f>SUM(AP37,BK37,CF37)</f>
        <v>0</v>
      </c>
      <c r="V37" s="234">
        <f>SUM(AQ37,BL37,CG37)</f>
        <v>0</v>
      </c>
      <c r="W37" s="234">
        <f>SUM(AR37,BM37,CH37)</f>
        <v>0</v>
      </c>
      <c r="X37" s="234">
        <f>SUM(AS37,BN37,CI37)</f>
        <v>40</v>
      </c>
      <c r="Y37" s="234">
        <f>SUM(Z37:AS37)</f>
        <v>440</v>
      </c>
      <c r="Z37" s="234">
        <v>341</v>
      </c>
      <c r="AA37" s="234">
        <v>3</v>
      </c>
      <c r="AB37" s="234">
        <v>0</v>
      </c>
      <c r="AC37" s="234">
        <v>0</v>
      </c>
      <c r="AD37" s="234">
        <v>0</v>
      </c>
      <c r="AE37" s="234">
        <v>94</v>
      </c>
      <c r="AF37" s="234">
        <v>2</v>
      </c>
      <c r="AG37" s="234">
        <v>0</v>
      </c>
      <c r="AH37" s="234">
        <v>0</v>
      </c>
      <c r="AI37" s="234">
        <v>0</v>
      </c>
      <c r="AJ37" s="234" t="s">
        <v>534</v>
      </c>
      <c r="AK37" s="234" t="s">
        <v>534</v>
      </c>
      <c r="AL37" s="234" t="s">
        <v>534</v>
      </c>
      <c r="AM37" s="234" t="s">
        <v>534</v>
      </c>
      <c r="AN37" s="234" t="s">
        <v>534</v>
      </c>
      <c r="AO37" s="234" t="s">
        <v>534</v>
      </c>
      <c r="AP37" s="234" t="s">
        <v>534</v>
      </c>
      <c r="AQ37" s="234" t="s">
        <v>534</v>
      </c>
      <c r="AR37" s="234">
        <v>0</v>
      </c>
      <c r="AS37" s="234">
        <v>0</v>
      </c>
      <c r="AT37" s="234">
        <f>'施設資源化量内訳'!D37</f>
        <v>717</v>
      </c>
      <c r="AU37" s="234">
        <f>'施設資源化量内訳'!E37</f>
        <v>0</v>
      </c>
      <c r="AV37" s="234">
        <f>'施設資源化量内訳'!F37</f>
        <v>0</v>
      </c>
      <c r="AW37" s="234">
        <f>'施設資源化量内訳'!G37</f>
        <v>0</v>
      </c>
      <c r="AX37" s="234">
        <f>'施設資源化量内訳'!H37</f>
        <v>402</v>
      </c>
      <c r="AY37" s="234">
        <f>'施設資源化量内訳'!I37</f>
        <v>247</v>
      </c>
      <c r="AZ37" s="234">
        <f>'施設資源化量内訳'!J37</f>
        <v>0</v>
      </c>
      <c r="BA37" s="234">
        <f>'施設資源化量内訳'!K37</f>
        <v>0</v>
      </c>
      <c r="BB37" s="234">
        <f>'施設資源化量内訳'!L37</f>
        <v>0</v>
      </c>
      <c r="BC37" s="234">
        <f>'施設資源化量内訳'!M37</f>
        <v>28</v>
      </c>
      <c r="BD37" s="234">
        <f>'施設資源化量内訳'!N37</f>
        <v>0</v>
      </c>
      <c r="BE37" s="234">
        <f>'施設資源化量内訳'!O37</f>
        <v>0</v>
      </c>
      <c r="BF37" s="234">
        <f>'施設資源化量内訳'!P37</f>
        <v>0</v>
      </c>
      <c r="BG37" s="234">
        <f>'施設資源化量内訳'!Q37</f>
        <v>0</v>
      </c>
      <c r="BH37" s="234">
        <f>'施設資源化量内訳'!R37</f>
        <v>0</v>
      </c>
      <c r="BI37" s="234">
        <f>'施設資源化量内訳'!S37</f>
        <v>0</v>
      </c>
      <c r="BJ37" s="234">
        <f>'施設資源化量内訳'!T37</f>
        <v>0</v>
      </c>
      <c r="BK37" s="234">
        <f>'施設資源化量内訳'!U37</f>
        <v>0</v>
      </c>
      <c r="BL37" s="234">
        <f>'施設資源化量内訳'!V37</f>
        <v>0</v>
      </c>
      <c r="BM37" s="234">
        <f>'施設資源化量内訳'!W37</f>
        <v>0</v>
      </c>
      <c r="BN37" s="234">
        <f>'施設資源化量内訳'!X37</f>
        <v>40</v>
      </c>
      <c r="BO37" s="234">
        <f>SUM(BP37:CI37)</f>
        <v>954</v>
      </c>
      <c r="BP37" s="234">
        <v>935</v>
      </c>
      <c r="BQ37" s="234">
        <v>4</v>
      </c>
      <c r="BR37" s="234">
        <v>2</v>
      </c>
      <c r="BS37" s="234">
        <v>7</v>
      </c>
      <c r="BT37" s="234">
        <v>6</v>
      </c>
      <c r="BU37" s="234">
        <v>0</v>
      </c>
      <c r="BV37" s="234">
        <v>0</v>
      </c>
      <c r="BW37" s="234">
        <v>0</v>
      </c>
      <c r="BX37" s="234">
        <v>0</v>
      </c>
      <c r="BY37" s="234">
        <v>0</v>
      </c>
      <c r="BZ37" s="234" t="s">
        <v>534</v>
      </c>
      <c r="CA37" s="234" t="s">
        <v>534</v>
      </c>
      <c r="CB37" s="234" t="s">
        <v>534</v>
      </c>
      <c r="CC37" s="234" t="s">
        <v>534</v>
      </c>
      <c r="CD37" s="234" t="s">
        <v>534</v>
      </c>
      <c r="CE37" s="234" t="s">
        <v>534</v>
      </c>
      <c r="CF37" s="234" t="s">
        <v>534</v>
      </c>
      <c r="CG37" s="234" t="s">
        <v>534</v>
      </c>
      <c r="CH37" s="234">
        <v>0</v>
      </c>
      <c r="CI37" s="234">
        <v>0</v>
      </c>
      <c r="CJ37" s="289" t="s">
        <v>544</v>
      </c>
    </row>
    <row r="38" spans="1:88" s="201" customFormat="1" ht="12" customHeight="1">
      <c r="A38" s="202" t="s">
        <v>530</v>
      </c>
      <c r="B38" s="203" t="s">
        <v>595</v>
      </c>
      <c r="C38" s="202" t="s">
        <v>596</v>
      </c>
      <c r="D38" s="234">
        <f>SUM(Y38,AT38,BO38)</f>
        <v>2122</v>
      </c>
      <c r="E38" s="234">
        <f>SUM(Z38,AU38,BP38)</f>
        <v>356</v>
      </c>
      <c r="F38" s="234">
        <f>SUM(AA38,AV38,BQ38)</f>
        <v>3</v>
      </c>
      <c r="G38" s="234">
        <f>SUM(AB38,AW38,BR38)</f>
        <v>0</v>
      </c>
      <c r="H38" s="234">
        <f>SUM(AC38,AX38,BS38)</f>
        <v>157</v>
      </c>
      <c r="I38" s="234">
        <f>SUM(AD38,AY38,BT38)</f>
        <v>184</v>
      </c>
      <c r="J38" s="234">
        <f>SUM(AE38,AZ38,BU38)</f>
        <v>4</v>
      </c>
      <c r="K38" s="234">
        <f>SUM(AF38,BA38,BV38)</f>
        <v>0</v>
      </c>
      <c r="L38" s="234">
        <f>SUM(AG38,BB38,BW38)</f>
        <v>0</v>
      </c>
      <c r="M38" s="234">
        <f>SUM(AH38,BC38,BX38)</f>
        <v>0</v>
      </c>
      <c r="N38" s="234">
        <f>SUM(AI38,BD38,BY38)</f>
        <v>38</v>
      </c>
      <c r="O38" s="234">
        <f>SUM(AJ38,BE38,BZ38)</f>
        <v>186</v>
      </c>
      <c r="P38" s="234">
        <f>SUM(AK38,BF38,CA38)</f>
        <v>0</v>
      </c>
      <c r="Q38" s="234">
        <f>SUM(AL38,BG38,CB38)</f>
        <v>0</v>
      </c>
      <c r="R38" s="234">
        <f>SUM(AM38,BH38,CC38)</f>
        <v>1075</v>
      </c>
      <c r="S38" s="234">
        <f>SUM(AN38,BI38,CD38)</f>
        <v>0</v>
      </c>
      <c r="T38" s="234">
        <f>SUM(AO38,BJ38,CE38)</f>
        <v>0</v>
      </c>
      <c r="U38" s="234">
        <f>SUM(AP38,BK38,CF38)</f>
        <v>0</v>
      </c>
      <c r="V38" s="234">
        <f>SUM(AQ38,BL38,CG38)</f>
        <v>0</v>
      </c>
      <c r="W38" s="234">
        <f>SUM(AR38,BM38,CH38)</f>
        <v>0</v>
      </c>
      <c r="X38" s="234">
        <f>SUM(AS38,BN38,CI38)</f>
        <v>119</v>
      </c>
      <c r="Y38" s="234">
        <f>SUM(Z38:AS38)</f>
        <v>288</v>
      </c>
      <c r="Z38" s="234">
        <v>153</v>
      </c>
      <c r="AA38" s="234">
        <v>3</v>
      </c>
      <c r="AB38" s="234">
        <v>0</v>
      </c>
      <c r="AC38" s="234">
        <v>76</v>
      </c>
      <c r="AD38" s="234">
        <v>0</v>
      </c>
      <c r="AE38" s="234">
        <v>4</v>
      </c>
      <c r="AF38" s="234">
        <v>0</v>
      </c>
      <c r="AG38" s="234">
        <v>0</v>
      </c>
      <c r="AH38" s="234">
        <v>0</v>
      </c>
      <c r="AI38" s="234">
        <v>38</v>
      </c>
      <c r="AJ38" s="234" t="s">
        <v>534</v>
      </c>
      <c r="AK38" s="234" t="s">
        <v>534</v>
      </c>
      <c r="AL38" s="234" t="s">
        <v>534</v>
      </c>
      <c r="AM38" s="234" t="s">
        <v>534</v>
      </c>
      <c r="AN38" s="234" t="s">
        <v>534</v>
      </c>
      <c r="AO38" s="234" t="s">
        <v>534</v>
      </c>
      <c r="AP38" s="234" t="s">
        <v>534</v>
      </c>
      <c r="AQ38" s="234" t="s">
        <v>534</v>
      </c>
      <c r="AR38" s="234">
        <v>0</v>
      </c>
      <c r="AS38" s="234">
        <v>14</v>
      </c>
      <c r="AT38" s="234">
        <f>'施設資源化量内訳'!D38</f>
        <v>1623</v>
      </c>
      <c r="AU38" s="234">
        <f>'施設資源化量内訳'!E38</f>
        <v>0</v>
      </c>
      <c r="AV38" s="234">
        <f>'施設資源化量内訳'!F38</f>
        <v>0</v>
      </c>
      <c r="AW38" s="234">
        <f>'施設資源化量内訳'!G38</f>
        <v>0</v>
      </c>
      <c r="AX38" s="234">
        <f>'施設資源化量内訳'!H38</f>
        <v>74</v>
      </c>
      <c r="AY38" s="234">
        <f>'施設資源化量内訳'!I38</f>
        <v>183</v>
      </c>
      <c r="AZ38" s="234">
        <f>'施設資源化量内訳'!J38</f>
        <v>0</v>
      </c>
      <c r="BA38" s="234">
        <f>'施設資源化量内訳'!K38</f>
        <v>0</v>
      </c>
      <c r="BB38" s="234">
        <f>'施設資源化量内訳'!L38</f>
        <v>0</v>
      </c>
      <c r="BC38" s="234">
        <f>'施設資源化量内訳'!M38</f>
        <v>0</v>
      </c>
      <c r="BD38" s="234">
        <f>'施設資源化量内訳'!N38</f>
        <v>0</v>
      </c>
      <c r="BE38" s="234">
        <f>'施設資源化量内訳'!O38</f>
        <v>186</v>
      </c>
      <c r="BF38" s="234">
        <f>'施設資源化量内訳'!P38</f>
        <v>0</v>
      </c>
      <c r="BG38" s="234">
        <f>'施設資源化量内訳'!Q38</f>
        <v>0</v>
      </c>
      <c r="BH38" s="234">
        <f>'施設資源化量内訳'!R38</f>
        <v>1075</v>
      </c>
      <c r="BI38" s="234">
        <f>'施設資源化量内訳'!S38</f>
        <v>0</v>
      </c>
      <c r="BJ38" s="234">
        <f>'施設資源化量内訳'!T38</f>
        <v>0</v>
      </c>
      <c r="BK38" s="234">
        <f>'施設資源化量内訳'!U38</f>
        <v>0</v>
      </c>
      <c r="BL38" s="234">
        <f>'施設資源化量内訳'!V38</f>
        <v>0</v>
      </c>
      <c r="BM38" s="234">
        <f>'施設資源化量内訳'!W38</f>
        <v>0</v>
      </c>
      <c r="BN38" s="234">
        <f>'施設資源化量内訳'!X38</f>
        <v>105</v>
      </c>
      <c r="BO38" s="234">
        <f>SUM(BP38:CI38)</f>
        <v>211</v>
      </c>
      <c r="BP38" s="234">
        <v>203</v>
      </c>
      <c r="BQ38" s="234">
        <v>0</v>
      </c>
      <c r="BR38" s="234">
        <v>0</v>
      </c>
      <c r="BS38" s="234">
        <v>7</v>
      </c>
      <c r="BT38" s="234">
        <v>1</v>
      </c>
      <c r="BU38" s="234">
        <v>0</v>
      </c>
      <c r="BV38" s="234">
        <v>0</v>
      </c>
      <c r="BW38" s="234">
        <v>0</v>
      </c>
      <c r="BX38" s="234">
        <v>0</v>
      </c>
      <c r="BY38" s="234">
        <v>0</v>
      </c>
      <c r="BZ38" s="234" t="s">
        <v>534</v>
      </c>
      <c r="CA38" s="234" t="s">
        <v>534</v>
      </c>
      <c r="CB38" s="234" t="s">
        <v>534</v>
      </c>
      <c r="CC38" s="234" t="s">
        <v>534</v>
      </c>
      <c r="CD38" s="234" t="s">
        <v>534</v>
      </c>
      <c r="CE38" s="234" t="s">
        <v>534</v>
      </c>
      <c r="CF38" s="234" t="s">
        <v>534</v>
      </c>
      <c r="CG38" s="234" t="s">
        <v>534</v>
      </c>
      <c r="CH38" s="234">
        <v>0</v>
      </c>
      <c r="CI38" s="234">
        <v>0</v>
      </c>
      <c r="CJ38" s="289" t="s">
        <v>544</v>
      </c>
    </row>
    <row r="39" spans="1:88" s="201" customFormat="1" ht="12" customHeight="1">
      <c r="A39" s="202" t="s">
        <v>530</v>
      </c>
      <c r="B39" s="203" t="s">
        <v>597</v>
      </c>
      <c r="C39" s="202" t="s">
        <v>598</v>
      </c>
      <c r="D39" s="234">
        <f>SUM(Y39,AT39,BO39)</f>
        <v>852</v>
      </c>
      <c r="E39" s="234">
        <f>SUM(Z39,AU39,BP39)</f>
        <v>468</v>
      </c>
      <c r="F39" s="234">
        <f>SUM(AA39,AV39,BQ39)</f>
        <v>3</v>
      </c>
      <c r="G39" s="234">
        <f>SUM(AB39,AW39,BR39)</f>
        <v>31</v>
      </c>
      <c r="H39" s="234">
        <f>SUM(AC39,AX39,BS39)</f>
        <v>119</v>
      </c>
      <c r="I39" s="234">
        <f>SUM(AD39,AY39,BT39)</f>
        <v>83</v>
      </c>
      <c r="J39" s="234">
        <f>SUM(AE39,AZ39,BU39)</f>
        <v>25</v>
      </c>
      <c r="K39" s="234">
        <f>SUM(AF39,BA39,BV39)</f>
        <v>1</v>
      </c>
      <c r="L39" s="234">
        <f>SUM(AG39,BB39,BW39)</f>
        <v>28</v>
      </c>
      <c r="M39" s="234">
        <f>SUM(AH39,BC39,BX39)</f>
        <v>27</v>
      </c>
      <c r="N39" s="234">
        <f>SUM(AI39,BD39,BY39)</f>
        <v>42</v>
      </c>
      <c r="O39" s="234">
        <f>SUM(AJ39,BE39,BZ39)</f>
        <v>0</v>
      </c>
      <c r="P39" s="234">
        <f>SUM(AK39,BF39,CA39)</f>
        <v>0</v>
      </c>
      <c r="Q39" s="234">
        <f>SUM(AL39,BG39,CB39)</f>
        <v>20</v>
      </c>
      <c r="R39" s="234">
        <f>SUM(AM39,BH39,CC39)</f>
        <v>0</v>
      </c>
      <c r="S39" s="234">
        <f>SUM(AN39,BI39,CD39)</f>
        <v>0</v>
      </c>
      <c r="T39" s="234">
        <f>SUM(AO39,BJ39,CE39)</f>
        <v>0</v>
      </c>
      <c r="U39" s="234">
        <f>SUM(AP39,BK39,CF39)</f>
        <v>0</v>
      </c>
      <c r="V39" s="234">
        <f>SUM(AQ39,BL39,CG39)</f>
        <v>0</v>
      </c>
      <c r="W39" s="234">
        <f>SUM(AR39,BM39,CH39)</f>
        <v>2</v>
      </c>
      <c r="X39" s="234">
        <f>SUM(AS39,BN39,CI39)</f>
        <v>3</v>
      </c>
      <c r="Y39" s="234">
        <f>SUM(Z39:AS39)</f>
        <v>550</v>
      </c>
      <c r="Z39" s="234">
        <v>250</v>
      </c>
      <c r="AA39" s="234">
        <v>2</v>
      </c>
      <c r="AB39" s="234">
        <v>30</v>
      </c>
      <c r="AC39" s="234">
        <v>68</v>
      </c>
      <c r="AD39" s="234">
        <v>83</v>
      </c>
      <c r="AE39" s="234">
        <v>25</v>
      </c>
      <c r="AF39" s="234">
        <v>1</v>
      </c>
      <c r="AG39" s="234">
        <v>28</v>
      </c>
      <c r="AH39" s="234">
        <v>19</v>
      </c>
      <c r="AI39" s="234">
        <v>42</v>
      </c>
      <c r="AJ39" s="234" t="s">
        <v>534</v>
      </c>
      <c r="AK39" s="234" t="s">
        <v>534</v>
      </c>
      <c r="AL39" s="234" t="s">
        <v>534</v>
      </c>
      <c r="AM39" s="234" t="s">
        <v>534</v>
      </c>
      <c r="AN39" s="234" t="s">
        <v>534</v>
      </c>
      <c r="AO39" s="234" t="s">
        <v>534</v>
      </c>
      <c r="AP39" s="234" t="s">
        <v>534</v>
      </c>
      <c r="AQ39" s="234" t="s">
        <v>534</v>
      </c>
      <c r="AR39" s="234">
        <v>2</v>
      </c>
      <c r="AS39" s="234">
        <v>0</v>
      </c>
      <c r="AT39" s="234">
        <f>'施設資源化量内訳'!D39</f>
        <v>82</v>
      </c>
      <c r="AU39" s="234">
        <f>'施設資源化量内訳'!E39</f>
        <v>0</v>
      </c>
      <c r="AV39" s="234">
        <f>'施設資源化量内訳'!F39</f>
        <v>0</v>
      </c>
      <c r="AW39" s="234">
        <f>'施設資源化量内訳'!G39</f>
        <v>0</v>
      </c>
      <c r="AX39" s="234">
        <f>'施設資源化量内訳'!H39</f>
        <v>51</v>
      </c>
      <c r="AY39" s="234">
        <f>'施設資源化量内訳'!I39</f>
        <v>0</v>
      </c>
      <c r="AZ39" s="234">
        <f>'施設資源化量内訳'!J39</f>
        <v>0</v>
      </c>
      <c r="BA39" s="234">
        <f>'施設資源化量内訳'!K39</f>
        <v>0</v>
      </c>
      <c r="BB39" s="234">
        <f>'施設資源化量内訳'!L39</f>
        <v>0</v>
      </c>
      <c r="BC39" s="234">
        <f>'施設資源化量内訳'!M39</f>
        <v>8</v>
      </c>
      <c r="BD39" s="234">
        <f>'施設資源化量内訳'!N39</f>
        <v>0</v>
      </c>
      <c r="BE39" s="234">
        <f>'施設資源化量内訳'!O39</f>
        <v>0</v>
      </c>
      <c r="BF39" s="234">
        <f>'施設資源化量内訳'!P39</f>
        <v>0</v>
      </c>
      <c r="BG39" s="234">
        <f>'施設資源化量内訳'!Q39</f>
        <v>20</v>
      </c>
      <c r="BH39" s="234">
        <f>'施設資源化量内訳'!R39</f>
        <v>0</v>
      </c>
      <c r="BI39" s="234">
        <f>'施設資源化量内訳'!S39</f>
        <v>0</v>
      </c>
      <c r="BJ39" s="234">
        <f>'施設資源化量内訳'!T39</f>
        <v>0</v>
      </c>
      <c r="BK39" s="234">
        <f>'施設資源化量内訳'!U39</f>
        <v>0</v>
      </c>
      <c r="BL39" s="234">
        <f>'施設資源化量内訳'!V39</f>
        <v>0</v>
      </c>
      <c r="BM39" s="234">
        <f>'施設資源化量内訳'!W39</f>
        <v>0</v>
      </c>
      <c r="BN39" s="234">
        <f>'施設資源化量内訳'!X39</f>
        <v>3</v>
      </c>
      <c r="BO39" s="234">
        <f>SUM(BP39:CI39)</f>
        <v>220</v>
      </c>
      <c r="BP39" s="234">
        <v>218</v>
      </c>
      <c r="BQ39" s="234">
        <v>1</v>
      </c>
      <c r="BR39" s="234">
        <v>1</v>
      </c>
      <c r="BS39" s="234">
        <v>0</v>
      </c>
      <c r="BT39" s="234">
        <v>0</v>
      </c>
      <c r="BU39" s="234">
        <v>0</v>
      </c>
      <c r="BV39" s="234">
        <v>0</v>
      </c>
      <c r="BW39" s="234">
        <v>0</v>
      </c>
      <c r="BX39" s="234">
        <v>0</v>
      </c>
      <c r="BY39" s="234">
        <v>0</v>
      </c>
      <c r="BZ39" s="234" t="s">
        <v>534</v>
      </c>
      <c r="CA39" s="234" t="s">
        <v>534</v>
      </c>
      <c r="CB39" s="234" t="s">
        <v>534</v>
      </c>
      <c r="CC39" s="234" t="s">
        <v>534</v>
      </c>
      <c r="CD39" s="234" t="s">
        <v>534</v>
      </c>
      <c r="CE39" s="234" t="s">
        <v>534</v>
      </c>
      <c r="CF39" s="234" t="s">
        <v>534</v>
      </c>
      <c r="CG39" s="234" t="s">
        <v>534</v>
      </c>
      <c r="CH39" s="234">
        <v>0</v>
      </c>
      <c r="CI39" s="234">
        <v>0</v>
      </c>
      <c r="CJ39" s="289" t="s">
        <v>544</v>
      </c>
    </row>
    <row r="40" spans="1:88" s="201" customFormat="1" ht="12" customHeight="1">
      <c r="A40" s="202" t="s">
        <v>530</v>
      </c>
      <c r="B40" s="203" t="s">
        <v>599</v>
      </c>
      <c r="C40" s="202" t="s">
        <v>600</v>
      </c>
      <c r="D40" s="234">
        <f>SUM(Y40,AT40,BO40)</f>
        <v>428</v>
      </c>
      <c r="E40" s="234">
        <f>SUM(Z40,AU40,BP40)</f>
        <v>192</v>
      </c>
      <c r="F40" s="234">
        <f>SUM(AA40,AV40,BQ40)</f>
        <v>3</v>
      </c>
      <c r="G40" s="234">
        <f>SUM(AB40,AW40,BR40)</f>
        <v>0</v>
      </c>
      <c r="H40" s="234">
        <f>SUM(AC40,AX40,BS40)</f>
        <v>99</v>
      </c>
      <c r="I40" s="234">
        <f>SUM(AD40,AY40,BT40)</f>
        <v>72</v>
      </c>
      <c r="J40" s="234">
        <f>SUM(AE40,AZ40,BU40)</f>
        <v>24</v>
      </c>
      <c r="K40" s="234">
        <f>SUM(AF40,BA40,BV40)</f>
        <v>1</v>
      </c>
      <c r="L40" s="234">
        <f>SUM(AG40,BB40,BW40)</f>
        <v>21</v>
      </c>
      <c r="M40" s="234">
        <f>SUM(AH40,BC40,BX40)</f>
        <v>0</v>
      </c>
      <c r="N40" s="234">
        <f>SUM(AI40,BD40,BY40)</f>
        <v>1</v>
      </c>
      <c r="O40" s="234">
        <f>SUM(AJ40,BE40,BZ40)</f>
        <v>0</v>
      </c>
      <c r="P40" s="234">
        <f>SUM(AK40,BF40,CA40)</f>
        <v>0</v>
      </c>
      <c r="Q40" s="234">
        <f>SUM(AL40,BG40,CB40)</f>
        <v>0</v>
      </c>
      <c r="R40" s="234">
        <f>SUM(AM40,BH40,CC40)</f>
        <v>0</v>
      </c>
      <c r="S40" s="234">
        <f>SUM(AN40,BI40,CD40)</f>
        <v>0</v>
      </c>
      <c r="T40" s="234">
        <f>SUM(AO40,BJ40,CE40)</f>
        <v>0</v>
      </c>
      <c r="U40" s="234">
        <f>SUM(AP40,BK40,CF40)</f>
        <v>0</v>
      </c>
      <c r="V40" s="234">
        <f>SUM(AQ40,BL40,CG40)</f>
        <v>0</v>
      </c>
      <c r="W40" s="234">
        <f>SUM(AR40,BM40,CH40)</f>
        <v>0</v>
      </c>
      <c r="X40" s="234">
        <f>SUM(AS40,BN40,CI40)</f>
        <v>15</v>
      </c>
      <c r="Y40" s="234">
        <f>SUM(Z40:AS40)</f>
        <v>0</v>
      </c>
      <c r="Z40" s="234">
        <v>0</v>
      </c>
      <c r="AA40" s="234">
        <v>0</v>
      </c>
      <c r="AB40" s="234">
        <v>0</v>
      </c>
      <c r="AC40" s="234">
        <v>0</v>
      </c>
      <c r="AD40" s="234">
        <v>0</v>
      </c>
      <c r="AE40" s="234">
        <v>0</v>
      </c>
      <c r="AF40" s="234">
        <v>0</v>
      </c>
      <c r="AG40" s="234">
        <v>0</v>
      </c>
      <c r="AH40" s="234">
        <v>0</v>
      </c>
      <c r="AI40" s="234">
        <v>0</v>
      </c>
      <c r="AJ40" s="234" t="s">
        <v>534</v>
      </c>
      <c r="AK40" s="234" t="s">
        <v>534</v>
      </c>
      <c r="AL40" s="234" t="s">
        <v>534</v>
      </c>
      <c r="AM40" s="234" t="s">
        <v>534</v>
      </c>
      <c r="AN40" s="234" t="s">
        <v>534</v>
      </c>
      <c r="AO40" s="234" t="s">
        <v>534</v>
      </c>
      <c r="AP40" s="234" t="s">
        <v>534</v>
      </c>
      <c r="AQ40" s="234" t="s">
        <v>534</v>
      </c>
      <c r="AR40" s="234">
        <v>0</v>
      </c>
      <c r="AS40" s="234">
        <v>0</v>
      </c>
      <c r="AT40" s="234">
        <f>'施設資源化量内訳'!D40</f>
        <v>428</v>
      </c>
      <c r="AU40" s="234">
        <f>'施設資源化量内訳'!E40</f>
        <v>192</v>
      </c>
      <c r="AV40" s="234">
        <f>'施設資源化量内訳'!F40</f>
        <v>3</v>
      </c>
      <c r="AW40" s="234">
        <f>'施設資源化量内訳'!G40</f>
        <v>0</v>
      </c>
      <c r="AX40" s="234">
        <f>'施設資源化量内訳'!H40</f>
        <v>99</v>
      </c>
      <c r="AY40" s="234">
        <f>'施設資源化量内訳'!I40</f>
        <v>72</v>
      </c>
      <c r="AZ40" s="234">
        <f>'施設資源化量内訳'!J40</f>
        <v>24</v>
      </c>
      <c r="BA40" s="234">
        <f>'施設資源化量内訳'!K40</f>
        <v>1</v>
      </c>
      <c r="BB40" s="234">
        <f>'施設資源化量内訳'!L40</f>
        <v>21</v>
      </c>
      <c r="BC40" s="234">
        <f>'施設資源化量内訳'!M40</f>
        <v>0</v>
      </c>
      <c r="BD40" s="234">
        <f>'施設資源化量内訳'!N40</f>
        <v>1</v>
      </c>
      <c r="BE40" s="234">
        <f>'施設資源化量内訳'!O40</f>
        <v>0</v>
      </c>
      <c r="BF40" s="234">
        <f>'施設資源化量内訳'!P40</f>
        <v>0</v>
      </c>
      <c r="BG40" s="234">
        <f>'施設資源化量内訳'!Q40</f>
        <v>0</v>
      </c>
      <c r="BH40" s="234">
        <f>'施設資源化量内訳'!R40</f>
        <v>0</v>
      </c>
      <c r="BI40" s="234">
        <f>'施設資源化量内訳'!S40</f>
        <v>0</v>
      </c>
      <c r="BJ40" s="234">
        <f>'施設資源化量内訳'!T40</f>
        <v>0</v>
      </c>
      <c r="BK40" s="234">
        <f>'施設資源化量内訳'!U40</f>
        <v>0</v>
      </c>
      <c r="BL40" s="234">
        <f>'施設資源化量内訳'!V40</f>
        <v>0</v>
      </c>
      <c r="BM40" s="234">
        <f>'施設資源化量内訳'!W40</f>
        <v>0</v>
      </c>
      <c r="BN40" s="234">
        <f>'施設資源化量内訳'!X40</f>
        <v>15</v>
      </c>
      <c r="BO40" s="234">
        <f>SUM(BP40:CI40)</f>
        <v>0</v>
      </c>
      <c r="BP40" s="234">
        <v>0</v>
      </c>
      <c r="BQ40" s="234">
        <v>0</v>
      </c>
      <c r="BR40" s="234">
        <v>0</v>
      </c>
      <c r="BS40" s="234">
        <v>0</v>
      </c>
      <c r="BT40" s="234">
        <v>0</v>
      </c>
      <c r="BU40" s="234">
        <v>0</v>
      </c>
      <c r="BV40" s="234">
        <v>0</v>
      </c>
      <c r="BW40" s="234">
        <v>0</v>
      </c>
      <c r="BX40" s="234">
        <v>0</v>
      </c>
      <c r="BY40" s="234">
        <v>0</v>
      </c>
      <c r="BZ40" s="234" t="s">
        <v>534</v>
      </c>
      <c r="CA40" s="234" t="s">
        <v>534</v>
      </c>
      <c r="CB40" s="234" t="s">
        <v>534</v>
      </c>
      <c r="CC40" s="234" t="s">
        <v>534</v>
      </c>
      <c r="CD40" s="234" t="s">
        <v>534</v>
      </c>
      <c r="CE40" s="234" t="s">
        <v>534</v>
      </c>
      <c r="CF40" s="234" t="s">
        <v>534</v>
      </c>
      <c r="CG40" s="234" t="s">
        <v>534</v>
      </c>
      <c r="CH40" s="234">
        <v>0</v>
      </c>
      <c r="CI40" s="234">
        <v>0</v>
      </c>
      <c r="CJ40" s="289" t="s">
        <v>535</v>
      </c>
    </row>
    <row r="41" spans="1:88" s="201" customFormat="1" ht="12" customHeight="1">
      <c r="A41" s="202" t="s">
        <v>530</v>
      </c>
      <c r="B41" s="203" t="s">
        <v>601</v>
      </c>
      <c r="C41" s="202" t="s">
        <v>602</v>
      </c>
      <c r="D41" s="234">
        <f>SUM(Y41,AT41,BO41)</f>
        <v>1895</v>
      </c>
      <c r="E41" s="234">
        <f>SUM(Z41,AU41,BP41)</f>
        <v>1032</v>
      </c>
      <c r="F41" s="234">
        <f>SUM(AA41,AV41,BQ41)</f>
        <v>11</v>
      </c>
      <c r="G41" s="234">
        <f>SUM(AB41,AW41,BR41)</f>
        <v>0</v>
      </c>
      <c r="H41" s="234">
        <f>SUM(AC41,AX41,BS41)</f>
        <v>361</v>
      </c>
      <c r="I41" s="234">
        <f>SUM(AD41,AY41,BT41)</f>
        <v>266</v>
      </c>
      <c r="J41" s="234">
        <f>SUM(AE41,AZ41,BU41)</f>
        <v>87</v>
      </c>
      <c r="K41" s="234">
        <f>SUM(AF41,BA41,BV41)</f>
        <v>3</v>
      </c>
      <c r="L41" s="234">
        <f>SUM(AG41,BB41,BW41)</f>
        <v>74</v>
      </c>
      <c r="M41" s="234">
        <f>SUM(AH41,BC41,BX41)</f>
        <v>0</v>
      </c>
      <c r="N41" s="234">
        <f>SUM(AI41,BD41,BY41)</f>
        <v>8</v>
      </c>
      <c r="O41" s="234">
        <f>SUM(AJ41,BE41,BZ41)</f>
        <v>0</v>
      </c>
      <c r="P41" s="234">
        <f>SUM(AK41,BF41,CA41)</f>
        <v>0</v>
      </c>
      <c r="Q41" s="234">
        <f>SUM(AL41,BG41,CB41)</f>
        <v>0</v>
      </c>
      <c r="R41" s="234">
        <f>SUM(AM41,BH41,CC41)</f>
        <v>0</v>
      </c>
      <c r="S41" s="234">
        <f>SUM(AN41,BI41,CD41)</f>
        <v>0</v>
      </c>
      <c r="T41" s="234">
        <f>SUM(AO41,BJ41,CE41)</f>
        <v>0</v>
      </c>
      <c r="U41" s="234">
        <f>SUM(AP41,BK41,CF41)</f>
        <v>0</v>
      </c>
      <c r="V41" s="234">
        <f>SUM(AQ41,BL41,CG41)</f>
        <v>0</v>
      </c>
      <c r="W41" s="234">
        <f>SUM(AR41,BM41,CH41)</f>
        <v>1</v>
      </c>
      <c r="X41" s="234">
        <f>SUM(AS41,BN41,CI41)</f>
        <v>52</v>
      </c>
      <c r="Y41" s="234">
        <f>SUM(Z41:AS41)</f>
        <v>0</v>
      </c>
      <c r="Z41" s="234">
        <v>0</v>
      </c>
      <c r="AA41" s="234">
        <v>0</v>
      </c>
      <c r="AB41" s="234">
        <v>0</v>
      </c>
      <c r="AC41" s="234">
        <v>0</v>
      </c>
      <c r="AD41" s="234">
        <v>0</v>
      </c>
      <c r="AE41" s="234">
        <v>0</v>
      </c>
      <c r="AF41" s="234">
        <v>0</v>
      </c>
      <c r="AG41" s="234">
        <v>0</v>
      </c>
      <c r="AH41" s="234">
        <v>0</v>
      </c>
      <c r="AI41" s="234">
        <v>0</v>
      </c>
      <c r="AJ41" s="234" t="s">
        <v>534</v>
      </c>
      <c r="AK41" s="234" t="s">
        <v>534</v>
      </c>
      <c r="AL41" s="234" t="s">
        <v>534</v>
      </c>
      <c r="AM41" s="234" t="s">
        <v>534</v>
      </c>
      <c r="AN41" s="234" t="s">
        <v>534</v>
      </c>
      <c r="AO41" s="234" t="s">
        <v>534</v>
      </c>
      <c r="AP41" s="234" t="s">
        <v>534</v>
      </c>
      <c r="AQ41" s="234" t="s">
        <v>534</v>
      </c>
      <c r="AR41" s="234">
        <v>0</v>
      </c>
      <c r="AS41" s="234">
        <v>0</v>
      </c>
      <c r="AT41" s="234">
        <f>'施設資源化量内訳'!D41</f>
        <v>1380</v>
      </c>
      <c r="AU41" s="234">
        <f>'施設資源化量内訳'!E41</f>
        <v>532</v>
      </c>
      <c r="AV41" s="234">
        <f>'施設資源化量内訳'!F41</f>
        <v>11</v>
      </c>
      <c r="AW41" s="234">
        <f>'施設資源化量内訳'!G41</f>
        <v>0</v>
      </c>
      <c r="AX41" s="234">
        <f>'施設資源化量内訳'!H41</f>
        <v>355</v>
      </c>
      <c r="AY41" s="234">
        <f>'施設資源化量内訳'!I41</f>
        <v>261</v>
      </c>
      <c r="AZ41" s="234">
        <f>'施設資源化量内訳'!J41</f>
        <v>87</v>
      </c>
      <c r="BA41" s="234">
        <f>'施設資源化量内訳'!K41</f>
        <v>3</v>
      </c>
      <c r="BB41" s="234">
        <f>'施設資源化量内訳'!L41</f>
        <v>74</v>
      </c>
      <c r="BC41" s="234">
        <f>'施設資源化量内訳'!M41</f>
        <v>0</v>
      </c>
      <c r="BD41" s="234">
        <f>'施設資源化量内訳'!N41</f>
        <v>5</v>
      </c>
      <c r="BE41" s="234">
        <f>'施設資源化量内訳'!O41</f>
        <v>0</v>
      </c>
      <c r="BF41" s="234">
        <f>'施設資源化量内訳'!P41</f>
        <v>0</v>
      </c>
      <c r="BG41" s="234">
        <f>'施設資源化量内訳'!Q41</f>
        <v>0</v>
      </c>
      <c r="BH41" s="234">
        <f>'施設資源化量内訳'!R41</f>
        <v>0</v>
      </c>
      <c r="BI41" s="234">
        <f>'施設資源化量内訳'!S41</f>
        <v>0</v>
      </c>
      <c r="BJ41" s="234">
        <f>'施設資源化量内訳'!T41</f>
        <v>0</v>
      </c>
      <c r="BK41" s="234">
        <f>'施設資源化量内訳'!U41</f>
        <v>0</v>
      </c>
      <c r="BL41" s="234">
        <f>'施設資源化量内訳'!V41</f>
        <v>0</v>
      </c>
      <c r="BM41" s="234">
        <f>'施設資源化量内訳'!W41</f>
        <v>0</v>
      </c>
      <c r="BN41" s="234">
        <f>'施設資源化量内訳'!X41</f>
        <v>52</v>
      </c>
      <c r="BO41" s="234">
        <f>SUM(BP41:CI41)</f>
        <v>515</v>
      </c>
      <c r="BP41" s="234">
        <v>500</v>
      </c>
      <c r="BQ41" s="234">
        <v>0</v>
      </c>
      <c r="BR41" s="234">
        <v>0</v>
      </c>
      <c r="BS41" s="234">
        <v>6</v>
      </c>
      <c r="BT41" s="234">
        <v>5</v>
      </c>
      <c r="BU41" s="234">
        <v>0</v>
      </c>
      <c r="BV41" s="234">
        <v>0</v>
      </c>
      <c r="BW41" s="234">
        <v>0</v>
      </c>
      <c r="BX41" s="234">
        <v>0</v>
      </c>
      <c r="BY41" s="234">
        <v>3</v>
      </c>
      <c r="BZ41" s="234" t="s">
        <v>534</v>
      </c>
      <c r="CA41" s="234" t="s">
        <v>534</v>
      </c>
      <c r="CB41" s="234" t="s">
        <v>534</v>
      </c>
      <c r="CC41" s="234" t="s">
        <v>534</v>
      </c>
      <c r="CD41" s="234" t="s">
        <v>534</v>
      </c>
      <c r="CE41" s="234" t="s">
        <v>534</v>
      </c>
      <c r="CF41" s="234" t="s">
        <v>534</v>
      </c>
      <c r="CG41" s="234" t="s">
        <v>534</v>
      </c>
      <c r="CH41" s="234">
        <v>1</v>
      </c>
      <c r="CI41" s="234">
        <v>0</v>
      </c>
      <c r="CJ41" s="289" t="s">
        <v>535</v>
      </c>
    </row>
    <row r="42" spans="1:88" s="201" customFormat="1" ht="12" customHeight="1">
      <c r="A42" s="202" t="s">
        <v>530</v>
      </c>
      <c r="B42" s="203" t="s">
        <v>603</v>
      </c>
      <c r="C42" s="202" t="s">
        <v>604</v>
      </c>
      <c r="D42" s="234">
        <f>SUM(Y42,AT42,BO42)</f>
        <v>848</v>
      </c>
      <c r="E42" s="234">
        <f>SUM(Z42,AU42,BP42)</f>
        <v>279</v>
      </c>
      <c r="F42" s="234">
        <f>SUM(AA42,AV42,BQ42)</f>
        <v>8</v>
      </c>
      <c r="G42" s="234">
        <f>SUM(AB42,AW42,BR42)</f>
        <v>0</v>
      </c>
      <c r="H42" s="234">
        <f>SUM(AC42,AX42,BS42)</f>
        <v>244</v>
      </c>
      <c r="I42" s="234">
        <f>SUM(AD42,AY42,BT42)</f>
        <v>174</v>
      </c>
      <c r="J42" s="234">
        <f>SUM(AE42,AZ42,BU42)</f>
        <v>58</v>
      </c>
      <c r="K42" s="234">
        <f>SUM(AF42,BA42,BV42)</f>
        <v>0</v>
      </c>
      <c r="L42" s="234">
        <f>SUM(AG42,BB42,BW42)</f>
        <v>50</v>
      </c>
      <c r="M42" s="234">
        <f>SUM(AH42,BC42,BX42)</f>
        <v>0</v>
      </c>
      <c r="N42" s="234">
        <f>SUM(AI42,BD42,BY42)</f>
        <v>0</v>
      </c>
      <c r="O42" s="234">
        <f>SUM(AJ42,BE42,BZ42)</f>
        <v>0</v>
      </c>
      <c r="P42" s="234">
        <f>SUM(AK42,BF42,CA42)</f>
        <v>0</v>
      </c>
      <c r="Q42" s="234">
        <f>SUM(AL42,BG42,CB42)</f>
        <v>0</v>
      </c>
      <c r="R42" s="234">
        <f>SUM(AM42,BH42,CC42)</f>
        <v>0</v>
      </c>
      <c r="S42" s="234">
        <f>SUM(AN42,BI42,CD42)</f>
        <v>0</v>
      </c>
      <c r="T42" s="234">
        <f>SUM(AO42,BJ42,CE42)</f>
        <v>0</v>
      </c>
      <c r="U42" s="234">
        <f>SUM(AP42,BK42,CF42)</f>
        <v>0</v>
      </c>
      <c r="V42" s="234">
        <f>SUM(AQ42,BL42,CG42)</f>
        <v>0</v>
      </c>
      <c r="W42" s="234">
        <f>SUM(AR42,BM42,CH42)</f>
        <v>0</v>
      </c>
      <c r="X42" s="234">
        <f>SUM(AS42,BN42,CI42)</f>
        <v>35</v>
      </c>
      <c r="Y42" s="234">
        <f>SUM(Z42:AS42)</f>
        <v>0</v>
      </c>
      <c r="Z42" s="234">
        <v>0</v>
      </c>
      <c r="AA42" s="234">
        <v>0</v>
      </c>
      <c r="AB42" s="234">
        <v>0</v>
      </c>
      <c r="AC42" s="234">
        <v>0</v>
      </c>
      <c r="AD42" s="234">
        <v>0</v>
      </c>
      <c r="AE42" s="234">
        <v>0</v>
      </c>
      <c r="AF42" s="234">
        <v>0</v>
      </c>
      <c r="AG42" s="234">
        <v>0</v>
      </c>
      <c r="AH42" s="234">
        <v>0</v>
      </c>
      <c r="AI42" s="234">
        <v>0</v>
      </c>
      <c r="AJ42" s="234" t="s">
        <v>534</v>
      </c>
      <c r="AK42" s="234" t="s">
        <v>534</v>
      </c>
      <c r="AL42" s="234" t="s">
        <v>534</v>
      </c>
      <c r="AM42" s="234" t="s">
        <v>534</v>
      </c>
      <c r="AN42" s="234" t="s">
        <v>534</v>
      </c>
      <c r="AO42" s="234" t="s">
        <v>534</v>
      </c>
      <c r="AP42" s="234" t="s">
        <v>534</v>
      </c>
      <c r="AQ42" s="234" t="s">
        <v>534</v>
      </c>
      <c r="AR42" s="234">
        <v>0</v>
      </c>
      <c r="AS42" s="234">
        <v>0</v>
      </c>
      <c r="AT42" s="234">
        <f>'施設資源化量内訳'!D42</f>
        <v>778</v>
      </c>
      <c r="AU42" s="234">
        <f>'施設資源化量内訳'!E42</f>
        <v>217</v>
      </c>
      <c r="AV42" s="234">
        <f>'施設資源化量内訳'!F42</f>
        <v>7</v>
      </c>
      <c r="AW42" s="234">
        <f>'施設資源化量内訳'!G42</f>
        <v>0</v>
      </c>
      <c r="AX42" s="234">
        <f>'施設資源化量内訳'!H42</f>
        <v>237</v>
      </c>
      <c r="AY42" s="234">
        <f>'施設資源化量内訳'!I42</f>
        <v>174</v>
      </c>
      <c r="AZ42" s="234">
        <f>'施設資源化量内訳'!J42</f>
        <v>58</v>
      </c>
      <c r="BA42" s="234">
        <f>'施設資源化量内訳'!K42</f>
        <v>0</v>
      </c>
      <c r="BB42" s="234">
        <f>'施設資源化量内訳'!L42</f>
        <v>50</v>
      </c>
      <c r="BC42" s="234">
        <f>'施設資源化量内訳'!M42</f>
        <v>0</v>
      </c>
      <c r="BD42" s="234">
        <f>'施設資源化量内訳'!N42</f>
        <v>0</v>
      </c>
      <c r="BE42" s="234">
        <f>'施設資源化量内訳'!O42</f>
        <v>0</v>
      </c>
      <c r="BF42" s="234">
        <f>'施設資源化量内訳'!P42</f>
        <v>0</v>
      </c>
      <c r="BG42" s="234">
        <f>'施設資源化量内訳'!Q42</f>
        <v>0</v>
      </c>
      <c r="BH42" s="234">
        <f>'施設資源化量内訳'!R42</f>
        <v>0</v>
      </c>
      <c r="BI42" s="234">
        <f>'施設資源化量内訳'!S42</f>
        <v>0</v>
      </c>
      <c r="BJ42" s="234">
        <f>'施設資源化量内訳'!T42</f>
        <v>0</v>
      </c>
      <c r="BK42" s="234">
        <f>'施設資源化量内訳'!U42</f>
        <v>0</v>
      </c>
      <c r="BL42" s="234">
        <f>'施設資源化量内訳'!V42</f>
        <v>0</v>
      </c>
      <c r="BM42" s="234">
        <f>'施設資源化量内訳'!W42</f>
        <v>0</v>
      </c>
      <c r="BN42" s="234">
        <f>'施設資源化量内訳'!X42</f>
        <v>35</v>
      </c>
      <c r="BO42" s="234">
        <f>SUM(BP42:CI42)</f>
        <v>70</v>
      </c>
      <c r="BP42" s="234">
        <v>62</v>
      </c>
      <c r="BQ42" s="234">
        <v>1</v>
      </c>
      <c r="BR42" s="234">
        <v>0</v>
      </c>
      <c r="BS42" s="234">
        <v>7</v>
      </c>
      <c r="BT42" s="234">
        <v>0</v>
      </c>
      <c r="BU42" s="234">
        <v>0</v>
      </c>
      <c r="BV42" s="234">
        <v>0</v>
      </c>
      <c r="BW42" s="234">
        <v>0</v>
      </c>
      <c r="BX42" s="234">
        <v>0</v>
      </c>
      <c r="BY42" s="234">
        <v>0</v>
      </c>
      <c r="BZ42" s="234" t="s">
        <v>534</v>
      </c>
      <c r="CA42" s="234" t="s">
        <v>534</v>
      </c>
      <c r="CB42" s="234" t="s">
        <v>534</v>
      </c>
      <c r="CC42" s="234" t="s">
        <v>534</v>
      </c>
      <c r="CD42" s="234" t="s">
        <v>534</v>
      </c>
      <c r="CE42" s="234" t="s">
        <v>534</v>
      </c>
      <c r="CF42" s="234" t="s">
        <v>534</v>
      </c>
      <c r="CG42" s="234" t="s">
        <v>534</v>
      </c>
      <c r="CH42" s="234">
        <v>0</v>
      </c>
      <c r="CI42" s="234">
        <v>0</v>
      </c>
      <c r="CJ42" s="289" t="s">
        <v>535</v>
      </c>
    </row>
  </sheetData>
  <sheetProtection/>
  <mergeCells count="88">
    <mergeCell ref="U3:U5"/>
    <mergeCell ref="AP3:AP5"/>
    <mergeCell ref="AA3:AA5"/>
    <mergeCell ref="AB3:AB5"/>
    <mergeCell ref="AQ3:AQ5"/>
    <mergeCell ref="AF3:AF5"/>
    <mergeCell ref="AG3:AG5"/>
    <mergeCell ref="AI3:AI5"/>
    <mergeCell ref="AO3:AO5"/>
    <mergeCell ref="AM3:AM5"/>
    <mergeCell ref="BK3:BK5"/>
    <mergeCell ref="BA3:BA5"/>
    <mergeCell ref="BB3:BB5"/>
    <mergeCell ref="BF3:BF5"/>
    <mergeCell ref="BG3:BG5"/>
    <mergeCell ref="BE3:BE5"/>
    <mergeCell ref="BH3:BH5"/>
    <mergeCell ref="BD3:BD5"/>
    <mergeCell ref="CF3:CF5"/>
    <mergeCell ref="CG3:CG5"/>
    <mergeCell ref="BV3:BV5"/>
    <mergeCell ref="BW3:BW5"/>
    <mergeCell ref="BR3:BR5"/>
    <mergeCell ref="BS3:BS5"/>
    <mergeCell ref="BT3:BT5"/>
    <mergeCell ref="BY3:BY5"/>
    <mergeCell ref="BZ3:BZ5"/>
    <mergeCell ref="BX3:BX5"/>
    <mergeCell ref="BU3:BU5"/>
    <mergeCell ref="BP3:BP5"/>
    <mergeCell ref="CI3:CI5"/>
    <mergeCell ref="CA3:CA5"/>
    <mergeCell ref="CB3:CB5"/>
    <mergeCell ref="CD3:CD5"/>
    <mergeCell ref="CE3:CE5"/>
    <mergeCell ref="BQ3:BQ5"/>
    <mergeCell ref="CH3:CH5"/>
    <mergeCell ref="CC3:CC5"/>
    <mergeCell ref="BL3:BL5"/>
    <mergeCell ref="BM3:BM5"/>
    <mergeCell ref="BN3:BN5"/>
    <mergeCell ref="AW3:AW5"/>
    <mergeCell ref="AX3:AX5"/>
    <mergeCell ref="AY3:AY5"/>
    <mergeCell ref="AZ3:AZ5"/>
    <mergeCell ref="BI3:BI5"/>
    <mergeCell ref="BJ3:BJ5"/>
    <mergeCell ref="BC3:BC5"/>
    <mergeCell ref="AH3:AH5"/>
    <mergeCell ref="X3:X5"/>
    <mergeCell ref="Z3:Z5"/>
    <mergeCell ref="Y3:Y5"/>
    <mergeCell ref="J3:J5"/>
    <mergeCell ref="K3:K5"/>
    <mergeCell ref="L3:L5"/>
    <mergeCell ref="N3:N5"/>
    <mergeCell ref="O3:O5"/>
    <mergeCell ref="P3:P5"/>
    <mergeCell ref="R3:R5"/>
    <mergeCell ref="Q3:Q5"/>
    <mergeCell ref="V3:V5"/>
    <mergeCell ref="E3:E5"/>
    <mergeCell ref="F3:F5"/>
    <mergeCell ref="G3:G5"/>
    <mergeCell ref="H3:H5"/>
    <mergeCell ref="I3:I5"/>
    <mergeCell ref="T3:T5"/>
    <mergeCell ref="M3:M5"/>
    <mergeCell ref="CJ2:CJ6"/>
    <mergeCell ref="AC3:AC5"/>
    <mergeCell ref="AD3:AD5"/>
    <mergeCell ref="AE3:AE5"/>
    <mergeCell ref="AR3:AR5"/>
    <mergeCell ref="BO3:BO5"/>
    <mergeCell ref="AL3:AL5"/>
    <mergeCell ref="AK3:AK5"/>
    <mergeCell ref="AJ3:AJ5"/>
    <mergeCell ref="AN3:AN5"/>
    <mergeCell ref="AV3:AV5"/>
    <mergeCell ref="AT3:AT5"/>
    <mergeCell ref="AS3:AS5"/>
    <mergeCell ref="AU3:AU5"/>
    <mergeCell ref="A2:A6"/>
    <mergeCell ref="B2:B6"/>
    <mergeCell ref="C2:C6"/>
    <mergeCell ref="D3:D5"/>
    <mergeCell ref="S3:S5"/>
    <mergeCell ref="W3:W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ゴシック,標準"&amp;14ごみ資源化の状況（平成21年度実績）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O42"/>
  <sheetViews>
    <sheetView zoomScalePageLayoutView="0" workbookViewId="0" topLeftCell="A1">
      <pane xSplit="3" ySplit="6" topLeftCell="D7" activePane="bottomRight" state="frozen"/>
      <selection pane="topLeft" activeCell="C2998" sqref="C2998"/>
      <selection pane="topRight" activeCell="C2998" sqref="C2998"/>
      <selection pane="bottomLeft" activeCell="C2998" sqref="C2998"/>
      <selection pane="bottomRight" activeCell="D7" sqref="D7"/>
    </sheetView>
  </sheetViews>
  <sheetFormatPr defaultColWidth="8.796875" defaultRowHeight="14.25"/>
  <cols>
    <col min="1" max="1" width="10.69921875" style="196" customWidth="1"/>
    <col min="2" max="2" width="8.69921875" style="180" customWidth="1"/>
    <col min="3" max="3" width="12.59765625" style="196" customWidth="1"/>
    <col min="4" max="171" width="10.59765625" style="235" customWidth="1"/>
    <col min="172" max="16384" width="9" style="192" customWidth="1"/>
  </cols>
  <sheetData>
    <row r="1" spans="1:171" ht="17.25">
      <c r="A1" s="380" t="s">
        <v>605</v>
      </c>
      <c r="B1" s="190"/>
      <c r="C1" s="190"/>
      <c r="D1" s="191"/>
      <c r="E1" s="227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227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227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227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227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227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227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227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  <c r="FH1" s="191"/>
      <c r="FI1" s="191"/>
      <c r="FJ1" s="191"/>
      <c r="FK1" s="191"/>
      <c r="FL1" s="191"/>
      <c r="FM1" s="191"/>
      <c r="FN1" s="191"/>
      <c r="FO1" s="191"/>
    </row>
    <row r="2" spans="1:171" s="208" customFormat="1" ht="25.5" customHeight="1">
      <c r="A2" s="314" t="s">
        <v>606</v>
      </c>
      <c r="B2" s="314" t="s">
        <v>607</v>
      </c>
      <c r="C2" s="314" t="s">
        <v>608</v>
      </c>
      <c r="D2" s="390" t="s">
        <v>609</v>
      </c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1"/>
      <c r="Z2" s="280"/>
      <c r="AA2" s="280"/>
      <c r="AB2" s="280"/>
      <c r="AC2" s="280"/>
      <c r="AD2" s="280"/>
      <c r="AE2" s="280"/>
      <c r="AF2" s="280"/>
      <c r="AG2" s="280"/>
      <c r="AH2" s="280"/>
      <c r="AI2" s="280"/>
      <c r="AJ2" s="280"/>
      <c r="AK2" s="280"/>
      <c r="AL2" s="280"/>
      <c r="AM2" s="280"/>
      <c r="AN2" s="280"/>
      <c r="AO2" s="280"/>
      <c r="AP2" s="280"/>
      <c r="AQ2" s="280"/>
      <c r="AR2" s="280"/>
      <c r="AS2" s="280"/>
      <c r="AT2" s="281"/>
      <c r="AU2" s="280"/>
      <c r="AV2" s="280"/>
      <c r="AW2" s="280"/>
      <c r="AX2" s="280"/>
      <c r="AY2" s="280"/>
      <c r="AZ2" s="280"/>
      <c r="BA2" s="280"/>
      <c r="BB2" s="280"/>
      <c r="BC2" s="280"/>
      <c r="BD2" s="280"/>
      <c r="BE2" s="280"/>
      <c r="BF2" s="280"/>
      <c r="BG2" s="280"/>
      <c r="BH2" s="280"/>
      <c r="BI2" s="280"/>
      <c r="BJ2" s="280"/>
      <c r="BK2" s="280"/>
      <c r="BL2" s="280"/>
      <c r="BM2" s="280"/>
      <c r="BN2" s="280"/>
      <c r="BO2" s="281"/>
      <c r="BP2" s="280"/>
      <c r="BQ2" s="280"/>
      <c r="BR2" s="280"/>
      <c r="BS2" s="280"/>
      <c r="BT2" s="280"/>
      <c r="BU2" s="280"/>
      <c r="BV2" s="280"/>
      <c r="BW2" s="280"/>
      <c r="BX2" s="280"/>
      <c r="BY2" s="280"/>
      <c r="BZ2" s="280"/>
      <c r="CA2" s="280"/>
      <c r="CB2" s="280"/>
      <c r="CC2" s="280"/>
      <c r="CD2" s="280"/>
      <c r="CE2" s="280"/>
      <c r="CF2" s="280"/>
      <c r="CG2" s="280"/>
      <c r="CH2" s="280"/>
      <c r="CI2" s="280"/>
      <c r="CJ2" s="281"/>
      <c r="CK2" s="280"/>
      <c r="CL2" s="280"/>
      <c r="CM2" s="280"/>
      <c r="CN2" s="280"/>
      <c r="CO2" s="280"/>
      <c r="CP2" s="280"/>
      <c r="CQ2" s="280"/>
      <c r="CR2" s="280"/>
      <c r="CS2" s="280"/>
      <c r="CT2" s="280"/>
      <c r="CU2" s="280"/>
      <c r="CV2" s="280"/>
      <c r="CW2" s="280"/>
      <c r="CX2" s="280"/>
      <c r="CY2" s="280"/>
      <c r="CZ2" s="280"/>
      <c r="DA2" s="280"/>
      <c r="DB2" s="280"/>
      <c r="DC2" s="280"/>
      <c r="DD2" s="280"/>
      <c r="DE2" s="281"/>
      <c r="DF2" s="280"/>
      <c r="DG2" s="280"/>
      <c r="DH2" s="280"/>
      <c r="DI2" s="280"/>
      <c r="DJ2" s="280"/>
      <c r="DK2" s="280"/>
      <c r="DL2" s="280"/>
      <c r="DM2" s="280"/>
      <c r="DN2" s="280"/>
      <c r="DO2" s="280"/>
      <c r="DP2" s="280"/>
      <c r="DQ2" s="280"/>
      <c r="DR2" s="280"/>
      <c r="DS2" s="280"/>
      <c r="DT2" s="280"/>
      <c r="DU2" s="280"/>
      <c r="DV2" s="280"/>
      <c r="DW2" s="280"/>
      <c r="DX2" s="280"/>
      <c r="DY2" s="280"/>
      <c r="DZ2" s="281"/>
      <c r="EA2" s="280"/>
      <c r="EB2" s="280"/>
      <c r="EC2" s="280"/>
      <c r="ED2" s="280"/>
      <c r="EE2" s="280"/>
      <c r="EF2" s="280"/>
      <c r="EG2" s="280"/>
      <c r="EH2" s="280"/>
      <c r="EI2" s="280"/>
      <c r="EJ2" s="280"/>
      <c r="EK2" s="280"/>
      <c r="EL2" s="280"/>
      <c r="EM2" s="280"/>
      <c r="EN2" s="280"/>
      <c r="EO2" s="280"/>
      <c r="EP2" s="280"/>
      <c r="EQ2" s="280"/>
      <c r="ER2" s="280"/>
      <c r="ES2" s="280"/>
      <c r="ET2" s="280"/>
      <c r="EU2" s="282"/>
      <c r="EV2" s="280"/>
      <c r="EW2" s="280"/>
      <c r="EX2" s="280"/>
      <c r="EY2" s="280"/>
      <c r="EZ2" s="280"/>
      <c r="FA2" s="280"/>
      <c r="FB2" s="280"/>
      <c r="FC2" s="280"/>
      <c r="FD2" s="280"/>
      <c r="FE2" s="280"/>
      <c r="FF2" s="280"/>
      <c r="FG2" s="280"/>
      <c r="FH2" s="280"/>
      <c r="FI2" s="280"/>
      <c r="FJ2" s="280"/>
      <c r="FK2" s="280"/>
      <c r="FL2" s="280"/>
      <c r="FM2" s="280"/>
      <c r="FN2" s="280"/>
      <c r="FO2" s="283"/>
    </row>
    <row r="3" spans="1:171" s="208" customFormat="1" ht="25.5" customHeight="1">
      <c r="A3" s="315"/>
      <c r="B3" s="315"/>
      <c r="C3" s="317"/>
      <c r="D3" s="331" t="s">
        <v>158</v>
      </c>
      <c r="E3" s="328" t="s">
        <v>610</v>
      </c>
      <c r="F3" s="328" t="s">
        <v>611</v>
      </c>
      <c r="G3" s="328" t="s">
        <v>612</v>
      </c>
      <c r="H3" s="328" t="s">
        <v>613</v>
      </c>
      <c r="I3" s="328" t="s">
        <v>614</v>
      </c>
      <c r="J3" s="328" t="s">
        <v>615</v>
      </c>
      <c r="K3" s="328" t="s">
        <v>616</v>
      </c>
      <c r="L3" s="328" t="s">
        <v>617</v>
      </c>
      <c r="M3" s="328" t="s">
        <v>618</v>
      </c>
      <c r="N3" s="328" t="s">
        <v>619</v>
      </c>
      <c r="O3" s="328" t="s">
        <v>620</v>
      </c>
      <c r="P3" s="328" t="s">
        <v>621</v>
      </c>
      <c r="Q3" s="328" t="s">
        <v>622</v>
      </c>
      <c r="R3" s="298" t="s">
        <v>623</v>
      </c>
      <c r="S3" s="298" t="s">
        <v>624</v>
      </c>
      <c r="T3" s="328" t="s">
        <v>625</v>
      </c>
      <c r="U3" s="328" t="s">
        <v>626</v>
      </c>
      <c r="V3" s="328" t="s">
        <v>627</v>
      </c>
      <c r="W3" s="328" t="s">
        <v>628</v>
      </c>
      <c r="X3" s="328" t="s">
        <v>629</v>
      </c>
      <c r="Y3" s="392" t="s">
        <v>630</v>
      </c>
      <c r="Z3" s="284"/>
      <c r="AA3" s="284"/>
      <c r="AB3" s="284"/>
      <c r="AC3" s="284"/>
      <c r="AD3" s="284"/>
      <c r="AE3" s="284"/>
      <c r="AF3" s="284"/>
      <c r="AG3" s="284"/>
      <c r="AH3" s="284"/>
      <c r="AI3" s="284"/>
      <c r="AJ3" s="284"/>
      <c r="AK3" s="284"/>
      <c r="AL3" s="284"/>
      <c r="AM3" s="284"/>
      <c r="AN3" s="284"/>
      <c r="AO3" s="284"/>
      <c r="AP3" s="284"/>
      <c r="AQ3" s="285"/>
      <c r="AR3" s="285"/>
      <c r="AS3" s="286"/>
      <c r="AT3" s="392" t="s">
        <v>631</v>
      </c>
      <c r="AU3" s="284"/>
      <c r="AV3" s="284"/>
      <c r="AW3" s="284"/>
      <c r="AX3" s="284"/>
      <c r="AY3" s="284"/>
      <c r="AZ3" s="284"/>
      <c r="BA3" s="284"/>
      <c r="BB3" s="284"/>
      <c r="BC3" s="284"/>
      <c r="BD3" s="284"/>
      <c r="BE3" s="284"/>
      <c r="BF3" s="284"/>
      <c r="BG3" s="284"/>
      <c r="BH3" s="284"/>
      <c r="BI3" s="284"/>
      <c r="BJ3" s="284"/>
      <c r="BK3" s="284"/>
      <c r="BL3" s="285"/>
      <c r="BM3" s="285"/>
      <c r="BN3" s="286"/>
      <c r="BO3" s="392" t="s">
        <v>632</v>
      </c>
      <c r="BP3" s="284"/>
      <c r="BQ3" s="284"/>
      <c r="BR3" s="284"/>
      <c r="BS3" s="284"/>
      <c r="BT3" s="284"/>
      <c r="BU3" s="284"/>
      <c r="BV3" s="284"/>
      <c r="BW3" s="284"/>
      <c r="BX3" s="284"/>
      <c r="BY3" s="284"/>
      <c r="BZ3" s="284"/>
      <c r="CA3" s="284"/>
      <c r="CB3" s="284"/>
      <c r="CC3" s="284"/>
      <c r="CD3" s="284"/>
      <c r="CE3" s="284"/>
      <c r="CF3" s="284"/>
      <c r="CG3" s="285"/>
      <c r="CH3" s="285"/>
      <c r="CI3" s="286"/>
      <c r="CJ3" s="392" t="s">
        <v>633</v>
      </c>
      <c r="CK3" s="284"/>
      <c r="CL3" s="284"/>
      <c r="CM3" s="284"/>
      <c r="CN3" s="284"/>
      <c r="CO3" s="284"/>
      <c r="CP3" s="284"/>
      <c r="CQ3" s="284"/>
      <c r="CR3" s="284"/>
      <c r="CS3" s="284"/>
      <c r="CT3" s="284"/>
      <c r="CU3" s="284"/>
      <c r="CV3" s="284"/>
      <c r="CW3" s="284"/>
      <c r="CX3" s="284"/>
      <c r="CY3" s="284"/>
      <c r="CZ3" s="284"/>
      <c r="DA3" s="284"/>
      <c r="DB3" s="285"/>
      <c r="DC3" s="285"/>
      <c r="DD3" s="286"/>
      <c r="DE3" s="392" t="s">
        <v>634</v>
      </c>
      <c r="DF3" s="284"/>
      <c r="DG3" s="284"/>
      <c r="DH3" s="284"/>
      <c r="DI3" s="284"/>
      <c r="DJ3" s="284"/>
      <c r="DK3" s="284"/>
      <c r="DL3" s="284"/>
      <c r="DM3" s="284"/>
      <c r="DN3" s="284"/>
      <c r="DO3" s="284"/>
      <c r="DP3" s="284"/>
      <c r="DQ3" s="284"/>
      <c r="DR3" s="284"/>
      <c r="DS3" s="284"/>
      <c r="DT3" s="284"/>
      <c r="DU3" s="284"/>
      <c r="DV3" s="284"/>
      <c r="DW3" s="285"/>
      <c r="DX3" s="285"/>
      <c r="DY3" s="286"/>
      <c r="DZ3" s="392" t="s">
        <v>635</v>
      </c>
      <c r="EA3" s="284"/>
      <c r="EB3" s="284"/>
      <c r="EC3" s="284"/>
      <c r="ED3" s="284"/>
      <c r="EE3" s="284"/>
      <c r="EF3" s="284"/>
      <c r="EG3" s="284"/>
      <c r="EH3" s="284"/>
      <c r="EI3" s="284"/>
      <c r="EJ3" s="284"/>
      <c r="EK3" s="284"/>
      <c r="EL3" s="284"/>
      <c r="EM3" s="284"/>
      <c r="EN3" s="284"/>
      <c r="EO3" s="284"/>
      <c r="EP3" s="284"/>
      <c r="EQ3" s="284"/>
      <c r="ER3" s="285"/>
      <c r="ES3" s="285"/>
      <c r="ET3" s="286"/>
      <c r="EU3" s="392" t="s">
        <v>636</v>
      </c>
      <c r="EV3" s="284"/>
      <c r="EW3" s="284"/>
      <c r="EX3" s="284"/>
      <c r="EY3" s="284"/>
      <c r="EZ3" s="284"/>
      <c r="FA3" s="284"/>
      <c r="FB3" s="284"/>
      <c r="FC3" s="284"/>
      <c r="FD3" s="284"/>
      <c r="FE3" s="284"/>
      <c r="FF3" s="284"/>
      <c r="FG3" s="284"/>
      <c r="FH3" s="284"/>
      <c r="FI3" s="284"/>
      <c r="FJ3" s="284"/>
      <c r="FK3" s="284"/>
      <c r="FL3" s="284"/>
      <c r="FM3" s="285"/>
      <c r="FN3" s="285"/>
      <c r="FO3" s="286"/>
    </row>
    <row r="4" spans="1:171" s="208" customFormat="1" ht="25.5" customHeight="1">
      <c r="A4" s="315"/>
      <c r="B4" s="315"/>
      <c r="C4" s="317"/>
      <c r="D4" s="331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  <c r="P4" s="329"/>
      <c r="Q4" s="329"/>
      <c r="R4" s="300"/>
      <c r="S4" s="300"/>
      <c r="T4" s="329"/>
      <c r="U4" s="330"/>
      <c r="V4" s="330"/>
      <c r="W4" s="330"/>
      <c r="X4" s="330"/>
      <c r="Y4" s="331" t="s">
        <v>158</v>
      </c>
      <c r="Z4" s="328" t="s">
        <v>610</v>
      </c>
      <c r="AA4" s="328" t="s">
        <v>611</v>
      </c>
      <c r="AB4" s="328" t="s">
        <v>612</v>
      </c>
      <c r="AC4" s="328" t="s">
        <v>613</v>
      </c>
      <c r="AD4" s="328" t="s">
        <v>614</v>
      </c>
      <c r="AE4" s="328" t="s">
        <v>615</v>
      </c>
      <c r="AF4" s="328" t="s">
        <v>616</v>
      </c>
      <c r="AG4" s="328" t="s">
        <v>617</v>
      </c>
      <c r="AH4" s="328" t="s">
        <v>637</v>
      </c>
      <c r="AI4" s="328" t="s">
        <v>619</v>
      </c>
      <c r="AJ4" s="328" t="s">
        <v>620</v>
      </c>
      <c r="AK4" s="328" t="s">
        <v>621</v>
      </c>
      <c r="AL4" s="328" t="s">
        <v>622</v>
      </c>
      <c r="AM4" s="328" t="s">
        <v>623</v>
      </c>
      <c r="AN4" s="328" t="s">
        <v>624</v>
      </c>
      <c r="AO4" s="328" t="s">
        <v>625</v>
      </c>
      <c r="AP4" s="328" t="s">
        <v>626</v>
      </c>
      <c r="AQ4" s="328" t="s">
        <v>627</v>
      </c>
      <c r="AR4" s="328" t="s">
        <v>628</v>
      </c>
      <c r="AS4" s="328" t="s">
        <v>629</v>
      </c>
      <c r="AT4" s="331" t="s">
        <v>158</v>
      </c>
      <c r="AU4" s="328" t="s">
        <v>610</v>
      </c>
      <c r="AV4" s="328" t="s">
        <v>611</v>
      </c>
      <c r="AW4" s="328" t="s">
        <v>612</v>
      </c>
      <c r="AX4" s="328" t="s">
        <v>613</v>
      </c>
      <c r="AY4" s="328" t="s">
        <v>614</v>
      </c>
      <c r="AZ4" s="328" t="s">
        <v>615</v>
      </c>
      <c r="BA4" s="328" t="s">
        <v>616</v>
      </c>
      <c r="BB4" s="328" t="s">
        <v>617</v>
      </c>
      <c r="BC4" s="328" t="s">
        <v>637</v>
      </c>
      <c r="BD4" s="328" t="s">
        <v>619</v>
      </c>
      <c r="BE4" s="328" t="s">
        <v>620</v>
      </c>
      <c r="BF4" s="328" t="s">
        <v>621</v>
      </c>
      <c r="BG4" s="328" t="s">
        <v>622</v>
      </c>
      <c r="BH4" s="328" t="s">
        <v>623</v>
      </c>
      <c r="BI4" s="328" t="s">
        <v>624</v>
      </c>
      <c r="BJ4" s="328" t="s">
        <v>625</v>
      </c>
      <c r="BK4" s="328" t="s">
        <v>626</v>
      </c>
      <c r="BL4" s="328" t="s">
        <v>627</v>
      </c>
      <c r="BM4" s="328" t="s">
        <v>628</v>
      </c>
      <c r="BN4" s="328" t="s">
        <v>629</v>
      </c>
      <c r="BO4" s="331" t="s">
        <v>158</v>
      </c>
      <c r="BP4" s="328" t="s">
        <v>610</v>
      </c>
      <c r="BQ4" s="328" t="s">
        <v>611</v>
      </c>
      <c r="BR4" s="328" t="s">
        <v>612</v>
      </c>
      <c r="BS4" s="328" t="s">
        <v>613</v>
      </c>
      <c r="BT4" s="328" t="s">
        <v>614</v>
      </c>
      <c r="BU4" s="328" t="s">
        <v>615</v>
      </c>
      <c r="BV4" s="328" t="s">
        <v>616</v>
      </c>
      <c r="BW4" s="328" t="s">
        <v>617</v>
      </c>
      <c r="BX4" s="328" t="s">
        <v>637</v>
      </c>
      <c r="BY4" s="328" t="s">
        <v>619</v>
      </c>
      <c r="BZ4" s="328" t="s">
        <v>620</v>
      </c>
      <c r="CA4" s="328" t="s">
        <v>621</v>
      </c>
      <c r="CB4" s="328" t="s">
        <v>622</v>
      </c>
      <c r="CC4" s="328" t="s">
        <v>623</v>
      </c>
      <c r="CD4" s="328" t="s">
        <v>624</v>
      </c>
      <c r="CE4" s="328" t="s">
        <v>625</v>
      </c>
      <c r="CF4" s="328" t="s">
        <v>626</v>
      </c>
      <c r="CG4" s="328" t="s">
        <v>627</v>
      </c>
      <c r="CH4" s="328" t="s">
        <v>628</v>
      </c>
      <c r="CI4" s="328" t="s">
        <v>629</v>
      </c>
      <c r="CJ4" s="331" t="s">
        <v>158</v>
      </c>
      <c r="CK4" s="328" t="s">
        <v>610</v>
      </c>
      <c r="CL4" s="328" t="s">
        <v>611</v>
      </c>
      <c r="CM4" s="328" t="s">
        <v>612</v>
      </c>
      <c r="CN4" s="328" t="s">
        <v>613</v>
      </c>
      <c r="CO4" s="328" t="s">
        <v>614</v>
      </c>
      <c r="CP4" s="328" t="s">
        <v>615</v>
      </c>
      <c r="CQ4" s="328" t="s">
        <v>616</v>
      </c>
      <c r="CR4" s="328" t="s">
        <v>617</v>
      </c>
      <c r="CS4" s="328" t="s">
        <v>637</v>
      </c>
      <c r="CT4" s="328" t="s">
        <v>619</v>
      </c>
      <c r="CU4" s="328" t="s">
        <v>620</v>
      </c>
      <c r="CV4" s="328" t="s">
        <v>621</v>
      </c>
      <c r="CW4" s="328" t="s">
        <v>622</v>
      </c>
      <c r="CX4" s="328" t="s">
        <v>623</v>
      </c>
      <c r="CY4" s="328" t="s">
        <v>624</v>
      </c>
      <c r="CZ4" s="328" t="s">
        <v>625</v>
      </c>
      <c r="DA4" s="328" t="s">
        <v>626</v>
      </c>
      <c r="DB4" s="328" t="s">
        <v>627</v>
      </c>
      <c r="DC4" s="328" t="s">
        <v>628</v>
      </c>
      <c r="DD4" s="328" t="s">
        <v>629</v>
      </c>
      <c r="DE4" s="331" t="s">
        <v>158</v>
      </c>
      <c r="DF4" s="328" t="s">
        <v>610</v>
      </c>
      <c r="DG4" s="328" t="s">
        <v>611</v>
      </c>
      <c r="DH4" s="328" t="s">
        <v>612</v>
      </c>
      <c r="DI4" s="328" t="s">
        <v>613</v>
      </c>
      <c r="DJ4" s="328" t="s">
        <v>614</v>
      </c>
      <c r="DK4" s="328" t="s">
        <v>615</v>
      </c>
      <c r="DL4" s="328" t="s">
        <v>616</v>
      </c>
      <c r="DM4" s="328" t="s">
        <v>617</v>
      </c>
      <c r="DN4" s="328" t="s">
        <v>637</v>
      </c>
      <c r="DO4" s="328" t="s">
        <v>619</v>
      </c>
      <c r="DP4" s="328" t="s">
        <v>620</v>
      </c>
      <c r="DQ4" s="328" t="s">
        <v>621</v>
      </c>
      <c r="DR4" s="328" t="s">
        <v>622</v>
      </c>
      <c r="DS4" s="328" t="s">
        <v>623</v>
      </c>
      <c r="DT4" s="328" t="s">
        <v>624</v>
      </c>
      <c r="DU4" s="328" t="s">
        <v>625</v>
      </c>
      <c r="DV4" s="328" t="s">
        <v>626</v>
      </c>
      <c r="DW4" s="328" t="s">
        <v>627</v>
      </c>
      <c r="DX4" s="328" t="s">
        <v>628</v>
      </c>
      <c r="DY4" s="328" t="s">
        <v>629</v>
      </c>
      <c r="DZ4" s="331" t="s">
        <v>158</v>
      </c>
      <c r="EA4" s="328" t="s">
        <v>610</v>
      </c>
      <c r="EB4" s="328" t="s">
        <v>611</v>
      </c>
      <c r="EC4" s="328" t="s">
        <v>612</v>
      </c>
      <c r="ED4" s="328" t="s">
        <v>613</v>
      </c>
      <c r="EE4" s="328" t="s">
        <v>614</v>
      </c>
      <c r="EF4" s="328" t="s">
        <v>615</v>
      </c>
      <c r="EG4" s="328" t="s">
        <v>616</v>
      </c>
      <c r="EH4" s="328" t="s">
        <v>617</v>
      </c>
      <c r="EI4" s="328" t="s">
        <v>637</v>
      </c>
      <c r="EJ4" s="328" t="s">
        <v>619</v>
      </c>
      <c r="EK4" s="328" t="s">
        <v>620</v>
      </c>
      <c r="EL4" s="328" t="s">
        <v>621</v>
      </c>
      <c r="EM4" s="328" t="s">
        <v>622</v>
      </c>
      <c r="EN4" s="328" t="s">
        <v>623</v>
      </c>
      <c r="EO4" s="328" t="s">
        <v>624</v>
      </c>
      <c r="EP4" s="328" t="s">
        <v>625</v>
      </c>
      <c r="EQ4" s="328" t="s">
        <v>626</v>
      </c>
      <c r="ER4" s="328" t="s">
        <v>627</v>
      </c>
      <c r="ES4" s="328" t="s">
        <v>628</v>
      </c>
      <c r="ET4" s="328" t="s">
        <v>629</v>
      </c>
      <c r="EU4" s="331" t="s">
        <v>158</v>
      </c>
      <c r="EV4" s="328" t="s">
        <v>610</v>
      </c>
      <c r="EW4" s="328" t="s">
        <v>611</v>
      </c>
      <c r="EX4" s="328" t="s">
        <v>612</v>
      </c>
      <c r="EY4" s="328" t="s">
        <v>613</v>
      </c>
      <c r="EZ4" s="328" t="s">
        <v>614</v>
      </c>
      <c r="FA4" s="328" t="s">
        <v>615</v>
      </c>
      <c r="FB4" s="328" t="s">
        <v>616</v>
      </c>
      <c r="FC4" s="328" t="s">
        <v>617</v>
      </c>
      <c r="FD4" s="328" t="s">
        <v>637</v>
      </c>
      <c r="FE4" s="328" t="s">
        <v>619</v>
      </c>
      <c r="FF4" s="328" t="s">
        <v>620</v>
      </c>
      <c r="FG4" s="328" t="s">
        <v>621</v>
      </c>
      <c r="FH4" s="328" t="s">
        <v>622</v>
      </c>
      <c r="FI4" s="328" t="s">
        <v>623</v>
      </c>
      <c r="FJ4" s="328" t="s">
        <v>624</v>
      </c>
      <c r="FK4" s="328" t="s">
        <v>625</v>
      </c>
      <c r="FL4" s="328" t="s">
        <v>626</v>
      </c>
      <c r="FM4" s="328" t="s">
        <v>627</v>
      </c>
      <c r="FN4" s="328" t="s">
        <v>628</v>
      </c>
      <c r="FO4" s="328" t="s">
        <v>629</v>
      </c>
    </row>
    <row r="5" spans="1:171" s="208" customFormat="1" ht="25.5" customHeight="1">
      <c r="A5" s="315"/>
      <c r="B5" s="315"/>
      <c r="C5" s="317"/>
      <c r="D5" s="331"/>
      <c r="E5" s="329"/>
      <c r="F5" s="329"/>
      <c r="G5" s="329"/>
      <c r="H5" s="329"/>
      <c r="I5" s="329"/>
      <c r="J5" s="329"/>
      <c r="K5" s="329"/>
      <c r="L5" s="329"/>
      <c r="M5" s="329"/>
      <c r="N5" s="329"/>
      <c r="O5" s="329"/>
      <c r="P5" s="329"/>
      <c r="Q5" s="329"/>
      <c r="R5" s="300"/>
      <c r="S5" s="300"/>
      <c r="T5" s="329"/>
      <c r="U5" s="330"/>
      <c r="V5" s="330"/>
      <c r="W5" s="330"/>
      <c r="X5" s="330"/>
      <c r="Y5" s="331"/>
      <c r="Z5" s="329"/>
      <c r="AA5" s="329"/>
      <c r="AB5" s="329"/>
      <c r="AC5" s="329"/>
      <c r="AD5" s="329"/>
      <c r="AE5" s="329"/>
      <c r="AF5" s="329"/>
      <c r="AG5" s="329"/>
      <c r="AH5" s="329"/>
      <c r="AI5" s="329"/>
      <c r="AJ5" s="329"/>
      <c r="AK5" s="329"/>
      <c r="AL5" s="329"/>
      <c r="AM5" s="329"/>
      <c r="AN5" s="329"/>
      <c r="AO5" s="329"/>
      <c r="AP5" s="329"/>
      <c r="AQ5" s="330"/>
      <c r="AR5" s="330"/>
      <c r="AS5" s="330"/>
      <c r="AT5" s="331"/>
      <c r="AU5" s="329"/>
      <c r="AV5" s="329"/>
      <c r="AW5" s="329"/>
      <c r="AX5" s="329"/>
      <c r="AY5" s="329"/>
      <c r="AZ5" s="329"/>
      <c r="BA5" s="329"/>
      <c r="BB5" s="329"/>
      <c r="BC5" s="329"/>
      <c r="BD5" s="329"/>
      <c r="BE5" s="329"/>
      <c r="BF5" s="329"/>
      <c r="BG5" s="329"/>
      <c r="BH5" s="329"/>
      <c r="BI5" s="329"/>
      <c r="BJ5" s="329"/>
      <c r="BK5" s="329"/>
      <c r="BL5" s="330"/>
      <c r="BM5" s="330"/>
      <c r="BN5" s="330"/>
      <c r="BO5" s="331"/>
      <c r="BP5" s="329"/>
      <c r="BQ5" s="329"/>
      <c r="BR5" s="329"/>
      <c r="BS5" s="329"/>
      <c r="BT5" s="329"/>
      <c r="BU5" s="329"/>
      <c r="BV5" s="329"/>
      <c r="BW5" s="329"/>
      <c r="BX5" s="329"/>
      <c r="BY5" s="329"/>
      <c r="BZ5" s="329"/>
      <c r="CA5" s="329"/>
      <c r="CB5" s="329"/>
      <c r="CC5" s="329"/>
      <c r="CD5" s="329"/>
      <c r="CE5" s="329"/>
      <c r="CF5" s="329"/>
      <c r="CG5" s="330"/>
      <c r="CH5" s="330"/>
      <c r="CI5" s="330"/>
      <c r="CJ5" s="331"/>
      <c r="CK5" s="329"/>
      <c r="CL5" s="329"/>
      <c r="CM5" s="329"/>
      <c r="CN5" s="329"/>
      <c r="CO5" s="329"/>
      <c r="CP5" s="329"/>
      <c r="CQ5" s="329"/>
      <c r="CR5" s="329"/>
      <c r="CS5" s="329"/>
      <c r="CT5" s="329"/>
      <c r="CU5" s="329"/>
      <c r="CV5" s="329"/>
      <c r="CW5" s="329"/>
      <c r="CX5" s="329"/>
      <c r="CY5" s="329"/>
      <c r="CZ5" s="329"/>
      <c r="DA5" s="329"/>
      <c r="DB5" s="330"/>
      <c r="DC5" s="330"/>
      <c r="DD5" s="330"/>
      <c r="DE5" s="331"/>
      <c r="DF5" s="329"/>
      <c r="DG5" s="329"/>
      <c r="DH5" s="329"/>
      <c r="DI5" s="329"/>
      <c r="DJ5" s="329"/>
      <c r="DK5" s="329"/>
      <c r="DL5" s="329"/>
      <c r="DM5" s="329"/>
      <c r="DN5" s="329"/>
      <c r="DO5" s="329"/>
      <c r="DP5" s="329"/>
      <c r="DQ5" s="329"/>
      <c r="DR5" s="329"/>
      <c r="DS5" s="329"/>
      <c r="DT5" s="329"/>
      <c r="DU5" s="329"/>
      <c r="DV5" s="329"/>
      <c r="DW5" s="330"/>
      <c r="DX5" s="330"/>
      <c r="DY5" s="330"/>
      <c r="DZ5" s="331"/>
      <c r="EA5" s="329"/>
      <c r="EB5" s="329"/>
      <c r="EC5" s="329"/>
      <c r="ED5" s="329"/>
      <c r="EE5" s="329"/>
      <c r="EF5" s="329"/>
      <c r="EG5" s="329"/>
      <c r="EH5" s="329"/>
      <c r="EI5" s="329"/>
      <c r="EJ5" s="329"/>
      <c r="EK5" s="329"/>
      <c r="EL5" s="329"/>
      <c r="EM5" s="329"/>
      <c r="EN5" s="329"/>
      <c r="EO5" s="329"/>
      <c r="EP5" s="329"/>
      <c r="EQ5" s="329"/>
      <c r="ER5" s="330"/>
      <c r="ES5" s="330"/>
      <c r="ET5" s="330"/>
      <c r="EU5" s="331"/>
      <c r="EV5" s="329"/>
      <c r="EW5" s="329"/>
      <c r="EX5" s="329"/>
      <c r="EY5" s="329"/>
      <c r="EZ5" s="329"/>
      <c r="FA5" s="329"/>
      <c r="FB5" s="329"/>
      <c r="FC5" s="329"/>
      <c r="FD5" s="329"/>
      <c r="FE5" s="329"/>
      <c r="FF5" s="329"/>
      <c r="FG5" s="329"/>
      <c r="FH5" s="329"/>
      <c r="FI5" s="329"/>
      <c r="FJ5" s="329"/>
      <c r="FK5" s="329"/>
      <c r="FL5" s="329"/>
      <c r="FM5" s="330"/>
      <c r="FN5" s="330"/>
      <c r="FO5" s="330"/>
    </row>
    <row r="6" spans="1:171" s="209" customFormat="1" ht="13.5">
      <c r="A6" s="316"/>
      <c r="B6" s="316"/>
      <c r="C6" s="317"/>
      <c r="D6" s="287" t="s">
        <v>185</v>
      </c>
      <c r="E6" s="279" t="s">
        <v>185</v>
      </c>
      <c r="F6" s="279" t="s">
        <v>185</v>
      </c>
      <c r="G6" s="279" t="s">
        <v>185</v>
      </c>
      <c r="H6" s="279" t="s">
        <v>185</v>
      </c>
      <c r="I6" s="279" t="s">
        <v>185</v>
      </c>
      <c r="J6" s="279" t="s">
        <v>185</v>
      </c>
      <c r="K6" s="279" t="s">
        <v>185</v>
      </c>
      <c r="L6" s="278"/>
      <c r="M6" s="279" t="s">
        <v>185</v>
      </c>
      <c r="N6" s="279" t="s">
        <v>185</v>
      </c>
      <c r="O6" s="279" t="s">
        <v>185</v>
      </c>
      <c r="P6" s="279" t="s">
        <v>185</v>
      </c>
      <c r="Q6" s="279" t="s">
        <v>185</v>
      </c>
      <c r="R6" s="279" t="s">
        <v>185</v>
      </c>
      <c r="S6" s="279" t="s">
        <v>185</v>
      </c>
      <c r="T6" s="279" t="s">
        <v>185</v>
      </c>
      <c r="U6" s="279" t="s">
        <v>638</v>
      </c>
      <c r="V6" s="279" t="s">
        <v>185</v>
      </c>
      <c r="W6" s="279" t="s">
        <v>185</v>
      </c>
      <c r="X6" s="279" t="s">
        <v>185</v>
      </c>
      <c r="Y6" s="279" t="s">
        <v>185</v>
      </c>
      <c r="Z6" s="279" t="s">
        <v>185</v>
      </c>
      <c r="AA6" s="279" t="s">
        <v>185</v>
      </c>
      <c r="AB6" s="279" t="s">
        <v>185</v>
      </c>
      <c r="AC6" s="279" t="s">
        <v>185</v>
      </c>
      <c r="AD6" s="279" t="s">
        <v>185</v>
      </c>
      <c r="AE6" s="279" t="s">
        <v>185</v>
      </c>
      <c r="AF6" s="279" t="s">
        <v>185</v>
      </c>
      <c r="AG6" s="279" t="s">
        <v>185</v>
      </c>
      <c r="AH6" s="279" t="s">
        <v>185</v>
      </c>
      <c r="AI6" s="279" t="s">
        <v>185</v>
      </c>
      <c r="AJ6" s="279" t="s">
        <v>185</v>
      </c>
      <c r="AK6" s="279" t="s">
        <v>185</v>
      </c>
      <c r="AL6" s="279" t="s">
        <v>185</v>
      </c>
      <c r="AM6" s="279" t="s">
        <v>185</v>
      </c>
      <c r="AN6" s="279" t="s">
        <v>185</v>
      </c>
      <c r="AO6" s="279" t="s">
        <v>185</v>
      </c>
      <c r="AP6" s="279" t="s">
        <v>638</v>
      </c>
      <c r="AQ6" s="279" t="s">
        <v>185</v>
      </c>
      <c r="AR6" s="279" t="s">
        <v>185</v>
      </c>
      <c r="AS6" s="279" t="s">
        <v>185</v>
      </c>
      <c r="AT6" s="279" t="s">
        <v>185</v>
      </c>
      <c r="AU6" s="279" t="s">
        <v>185</v>
      </c>
      <c r="AV6" s="279" t="s">
        <v>185</v>
      </c>
      <c r="AW6" s="279" t="s">
        <v>185</v>
      </c>
      <c r="AX6" s="279" t="s">
        <v>185</v>
      </c>
      <c r="AY6" s="279" t="s">
        <v>185</v>
      </c>
      <c r="AZ6" s="279" t="s">
        <v>185</v>
      </c>
      <c r="BA6" s="279" t="s">
        <v>185</v>
      </c>
      <c r="BB6" s="279" t="s">
        <v>185</v>
      </c>
      <c r="BC6" s="279" t="s">
        <v>185</v>
      </c>
      <c r="BD6" s="279" t="s">
        <v>185</v>
      </c>
      <c r="BE6" s="279" t="s">
        <v>185</v>
      </c>
      <c r="BF6" s="279" t="s">
        <v>185</v>
      </c>
      <c r="BG6" s="279" t="s">
        <v>185</v>
      </c>
      <c r="BH6" s="279" t="s">
        <v>185</v>
      </c>
      <c r="BI6" s="279" t="s">
        <v>185</v>
      </c>
      <c r="BJ6" s="279" t="s">
        <v>185</v>
      </c>
      <c r="BK6" s="279" t="s">
        <v>638</v>
      </c>
      <c r="BL6" s="279" t="s">
        <v>185</v>
      </c>
      <c r="BM6" s="279" t="s">
        <v>185</v>
      </c>
      <c r="BN6" s="279" t="s">
        <v>185</v>
      </c>
      <c r="BO6" s="279" t="s">
        <v>185</v>
      </c>
      <c r="BP6" s="279" t="s">
        <v>185</v>
      </c>
      <c r="BQ6" s="279" t="s">
        <v>185</v>
      </c>
      <c r="BR6" s="279" t="s">
        <v>185</v>
      </c>
      <c r="BS6" s="279" t="s">
        <v>185</v>
      </c>
      <c r="BT6" s="279" t="s">
        <v>185</v>
      </c>
      <c r="BU6" s="279" t="s">
        <v>185</v>
      </c>
      <c r="BV6" s="279" t="s">
        <v>185</v>
      </c>
      <c r="BW6" s="279" t="s">
        <v>185</v>
      </c>
      <c r="BX6" s="279" t="s">
        <v>185</v>
      </c>
      <c r="BY6" s="279" t="s">
        <v>185</v>
      </c>
      <c r="BZ6" s="279" t="s">
        <v>185</v>
      </c>
      <c r="CA6" s="279" t="s">
        <v>185</v>
      </c>
      <c r="CB6" s="279" t="s">
        <v>185</v>
      </c>
      <c r="CC6" s="279" t="s">
        <v>185</v>
      </c>
      <c r="CD6" s="279" t="s">
        <v>185</v>
      </c>
      <c r="CE6" s="279" t="s">
        <v>185</v>
      </c>
      <c r="CF6" s="279" t="s">
        <v>638</v>
      </c>
      <c r="CG6" s="279" t="s">
        <v>185</v>
      </c>
      <c r="CH6" s="279" t="s">
        <v>185</v>
      </c>
      <c r="CI6" s="279" t="s">
        <v>185</v>
      </c>
      <c r="CJ6" s="279" t="s">
        <v>185</v>
      </c>
      <c r="CK6" s="279" t="s">
        <v>185</v>
      </c>
      <c r="CL6" s="279" t="s">
        <v>185</v>
      </c>
      <c r="CM6" s="279" t="s">
        <v>185</v>
      </c>
      <c r="CN6" s="279" t="s">
        <v>185</v>
      </c>
      <c r="CO6" s="279" t="s">
        <v>185</v>
      </c>
      <c r="CP6" s="279" t="s">
        <v>185</v>
      </c>
      <c r="CQ6" s="279" t="s">
        <v>185</v>
      </c>
      <c r="CR6" s="279" t="s">
        <v>185</v>
      </c>
      <c r="CS6" s="279" t="s">
        <v>185</v>
      </c>
      <c r="CT6" s="279" t="s">
        <v>185</v>
      </c>
      <c r="CU6" s="279" t="s">
        <v>185</v>
      </c>
      <c r="CV6" s="279" t="s">
        <v>185</v>
      </c>
      <c r="CW6" s="279" t="s">
        <v>185</v>
      </c>
      <c r="CX6" s="279" t="s">
        <v>185</v>
      </c>
      <c r="CY6" s="279" t="s">
        <v>185</v>
      </c>
      <c r="CZ6" s="279" t="s">
        <v>185</v>
      </c>
      <c r="DA6" s="279" t="s">
        <v>638</v>
      </c>
      <c r="DB6" s="279" t="s">
        <v>185</v>
      </c>
      <c r="DC6" s="279" t="s">
        <v>185</v>
      </c>
      <c r="DD6" s="279" t="s">
        <v>185</v>
      </c>
      <c r="DE6" s="279" t="s">
        <v>185</v>
      </c>
      <c r="DF6" s="279" t="s">
        <v>185</v>
      </c>
      <c r="DG6" s="279" t="s">
        <v>185</v>
      </c>
      <c r="DH6" s="279" t="s">
        <v>185</v>
      </c>
      <c r="DI6" s="279" t="s">
        <v>185</v>
      </c>
      <c r="DJ6" s="279" t="s">
        <v>185</v>
      </c>
      <c r="DK6" s="279" t="s">
        <v>185</v>
      </c>
      <c r="DL6" s="279" t="s">
        <v>185</v>
      </c>
      <c r="DM6" s="279" t="s">
        <v>185</v>
      </c>
      <c r="DN6" s="279" t="s">
        <v>185</v>
      </c>
      <c r="DO6" s="279" t="s">
        <v>185</v>
      </c>
      <c r="DP6" s="279" t="s">
        <v>185</v>
      </c>
      <c r="DQ6" s="279" t="s">
        <v>185</v>
      </c>
      <c r="DR6" s="279" t="s">
        <v>185</v>
      </c>
      <c r="DS6" s="279" t="s">
        <v>185</v>
      </c>
      <c r="DT6" s="279" t="s">
        <v>185</v>
      </c>
      <c r="DU6" s="279" t="s">
        <v>185</v>
      </c>
      <c r="DV6" s="279" t="s">
        <v>638</v>
      </c>
      <c r="DW6" s="279" t="s">
        <v>185</v>
      </c>
      <c r="DX6" s="279" t="s">
        <v>185</v>
      </c>
      <c r="DY6" s="279" t="s">
        <v>185</v>
      </c>
      <c r="DZ6" s="279" t="s">
        <v>185</v>
      </c>
      <c r="EA6" s="279" t="s">
        <v>185</v>
      </c>
      <c r="EB6" s="279" t="s">
        <v>185</v>
      </c>
      <c r="EC6" s="279" t="s">
        <v>185</v>
      </c>
      <c r="ED6" s="279" t="s">
        <v>185</v>
      </c>
      <c r="EE6" s="279" t="s">
        <v>185</v>
      </c>
      <c r="EF6" s="279" t="s">
        <v>185</v>
      </c>
      <c r="EG6" s="279" t="s">
        <v>185</v>
      </c>
      <c r="EH6" s="279" t="s">
        <v>185</v>
      </c>
      <c r="EI6" s="279" t="s">
        <v>185</v>
      </c>
      <c r="EJ6" s="279" t="s">
        <v>185</v>
      </c>
      <c r="EK6" s="279" t="s">
        <v>185</v>
      </c>
      <c r="EL6" s="279" t="s">
        <v>185</v>
      </c>
      <c r="EM6" s="279" t="s">
        <v>185</v>
      </c>
      <c r="EN6" s="279" t="s">
        <v>185</v>
      </c>
      <c r="EO6" s="279" t="s">
        <v>185</v>
      </c>
      <c r="EP6" s="279" t="s">
        <v>185</v>
      </c>
      <c r="EQ6" s="279" t="s">
        <v>638</v>
      </c>
      <c r="ER6" s="279" t="s">
        <v>185</v>
      </c>
      <c r="ES6" s="279" t="s">
        <v>185</v>
      </c>
      <c r="ET6" s="279" t="s">
        <v>185</v>
      </c>
      <c r="EU6" s="279" t="s">
        <v>185</v>
      </c>
      <c r="EV6" s="279" t="s">
        <v>185</v>
      </c>
      <c r="EW6" s="279" t="s">
        <v>185</v>
      </c>
      <c r="EX6" s="279" t="s">
        <v>185</v>
      </c>
      <c r="EY6" s="279" t="s">
        <v>185</v>
      </c>
      <c r="EZ6" s="279" t="s">
        <v>185</v>
      </c>
      <c r="FA6" s="279" t="s">
        <v>185</v>
      </c>
      <c r="FB6" s="279" t="s">
        <v>185</v>
      </c>
      <c r="FC6" s="279" t="s">
        <v>185</v>
      </c>
      <c r="FD6" s="279" t="s">
        <v>185</v>
      </c>
      <c r="FE6" s="279" t="s">
        <v>185</v>
      </c>
      <c r="FF6" s="279" t="s">
        <v>185</v>
      </c>
      <c r="FG6" s="279" t="s">
        <v>185</v>
      </c>
      <c r="FH6" s="279" t="s">
        <v>185</v>
      </c>
      <c r="FI6" s="279" t="s">
        <v>185</v>
      </c>
      <c r="FJ6" s="279" t="s">
        <v>185</v>
      </c>
      <c r="FK6" s="279" t="s">
        <v>185</v>
      </c>
      <c r="FL6" s="279" t="s">
        <v>638</v>
      </c>
      <c r="FM6" s="279" t="s">
        <v>185</v>
      </c>
      <c r="FN6" s="279" t="s">
        <v>185</v>
      </c>
      <c r="FO6" s="279" t="s">
        <v>185</v>
      </c>
    </row>
    <row r="7" spans="1:171" s="210" customFormat="1" ht="12" customHeight="1">
      <c r="A7" s="197" t="s">
        <v>188</v>
      </c>
      <c r="B7" s="212" t="s">
        <v>190</v>
      </c>
      <c r="C7" s="198" t="s">
        <v>158</v>
      </c>
      <c r="D7" s="231">
        <f>SUM(D8:D42)</f>
        <v>45957.4</v>
      </c>
      <c r="E7" s="231">
        <f>SUM(E8:E42)</f>
        <v>3595</v>
      </c>
      <c r="F7" s="231">
        <f>SUM(F8:F42)</f>
        <v>138</v>
      </c>
      <c r="G7" s="231">
        <f>SUM(G8:G42)</f>
        <v>0</v>
      </c>
      <c r="H7" s="231">
        <f>SUM(H8:H42)</f>
        <v>15839</v>
      </c>
      <c r="I7" s="231">
        <f>SUM(I8:I42)</f>
        <v>9812</v>
      </c>
      <c r="J7" s="231">
        <f>SUM(J8:J42)</f>
        <v>3323</v>
      </c>
      <c r="K7" s="231">
        <f>SUM(K8:K42)</f>
        <v>37</v>
      </c>
      <c r="L7" s="231">
        <f>SUM(L8:L42)</f>
        <v>3110</v>
      </c>
      <c r="M7" s="231">
        <f>SUM(M8:M42)</f>
        <v>55</v>
      </c>
      <c r="N7" s="231">
        <f>SUM(N8:N42)</f>
        <v>100</v>
      </c>
      <c r="O7" s="231">
        <f>SUM(O8:O42)</f>
        <v>282</v>
      </c>
      <c r="P7" s="231">
        <f>SUM(P8:P42)</f>
        <v>0</v>
      </c>
      <c r="Q7" s="231">
        <f>SUM(Q8:Q42)</f>
        <v>20</v>
      </c>
      <c r="R7" s="231">
        <f>SUM(R8:R42)</f>
        <v>4283</v>
      </c>
      <c r="S7" s="231">
        <f>SUM(S8:S42)</f>
        <v>0</v>
      </c>
      <c r="T7" s="231">
        <f>SUM(T8:T42)</f>
        <v>0</v>
      </c>
      <c r="U7" s="231">
        <f>SUM(U8:U42)</f>
        <v>0</v>
      </c>
      <c r="V7" s="231">
        <f>SUM(V8:V42)</f>
        <v>0</v>
      </c>
      <c r="W7" s="231">
        <f>SUM(W8:W42)</f>
        <v>41.4</v>
      </c>
      <c r="X7" s="231">
        <f>SUM(X8:X42)</f>
        <v>5322</v>
      </c>
      <c r="Y7" s="231">
        <f>SUM(Y8:Y42)</f>
        <v>518</v>
      </c>
      <c r="Z7" s="231">
        <f>SUM(Z8:Z42)</f>
        <v>195</v>
      </c>
      <c r="AA7" s="231">
        <f>SUM(AA8:AA42)</f>
        <v>0</v>
      </c>
      <c r="AB7" s="231">
        <f>SUM(AB8:AB42)</f>
        <v>0</v>
      </c>
      <c r="AC7" s="231">
        <f>SUM(AC8:AC42)</f>
        <v>282</v>
      </c>
      <c r="AD7" s="231">
        <f>SUM(AD8:AD42)</f>
        <v>0</v>
      </c>
      <c r="AE7" s="231">
        <f>SUM(AE8:AE42)</f>
        <v>0</v>
      </c>
      <c r="AF7" s="231">
        <f>SUM(AF8:AF42)</f>
        <v>0</v>
      </c>
      <c r="AG7" s="231">
        <f>SUM(AG8:AG42)</f>
        <v>0</v>
      </c>
      <c r="AH7" s="231">
        <f>SUM(AH8:AH42)</f>
        <v>19</v>
      </c>
      <c r="AI7" s="231">
        <f>SUM(AI8:AI42)</f>
        <v>2</v>
      </c>
      <c r="AJ7" s="231">
        <f>SUM(AJ8:AJ42)</f>
        <v>0</v>
      </c>
      <c r="AK7" s="231">
        <f>SUM(AK8:AK42)</f>
        <v>0</v>
      </c>
      <c r="AL7" s="231">
        <f>SUM(AL8:AL42)</f>
        <v>20</v>
      </c>
      <c r="AM7" s="231">
        <f>SUM(AM8:AM42)</f>
        <v>0</v>
      </c>
      <c r="AN7" s="231">
        <f>SUM(AN8:AN42)</f>
        <v>0</v>
      </c>
      <c r="AO7" s="231">
        <f>SUM(AO8:AO42)</f>
        <v>0</v>
      </c>
      <c r="AP7" s="231">
        <f>SUM(AP8:AP42)</f>
        <v>0</v>
      </c>
      <c r="AQ7" s="231">
        <f>SUM(AQ8:AQ42)</f>
        <v>0</v>
      </c>
      <c r="AR7" s="231">
        <f>SUM(AR8:AR42)</f>
        <v>0</v>
      </c>
      <c r="AS7" s="231">
        <f>SUM(AS8:AS42)</f>
        <v>0</v>
      </c>
      <c r="AT7" s="231">
        <f>SUM(AT8:AT42)</f>
        <v>22720</v>
      </c>
      <c r="AU7" s="231">
        <f>SUM(AU8:AU42)</f>
        <v>2047</v>
      </c>
      <c r="AV7" s="231">
        <f>SUM(AV8:AV42)</f>
        <v>81</v>
      </c>
      <c r="AW7" s="231">
        <f>SUM(AW8:AW42)</f>
        <v>0</v>
      </c>
      <c r="AX7" s="231">
        <f>SUM(AX8:AX42)</f>
        <v>13538</v>
      </c>
      <c r="AY7" s="231">
        <f>SUM(AY8:AY42)</f>
        <v>3333</v>
      </c>
      <c r="AZ7" s="231">
        <f>SUM(AZ8:AZ42)</f>
        <v>665</v>
      </c>
      <c r="BA7" s="231">
        <f>SUM(BA8:BA42)</f>
        <v>32</v>
      </c>
      <c r="BB7" s="231">
        <f>SUM(BB8:BB42)</f>
        <v>2156</v>
      </c>
      <c r="BC7" s="231">
        <f>SUM(BC8:BC42)</f>
        <v>36</v>
      </c>
      <c r="BD7" s="231">
        <f>SUM(BD8:BD42)</f>
        <v>91</v>
      </c>
      <c r="BE7" s="231">
        <f>SUM(BE8:BE42)</f>
        <v>0</v>
      </c>
      <c r="BF7" s="231">
        <f>SUM(BF8:BF42)</f>
        <v>0</v>
      </c>
      <c r="BG7" s="231">
        <f>SUM(BG8:BG42)</f>
        <v>0</v>
      </c>
      <c r="BH7" s="231">
        <f>SUM(BH8:BH42)</f>
        <v>0</v>
      </c>
      <c r="BI7" s="231">
        <f>SUM(BI8:BI42)</f>
        <v>0</v>
      </c>
      <c r="BJ7" s="231">
        <f>SUM(BJ8:BJ42)</f>
        <v>0</v>
      </c>
      <c r="BK7" s="231">
        <f>SUM(BK8:BK42)</f>
        <v>0</v>
      </c>
      <c r="BL7" s="231">
        <f>SUM(BL8:BL42)</f>
        <v>0</v>
      </c>
      <c r="BM7" s="231">
        <f>SUM(BM8:BM42)</f>
        <v>0</v>
      </c>
      <c r="BN7" s="231">
        <f>SUM(BN8:BN42)</f>
        <v>741</v>
      </c>
      <c r="BO7" s="231">
        <f>SUM(BO8:BO42)</f>
        <v>282</v>
      </c>
      <c r="BP7" s="231">
        <f>SUM(BP8:BP42)</f>
        <v>0</v>
      </c>
      <c r="BQ7" s="231">
        <f>SUM(BQ8:BQ42)</f>
        <v>0</v>
      </c>
      <c r="BR7" s="231">
        <f>SUM(BR8:BR42)</f>
        <v>0</v>
      </c>
      <c r="BS7" s="231">
        <f>SUM(BS8:BS42)</f>
        <v>0</v>
      </c>
      <c r="BT7" s="231">
        <f>SUM(BT8:BT42)</f>
        <v>0</v>
      </c>
      <c r="BU7" s="231">
        <f>SUM(BU8:BU42)</f>
        <v>0</v>
      </c>
      <c r="BV7" s="231">
        <f>SUM(BV8:BV42)</f>
        <v>0</v>
      </c>
      <c r="BW7" s="231">
        <f>SUM(BW8:BW42)</f>
        <v>0</v>
      </c>
      <c r="BX7" s="231">
        <f>SUM(BX8:BX42)</f>
        <v>0</v>
      </c>
      <c r="BY7" s="231">
        <f>SUM(BY8:BY42)</f>
        <v>0</v>
      </c>
      <c r="BZ7" s="231">
        <f>SUM(BZ8:BZ42)</f>
        <v>282</v>
      </c>
      <c r="CA7" s="231">
        <f>SUM(CA8:CA42)</f>
        <v>0</v>
      </c>
      <c r="CB7" s="231">
        <f>SUM(CB8:CB42)</f>
        <v>0</v>
      </c>
      <c r="CC7" s="231">
        <f>SUM(CC8:CC42)</f>
        <v>0</v>
      </c>
      <c r="CD7" s="231">
        <f>SUM(CD8:CD42)</f>
        <v>0</v>
      </c>
      <c r="CE7" s="231">
        <f>SUM(CE8:CE42)</f>
        <v>0</v>
      </c>
      <c r="CF7" s="231">
        <f>SUM(CF8:CF42)</f>
        <v>0</v>
      </c>
      <c r="CG7" s="231">
        <f>SUM(CG8:CG42)</f>
        <v>0</v>
      </c>
      <c r="CH7" s="231">
        <f>SUM(CH8:CH42)</f>
        <v>0</v>
      </c>
      <c r="CI7" s="231">
        <f>SUM(CI8:CI42)</f>
        <v>0</v>
      </c>
      <c r="CJ7" s="231">
        <f>SUM(CJ8:CJ42)</f>
        <v>0</v>
      </c>
      <c r="CK7" s="231">
        <f>SUM(CK8:CK42)</f>
        <v>0</v>
      </c>
      <c r="CL7" s="231">
        <f>SUM(CL8:CL42)</f>
        <v>0</v>
      </c>
      <c r="CM7" s="231">
        <f>SUM(CM8:CM42)</f>
        <v>0</v>
      </c>
      <c r="CN7" s="231">
        <f>SUM(CN8:CN42)</f>
        <v>0</v>
      </c>
      <c r="CO7" s="231">
        <f>SUM(CO8:CO42)</f>
        <v>0</v>
      </c>
      <c r="CP7" s="231">
        <f>SUM(CP8:CP42)</f>
        <v>0</v>
      </c>
      <c r="CQ7" s="231">
        <f>SUM(CQ8:CQ42)</f>
        <v>0</v>
      </c>
      <c r="CR7" s="231">
        <f>SUM(CR8:CR42)</f>
        <v>0</v>
      </c>
      <c r="CS7" s="231">
        <f>SUM(CS8:CS42)</f>
        <v>0</v>
      </c>
      <c r="CT7" s="231">
        <f>SUM(CT8:CT42)</f>
        <v>0</v>
      </c>
      <c r="CU7" s="231">
        <f>SUM(CU8:CU42)</f>
        <v>0</v>
      </c>
      <c r="CV7" s="231">
        <f>SUM(CV8:CV42)</f>
        <v>0</v>
      </c>
      <c r="CW7" s="231">
        <f>SUM(CW8:CW42)</f>
        <v>0</v>
      </c>
      <c r="CX7" s="231">
        <f>SUM(CX8:CX42)</f>
        <v>0</v>
      </c>
      <c r="CY7" s="231">
        <f>SUM(CY8:CY42)</f>
        <v>0</v>
      </c>
      <c r="CZ7" s="231">
        <f>SUM(CZ8:CZ42)</f>
        <v>0</v>
      </c>
      <c r="DA7" s="231">
        <f>SUM(DA8:DA42)</f>
        <v>0</v>
      </c>
      <c r="DB7" s="231">
        <f>SUM(DB8:DB42)</f>
        <v>0</v>
      </c>
      <c r="DC7" s="231">
        <f>SUM(DC8:DC42)</f>
        <v>0</v>
      </c>
      <c r="DD7" s="231">
        <f>SUM(DD8:DD42)</f>
        <v>0</v>
      </c>
      <c r="DE7" s="231">
        <f>SUM(DE8:DE42)</f>
        <v>0</v>
      </c>
      <c r="DF7" s="231">
        <f>SUM(DF8:DF42)</f>
        <v>0</v>
      </c>
      <c r="DG7" s="231">
        <f>SUM(DG8:DG42)</f>
        <v>0</v>
      </c>
      <c r="DH7" s="231">
        <f>SUM(DH8:DH42)</f>
        <v>0</v>
      </c>
      <c r="DI7" s="231">
        <f>SUM(DI8:DI42)</f>
        <v>0</v>
      </c>
      <c r="DJ7" s="231">
        <f>SUM(DJ8:DJ42)</f>
        <v>0</v>
      </c>
      <c r="DK7" s="231">
        <f>SUM(DK8:DK42)</f>
        <v>0</v>
      </c>
      <c r="DL7" s="231">
        <f>SUM(DL8:DL42)</f>
        <v>0</v>
      </c>
      <c r="DM7" s="231">
        <f>SUM(DM8:DM42)</f>
        <v>0</v>
      </c>
      <c r="DN7" s="231">
        <f>SUM(DN8:DN42)</f>
        <v>0</v>
      </c>
      <c r="DO7" s="231">
        <f>SUM(DO8:DO42)</f>
        <v>0</v>
      </c>
      <c r="DP7" s="231">
        <f>SUM(DP8:DP42)</f>
        <v>0</v>
      </c>
      <c r="DQ7" s="231">
        <f>SUM(DQ8:DQ42)</f>
        <v>0</v>
      </c>
      <c r="DR7" s="231">
        <f>SUM(DR8:DR42)</f>
        <v>0</v>
      </c>
      <c r="DS7" s="231">
        <f>SUM(DS8:DS42)</f>
        <v>0</v>
      </c>
      <c r="DT7" s="231">
        <f>SUM(DT8:DT42)</f>
        <v>0</v>
      </c>
      <c r="DU7" s="231">
        <f>SUM(DU8:DU42)</f>
        <v>0</v>
      </c>
      <c r="DV7" s="231">
        <f>SUM(DV8:DV42)</f>
        <v>0</v>
      </c>
      <c r="DW7" s="231">
        <f>SUM(DW8:DW42)</f>
        <v>0</v>
      </c>
      <c r="DX7" s="231">
        <f>SUM(DX8:DX42)</f>
        <v>0</v>
      </c>
      <c r="DY7" s="231">
        <f>SUM(DY8:DY42)</f>
        <v>0</v>
      </c>
      <c r="DZ7" s="231">
        <f>SUM(DZ8:DZ42)</f>
        <v>4302.4</v>
      </c>
      <c r="EA7" s="231">
        <f>SUM(EA8:EA42)</f>
        <v>0</v>
      </c>
      <c r="EB7" s="231">
        <f>SUM(EB8:EB42)</f>
        <v>0</v>
      </c>
      <c r="EC7" s="231">
        <f>SUM(EC8:EC42)</f>
        <v>0</v>
      </c>
      <c r="ED7" s="231">
        <f>SUM(ED8:ED42)</f>
        <v>0</v>
      </c>
      <c r="EE7" s="231">
        <f>SUM(EE8:EE42)</f>
        <v>0</v>
      </c>
      <c r="EF7" s="231">
        <f>SUM(EF8:EF42)</f>
        <v>0</v>
      </c>
      <c r="EG7" s="231">
        <f>SUM(EG8:EG42)</f>
        <v>0</v>
      </c>
      <c r="EH7" s="231">
        <f>SUM(EH8:EH42)</f>
        <v>0</v>
      </c>
      <c r="EI7" s="231">
        <f>SUM(EI8:EI42)</f>
        <v>0</v>
      </c>
      <c r="EJ7" s="231">
        <f>SUM(EJ8:EJ42)</f>
        <v>0</v>
      </c>
      <c r="EK7" s="231">
        <f>SUM(EK8:EK42)</f>
        <v>0</v>
      </c>
      <c r="EL7" s="231">
        <f>SUM(EL8:EL42)</f>
        <v>0</v>
      </c>
      <c r="EM7" s="231">
        <f>SUM(EM8:EM42)</f>
        <v>0</v>
      </c>
      <c r="EN7" s="231">
        <f>SUM(EN8:EN42)</f>
        <v>4283</v>
      </c>
      <c r="EO7" s="231">
        <f>SUM(EO8:EO42)</f>
        <v>0</v>
      </c>
      <c r="EP7" s="231">
        <f>SUM(EP8:EP42)</f>
        <v>0</v>
      </c>
      <c r="EQ7" s="231">
        <f>SUM(EQ8:EQ42)</f>
        <v>0</v>
      </c>
      <c r="ER7" s="231">
        <f>SUM(ER8:ER42)</f>
        <v>0</v>
      </c>
      <c r="ES7" s="231">
        <f>SUM(ES8:ES42)</f>
        <v>19.4</v>
      </c>
      <c r="ET7" s="231">
        <f>SUM(ET8:ET42)</f>
        <v>0</v>
      </c>
      <c r="EU7" s="231">
        <f>SUM(EU8:EU42)</f>
        <v>18135</v>
      </c>
      <c r="EV7" s="231">
        <f>SUM(EV8:EV42)</f>
        <v>1353</v>
      </c>
      <c r="EW7" s="231">
        <f>SUM(EW8:EW42)</f>
        <v>57</v>
      </c>
      <c r="EX7" s="231">
        <f>SUM(EX8:EX42)</f>
        <v>0</v>
      </c>
      <c r="EY7" s="231">
        <f>SUM(EY8:EY42)</f>
        <v>2019</v>
      </c>
      <c r="EZ7" s="231">
        <f>SUM(EZ8:EZ42)</f>
        <v>6479</v>
      </c>
      <c r="FA7" s="231">
        <f>SUM(FA8:FA42)</f>
        <v>2658</v>
      </c>
      <c r="FB7" s="231">
        <f>SUM(FB8:FB42)</f>
        <v>5</v>
      </c>
      <c r="FC7" s="231">
        <f>SUM(FC8:FC42)</f>
        <v>954</v>
      </c>
      <c r="FD7" s="231">
        <f>SUM(FD8:FD42)</f>
        <v>0</v>
      </c>
      <c r="FE7" s="231">
        <f>SUM(FE8:FE42)</f>
        <v>7</v>
      </c>
      <c r="FF7" s="231">
        <f>SUM(FF8:FF42)</f>
        <v>0</v>
      </c>
      <c r="FG7" s="231">
        <f>SUM(FG8:FG42)</f>
        <v>0</v>
      </c>
      <c r="FH7" s="231">
        <f>SUM(FH8:FH42)</f>
        <v>0</v>
      </c>
      <c r="FI7" s="231">
        <f>SUM(FI8:FI42)</f>
        <v>0</v>
      </c>
      <c r="FJ7" s="231">
        <f>SUM(FJ8:FJ42)</f>
        <v>0</v>
      </c>
      <c r="FK7" s="231">
        <f>SUM(FK8:FK42)</f>
        <v>0</v>
      </c>
      <c r="FL7" s="231">
        <f>SUM(FL8:FL42)</f>
        <v>0</v>
      </c>
      <c r="FM7" s="231">
        <f>SUM(FM8:FM42)</f>
        <v>0</v>
      </c>
      <c r="FN7" s="231">
        <f>SUM(FN8:FN42)</f>
        <v>22</v>
      </c>
      <c r="FO7" s="231">
        <f>SUM(FO8:FO42)</f>
        <v>4581</v>
      </c>
    </row>
    <row r="8" spans="1:171" s="201" customFormat="1" ht="12" customHeight="1">
      <c r="A8" s="200" t="s">
        <v>188</v>
      </c>
      <c r="B8" s="214" t="s">
        <v>191</v>
      </c>
      <c r="C8" s="200" t="s">
        <v>192</v>
      </c>
      <c r="D8" s="232">
        <f>SUM(Y8,AT8,BO8,CJ8,DE8,DZ8,EU8)</f>
        <v>8202</v>
      </c>
      <c r="E8" s="232">
        <f>SUM(Z8,AU8,BP8,CK8,DF8,EA8,EV8)</f>
        <v>0</v>
      </c>
      <c r="F8" s="232">
        <f>SUM(AA8,AV8,BQ8,CL8,DG8,EB8,EW8)</f>
        <v>0</v>
      </c>
      <c r="G8" s="232">
        <f>SUM(AB8,AW8,BR8,CM8,DH8,EC8,EX8)</f>
        <v>0</v>
      </c>
      <c r="H8" s="232">
        <f>SUM(AC8,AX8,BS8,CN8,DI8,ED8,EY8)</f>
        <v>2864</v>
      </c>
      <c r="I8" s="232">
        <f>SUM(AD8,AY8,BT8,CO8,DJ8,EE8,EZ8)</f>
        <v>2555</v>
      </c>
      <c r="J8" s="232">
        <f>SUM(AE8,AZ8,BU8,CP8,DK8,EF8,FA8)</f>
        <v>866</v>
      </c>
      <c r="K8" s="232">
        <f>SUM(AF8,BA8,BV8,CQ8,DL8,EG8,FB8)</f>
        <v>0</v>
      </c>
      <c r="L8" s="232">
        <f>SUM(AG8,BB8,BW8,CR8,DM8,EH8,FC8)</f>
        <v>1624</v>
      </c>
      <c r="M8" s="232">
        <f>SUM(AH8,BC8,BX8,CS8,DN8,EI8,FD8)</f>
        <v>0</v>
      </c>
      <c r="N8" s="232">
        <f>SUM(AI8,BD8,BY8,CT8,DO8,EJ8,FE8)</f>
        <v>0</v>
      </c>
      <c r="O8" s="232">
        <f>SUM(AJ8,BE8,BZ8,CU8,DP8,EK8,FF8)</f>
        <v>0</v>
      </c>
      <c r="P8" s="232">
        <f>SUM(AK8,BF8,CA8,CV8,DQ8,EL8,FG8)</f>
        <v>0</v>
      </c>
      <c r="Q8" s="232">
        <f>SUM(AL8,BG8,CB8,CW8,DR8,EM8,FH8)</f>
        <v>0</v>
      </c>
      <c r="R8" s="232">
        <f>SUM(AM8,BH8,CC8,CX8,DS8,EN8,FI8)</f>
        <v>0</v>
      </c>
      <c r="S8" s="232">
        <f>SUM(AN8,BI8,CD8,CY8,DT8,EO8,FJ8)</f>
        <v>0</v>
      </c>
      <c r="T8" s="232">
        <f>SUM(AO8,BJ8,CE8,CZ8,DU8,EP8,FK8)</f>
        <v>0</v>
      </c>
      <c r="U8" s="232">
        <f>SUM(AP8,BK8,CF8,DA8,DV8,EQ8,FL8)</f>
        <v>0</v>
      </c>
      <c r="V8" s="232">
        <f>SUM(AQ8,BL8,CG8,DB8,DW8,ER8,FM8)</f>
        <v>0</v>
      </c>
      <c r="W8" s="232">
        <f>SUM(AR8,BM8,CH8,DC8,DX8,ES8,FN8)</f>
        <v>0</v>
      </c>
      <c r="X8" s="232">
        <f>SUM(AS8,BN8,CI8,DD8,DY8,ET8,FO8)</f>
        <v>293</v>
      </c>
      <c r="Y8" s="232">
        <f>SUM(Z8:AS8)</f>
        <v>0</v>
      </c>
      <c r="Z8" s="232">
        <v>0</v>
      </c>
      <c r="AA8" s="232">
        <v>0</v>
      </c>
      <c r="AB8" s="232">
        <v>0</v>
      </c>
      <c r="AC8" s="232">
        <v>0</v>
      </c>
      <c r="AD8" s="232">
        <v>0</v>
      </c>
      <c r="AE8" s="232">
        <v>0</v>
      </c>
      <c r="AF8" s="232">
        <v>0</v>
      </c>
      <c r="AG8" s="232">
        <v>0</v>
      </c>
      <c r="AH8" s="232">
        <v>0</v>
      </c>
      <c r="AI8" s="232">
        <v>0</v>
      </c>
      <c r="AJ8" s="232" t="s">
        <v>639</v>
      </c>
      <c r="AK8" s="232" t="s">
        <v>639</v>
      </c>
      <c r="AL8" s="232">
        <v>0</v>
      </c>
      <c r="AM8" s="233" t="s">
        <v>639</v>
      </c>
      <c r="AN8" s="233" t="s">
        <v>639</v>
      </c>
      <c r="AO8" s="232">
        <v>0</v>
      </c>
      <c r="AP8" s="232" t="s">
        <v>639</v>
      </c>
      <c r="AQ8" s="232">
        <v>0</v>
      </c>
      <c r="AR8" s="233" t="s">
        <v>639</v>
      </c>
      <c r="AS8" s="232">
        <v>0</v>
      </c>
      <c r="AT8" s="232">
        <f>SUM(AU8:BN8)</f>
        <v>4524</v>
      </c>
      <c r="AU8" s="232">
        <v>0</v>
      </c>
      <c r="AV8" s="232">
        <v>0</v>
      </c>
      <c r="AW8" s="232">
        <v>0</v>
      </c>
      <c r="AX8" s="232">
        <v>2864</v>
      </c>
      <c r="AY8" s="232">
        <v>0</v>
      </c>
      <c r="AZ8" s="232">
        <v>0</v>
      </c>
      <c r="BA8" s="232">
        <v>0</v>
      </c>
      <c r="BB8" s="232">
        <v>1624</v>
      </c>
      <c r="BC8" s="232">
        <v>0</v>
      </c>
      <c r="BD8" s="232">
        <v>0</v>
      </c>
      <c r="BE8" s="232" t="s">
        <v>639</v>
      </c>
      <c r="BF8" s="232" t="s">
        <v>639</v>
      </c>
      <c r="BG8" s="233" t="s">
        <v>639</v>
      </c>
      <c r="BH8" s="233" t="s">
        <v>639</v>
      </c>
      <c r="BI8" s="233" t="s">
        <v>639</v>
      </c>
      <c r="BJ8" s="233" t="s">
        <v>639</v>
      </c>
      <c r="BK8" s="233" t="s">
        <v>639</v>
      </c>
      <c r="BL8" s="233" t="s">
        <v>639</v>
      </c>
      <c r="BM8" s="233" t="s">
        <v>639</v>
      </c>
      <c r="BN8" s="232">
        <v>36</v>
      </c>
      <c r="BO8" s="232">
        <f>SUM(BP8:CI8)</f>
        <v>0</v>
      </c>
      <c r="BP8" s="232">
        <v>0</v>
      </c>
      <c r="BQ8" s="232">
        <v>0</v>
      </c>
      <c r="BR8" s="232">
        <v>0</v>
      </c>
      <c r="BS8" s="232">
        <v>0</v>
      </c>
      <c r="BT8" s="232">
        <v>0</v>
      </c>
      <c r="BU8" s="232">
        <v>0</v>
      </c>
      <c r="BV8" s="232">
        <v>0</v>
      </c>
      <c r="BW8" s="232">
        <v>0</v>
      </c>
      <c r="BX8" s="232">
        <v>0</v>
      </c>
      <c r="BY8" s="232">
        <v>0</v>
      </c>
      <c r="BZ8" s="232">
        <v>0</v>
      </c>
      <c r="CA8" s="232">
        <v>0</v>
      </c>
      <c r="CB8" s="233" t="s">
        <v>639</v>
      </c>
      <c r="CC8" s="233" t="s">
        <v>639</v>
      </c>
      <c r="CD8" s="233" t="s">
        <v>639</v>
      </c>
      <c r="CE8" s="233" t="s">
        <v>639</v>
      </c>
      <c r="CF8" s="233" t="s">
        <v>639</v>
      </c>
      <c r="CG8" s="233" t="s">
        <v>639</v>
      </c>
      <c r="CH8" s="233" t="s">
        <v>639</v>
      </c>
      <c r="CI8" s="232">
        <v>0</v>
      </c>
      <c r="CJ8" s="232">
        <f>SUM(CK8:DD8)</f>
        <v>0</v>
      </c>
      <c r="CK8" s="232">
        <v>0</v>
      </c>
      <c r="CL8" s="232">
        <v>0</v>
      </c>
      <c r="CM8" s="232">
        <v>0</v>
      </c>
      <c r="CN8" s="232">
        <v>0</v>
      </c>
      <c r="CO8" s="232">
        <v>0</v>
      </c>
      <c r="CP8" s="232">
        <v>0</v>
      </c>
      <c r="CQ8" s="232">
        <v>0</v>
      </c>
      <c r="CR8" s="232">
        <v>0</v>
      </c>
      <c r="CS8" s="232">
        <v>0</v>
      </c>
      <c r="CT8" s="232">
        <v>0</v>
      </c>
      <c r="CU8" s="232">
        <v>0</v>
      </c>
      <c r="CV8" s="232">
        <v>0</v>
      </c>
      <c r="CW8" s="233" t="s">
        <v>639</v>
      </c>
      <c r="CX8" s="233" t="s">
        <v>639</v>
      </c>
      <c r="CY8" s="233" t="s">
        <v>639</v>
      </c>
      <c r="CZ8" s="233" t="s">
        <v>639</v>
      </c>
      <c r="DA8" s="233" t="s">
        <v>639</v>
      </c>
      <c r="DB8" s="233" t="s">
        <v>639</v>
      </c>
      <c r="DC8" s="233" t="s">
        <v>639</v>
      </c>
      <c r="DD8" s="232">
        <v>0</v>
      </c>
      <c r="DE8" s="232">
        <f>SUM(DF8:DY8)</f>
        <v>0</v>
      </c>
      <c r="DF8" s="232">
        <v>0</v>
      </c>
      <c r="DG8" s="232">
        <v>0</v>
      </c>
      <c r="DH8" s="232">
        <v>0</v>
      </c>
      <c r="DI8" s="232">
        <v>0</v>
      </c>
      <c r="DJ8" s="232">
        <v>0</v>
      </c>
      <c r="DK8" s="232">
        <v>0</v>
      </c>
      <c r="DL8" s="232">
        <v>0</v>
      </c>
      <c r="DM8" s="232">
        <v>0</v>
      </c>
      <c r="DN8" s="232">
        <v>0</v>
      </c>
      <c r="DO8" s="232">
        <v>0</v>
      </c>
      <c r="DP8" s="232">
        <v>0</v>
      </c>
      <c r="DQ8" s="232">
        <v>0</v>
      </c>
      <c r="DR8" s="233" t="s">
        <v>639</v>
      </c>
      <c r="DS8" s="233" t="s">
        <v>639</v>
      </c>
      <c r="DT8" s="232">
        <v>0</v>
      </c>
      <c r="DU8" s="233" t="s">
        <v>639</v>
      </c>
      <c r="DV8" s="233" t="s">
        <v>639</v>
      </c>
      <c r="DW8" s="233" t="s">
        <v>639</v>
      </c>
      <c r="DX8" s="233" t="s">
        <v>639</v>
      </c>
      <c r="DY8" s="232">
        <v>0</v>
      </c>
      <c r="DZ8" s="232">
        <f>SUM(EA8:ET8)</f>
        <v>0</v>
      </c>
      <c r="EA8" s="232">
        <v>0</v>
      </c>
      <c r="EB8" s="232">
        <v>0</v>
      </c>
      <c r="EC8" s="232">
        <v>0</v>
      </c>
      <c r="ED8" s="232">
        <v>0</v>
      </c>
      <c r="EE8" s="232">
        <v>0</v>
      </c>
      <c r="EF8" s="232">
        <v>0</v>
      </c>
      <c r="EG8" s="232">
        <v>0</v>
      </c>
      <c r="EH8" s="232">
        <v>0</v>
      </c>
      <c r="EI8" s="232">
        <v>0</v>
      </c>
      <c r="EJ8" s="232">
        <v>0</v>
      </c>
      <c r="EK8" s="232" t="s">
        <v>639</v>
      </c>
      <c r="EL8" s="232" t="s">
        <v>639</v>
      </c>
      <c r="EM8" s="233" t="s">
        <v>639</v>
      </c>
      <c r="EN8" s="232">
        <v>0</v>
      </c>
      <c r="EO8" s="232">
        <v>0</v>
      </c>
      <c r="EP8" s="233" t="s">
        <v>639</v>
      </c>
      <c r="EQ8" s="233" t="s">
        <v>639</v>
      </c>
      <c r="ER8" s="233" t="s">
        <v>639</v>
      </c>
      <c r="ES8" s="232">
        <v>0</v>
      </c>
      <c r="ET8" s="232">
        <v>0</v>
      </c>
      <c r="EU8" s="232">
        <f>SUM(EV8:FO8)</f>
        <v>3678</v>
      </c>
      <c r="EV8" s="232">
        <v>0</v>
      </c>
      <c r="EW8" s="232">
        <v>0</v>
      </c>
      <c r="EX8" s="232">
        <v>0</v>
      </c>
      <c r="EY8" s="232">
        <v>0</v>
      </c>
      <c r="EZ8" s="232">
        <v>2555</v>
      </c>
      <c r="FA8" s="232">
        <v>866</v>
      </c>
      <c r="FB8" s="232">
        <v>0</v>
      </c>
      <c r="FC8" s="232">
        <v>0</v>
      </c>
      <c r="FD8" s="232">
        <v>0</v>
      </c>
      <c r="FE8" s="232">
        <v>0</v>
      </c>
      <c r="FF8" s="232">
        <v>0</v>
      </c>
      <c r="FG8" s="233">
        <v>0</v>
      </c>
      <c r="FH8" s="233" t="s">
        <v>639</v>
      </c>
      <c r="FI8" s="233" t="s">
        <v>639</v>
      </c>
      <c r="FJ8" s="232" t="s">
        <v>639</v>
      </c>
      <c r="FK8" s="232">
        <v>0</v>
      </c>
      <c r="FL8" s="232">
        <v>0</v>
      </c>
      <c r="FM8" s="232">
        <v>0</v>
      </c>
      <c r="FN8" s="232">
        <v>0</v>
      </c>
      <c r="FO8" s="232">
        <v>257</v>
      </c>
    </row>
    <row r="9" spans="1:171" s="201" customFormat="1" ht="12" customHeight="1">
      <c r="A9" s="200" t="s">
        <v>188</v>
      </c>
      <c r="B9" s="214" t="s">
        <v>193</v>
      </c>
      <c r="C9" s="200" t="s">
        <v>194</v>
      </c>
      <c r="D9" s="232">
        <f>SUM(Y9,AT9,BO9,CJ9,DE9,DZ9,EU9)</f>
        <v>5521</v>
      </c>
      <c r="E9" s="232">
        <f>SUM(Z9,AU9,BP9,CK9,DF9,EA9,EV9)</f>
        <v>577</v>
      </c>
      <c r="F9" s="232">
        <f>SUM(AA9,AV9,BQ9,CL9,DG9,EB9,EW9)</f>
        <v>40</v>
      </c>
      <c r="G9" s="232">
        <f>SUM(AB9,AW9,BR9,CM9,DH9,EC9,EX9)</f>
        <v>0</v>
      </c>
      <c r="H9" s="232">
        <f>SUM(AC9,AX9,BS9,CN9,DI9,ED9,EY9)</f>
        <v>2701</v>
      </c>
      <c r="I9" s="232">
        <f>SUM(AD9,AY9,BT9,CO9,DJ9,EE9,EZ9)</f>
        <v>1778</v>
      </c>
      <c r="J9" s="232">
        <f>SUM(AE9,AZ9,BU9,CP9,DK9,EF9,FA9)</f>
        <v>425</v>
      </c>
      <c r="K9" s="232">
        <f>SUM(AF9,BA9,BV9,CQ9,DL9,EG9,FB9)</f>
        <v>0</v>
      </c>
      <c r="L9" s="232">
        <f>SUM(AG9,BB9,BW9,CR9,DM9,EH9,FC9)</f>
        <v>0</v>
      </c>
      <c r="M9" s="232">
        <f>SUM(AH9,BC9,BX9,CS9,DN9,EI9,FD9)</f>
        <v>0</v>
      </c>
      <c r="N9" s="232">
        <f>SUM(AI9,BD9,BY9,CT9,DO9,EJ9,FE9)</f>
        <v>0</v>
      </c>
      <c r="O9" s="232">
        <f>SUM(AJ9,BE9,BZ9,CU9,DP9,EK9,FF9)</f>
        <v>0</v>
      </c>
      <c r="P9" s="232">
        <f>SUM(AK9,BF9,CA9,CV9,DQ9,EL9,FG9)</f>
        <v>0</v>
      </c>
      <c r="Q9" s="232">
        <f>SUM(AL9,BG9,CB9,CW9,DR9,EM9,FH9)</f>
        <v>0</v>
      </c>
      <c r="R9" s="232">
        <f>SUM(AM9,BH9,CC9,CX9,DS9,EN9,FI9)</f>
        <v>0</v>
      </c>
      <c r="S9" s="232">
        <f>SUM(AN9,BI9,CD9,CY9,DT9,EO9,FJ9)</f>
        <v>0</v>
      </c>
      <c r="T9" s="232">
        <f>SUM(AO9,BJ9,CE9,CZ9,DU9,EP9,FK9)</f>
        <v>0</v>
      </c>
      <c r="U9" s="232">
        <f>SUM(AP9,BK9,CF9,DA9,DV9,EQ9,FL9)</f>
        <v>0</v>
      </c>
      <c r="V9" s="232">
        <f>SUM(AQ9,BL9,CG9,DB9,DW9,ER9,FM9)</f>
        <v>0</v>
      </c>
      <c r="W9" s="232">
        <f>SUM(AR9,BM9,CH9,DC9,DX9,ES9,FN9)</f>
        <v>0</v>
      </c>
      <c r="X9" s="232">
        <f>SUM(AS9,BN9,CI9,DD9,DY9,ET9,FO9)</f>
        <v>0</v>
      </c>
      <c r="Y9" s="232">
        <f>SUM(Z9:AS9)</f>
        <v>0</v>
      </c>
      <c r="Z9" s="232">
        <v>0</v>
      </c>
      <c r="AA9" s="232">
        <v>0</v>
      </c>
      <c r="AB9" s="232">
        <v>0</v>
      </c>
      <c r="AC9" s="232">
        <v>0</v>
      </c>
      <c r="AD9" s="232">
        <v>0</v>
      </c>
      <c r="AE9" s="232">
        <v>0</v>
      </c>
      <c r="AF9" s="232">
        <v>0</v>
      </c>
      <c r="AG9" s="232">
        <v>0</v>
      </c>
      <c r="AH9" s="232">
        <v>0</v>
      </c>
      <c r="AI9" s="232">
        <v>0</v>
      </c>
      <c r="AJ9" s="232" t="s">
        <v>639</v>
      </c>
      <c r="AK9" s="232" t="s">
        <v>639</v>
      </c>
      <c r="AL9" s="232">
        <v>0</v>
      </c>
      <c r="AM9" s="233" t="s">
        <v>639</v>
      </c>
      <c r="AN9" s="233" t="s">
        <v>639</v>
      </c>
      <c r="AO9" s="232">
        <v>0</v>
      </c>
      <c r="AP9" s="232" t="s">
        <v>639</v>
      </c>
      <c r="AQ9" s="232">
        <v>0</v>
      </c>
      <c r="AR9" s="233" t="s">
        <v>639</v>
      </c>
      <c r="AS9" s="232">
        <v>0</v>
      </c>
      <c r="AT9" s="232">
        <f>SUM(AU9:BN9)</f>
        <v>2199</v>
      </c>
      <c r="AU9" s="232">
        <v>0</v>
      </c>
      <c r="AV9" s="232">
        <v>0</v>
      </c>
      <c r="AW9" s="232">
        <v>0</v>
      </c>
      <c r="AX9" s="232">
        <v>2199</v>
      </c>
      <c r="AY9" s="232">
        <v>0</v>
      </c>
      <c r="AZ9" s="232">
        <v>0</v>
      </c>
      <c r="BA9" s="232">
        <v>0</v>
      </c>
      <c r="BB9" s="232">
        <v>0</v>
      </c>
      <c r="BC9" s="232">
        <v>0</v>
      </c>
      <c r="BD9" s="232">
        <v>0</v>
      </c>
      <c r="BE9" s="232" t="s">
        <v>639</v>
      </c>
      <c r="BF9" s="232" t="s">
        <v>639</v>
      </c>
      <c r="BG9" s="233" t="s">
        <v>639</v>
      </c>
      <c r="BH9" s="233" t="s">
        <v>639</v>
      </c>
      <c r="BI9" s="233" t="s">
        <v>639</v>
      </c>
      <c r="BJ9" s="233" t="s">
        <v>639</v>
      </c>
      <c r="BK9" s="233" t="s">
        <v>639</v>
      </c>
      <c r="BL9" s="233" t="s">
        <v>639</v>
      </c>
      <c r="BM9" s="233" t="s">
        <v>639</v>
      </c>
      <c r="BN9" s="232">
        <v>0</v>
      </c>
      <c r="BO9" s="232">
        <f>SUM(BP9:CI9)</f>
        <v>0</v>
      </c>
      <c r="BP9" s="232">
        <v>0</v>
      </c>
      <c r="BQ9" s="232">
        <v>0</v>
      </c>
      <c r="BR9" s="232">
        <v>0</v>
      </c>
      <c r="BS9" s="232">
        <v>0</v>
      </c>
      <c r="BT9" s="232">
        <v>0</v>
      </c>
      <c r="BU9" s="232">
        <v>0</v>
      </c>
      <c r="BV9" s="232">
        <v>0</v>
      </c>
      <c r="BW9" s="232">
        <v>0</v>
      </c>
      <c r="BX9" s="232">
        <v>0</v>
      </c>
      <c r="BY9" s="232">
        <v>0</v>
      </c>
      <c r="BZ9" s="232">
        <v>0</v>
      </c>
      <c r="CA9" s="232">
        <v>0</v>
      </c>
      <c r="CB9" s="233" t="s">
        <v>639</v>
      </c>
      <c r="CC9" s="233" t="s">
        <v>639</v>
      </c>
      <c r="CD9" s="233" t="s">
        <v>639</v>
      </c>
      <c r="CE9" s="233" t="s">
        <v>639</v>
      </c>
      <c r="CF9" s="233" t="s">
        <v>639</v>
      </c>
      <c r="CG9" s="233" t="s">
        <v>639</v>
      </c>
      <c r="CH9" s="233" t="s">
        <v>639</v>
      </c>
      <c r="CI9" s="232">
        <v>0</v>
      </c>
      <c r="CJ9" s="232">
        <f>SUM(CK9:DD9)</f>
        <v>0</v>
      </c>
      <c r="CK9" s="232">
        <v>0</v>
      </c>
      <c r="CL9" s="232">
        <v>0</v>
      </c>
      <c r="CM9" s="232">
        <v>0</v>
      </c>
      <c r="CN9" s="232">
        <v>0</v>
      </c>
      <c r="CO9" s="232">
        <v>0</v>
      </c>
      <c r="CP9" s="232">
        <v>0</v>
      </c>
      <c r="CQ9" s="232">
        <v>0</v>
      </c>
      <c r="CR9" s="232">
        <v>0</v>
      </c>
      <c r="CS9" s="232">
        <v>0</v>
      </c>
      <c r="CT9" s="232">
        <v>0</v>
      </c>
      <c r="CU9" s="232">
        <v>0</v>
      </c>
      <c r="CV9" s="232">
        <v>0</v>
      </c>
      <c r="CW9" s="233" t="s">
        <v>639</v>
      </c>
      <c r="CX9" s="233" t="s">
        <v>639</v>
      </c>
      <c r="CY9" s="233" t="s">
        <v>639</v>
      </c>
      <c r="CZ9" s="233" t="s">
        <v>639</v>
      </c>
      <c r="DA9" s="233" t="s">
        <v>639</v>
      </c>
      <c r="DB9" s="233" t="s">
        <v>639</v>
      </c>
      <c r="DC9" s="233" t="s">
        <v>639</v>
      </c>
      <c r="DD9" s="232">
        <v>0</v>
      </c>
      <c r="DE9" s="232">
        <f>SUM(DF9:DY9)</f>
        <v>0</v>
      </c>
      <c r="DF9" s="232">
        <v>0</v>
      </c>
      <c r="DG9" s="232">
        <v>0</v>
      </c>
      <c r="DH9" s="232">
        <v>0</v>
      </c>
      <c r="DI9" s="232">
        <v>0</v>
      </c>
      <c r="DJ9" s="232">
        <v>0</v>
      </c>
      <c r="DK9" s="232">
        <v>0</v>
      </c>
      <c r="DL9" s="232">
        <v>0</v>
      </c>
      <c r="DM9" s="232">
        <v>0</v>
      </c>
      <c r="DN9" s="232">
        <v>0</v>
      </c>
      <c r="DO9" s="232">
        <v>0</v>
      </c>
      <c r="DP9" s="232">
        <v>0</v>
      </c>
      <c r="DQ9" s="232">
        <v>0</v>
      </c>
      <c r="DR9" s="233" t="s">
        <v>639</v>
      </c>
      <c r="DS9" s="233" t="s">
        <v>639</v>
      </c>
      <c r="DT9" s="232">
        <v>0</v>
      </c>
      <c r="DU9" s="233" t="s">
        <v>639</v>
      </c>
      <c r="DV9" s="233" t="s">
        <v>639</v>
      </c>
      <c r="DW9" s="233" t="s">
        <v>639</v>
      </c>
      <c r="DX9" s="233" t="s">
        <v>639</v>
      </c>
      <c r="DY9" s="232">
        <v>0</v>
      </c>
      <c r="DZ9" s="232">
        <f>SUM(EA9:ET9)</f>
        <v>0</v>
      </c>
      <c r="EA9" s="232">
        <v>0</v>
      </c>
      <c r="EB9" s="232">
        <v>0</v>
      </c>
      <c r="EC9" s="232">
        <v>0</v>
      </c>
      <c r="ED9" s="232">
        <v>0</v>
      </c>
      <c r="EE9" s="232">
        <v>0</v>
      </c>
      <c r="EF9" s="232">
        <v>0</v>
      </c>
      <c r="EG9" s="232">
        <v>0</v>
      </c>
      <c r="EH9" s="232">
        <v>0</v>
      </c>
      <c r="EI9" s="232">
        <v>0</v>
      </c>
      <c r="EJ9" s="232">
        <v>0</v>
      </c>
      <c r="EK9" s="232" t="s">
        <v>639</v>
      </c>
      <c r="EL9" s="232" t="s">
        <v>639</v>
      </c>
      <c r="EM9" s="233" t="s">
        <v>639</v>
      </c>
      <c r="EN9" s="232">
        <v>0</v>
      </c>
      <c r="EO9" s="232">
        <v>0</v>
      </c>
      <c r="EP9" s="233" t="s">
        <v>639</v>
      </c>
      <c r="EQ9" s="233" t="s">
        <v>639</v>
      </c>
      <c r="ER9" s="233" t="s">
        <v>639</v>
      </c>
      <c r="ES9" s="232">
        <v>0</v>
      </c>
      <c r="ET9" s="232">
        <v>0</v>
      </c>
      <c r="EU9" s="232">
        <f>SUM(EV9:FO9)</f>
        <v>3322</v>
      </c>
      <c r="EV9" s="232">
        <v>577</v>
      </c>
      <c r="EW9" s="232">
        <v>40</v>
      </c>
      <c r="EX9" s="232">
        <v>0</v>
      </c>
      <c r="EY9" s="232">
        <v>502</v>
      </c>
      <c r="EZ9" s="232">
        <v>1778</v>
      </c>
      <c r="FA9" s="232">
        <v>425</v>
      </c>
      <c r="FB9" s="232">
        <v>0</v>
      </c>
      <c r="FC9" s="232">
        <v>0</v>
      </c>
      <c r="FD9" s="232">
        <v>0</v>
      </c>
      <c r="FE9" s="232">
        <v>0</v>
      </c>
      <c r="FF9" s="232">
        <v>0</v>
      </c>
      <c r="FG9" s="233">
        <v>0</v>
      </c>
      <c r="FH9" s="233" t="s">
        <v>639</v>
      </c>
      <c r="FI9" s="233" t="s">
        <v>639</v>
      </c>
      <c r="FJ9" s="232" t="s">
        <v>639</v>
      </c>
      <c r="FK9" s="232">
        <v>0</v>
      </c>
      <c r="FL9" s="232">
        <v>0</v>
      </c>
      <c r="FM9" s="232">
        <v>0</v>
      </c>
      <c r="FN9" s="232">
        <v>0</v>
      </c>
      <c r="FO9" s="232">
        <v>0</v>
      </c>
    </row>
    <row r="10" spans="1:171" s="201" customFormat="1" ht="12" customHeight="1">
      <c r="A10" s="200" t="s">
        <v>188</v>
      </c>
      <c r="B10" s="214" t="s">
        <v>195</v>
      </c>
      <c r="C10" s="200" t="s">
        <v>196</v>
      </c>
      <c r="D10" s="232">
        <f>SUM(Y10,AT10,BO10,CJ10,DE10,DZ10,EU10)</f>
        <v>1229</v>
      </c>
      <c r="E10" s="232">
        <f>SUM(Z10,AU10,BP10,CK10,DF10,EA10,EV10)</f>
        <v>28</v>
      </c>
      <c r="F10" s="232">
        <f>SUM(AA10,AV10,BQ10,CL10,DG10,EB10,EW10)</f>
        <v>0</v>
      </c>
      <c r="G10" s="232">
        <f>SUM(AB10,AW10,BR10,CM10,DH10,EC10,EX10)</f>
        <v>0</v>
      </c>
      <c r="H10" s="232">
        <f>SUM(AC10,AX10,BS10,CN10,DI10,ED10,EY10)</f>
        <v>572</v>
      </c>
      <c r="I10" s="232">
        <f>SUM(AD10,AY10,BT10,CO10,DJ10,EE10,EZ10)</f>
        <v>306</v>
      </c>
      <c r="J10" s="232">
        <f>SUM(AE10,AZ10,BU10,CP10,DK10,EF10,FA10)</f>
        <v>270</v>
      </c>
      <c r="K10" s="232">
        <f>SUM(AF10,BA10,BV10,CQ10,DL10,EG10,FB10)</f>
        <v>11</v>
      </c>
      <c r="L10" s="232">
        <f>SUM(AG10,BB10,BW10,CR10,DM10,EH10,FC10)</f>
        <v>0</v>
      </c>
      <c r="M10" s="232">
        <f>SUM(AH10,BC10,BX10,CS10,DN10,EI10,FD10)</f>
        <v>0</v>
      </c>
      <c r="N10" s="232">
        <f>SUM(AI10,BD10,BY10,CT10,DO10,EJ10,FE10)</f>
        <v>2</v>
      </c>
      <c r="O10" s="232">
        <f>SUM(AJ10,BE10,BZ10,CU10,DP10,EK10,FF10)</f>
        <v>0</v>
      </c>
      <c r="P10" s="232">
        <f>SUM(AK10,BF10,CA10,CV10,DQ10,EL10,FG10)</f>
        <v>0</v>
      </c>
      <c r="Q10" s="232">
        <f>SUM(AL10,BG10,CB10,CW10,DR10,EM10,FH10)</f>
        <v>0</v>
      </c>
      <c r="R10" s="232">
        <f>SUM(AM10,BH10,CC10,CX10,DS10,EN10,FI10)</f>
        <v>0</v>
      </c>
      <c r="S10" s="232">
        <f>SUM(AN10,BI10,CD10,CY10,DT10,EO10,FJ10)</f>
        <v>0</v>
      </c>
      <c r="T10" s="232">
        <f>SUM(AO10,BJ10,CE10,CZ10,DU10,EP10,FK10)</f>
        <v>0</v>
      </c>
      <c r="U10" s="232">
        <f>SUM(AP10,BK10,CF10,DA10,DV10,EQ10,FL10)</f>
        <v>0</v>
      </c>
      <c r="V10" s="232">
        <f>SUM(AQ10,BL10,CG10,DB10,DW10,ER10,FM10)</f>
        <v>0</v>
      </c>
      <c r="W10" s="232">
        <f>SUM(AR10,BM10,CH10,DC10,DX10,ES10,FN10)</f>
        <v>0</v>
      </c>
      <c r="X10" s="232">
        <f>SUM(AS10,BN10,CI10,DD10,DY10,ET10,FO10)</f>
        <v>40</v>
      </c>
      <c r="Y10" s="232">
        <f>SUM(Z10:AS10)</f>
        <v>30</v>
      </c>
      <c r="Z10" s="232">
        <v>28</v>
      </c>
      <c r="AA10" s="232">
        <v>0</v>
      </c>
      <c r="AB10" s="232">
        <v>0</v>
      </c>
      <c r="AC10" s="232">
        <v>0</v>
      </c>
      <c r="AD10" s="232">
        <v>0</v>
      </c>
      <c r="AE10" s="232">
        <v>0</v>
      </c>
      <c r="AF10" s="232">
        <v>0</v>
      </c>
      <c r="AG10" s="232">
        <v>0</v>
      </c>
      <c r="AH10" s="232">
        <v>0</v>
      </c>
      <c r="AI10" s="232">
        <v>2</v>
      </c>
      <c r="AJ10" s="232" t="s">
        <v>639</v>
      </c>
      <c r="AK10" s="232" t="s">
        <v>639</v>
      </c>
      <c r="AL10" s="232">
        <v>0</v>
      </c>
      <c r="AM10" s="233" t="s">
        <v>639</v>
      </c>
      <c r="AN10" s="233" t="s">
        <v>639</v>
      </c>
      <c r="AO10" s="232">
        <v>0</v>
      </c>
      <c r="AP10" s="232" t="s">
        <v>639</v>
      </c>
      <c r="AQ10" s="232">
        <v>0</v>
      </c>
      <c r="AR10" s="233" t="s">
        <v>639</v>
      </c>
      <c r="AS10" s="232">
        <v>0</v>
      </c>
      <c r="AT10" s="232">
        <f>SUM(AU10:BN10)</f>
        <v>929</v>
      </c>
      <c r="AU10" s="232">
        <v>0</v>
      </c>
      <c r="AV10" s="232">
        <v>0</v>
      </c>
      <c r="AW10" s="232">
        <v>0</v>
      </c>
      <c r="AX10" s="232">
        <v>572</v>
      </c>
      <c r="AY10" s="232">
        <v>306</v>
      </c>
      <c r="AZ10" s="232">
        <v>0</v>
      </c>
      <c r="BA10" s="232">
        <v>11</v>
      </c>
      <c r="BB10" s="232">
        <v>0</v>
      </c>
      <c r="BC10" s="232">
        <v>0</v>
      </c>
      <c r="BD10" s="232">
        <v>0</v>
      </c>
      <c r="BE10" s="232" t="s">
        <v>639</v>
      </c>
      <c r="BF10" s="232" t="s">
        <v>639</v>
      </c>
      <c r="BG10" s="233" t="s">
        <v>639</v>
      </c>
      <c r="BH10" s="233" t="s">
        <v>639</v>
      </c>
      <c r="BI10" s="233" t="s">
        <v>639</v>
      </c>
      <c r="BJ10" s="233" t="s">
        <v>639</v>
      </c>
      <c r="BK10" s="233" t="s">
        <v>639</v>
      </c>
      <c r="BL10" s="233" t="s">
        <v>639</v>
      </c>
      <c r="BM10" s="233" t="s">
        <v>639</v>
      </c>
      <c r="BN10" s="232">
        <v>40</v>
      </c>
      <c r="BO10" s="232">
        <f>SUM(BP10:CI10)</f>
        <v>0</v>
      </c>
      <c r="BP10" s="232">
        <v>0</v>
      </c>
      <c r="BQ10" s="232">
        <v>0</v>
      </c>
      <c r="BR10" s="232">
        <v>0</v>
      </c>
      <c r="BS10" s="232">
        <v>0</v>
      </c>
      <c r="BT10" s="232">
        <v>0</v>
      </c>
      <c r="BU10" s="232">
        <v>0</v>
      </c>
      <c r="BV10" s="232">
        <v>0</v>
      </c>
      <c r="BW10" s="232">
        <v>0</v>
      </c>
      <c r="BX10" s="232">
        <v>0</v>
      </c>
      <c r="BY10" s="232">
        <v>0</v>
      </c>
      <c r="BZ10" s="232">
        <v>0</v>
      </c>
      <c r="CA10" s="232">
        <v>0</v>
      </c>
      <c r="CB10" s="233" t="s">
        <v>639</v>
      </c>
      <c r="CC10" s="233" t="s">
        <v>639</v>
      </c>
      <c r="CD10" s="233" t="s">
        <v>639</v>
      </c>
      <c r="CE10" s="233" t="s">
        <v>639</v>
      </c>
      <c r="CF10" s="233" t="s">
        <v>639</v>
      </c>
      <c r="CG10" s="233" t="s">
        <v>639</v>
      </c>
      <c r="CH10" s="233" t="s">
        <v>639</v>
      </c>
      <c r="CI10" s="232">
        <v>0</v>
      </c>
      <c r="CJ10" s="232">
        <f>SUM(CK10:DD10)</f>
        <v>0</v>
      </c>
      <c r="CK10" s="232">
        <v>0</v>
      </c>
      <c r="CL10" s="232">
        <v>0</v>
      </c>
      <c r="CM10" s="232">
        <v>0</v>
      </c>
      <c r="CN10" s="232">
        <v>0</v>
      </c>
      <c r="CO10" s="232">
        <v>0</v>
      </c>
      <c r="CP10" s="232">
        <v>0</v>
      </c>
      <c r="CQ10" s="232">
        <v>0</v>
      </c>
      <c r="CR10" s="232">
        <v>0</v>
      </c>
      <c r="CS10" s="232">
        <v>0</v>
      </c>
      <c r="CT10" s="232">
        <v>0</v>
      </c>
      <c r="CU10" s="232">
        <v>0</v>
      </c>
      <c r="CV10" s="232">
        <v>0</v>
      </c>
      <c r="CW10" s="233" t="s">
        <v>639</v>
      </c>
      <c r="CX10" s="233" t="s">
        <v>639</v>
      </c>
      <c r="CY10" s="233" t="s">
        <v>639</v>
      </c>
      <c r="CZ10" s="233" t="s">
        <v>639</v>
      </c>
      <c r="DA10" s="233" t="s">
        <v>639</v>
      </c>
      <c r="DB10" s="233" t="s">
        <v>639</v>
      </c>
      <c r="DC10" s="233" t="s">
        <v>639</v>
      </c>
      <c r="DD10" s="232">
        <v>0</v>
      </c>
      <c r="DE10" s="232">
        <f>SUM(DF10:DY10)</f>
        <v>0</v>
      </c>
      <c r="DF10" s="232">
        <v>0</v>
      </c>
      <c r="DG10" s="232">
        <v>0</v>
      </c>
      <c r="DH10" s="232">
        <v>0</v>
      </c>
      <c r="DI10" s="232">
        <v>0</v>
      </c>
      <c r="DJ10" s="232">
        <v>0</v>
      </c>
      <c r="DK10" s="232">
        <v>0</v>
      </c>
      <c r="DL10" s="232">
        <v>0</v>
      </c>
      <c r="DM10" s="232">
        <v>0</v>
      </c>
      <c r="DN10" s="232">
        <v>0</v>
      </c>
      <c r="DO10" s="232">
        <v>0</v>
      </c>
      <c r="DP10" s="232">
        <v>0</v>
      </c>
      <c r="DQ10" s="232">
        <v>0</v>
      </c>
      <c r="DR10" s="233" t="s">
        <v>639</v>
      </c>
      <c r="DS10" s="233" t="s">
        <v>639</v>
      </c>
      <c r="DT10" s="232">
        <v>0</v>
      </c>
      <c r="DU10" s="233" t="s">
        <v>639</v>
      </c>
      <c r="DV10" s="233" t="s">
        <v>639</v>
      </c>
      <c r="DW10" s="233" t="s">
        <v>639</v>
      </c>
      <c r="DX10" s="233" t="s">
        <v>639</v>
      </c>
      <c r="DY10" s="232">
        <v>0</v>
      </c>
      <c r="DZ10" s="232">
        <f>SUM(EA10:ET10)</f>
        <v>0</v>
      </c>
      <c r="EA10" s="232">
        <v>0</v>
      </c>
      <c r="EB10" s="232">
        <v>0</v>
      </c>
      <c r="EC10" s="232">
        <v>0</v>
      </c>
      <c r="ED10" s="232">
        <v>0</v>
      </c>
      <c r="EE10" s="232">
        <v>0</v>
      </c>
      <c r="EF10" s="232">
        <v>0</v>
      </c>
      <c r="EG10" s="232">
        <v>0</v>
      </c>
      <c r="EH10" s="232">
        <v>0</v>
      </c>
      <c r="EI10" s="232">
        <v>0</v>
      </c>
      <c r="EJ10" s="232">
        <v>0</v>
      </c>
      <c r="EK10" s="232" t="s">
        <v>639</v>
      </c>
      <c r="EL10" s="232" t="s">
        <v>639</v>
      </c>
      <c r="EM10" s="233" t="s">
        <v>639</v>
      </c>
      <c r="EN10" s="232">
        <v>0</v>
      </c>
      <c r="EO10" s="232">
        <v>0</v>
      </c>
      <c r="EP10" s="233" t="s">
        <v>639</v>
      </c>
      <c r="EQ10" s="233" t="s">
        <v>639</v>
      </c>
      <c r="ER10" s="233" t="s">
        <v>639</v>
      </c>
      <c r="ES10" s="232">
        <v>0</v>
      </c>
      <c r="ET10" s="232">
        <v>0</v>
      </c>
      <c r="EU10" s="232">
        <f>SUM(EV10:FO10)</f>
        <v>270</v>
      </c>
      <c r="EV10" s="232">
        <v>0</v>
      </c>
      <c r="EW10" s="232">
        <v>0</v>
      </c>
      <c r="EX10" s="232">
        <v>0</v>
      </c>
      <c r="EY10" s="232">
        <v>0</v>
      </c>
      <c r="EZ10" s="232">
        <v>0</v>
      </c>
      <c r="FA10" s="232">
        <v>270</v>
      </c>
      <c r="FB10" s="232">
        <v>0</v>
      </c>
      <c r="FC10" s="232">
        <v>0</v>
      </c>
      <c r="FD10" s="232">
        <v>0</v>
      </c>
      <c r="FE10" s="232">
        <v>0</v>
      </c>
      <c r="FF10" s="232">
        <v>0</v>
      </c>
      <c r="FG10" s="233">
        <v>0</v>
      </c>
      <c r="FH10" s="233" t="s">
        <v>639</v>
      </c>
      <c r="FI10" s="233" t="s">
        <v>639</v>
      </c>
      <c r="FJ10" s="232" t="s">
        <v>639</v>
      </c>
      <c r="FK10" s="232">
        <v>0</v>
      </c>
      <c r="FL10" s="232">
        <v>0</v>
      </c>
      <c r="FM10" s="232">
        <v>0</v>
      </c>
      <c r="FN10" s="232">
        <v>0</v>
      </c>
      <c r="FO10" s="232">
        <v>0</v>
      </c>
    </row>
    <row r="11" spans="1:171" s="201" customFormat="1" ht="12" customHeight="1">
      <c r="A11" s="200" t="s">
        <v>188</v>
      </c>
      <c r="B11" s="214" t="s">
        <v>197</v>
      </c>
      <c r="C11" s="200" t="s">
        <v>198</v>
      </c>
      <c r="D11" s="232">
        <f>SUM(Y11,AT11,BO11,CJ11,DE11,DZ11,EU11)</f>
        <v>2946</v>
      </c>
      <c r="E11" s="232">
        <f>SUM(Z11,AU11,BP11,CK11,DF11,EA11,EV11)</f>
        <v>0</v>
      </c>
      <c r="F11" s="232">
        <f>SUM(AA11,AV11,BQ11,CL11,DG11,EB11,EW11)</f>
        <v>0</v>
      </c>
      <c r="G11" s="232">
        <f>SUM(AB11,AW11,BR11,CM11,DH11,EC11,EX11)</f>
        <v>0</v>
      </c>
      <c r="H11" s="232">
        <f>SUM(AC11,AX11,BS11,CN11,DI11,ED11,EY11)</f>
        <v>1071</v>
      </c>
      <c r="I11" s="232">
        <f>SUM(AD11,AY11,BT11,CO11,DJ11,EE11,EZ11)</f>
        <v>359</v>
      </c>
      <c r="J11" s="232">
        <f>SUM(AE11,AZ11,BU11,CP11,DK11,EF11,FA11)</f>
        <v>251</v>
      </c>
      <c r="K11" s="232">
        <f>SUM(AF11,BA11,BV11,CQ11,DL11,EG11,FB11)</f>
        <v>0</v>
      </c>
      <c r="L11" s="232">
        <f>SUM(AG11,BB11,BW11,CR11,DM11,EH11,FC11)</f>
        <v>530</v>
      </c>
      <c r="M11" s="232">
        <f>SUM(AH11,BC11,BX11,CS11,DN11,EI11,FD11)</f>
        <v>0</v>
      </c>
      <c r="N11" s="232">
        <f>SUM(AI11,BD11,BY11,CT11,DO11,EJ11,FE11)</f>
        <v>0</v>
      </c>
      <c r="O11" s="232">
        <f>SUM(AJ11,BE11,BZ11,CU11,DP11,EK11,FF11)</f>
        <v>0</v>
      </c>
      <c r="P11" s="232">
        <f>SUM(AK11,BF11,CA11,CV11,DQ11,EL11,FG11)</f>
        <v>0</v>
      </c>
      <c r="Q11" s="232">
        <f>SUM(AL11,BG11,CB11,CW11,DR11,EM11,FH11)</f>
        <v>0</v>
      </c>
      <c r="R11" s="232">
        <f>SUM(AM11,BH11,CC11,CX11,DS11,EN11,FI11)</f>
        <v>0</v>
      </c>
      <c r="S11" s="232">
        <f>SUM(AN11,BI11,CD11,CY11,DT11,EO11,FJ11)</f>
        <v>0</v>
      </c>
      <c r="T11" s="232">
        <f>SUM(AO11,BJ11,CE11,CZ11,DU11,EP11,FK11)</f>
        <v>0</v>
      </c>
      <c r="U11" s="232">
        <f>SUM(AP11,BK11,CF11,DA11,DV11,EQ11,FL11)</f>
        <v>0</v>
      </c>
      <c r="V11" s="232">
        <f>SUM(AQ11,BL11,CG11,DB11,DW11,ER11,FM11)</f>
        <v>0</v>
      </c>
      <c r="W11" s="232">
        <f>SUM(AR11,BM11,CH11,DC11,DX11,ES11,FN11)</f>
        <v>22</v>
      </c>
      <c r="X11" s="232">
        <f>SUM(AS11,BN11,CI11,DD11,DY11,ET11,FO11)</f>
        <v>713</v>
      </c>
      <c r="Y11" s="232">
        <f>SUM(Z11:AS11)</f>
        <v>0</v>
      </c>
      <c r="Z11" s="232"/>
      <c r="AA11" s="232">
        <v>0</v>
      </c>
      <c r="AB11" s="232">
        <v>0</v>
      </c>
      <c r="AC11" s="232">
        <v>0</v>
      </c>
      <c r="AD11" s="232">
        <v>0</v>
      </c>
      <c r="AE11" s="232">
        <v>0</v>
      </c>
      <c r="AF11" s="232">
        <v>0</v>
      </c>
      <c r="AG11" s="232">
        <v>0</v>
      </c>
      <c r="AH11" s="232">
        <v>0</v>
      </c>
      <c r="AI11" s="232">
        <v>0</v>
      </c>
      <c r="AJ11" s="232" t="s">
        <v>639</v>
      </c>
      <c r="AK11" s="232" t="s">
        <v>639</v>
      </c>
      <c r="AL11" s="232">
        <v>0</v>
      </c>
      <c r="AM11" s="233" t="s">
        <v>639</v>
      </c>
      <c r="AN11" s="233" t="s">
        <v>639</v>
      </c>
      <c r="AO11" s="232">
        <v>0</v>
      </c>
      <c r="AP11" s="232" t="s">
        <v>639</v>
      </c>
      <c r="AQ11" s="232">
        <v>0</v>
      </c>
      <c r="AR11" s="233" t="s">
        <v>639</v>
      </c>
      <c r="AS11" s="232">
        <v>0</v>
      </c>
      <c r="AT11" s="232">
        <f>SUM(AU11:BN11)</f>
        <v>1430</v>
      </c>
      <c r="AU11" s="232">
        <v>0</v>
      </c>
      <c r="AV11" s="232">
        <v>0</v>
      </c>
      <c r="AW11" s="232">
        <v>0</v>
      </c>
      <c r="AX11" s="232">
        <v>1071</v>
      </c>
      <c r="AY11" s="232">
        <v>359</v>
      </c>
      <c r="AZ11" s="232">
        <v>0</v>
      </c>
      <c r="BA11" s="232">
        <v>0</v>
      </c>
      <c r="BB11" s="232">
        <v>0</v>
      </c>
      <c r="BC11" s="232">
        <v>0</v>
      </c>
      <c r="BD11" s="232">
        <v>0</v>
      </c>
      <c r="BE11" s="232" t="s">
        <v>639</v>
      </c>
      <c r="BF11" s="232" t="s">
        <v>639</v>
      </c>
      <c r="BG11" s="233" t="s">
        <v>639</v>
      </c>
      <c r="BH11" s="233" t="s">
        <v>639</v>
      </c>
      <c r="BI11" s="233" t="s">
        <v>639</v>
      </c>
      <c r="BJ11" s="233" t="s">
        <v>639</v>
      </c>
      <c r="BK11" s="233" t="s">
        <v>639</v>
      </c>
      <c r="BL11" s="233" t="s">
        <v>639</v>
      </c>
      <c r="BM11" s="233" t="s">
        <v>639</v>
      </c>
      <c r="BN11" s="232">
        <v>0</v>
      </c>
      <c r="BO11" s="232">
        <f>SUM(BP11:CI11)</f>
        <v>0</v>
      </c>
      <c r="BP11" s="232">
        <v>0</v>
      </c>
      <c r="BQ11" s="232">
        <v>0</v>
      </c>
      <c r="BR11" s="232">
        <v>0</v>
      </c>
      <c r="BS11" s="232">
        <v>0</v>
      </c>
      <c r="BT11" s="232">
        <v>0</v>
      </c>
      <c r="BU11" s="232">
        <v>0</v>
      </c>
      <c r="BV11" s="232">
        <v>0</v>
      </c>
      <c r="BW11" s="232">
        <v>0</v>
      </c>
      <c r="BX11" s="232">
        <v>0</v>
      </c>
      <c r="BY11" s="232">
        <v>0</v>
      </c>
      <c r="BZ11" s="232">
        <v>0</v>
      </c>
      <c r="CA11" s="232">
        <v>0</v>
      </c>
      <c r="CB11" s="233" t="s">
        <v>639</v>
      </c>
      <c r="CC11" s="233" t="s">
        <v>639</v>
      </c>
      <c r="CD11" s="233" t="s">
        <v>639</v>
      </c>
      <c r="CE11" s="233" t="s">
        <v>639</v>
      </c>
      <c r="CF11" s="233" t="s">
        <v>639</v>
      </c>
      <c r="CG11" s="233" t="s">
        <v>639</v>
      </c>
      <c r="CH11" s="233" t="s">
        <v>639</v>
      </c>
      <c r="CI11" s="232">
        <v>0</v>
      </c>
      <c r="CJ11" s="232">
        <f>SUM(CK11:DD11)</f>
        <v>0</v>
      </c>
      <c r="CK11" s="232">
        <v>0</v>
      </c>
      <c r="CL11" s="232">
        <v>0</v>
      </c>
      <c r="CM11" s="232">
        <v>0</v>
      </c>
      <c r="CN11" s="232">
        <v>0</v>
      </c>
      <c r="CO11" s="232">
        <v>0</v>
      </c>
      <c r="CP11" s="232">
        <v>0</v>
      </c>
      <c r="CQ11" s="232">
        <v>0</v>
      </c>
      <c r="CR11" s="232">
        <v>0</v>
      </c>
      <c r="CS11" s="232">
        <v>0</v>
      </c>
      <c r="CT11" s="232">
        <v>0</v>
      </c>
      <c r="CU11" s="232">
        <v>0</v>
      </c>
      <c r="CV11" s="232">
        <v>0</v>
      </c>
      <c r="CW11" s="233" t="s">
        <v>639</v>
      </c>
      <c r="CX11" s="233" t="s">
        <v>639</v>
      </c>
      <c r="CY11" s="233" t="s">
        <v>639</v>
      </c>
      <c r="CZ11" s="233" t="s">
        <v>639</v>
      </c>
      <c r="DA11" s="233" t="s">
        <v>639</v>
      </c>
      <c r="DB11" s="233" t="s">
        <v>639</v>
      </c>
      <c r="DC11" s="233" t="s">
        <v>639</v>
      </c>
      <c r="DD11" s="232">
        <v>0</v>
      </c>
      <c r="DE11" s="232">
        <f>SUM(DF11:DY11)</f>
        <v>0</v>
      </c>
      <c r="DF11" s="232">
        <v>0</v>
      </c>
      <c r="DG11" s="232">
        <v>0</v>
      </c>
      <c r="DH11" s="232">
        <v>0</v>
      </c>
      <c r="DI11" s="232">
        <v>0</v>
      </c>
      <c r="DJ11" s="232">
        <v>0</v>
      </c>
      <c r="DK11" s="232">
        <v>0</v>
      </c>
      <c r="DL11" s="232">
        <v>0</v>
      </c>
      <c r="DM11" s="232">
        <v>0</v>
      </c>
      <c r="DN11" s="232">
        <v>0</v>
      </c>
      <c r="DO11" s="232">
        <v>0</v>
      </c>
      <c r="DP11" s="232">
        <v>0</v>
      </c>
      <c r="DQ11" s="232">
        <v>0</v>
      </c>
      <c r="DR11" s="233" t="s">
        <v>639</v>
      </c>
      <c r="DS11" s="233" t="s">
        <v>639</v>
      </c>
      <c r="DT11" s="232">
        <v>0</v>
      </c>
      <c r="DU11" s="233" t="s">
        <v>639</v>
      </c>
      <c r="DV11" s="233" t="s">
        <v>639</v>
      </c>
      <c r="DW11" s="233" t="s">
        <v>639</v>
      </c>
      <c r="DX11" s="233" t="s">
        <v>639</v>
      </c>
      <c r="DY11" s="232">
        <v>0</v>
      </c>
      <c r="DZ11" s="232">
        <f>SUM(EA11:ET11)</f>
        <v>0</v>
      </c>
      <c r="EA11" s="232">
        <v>0</v>
      </c>
      <c r="EB11" s="232">
        <v>0</v>
      </c>
      <c r="EC11" s="232">
        <v>0</v>
      </c>
      <c r="ED11" s="232">
        <v>0</v>
      </c>
      <c r="EE11" s="232">
        <v>0</v>
      </c>
      <c r="EF11" s="232">
        <v>0</v>
      </c>
      <c r="EG11" s="232">
        <v>0</v>
      </c>
      <c r="EH11" s="232">
        <v>0</v>
      </c>
      <c r="EI11" s="232">
        <v>0</v>
      </c>
      <c r="EJ11" s="232">
        <v>0</v>
      </c>
      <c r="EK11" s="232" t="s">
        <v>639</v>
      </c>
      <c r="EL11" s="232" t="s">
        <v>639</v>
      </c>
      <c r="EM11" s="233" t="s">
        <v>639</v>
      </c>
      <c r="EN11" s="232">
        <v>0</v>
      </c>
      <c r="EO11" s="232">
        <v>0</v>
      </c>
      <c r="EP11" s="233" t="s">
        <v>639</v>
      </c>
      <c r="EQ11" s="233" t="s">
        <v>639</v>
      </c>
      <c r="ER11" s="233" t="s">
        <v>639</v>
      </c>
      <c r="ES11" s="232">
        <v>0</v>
      </c>
      <c r="ET11" s="232">
        <v>0</v>
      </c>
      <c r="EU11" s="232">
        <f>SUM(EV11:FO11)</f>
        <v>1516</v>
      </c>
      <c r="EV11" s="232">
        <v>0</v>
      </c>
      <c r="EW11" s="232">
        <v>0</v>
      </c>
      <c r="EX11" s="232">
        <v>0</v>
      </c>
      <c r="EY11" s="232"/>
      <c r="EZ11" s="232"/>
      <c r="FA11" s="232">
        <v>251</v>
      </c>
      <c r="FB11" s="232"/>
      <c r="FC11" s="232">
        <v>530</v>
      </c>
      <c r="FD11" s="232">
        <v>0</v>
      </c>
      <c r="FE11" s="232">
        <v>0</v>
      </c>
      <c r="FF11" s="232">
        <v>0</v>
      </c>
      <c r="FG11" s="233">
        <v>0</v>
      </c>
      <c r="FH11" s="233" t="s">
        <v>639</v>
      </c>
      <c r="FI11" s="233" t="s">
        <v>639</v>
      </c>
      <c r="FJ11" s="232" t="s">
        <v>639</v>
      </c>
      <c r="FK11" s="232">
        <v>0</v>
      </c>
      <c r="FL11" s="232">
        <v>0</v>
      </c>
      <c r="FM11" s="232">
        <v>0</v>
      </c>
      <c r="FN11" s="232">
        <v>22</v>
      </c>
      <c r="FO11" s="232">
        <v>713</v>
      </c>
    </row>
    <row r="12" spans="1:171" s="201" customFormat="1" ht="12" customHeight="1">
      <c r="A12" s="202" t="s">
        <v>188</v>
      </c>
      <c r="B12" s="203" t="s">
        <v>199</v>
      </c>
      <c r="C12" s="202" t="s">
        <v>200</v>
      </c>
      <c r="D12" s="234">
        <f>SUM(Y12,AT12,BO12,CJ12,DE12,DZ12,EU12)</f>
        <v>9225</v>
      </c>
      <c r="E12" s="234">
        <f>SUM(Z12,AU12,BP12,CK12,DF12,EA12,EV12)</f>
        <v>1095</v>
      </c>
      <c r="F12" s="234">
        <f>SUM(AA12,AV12,BQ12,CL12,DG12,EB12,EW12)</f>
        <v>59</v>
      </c>
      <c r="G12" s="234">
        <f>SUM(AB12,AW12,BR12,CM12,DH12,EC12,EX12)</f>
        <v>0</v>
      </c>
      <c r="H12" s="234">
        <f>SUM(AC12,AX12,BS12,CN12,DI12,ED12,EY12)</f>
        <v>2101</v>
      </c>
      <c r="I12" s="234">
        <f>SUM(AD12,AY12,BT12,CO12,DJ12,EE12,EZ12)</f>
        <v>1354</v>
      </c>
      <c r="J12" s="234">
        <f>SUM(AE12,AZ12,BU12,CP12,DK12,EF12,FA12)</f>
        <v>452</v>
      </c>
      <c r="K12" s="234">
        <f>SUM(AF12,BA12,BV12,CQ12,DL12,EG12,FB12)</f>
        <v>14</v>
      </c>
      <c r="L12" s="234">
        <f>SUM(AG12,BB12,BW12,CR12,DM12,EH12,FC12)</f>
        <v>387</v>
      </c>
      <c r="M12" s="234">
        <f>SUM(AH12,BC12,BX12,CS12,DN12,EI12,FD12)</f>
        <v>19</v>
      </c>
      <c r="N12" s="234">
        <f>SUM(AI12,BD12,BY12,CT12,DO12,EJ12,FE12)</f>
        <v>72</v>
      </c>
      <c r="O12" s="234">
        <f>SUM(AJ12,BE12,BZ12,CU12,DP12,EK12,FF12)</f>
        <v>0</v>
      </c>
      <c r="P12" s="234">
        <f>SUM(AK12,BF12,CA12,CV12,DQ12,EL12,FG12)</f>
        <v>0</v>
      </c>
      <c r="Q12" s="234">
        <f>SUM(AL12,BG12,CB12,CW12,DR12,EM12,FH12)</f>
        <v>0</v>
      </c>
      <c r="R12" s="234">
        <f>SUM(AM12,BH12,CC12,CX12,DS12,EN12,FI12)</f>
        <v>0</v>
      </c>
      <c r="S12" s="234">
        <f>SUM(AN12,BI12,CD12,CY12,DT12,EO12,FJ12)</f>
        <v>0</v>
      </c>
      <c r="T12" s="234">
        <f>SUM(AO12,BJ12,CE12,CZ12,DU12,EP12,FK12)</f>
        <v>0</v>
      </c>
      <c r="U12" s="234">
        <f>SUM(AP12,BK12,CF12,DA12,DV12,EQ12,FL12)</f>
        <v>0</v>
      </c>
      <c r="V12" s="234">
        <f>SUM(AQ12,BL12,CG12,DB12,DW12,ER12,FM12)</f>
        <v>0</v>
      </c>
      <c r="W12" s="234">
        <f>SUM(AR12,BM12,CH12,DC12,DX12,ES12,FN12)</f>
        <v>0</v>
      </c>
      <c r="X12" s="234">
        <f>SUM(AS12,BN12,CI12,DD12,DY12,ET12,FO12)</f>
        <v>3672</v>
      </c>
      <c r="Y12" s="234">
        <f>SUM(Z12:AS12)</f>
        <v>248</v>
      </c>
      <c r="Z12" s="234">
        <v>0</v>
      </c>
      <c r="AA12" s="234">
        <v>0</v>
      </c>
      <c r="AB12" s="234">
        <v>0</v>
      </c>
      <c r="AC12" s="234">
        <v>229</v>
      </c>
      <c r="AD12" s="234">
        <v>0</v>
      </c>
      <c r="AE12" s="234">
        <v>0</v>
      </c>
      <c r="AF12" s="234">
        <v>0</v>
      </c>
      <c r="AG12" s="234">
        <v>0</v>
      </c>
      <c r="AH12" s="234">
        <v>19</v>
      </c>
      <c r="AI12" s="234">
        <v>0</v>
      </c>
      <c r="AJ12" s="234" t="s">
        <v>639</v>
      </c>
      <c r="AK12" s="234" t="s">
        <v>639</v>
      </c>
      <c r="AL12" s="234">
        <v>0</v>
      </c>
      <c r="AM12" s="234" t="s">
        <v>639</v>
      </c>
      <c r="AN12" s="234" t="s">
        <v>639</v>
      </c>
      <c r="AO12" s="234">
        <v>0</v>
      </c>
      <c r="AP12" s="234" t="s">
        <v>639</v>
      </c>
      <c r="AQ12" s="234">
        <v>0</v>
      </c>
      <c r="AR12" s="234" t="s">
        <v>639</v>
      </c>
      <c r="AS12" s="234">
        <v>0</v>
      </c>
      <c r="AT12" s="234">
        <f>SUM(AU12:BN12)</f>
        <v>5577</v>
      </c>
      <c r="AU12" s="234">
        <v>1095</v>
      </c>
      <c r="AV12" s="234">
        <v>59</v>
      </c>
      <c r="AW12" s="234">
        <v>0</v>
      </c>
      <c r="AX12" s="234">
        <v>1872</v>
      </c>
      <c r="AY12" s="234">
        <v>1354</v>
      </c>
      <c r="AZ12" s="234">
        <v>452</v>
      </c>
      <c r="BA12" s="234">
        <v>14</v>
      </c>
      <c r="BB12" s="234">
        <v>387</v>
      </c>
      <c r="BC12" s="234">
        <v>0</v>
      </c>
      <c r="BD12" s="234">
        <v>72</v>
      </c>
      <c r="BE12" s="234" t="s">
        <v>639</v>
      </c>
      <c r="BF12" s="234" t="s">
        <v>639</v>
      </c>
      <c r="BG12" s="234" t="s">
        <v>639</v>
      </c>
      <c r="BH12" s="234" t="s">
        <v>639</v>
      </c>
      <c r="BI12" s="234" t="s">
        <v>639</v>
      </c>
      <c r="BJ12" s="234" t="s">
        <v>639</v>
      </c>
      <c r="BK12" s="234" t="s">
        <v>639</v>
      </c>
      <c r="BL12" s="234" t="s">
        <v>639</v>
      </c>
      <c r="BM12" s="234" t="s">
        <v>639</v>
      </c>
      <c r="BN12" s="234">
        <v>272</v>
      </c>
      <c r="BO12" s="234">
        <f>SUM(BP12:CI12)</f>
        <v>0</v>
      </c>
      <c r="BP12" s="234">
        <v>0</v>
      </c>
      <c r="BQ12" s="234">
        <v>0</v>
      </c>
      <c r="BR12" s="234">
        <v>0</v>
      </c>
      <c r="BS12" s="234">
        <v>0</v>
      </c>
      <c r="BT12" s="234">
        <v>0</v>
      </c>
      <c r="BU12" s="234">
        <v>0</v>
      </c>
      <c r="BV12" s="234">
        <v>0</v>
      </c>
      <c r="BW12" s="234">
        <v>0</v>
      </c>
      <c r="BX12" s="234">
        <v>0</v>
      </c>
      <c r="BY12" s="234">
        <v>0</v>
      </c>
      <c r="BZ12" s="234">
        <v>0</v>
      </c>
      <c r="CA12" s="234">
        <v>0</v>
      </c>
      <c r="CB12" s="234" t="s">
        <v>639</v>
      </c>
      <c r="CC12" s="234" t="s">
        <v>639</v>
      </c>
      <c r="CD12" s="234" t="s">
        <v>639</v>
      </c>
      <c r="CE12" s="234" t="s">
        <v>639</v>
      </c>
      <c r="CF12" s="234" t="s">
        <v>639</v>
      </c>
      <c r="CG12" s="234" t="s">
        <v>639</v>
      </c>
      <c r="CH12" s="234" t="s">
        <v>639</v>
      </c>
      <c r="CI12" s="234">
        <v>0</v>
      </c>
      <c r="CJ12" s="234">
        <f>SUM(CK12:DD12)</f>
        <v>0</v>
      </c>
      <c r="CK12" s="234">
        <v>0</v>
      </c>
      <c r="CL12" s="234">
        <v>0</v>
      </c>
      <c r="CM12" s="234">
        <v>0</v>
      </c>
      <c r="CN12" s="234">
        <v>0</v>
      </c>
      <c r="CO12" s="234">
        <v>0</v>
      </c>
      <c r="CP12" s="234">
        <v>0</v>
      </c>
      <c r="CQ12" s="234">
        <v>0</v>
      </c>
      <c r="CR12" s="234">
        <v>0</v>
      </c>
      <c r="CS12" s="234">
        <v>0</v>
      </c>
      <c r="CT12" s="234">
        <v>0</v>
      </c>
      <c r="CU12" s="234">
        <v>0</v>
      </c>
      <c r="CV12" s="234">
        <v>0</v>
      </c>
      <c r="CW12" s="234" t="s">
        <v>639</v>
      </c>
      <c r="CX12" s="234" t="s">
        <v>639</v>
      </c>
      <c r="CY12" s="234" t="s">
        <v>639</v>
      </c>
      <c r="CZ12" s="234" t="s">
        <v>639</v>
      </c>
      <c r="DA12" s="234" t="s">
        <v>639</v>
      </c>
      <c r="DB12" s="234" t="s">
        <v>639</v>
      </c>
      <c r="DC12" s="234" t="s">
        <v>639</v>
      </c>
      <c r="DD12" s="234">
        <v>0</v>
      </c>
      <c r="DE12" s="234">
        <f>SUM(DF12:DY12)</f>
        <v>0</v>
      </c>
      <c r="DF12" s="234">
        <v>0</v>
      </c>
      <c r="DG12" s="234">
        <v>0</v>
      </c>
      <c r="DH12" s="234">
        <v>0</v>
      </c>
      <c r="DI12" s="234">
        <v>0</v>
      </c>
      <c r="DJ12" s="234">
        <v>0</v>
      </c>
      <c r="DK12" s="234">
        <v>0</v>
      </c>
      <c r="DL12" s="234">
        <v>0</v>
      </c>
      <c r="DM12" s="234">
        <v>0</v>
      </c>
      <c r="DN12" s="234">
        <v>0</v>
      </c>
      <c r="DO12" s="234">
        <v>0</v>
      </c>
      <c r="DP12" s="234">
        <v>0</v>
      </c>
      <c r="DQ12" s="234">
        <v>0</v>
      </c>
      <c r="DR12" s="234" t="s">
        <v>639</v>
      </c>
      <c r="DS12" s="234" t="s">
        <v>639</v>
      </c>
      <c r="DT12" s="234">
        <v>0</v>
      </c>
      <c r="DU12" s="234" t="s">
        <v>639</v>
      </c>
      <c r="DV12" s="234" t="s">
        <v>639</v>
      </c>
      <c r="DW12" s="234" t="s">
        <v>639</v>
      </c>
      <c r="DX12" s="234" t="s">
        <v>639</v>
      </c>
      <c r="DY12" s="234">
        <v>0</v>
      </c>
      <c r="DZ12" s="234">
        <f>SUM(EA12:ET12)</f>
        <v>0</v>
      </c>
      <c r="EA12" s="234">
        <v>0</v>
      </c>
      <c r="EB12" s="234">
        <v>0</v>
      </c>
      <c r="EC12" s="234">
        <v>0</v>
      </c>
      <c r="ED12" s="234">
        <v>0</v>
      </c>
      <c r="EE12" s="234">
        <v>0</v>
      </c>
      <c r="EF12" s="234">
        <v>0</v>
      </c>
      <c r="EG12" s="234">
        <v>0</v>
      </c>
      <c r="EH12" s="234">
        <v>0</v>
      </c>
      <c r="EI12" s="234">
        <v>0</v>
      </c>
      <c r="EJ12" s="234">
        <v>0</v>
      </c>
      <c r="EK12" s="234" t="s">
        <v>639</v>
      </c>
      <c r="EL12" s="234" t="s">
        <v>639</v>
      </c>
      <c r="EM12" s="234" t="s">
        <v>639</v>
      </c>
      <c r="EN12" s="234">
        <v>0</v>
      </c>
      <c r="EO12" s="234">
        <v>0</v>
      </c>
      <c r="EP12" s="234" t="s">
        <v>639</v>
      </c>
      <c r="EQ12" s="234" t="s">
        <v>639</v>
      </c>
      <c r="ER12" s="234" t="s">
        <v>639</v>
      </c>
      <c r="ES12" s="234">
        <v>0</v>
      </c>
      <c r="ET12" s="234">
        <v>0</v>
      </c>
      <c r="EU12" s="234">
        <f>SUM(EV12:FO12)</f>
        <v>3400</v>
      </c>
      <c r="EV12" s="234">
        <v>0</v>
      </c>
      <c r="EW12" s="234">
        <v>0</v>
      </c>
      <c r="EX12" s="234">
        <v>0</v>
      </c>
      <c r="EY12" s="234">
        <v>0</v>
      </c>
      <c r="EZ12" s="234">
        <v>0</v>
      </c>
      <c r="FA12" s="234">
        <v>0</v>
      </c>
      <c r="FB12" s="234">
        <v>0</v>
      </c>
      <c r="FC12" s="234">
        <v>0</v>
      </c>
      <c r="FD12" s="234">
        <v>0</v>
      </c>
      <c r="FE12" s="234">
        <v>0</v>
      </c>
      <c r="FF12" s="234">
        <v>0</v>
      </c>
      <c r="FG12" s="234">
        <v>0</v>
      </c>
      <c r="FH12" s="234" t="s">
        <v>639</v>
      </c>
      <c r="FI12" s="234" t="s">
        <v>639</v>
      </c>
      <c r="FJ12" s="234" t="s">
        <v>639</v>
      </c>
      <c r="FK12" s="234">
        <v>0</v>
      </c>
      <c r="FL12" s="234">
        <v>0</v>
      </c>
      <c r="FM12" s="234">
        <v>0</v>
      </c>
      <c r="FN12" s="234">
        <v>0</v>
      </c>
      <c r="FO12" s="234">
        <v>3400</v>
      </c>
    </row>
    <row r="13" spans="1:171" s="201" customFormat="1" ht="12" customHeight="1">
      <c r="A13" s="202" t="s">
        <v>188</v>
      </c>
      <c r="B13" s="203" t="s">
        <v>201</v>
      </c>
      <c r="C13" s="202" t="s">
        <v>202</v>
      </c>
      <c r="D13" s="234">
        <f>SUM(Y13,AT13,BO13,CJ13,DE13,DZ13,EU13)</f>
        <v>307</v>
      </c>
      <c r="E13" s="234">
        <f>SUM(Z13,AU13,BP13,CK13,DF13,EA13,EV13)</f>
        <v>0</v>
      </c>
      <c r="F13" s="234">
        <f>SUM(AA13,AV13,BQ13,CL13,DG13,EB13,EW13)</f>
        <v>1</v>
      </c>
      <c r="G13" s="234">
        <f>SUM(AB13,AW13,BR13,CM13,DH13,EC13,EX13)</f>
        <v>0</v>
      </c>
      <c r="H13" s="234">
        <f>SUM(AC13,AX13,BS13,CN13,DI13,ED13,EY13)</f>
        <v>131</v>
      </c>
      <c r="I13" s="234">
        <f>SUM(AD13,AY13,BT13,CO13,DJ13,EE13,EZ13)</f>
        <v>107</v>
      </c>
      <c r="J13" s="234">
        <f>SUM(AE13,AZ13,BU13,CP13,DK13,EF13,FA13)</f>
        <v>25</v>
      </c>
      <c r="K13" s="234">
        <f>SUM(AF13,BA13,BV13,CQ13,DL13,EG13,FB13)</f>
        <v>0</v>
      </c>
      <c r="L13" s="234">
        <f>SUM(AG13,BB13,BW13,CR13,DM13,EH13,FC13)</f>
        <v>40</v>
      </c>
      <c r="M13" s="234">
        <f>SUM(AH13,BC13,BX13,CS13,DN13,EI13,FD13)</f>
        <v>0</v>
      </c>
      <c r="N13" s="234">
        <f>SUM(AI13,BD13,BY13,CT13,DO13,EJ13,FE13)</f>
        <v>0</v>
      </c>
      <c r="O13" s="234">
        <f>SUM(AJ13,BE13,BZ13,CU13,DP13,EK13,FF13)</f>
        <v>0</v>
      </c>
      <c r="P13" s="234">
        <f>SUM(AK13,BF13,CA13,CV13,DQ13,EL13,FG13)</f>
        <v>0</v>
      </c>
      <c r="Q13" s="234">
        <f>SUM(AL13,BG13,CB13,CW13,DR13,EM13,FH13)</f>
        <v>0</v>
      </c>
      <c r="R13" s="234">
        <f>SUM(AM13,BH13,CC13,CX13,DS13,EN13,FI13)</f>
        <v>0</v>
      </c>
      <c r="S13" s="234">
        <f>SUM(AN13,BI13,CD13,CY13,DT13,EO13,FJ13)</f>
        <v>0</v>
      </c>
      <c r="T13" s="234">
        <f>SUM(AO13,BJ13,CE13,CZ13,DU13,EP13,FK13)</f>
        <v>0</v>
      </c>
      <c r="U13" s="234">
        <f>SUM(AP13,BK13,CF13,DA13,DV13,EQ13,FL13)</f>
        <v>0</v>
      </c>
      <c r="V13" s="234">
        <f>SUM(AQ13,BL13,CG13,DB13,DW13,ER13,FM13)</f>
        <v>0</v>
      </c>
      <c r="W13" s="234">
        <f>SUM(AR13,BM13,CH13,DC13,DX13,ES13,FN13)</f>
        <v>0</v>
      </c>
      <c r="X13" s="234">
        <f>SUM(AS13,BN13,CI13,DD13,DY13,ET13,FO13)</f>
        <v>3</v>
      </c>
      <c r="Y13" s="234">
        <f>SUM(Z13:AS13)</f>
        <v>0</v>
      </c>
      <c r="Z13" s="234">
        <v>0</v>
      </c>
      <c r="AA13" s="234">
        <v>0</v>
      </c>
      <c r="AB13" s="234">
        <v>0</v>
      </c>
      <c r="AC13" s="234">
        <v>0</v>
      </c>
      <c r="AD13" s="234">
        <v>0</v>
      </c>
      <c r="AE13" s="234">
        <v>0</v>
      </c>
      <c r="AF13" s="234">
        <v>0</v>
      </c>
      <c r="AG13" s="234">
        <v>0</v>
      </c>
      <c r="AH13" s="234">
        <v>0</v>
      </c>
      <c r="AI13" s="234">
        <v>0</v>
      </c>
      <c r="AJ13" s="234" t="s">
        <v>639</v>
      </c>
      <c r="AK13" s="234" t="s">
        <v>639</v>
      </c>
      <c r="AL13" s="234">
        <v>0</v>
      </c>
      <c r="AM13" s="234" t="s">
        <v>639</v>
      </c>
      <c r="AN13" s="234" t="s">
        <v>639</v>
      </c>
      <c r="AO13" s="234">
        <v>0</v>
      </c>
      <c r="AP13" s="234" t="s">
        <v>639</v>
      </c>
      <c r="AQ13" s="234">
        <v>0</v>
      </c>
      <c r="AR13" s="234" t="s">
        <v>639</v>
      </c>
      <c r="AS13" s="234">
        <v>0</v>
      </c>
      <c r="AT13" s="234">
        <f>SUM(AU13:BN13)</f>
        <v>0</v>
      </c>
      <c r="AU13" s="234">
        <v>0</v>
      </c>
      <c r="AV13" s="234">
        <v>0</v>
      </c>
      <c r="AW13" s="234">
        <v>0</v>
      </c>
      <c r="AX13" s="234">
        <v>0</v>
      </c>
      <c r="AY13" s="234">
        <v>0</v>
      </c>
      <c r="AZ13" s="234">
        <v>0</v>
      </c>
      <c r="BA13" s="234">
        <v>0</v>
      </c>
      <c r="BB13" s="234">
        <v>0</v>
      </c>
      <c r="BC13" s="234">
        <v>0</v>
      </c>
      <c r="BD13" s="234">
        <v>0</v>
      </c>
      <c r="BE13" s="234" t="s">
        <v>639</v>
      </c>
      <c r="BF13" s="234" t="s">
        <v>639</v>
      </c>
      <c r="BG13" s="234" t="s">
        <v>639</v>
      </c>
      <c r="BH13" s="234" t="s">
        <v>639</v>
      </c>
      <c r="BI13" s="234" t="s">
        <v>639</v>
      </c>
      <c r="BJ13" s="234" t="s">
        <v>639</v>
      </c>
      <c r="BK13" s="234" t="s">
        <v>639</v>
      </c>
      <c r="BL13" s="234" t="s">
        <v>639</v>
      </c>
      <c r="BM13" s="234" t="s">
        <v>639</v>
      </c>
      <c r="BN13" s="234">
        <v>0</v>
      </c>
      <c r="BO13" s="234">
        <f>SUM(BP13:CI13)</f>
        <v>0</v>
      </c>
      <c r="BP13" s="234">
        <v>0</v>
      </c>
      <c r="BQ13" s="234">
        <v>0</v>
      </c>
      <c r="BR13" s="234">
        <v>0</v>
      </c>
      <c r="BS13" s="234">
        <v>0</v>
      </c>
      <c r="BT13" s="234">
        <v>0</v>
      </c>
      <c r="BU13" s="234">
        <v>0</v>
      </c>
      <c r="BV13" s="234">
        <v>0</v>
      </c>
      <c r="BW13" s="234">
        <v>0</v>
      </c>
      <c r="BX13" s="234">
        <v>0</v>
      </c>
      <c r="BY13" s="234">
        <v>0</v>
      </c>
      <c r="BZ13" s="234">
        <v>0</v>
      </c>
      <c r="CA13" s="234">
        <v>0</v>
      </c>
      <c r="CB13" s="234" t="s">
        <v>639</v>
      </c>
      <c r="CC13" s="234" t="s">
        <v>639</v>
      </c>
      <c r="CD13" s="234" t="s">
        <v>639</v>
      </c>
      <c r="CE13" s="234" t="s">
        <v>639</v>
      </c>
      <c r="CF13" s="234" t="s">
        <v>639</v>
      </c>
      <c r="CG13" s="234" t="s">
        <v>639</v>
      </c>
      <c r="CH13" s="234" t="s">
        <v>639</v>
      </c>
      <c r="CI13" s="234">
        <v>0</v>
      </c>
      <c r="CJ13" s="234">
        <f>SUM(CK13:DD13)</f>
        <v>0</v>
      </c>
      <c r="CK13" s="234">
        <v>0</v>
      </c>
      <c r="CL13" s="234">
        <v>0</v>
      </c>
      <c r="CM13" s="234">
        <v>0</v>
      </c>
      <c r="CN13" s="234">
        <v>0</v>
      </c>
      <c r="CO13" s="234">
        <v>0</v>
      </c>
      <c r="CP13" s="234">
        <v>0</v>
      </c>
      <c r="CQ13" s="234">
        <v>0</v>
      </c>
      <c r="CR13" s="234">
        <v>0</v>
      </c>
      <c r="CS13" s="234">
        <v>0</v>
      </c>
      <c r="CT13" s="234">
        <v>0</v>
      </c>
      <c r="CU13" s="234">
        <v>0</v>
      </c>
      <c r="CV13" s="234">
        <v>0</v>
      </c>
      <c r="CW13" s="234" t="s">
        <v>639</v>
      </c>
      <c r="CX13" s="234" t="s">
        <v>639</v>
      </c>
      <c r="CY13" s="234" t="s">
        <v>639</v>
      </c>
      <c r="CZ13" s="234" t="s">
        <v>639</v>
      </c>
      <c r="DA13" s="234" t="s">
        <v>639</v>
      </c>
      <c r="DB13" s="234" t="s">
        <v>639</v>
      </c>
      <c r="DC13" s="234" t="s">
        <v>639</v>
      </c>
      <c r="DD13" s="234">
        <v>0</v>
      </c>
      <c r="DE13" s="234">
        <f>SUM(DF13:DY13)</f>
        <v>0</v>
      </c>
      <c r="DF13" s="234">
        <v>0</v>
      </c>
      <c r="DG13" s="234">
        <v>0</v>
      </c>
      <c r="DH13" s="234">
        <v>0</v>
      </c>
      <c r="DI13" s="234">
        <v>0</v>
      </c>
      <c r="DJ13" s="234">
        <v>0</v>
      </c>
      <c r="DK13" s="234">
        <v>0</v>
      </c>
      <c r="DL13" s="234">
        <v>0</v>
      </c>
      <c r="DM13" s="234">
        <v>0</v>
      </c>
      <c r="DN13" s="234">
        <v>0</v>
      </c>
      <c r="DO13" s="234">
        <v>0</v>
      </c>
      <c r="DP13" s="234">
        <v>0</v>
      </c>
      <c r="DQ13" s="234">
        <v>0</v>
      </c>
      <c r="DR13" s="234" t="s">
        <v>639</v>
      </c>
      <c r="DS13" s="234" t="s">
        <v>639</v>
      </c>
      <c r="DT13" s="234">
        <v>0</v>
      </c>
      <c r="DU13" s="234" t="s">
        <v>639</v>
      </c>
      <c r="DV13" s="234" t="s">
        <v>639</v>
      </c>
      <c r="DW13" s="234" t="s">
        <v>639</v>
      </c>
      <c r="DX13" s="234" t="s">
        <v>639</v>
      </c>
      <c r="DY13" s="234">
        <v>0</v>
      </c>
      <c r="DZ13" s="234">
        <f>SUM(EA13:ET13)</f>
        <v>0</v>
      </c>
      <c r="EA13" s="234">
        <v>0</v>
      </c>
      <c r="EB13" s="234">
        <v>0</v>
      </c>
      <c r="EC13" s="234">
        <v>0</v>
      </c>
      <c r="ED13" s="234">
        <v>0</v>
      </c>
      <c r="EE13" s="234">
        <v>0</v>
      </c>
      <c r="EF13" s="234">
        <v>0</v>
      </c>
      <c r="EG13" s="234">
        <v>0</v>
      </c>
      <c r="EH13" s="234">
        <v>0</v>
      </c>
      <c r="EI13" s="234">
        <v>0</v>
      </c>
      <c r="EJ13" s="234">
        <v>0</v>
      </c>
      <c r="EK13" s="234" t="s">
        <v>639</v>
      </c>
      <c r="EL13" s="234" t="s">
        <v>639</v>
      </c>
      <c r="EM13" s="234" t="s">
        <v>639</v>
      </c>
      <c r="EN13" s="234">
        <v>0</v>
      </c>
      <c r="EO13" s="234">
        <v>0</v>
      </c>
      <c r="EP13" s="234" t="s">
        <v>639</v>
      </c>
      <c r="EQ13" s="234" t="s">
        <v>639</v>
      </c>
      <c r="ER13" s="234" t="s">
        <v>639</v>
      </c>
      <c r="ES13" s="234">
        <v>0</v>
      </c>
      <c r="ET13" s="234">
        <v>0</v>
      </c>
      <c r="EU13" s="234">
        <f>SUM(EV13:FO13)</f>
        <v>307</v>
      </c>
      <c r="EV13" s="234">
        <v>0</v>
      </c>
      <c r="EW13" s="234">
        <v>1</v>
      </c>
      <c r="EX13" s="234">
        <v>0</v>
      </c>
      <c r="EY13" s="234">
        <v>131</v>
      </c>
      <c r="EZ13" s="234">
        <v>107</v>
      </c>
      <c r="FA13" s="234">
        <v>25</v>
      </c>
      <c r="FB13" s="234">
        <v>0</v>
      </c>
      <c r="FC13" s="234">
        <v>40</v>
      </c>
      <c r="FD13" s="234">
        <v>0</v>
      </c>
      <c r="FE13" s="234">
        <v>0</v>
      </c>
      <c r="FF13" s="234">
        <v>0</v>
      </c>
      <c r="FG13" s="234">
        <v>0</v>
      </c>
      <c r="FH13" s="234" t="s">
        <v>639</v>
      </c>
      <c r="FI13" s="234" t="s">
        <v>639</v>
      </c>
      <c r="FJ13" s="234" t="s">
        <v>639</v>
      </c>
      <c r="FK13" s="234">
        <v>0</v>
      </c>
      <c r="FL13" s="234">
        <v>0</v>
      </c>
      <c r="FM13" s="234">
        <v>0</v>
      </c>
      <c r="FN13" s="234">
        <v>0</v>
      </c>
      <c r="FO13" s="234">
        <v>3</v>
      </c>
    </row>
    <row r="14" spans="1:171" s="201" customFormat="1" ht="12" customHeight="1">
      <c r="A14" s="202" t="s">
        <v>188</v>
      </c>
      <c r="B14" s="203" t="s">
        <v>203</v>
      </c>
      <c r="C14" s="202" t="s">
        <v>204</v>
      </c>
      <c r="D14" s="234">
        <f>SUM(Y14,AT14,BO14,CJ14,DE14,DZ14,EU14)</f>
        <v>743</v>
      </c>
      <c r="E14" s="234">
        <f>SUM(Z14,AU14,BP14,CK14,DF14,EA14,EV14)</f>
        <v>0</v>
      </c>
      <c r="F14" s="234">
        <f>SUM(AA14,AV14,BQ14,CL14,DG14,EB14,EW14)</f>
        <v>0</v>
      </c>
      <c r="G14" s="234">
        <f>SUM(AB14,AW14,BR14,CM14,DH14,EC14,EX14)</f>
        <v>0</v>
      </c>
      <c r="H14" s="234">
        <f>SUM(AC14,AX14,BS14,CN14,DI14,ED14,EY14)</f>
        <v>743</v>
      </c>
      <c r="I14" s="234">
        <f>SUM(AD14,AY14,BT14,CO14,DJ14,EE14,EZ14)</f>
        <v>0</v>
      </c>
      <c r="J14" s="234">
        <f>SUM(AE14,AZ14,BU14,CP14,DK14,EF14,FA14)</f>
        <v>0</v>
      </c>
      <c r="K14" s="234">
        <f>SUM(AF14,BA14,BV14,CQ14,DL14,EG14,FB14)</f>
        <v>0</v>
      </c>
      <c r="L14" s="234">
        <f>SUM(AG14,BB14,BW14,CR14,DM14,EH14,FC14)</f>
        <v>0</v>
      </c>
      <c r="M14" s="234">
        <f>SUM(AH14,BC14,BX14,CS14,DN14,EI14,FD14)</f>
        <v>0</v>
      </c>
      <c r="N14" s="234">
        <f>SUM(AI14,BD14,BY14,CT14,DO14,EJ14,FE14)</f>
        <v>0</v>
      </c>
      <c r="O14" s="234">
        <f>SUM(AJ14,BE14,BZ14,CU14,DP14,EK14,FF14)</f>
        <v>0</v>
      </c>
      <c r="P14" s="234">
        <f>SUM(AK14,BF14,CA14,CV14,DQ14,EL14,FG14)</f>
        <v>0</v>
      </c>
      <c r="Q14" s="234">
        <f>SUM(AL14,BG14,CB14,CW14,DR14,EM14,FH14)</f>
        <v>0</v>
      </c>
      <c r="R14" s="234">
        <f>SUM(AM14,BH14,CC14,CX14,DS14,EN14,FI14)</f>
        <v>0</v>
      </c>
      <c r="S14" s="234">
        <f>SUM(AN14,BI14,CD14,CY14,DT14,EO14,FJ14)</f>
        <v>0</v>
      </c>
      <c r="T14" s="234">
        <f>SUM(AO14,BJ14,CE14,CZ14,DU14,EP14,FK14)</f>
        <v>0</v>
      </c>
      <c r="U14" s="234">
        <f>SUM(AP14,BK14,CF14,DA14,DV14,EQ14,FL14)</f>
        <v>0</v>
      </c>
      <c r="V14" s="234">
        <f>SUM(AQ14,BL14,CG14,DB14,DW14,ER14,FM14)</f>
        <v>0</v>
      </c>
      <c r="W14" s="234">
        <f>SUM(AR14,BM14,CH14,DC14,DX14,ES14,FN14)</f>
        <v>0</v>
      </c>
      <c r="X14" s="234">
        <f>SUM(AS14,BN14,CI14,DD14,DY14,ET14,FO14)</f>
        <v>0</v>
      </c>
      <c r="Y14" s="234">
        <f>SUM(Z14:AS14)</f>
        <v>0</v>
      </c>
      <c r="Z14" s="234">
        <v>0</v>
      </c>
      <c r="AA14" s="234">
        <v>0</v>
      </c>
      <c r="AB14" s="234">
        <v>0</v>
      </c>
      <c r="AC14" s="234">
        <v>0</v>
      </c>
      <c r="AD14" s="234">
        <v>0</v>
      </c>
      <c r="AE14" s="234">
        <v>0</v>
      </c>
      <c r="AF14" s="234">
        <v>0</v>
      </c>
      <c r="AG14" s="234">
        <v>0</v>
      </c>
      <c r="AH14" s="234">
        <v>0</v>
      </c>
      <c r="AI14" s="234">
        <v>0</v>
      </c>
      <c r="AJ14" s="234" t="s">
        <v>639</v>
      </c>
      <c r="AK14" s="234" t="s">
        <v>639</v>
      </c>
      <c r="AL14" s="234">
        <v>0</v>
      </c>
      <c r="AM14" s="234" t="s">
        <v>639</v>
      </c>
      <c r="AN14" s="234" t="s">
        <v>639</v>
      </c>
      <c r="AO14" s="234">
        <v>0</v>
      </c>
      <c r="AP14" s="234" t="s">
        <v>639</v>
      </c>
      <c r="AQ14" s="234">
        <v>0</v>
      </c>
      <c r="AR14" s="234" t="s">
        <v>639</v>
      </c>
      <c r="AS14" s="234">
        <v>0</v>
      </c>
      <c r="AT14" s="234">
        <f>SUM(AU14:BN14)</f>
        <v>725</v>
      </c>
      <c r="AU14" s="234">
        <v>0</v>
      </c>
      <c r="AV14" s="234">
        <v>0</v>
      </c>
      <c r="AW14" s="234">
        <v>0</v>
      </c>
      <c r="AX14" s="234">
        <v>725</v>
      </c>
      <c r="AY14" s="234">
        <v>0</v>
      </c>
      <c r="AZ14" s="234">
        <v>0</v>
      </c>
      <c r="BA14" s="234">
        <v>0</v>
      </c>
      <c r="BB14" s="234">
        <v>0</v>
      </c>
      <c r="BC14" s="234">
        <v>0</v>
      </c>
      <c r="BD14" s="234">
        <v>0</v>
      </c>
      <c r="BE14" s="234" t="s">
        <v>639</v>
      </c>
      <c r="BF14" s="234" t="s">
        <v>639</v>
      </c>
      <c r="BG14" s="234" t="s">
        <v>639</v>
      </c>
      <c r="BH14" s="234" t="s">
        <v>639</v>
      </c>
      <c r="BI14" s="234" t="s">
        <v>639</v>
      </c>
      <c r="BJ14" s="234" t="s">
        <v>639</v>
      </c>
      <c r="BK14" s="234" t="s">
        <v>639</v>
      </c>
      <c r="BL14" s="234" t="s">
        <v>639</v>
      </c>
      <c r="BM14" s="234" t="s">
        <v>639</v>
      </c>
      <c r="BN14" s="234">
        <v>0</v>
      </c>
      <c r="BO14" s="234">
        <f>SUM(BP14:CI14)</f>
        <v>0</v>
      </c>
      <c r="BP14" s="234">
        <v>0</v>
      </c>
      <c r="BQ14" s="234">
        <v>0</v>
      </c>
      <c r="BR14" s="234">
        <v>0</v>
      </c>
      <c r="BS14" s="234">
        <v>0</v>
      </c>
      <c r="BT14" s="234">
        <v>0</v>
      </c>
      <c r="BU14" s="234">
        <v>0</v>
      </c>
      <c r="BV14" s="234">
        <v>0</v>
      </c>
      <c r="BW14" s="234">
        <v>0</v>
      </c>
      <c r="BX14" s="234">
        <v>0</v>
      </c>
      <c r="BY14" s="234">
        <v>0</v>
      </c>
      <c r="BZ14" s="234">
        <v>0</v>
      </c>
      <c r="CA14" s="234">
        <v>0</v>
      </c>
      <c r="CB14" s="234" t="s">
        <v>639</v>
      </c>
      <c r="CC14" s="234" t="s">
        <v>639</v>
      </c>
      <c r="CD14" s="234" t="s">
        <v>639</v>
      </c>
      <c r="CE14" s="234" t="s">
        <v>639</v>
      </c>
      <c r="CF14" s="234" t="s">
        <v>639</v>
      </c>
      <c r="CG14" s="234" t="s">
        <v>639</v>
      </c>
      <c r="CH14" s="234" t="s">
        <v>639</v>
      </c>
      <c r="CI14" s="234">
        <v>0</v>
      </c>
      <c r="CJ14" s="234">
        <f>SUM(CK14:DD14)</f>
        <v>0</v>
      </c>
      <c r="CK14" s="234">
        <v>0</v>
      </c>
      <c r="CL14" s="234">
        <v>0</v>
      </c>
      <c r="CM14" s="234">
        <v>0</v>
      </c>
      <c r="CN14" s="234">
        <v>0</v>
      </c>
      <c r="CO14" s="234">
        <v>0</v>
      </c>
      <c r="CP14" s="234">
        <v>0</v>
      </c>
      <c r="CQ14" s="234">
        <v>0</v>
      </c>
      <c r="CR14" s="234">
        <v>0</v>
      </c>
      <c r="CS14" s="234">
        <v>0</v>
      </c>
      <c r="CT14" s="234">
        <v>0</v>
      </c>
      <c r="CU14" s="234">
        <v>0</v>
      </c>
      <c r="CV14" s="234">
        <v>0</v>
      </c>
      <c r="CW14" s="234" t="s">
        <v>639</v>
      </c>
      <c r="CX14" s="234" t="s">
        <v>639</v>
      </c>
      <c r="CY14" s="234" t="s">
        <v>639</v>
      </c>
      <c r="CZ14" s="234" t="s">
        <v>639</v>
      </c>
      <c r="DA14" s="234" t="s">
        <v>639</v>
      </c>
      <c r="DB14" s="234" t="s">
        <v>639</v>
      </c>
      <c r="DC14" s="234" t="s">
        <v>639</v>
      </c>
      <c r="DD14" s="234">
        <v>0</v>
      </c>
      <c r="DE14" s="234">
        <f>SUM(DF14:DY14)</f>
        <v>0</v>
      </c>
      <c r="DF14" s="234">
        <v>0</v>
      </c>
      <c r="DG14" s="234">
        <v>0</v>
      </c>
      <c r="DH14" s="234">
        <v>0</v>
      </c>
      <c r="DI14" s="234">
        <v>0</v>
      </c>
      <c r="DJ14" s="234">
        <v>0</v>
      </c>
      <c r="DK14" s="234">
        <v>0</v>
      </c>
      <c r="DL14" s="234">
        <v>0</v>
      </c>
      <c r="DM14" s="234">
        <v>0</v>
      </c>
      <c r="DN14" s="234">
        <v>0</v>
      </c>
      <c r="DO14" s="234">
        <v>0</v>
      </c>
      <c r="DP14" s="234">
        <v>0</v>
      </c>
      <c r="DQ14" s="234">
        <v>0</v>
      </c>
      <c r="DR14" s="234" t="s">
        <v>639</v>
      </c>
      <c r="DS14" s="234" t="s">
        <v>639</v>
      </c>
      <c r="DT14" s="234">
        <v>0</v>
      </c>
      <c r="DU14" s="234" t="s">
        <v>639</v>
      </c>
      <c r="DV14" s="234" t="s">
        <v>639</v>
      </c>
      <c r="DW14" s="234" t="s">
        <v>639</v>
      </c>
      <c r="DX14" s="234" t="s">
        <v>639</v>
      </c>
      <c r="DY14" s="234">
        <v>0</v>
      </c>
      <c r="DZ14" s="234">
        <f>SUM(EA14:ET14)</f>
        <v>0</v>
      </c>
      <c r="EA14" s="234">
        <v>0</v>
      </c>
      <c r="EB14" s="234">
        <v>0</v>
      </c>
      <c r="EC14" s="234">
        <v>0</v>
      </c>
      <c r="ED14" s="234">
        <v>0</v>
      </c>
      <c r="EE14" s="234">
        <v>0</v>
      </c>
      <c r="EF14" s="234">
        <v>0</v>
      </c>
      <c r="EG14" s="234">
        <v>0</v>
      </c>
      <c r="EH14" s="234">
        <v>0</v>
      </c>
      <c r="EI14" s="234">
        <v>0</v>
      </c>
      <c r="EJ14" s="234">
        <v>0</v>
      </c>
      <c r="EK14" s="234" t="s">
        <v>639</v>
      </c>
      <c r="EL14" s="234" t="s">
        <v>639</v>
      </c>
      <c r="EM14" s="234" t="s">
        <v>639</v>
      </c>
      <c r="EN14" s="234">
        <v>0</v>
      </c>
      <c r="EO14" s="234">
        <v>0</v>
      </c>
      <c r="EP14" s="234" t="s">
        <v>639</v>
      </c>
      <c r="EQ14" s="234" t="s">
        <v>639</v>
      </c>
      <c r="ER14" s="234" t="s">
        <v>639</v>
      </c>
      <c r="ES14" s="234">
        <v>0</v>
      </c>
      <c r="ET14" s="234">
        <v>0</v>
      </c>
      <c r="EU14" s="234">
        <f>SUM(EV14:FO14)</f>
        <v>18</v>
      </c>
      <c r="EV14" s="234">
        <v>0</v>
      </c>
      <c r="EW14" s="234">
        <v>0</v>
      </c>
      <c r="EX14" s="234">
        <v>0</v>
      </c>
      <c r="EY14" s="234">
        <v>18</v>
      </c>
      <c r="EZ14" s="234"/>
      <c r="FA14" s="234">
        <v>0</v>
      </c>
      <c r="FB14" s="234">
        <v>0</v>
      </c>
      <c r="FC14" s="234">
        <v>0</v>
      </c>
      <c r="FD14" s="234">
        <v>0</v>
      </c>
      <c r="FE14" s="234">
        <v>0</v>
      </c>
      <c r="FF14" s="234">
        <v>0</v>
      </c>
      <c r="FG14" s="234">
        <v>0</v>
      </c>
      <c r="FH14" s="234" t="s">
        <v>639</v>
      </c>
      <c r="FI14" s="234" t="s">
        <v>639</v>
      </c>
      <c r="FJ14" s="234" t="s">
        <v>639</v>
      </c>
      <c r="FK14" s="234">
        <v>0</v>
      </c>
      <c r="FL14" s="234">
        <v>0</v>
      </c>
      <c r="FM14" s="234">
        <v>0</v>
      </c>
      <c r="FN14" s="234">
        <v>0</v>
      </c>
      <c r="FO14" s="234">
        <v>0</v>
      </c>
    </row>
    <row r="15" spans="1:171" s="201" customFormat="1" ht="12" customHeight="1">
      <c r="A15" s="202" t="s">
        <v>188</v>
      </c>
      <c r="B15" s="203" t="s">
        <v>205</v>
      </c>
      <c r="C15" s="202" t="s">
        <v>206</v>
      </c>
      <c r="D15" s="234">
        <f>SUM(Y15,AT15,BO15,CJ15,DE15,DZ15,EU15)</f>
        <v>1437</v>
      </c>
      <c r="E15" s="234">
        <f>SUM(Z15,AU15,BP15,CK15,DF15,EA15,EV15)</f>
        <v>0</v>
      </c>
      <c r="F15" s="234">
        <f>SUM(AA15,AV15,BQ15,CL15,DG15,EB15,EW15)</f>
        <v>0</v>
      </c>
      <c r="G15" s="234">
        <f>SUM(AB15,AW15,BR15,CM15,DH15,EC15,EX15)</f>
        <v>0</v>
      </c>
      <c r="H15" s="234">
        <f>SUM(AC15,AX15,BS15,CN15,DI15,ED15,EY15)</f>
        <v>817</v>
      </c>
      <c r="I15" s="234">
        <f>SUM(AD15,AY15,BT15,CO15,DJ15,EE15,EZ15)</f>
        <v>425</v>
      </c>
      <c r="J15" s="234">
        <f>SUM(AE15,AZ15,BU15,CP15,DK15,EF15,FA15)</f>
        <v>176</v>
      </c>
      <c r="K15" s="234">
        <f>SUM(AF15,BA15,BV15,CQ15,DL15,EG15,FB15)</f>
        <v>0</v>
      </c>
      <c r="L15" s="234">
        <f>SUM(AG15,BB15,BW15,CR15,DM15,EH15,FC15)</f>
        <v>0</v>
      </c>
      <c r="M15" s="234">
        <f>SUM(AH15,BC15,BX15,CS15,DN15,EI15,FD15)</f>
        <v>0</v>
      </c>
      <c r="N15" s="234">
        <f>SUM(AI15,BD15,BY15,CT15,DO15,EJ15,FE15)</f>
        <v>0</v>
      </c>
      <c r="O15" s="234">
        <f>SUM(AJ15,BE15,BZ15,CU15,DP15,EK15,FF15)</f>
        <v>0</v>
      </c>
      <c r="P15" s="234">
        <f>SUM(AK15,BF15,CA15,CV15,DQ15,EL15,FG15)</f>
        <v>0</v>
      </c>
      <c r="Q15" s="234">
        <f>SUM(AL15,BG15,CB15,CW15,DR15,EM15,FH15)</f>
        <v>0</v>
      </c>
      <c r="R15" s="234">
        <f>SUM(AM15,BH15,CC15,CX15,DS15,EN15,FI15)</f>
        <v>0</v>
      </c>
      <c r="S15" s="234">
        <f>SUM(AN15,BI15,CD15,CY15,DT15,EO15,FJ15)</f>
        <v>0</v>
      </c>
      <c r="T15" s="234">
        <f>SUM(AO15,BJ15,CE15,CZ15,DU15,EP15,FK15)</f>
        <v>0</v>
      </c>
      <c r="U15" s="234">
        <f>SUM(AP15,BK15,CF15,DA15,DV15,EQ15,FL15)</f>
        <v>0</v>
      </c>
      <c r="V15" s="234">
        <f>SUM(AQ15,BL15,CG15,DB15,DW15,ER15,FM15)</f>
        <v>0</v>
      </c>
      <c r="W15" s="234">
        <f>SUM(AR15,BM15,CH15,DC15,DX15,ES15,FN15)</f>
        <v>19</v>
      </c>
      <c r="X15" s="234">
        <f>SUM(AS15,BN15,CI15,DD15,DY15,ET15,FO15)</f>
        <v>0</v>
      </c>
      <c r="Y15" s="234">
        <f>SUM(Z15:AS15)</f>
        <v>0</v>
      </c>
      <c r="Z15" s="234">
        <v>0</v>
      </c>
      <c r="AA15" s="234">
        <v>0</v>
      </c>
      <c r="AB15" s="234">
        <v>0</v>
      </c>
      <c r="AC15" s="234">
        <v>0</v>
      </c>
      <c r="AD15" s="234">
        <v>0</v>
      </c>
      <c r="AE15" s="234">
        <v>0</v>
      </c>
      <c r="AF15" s="234">
        <v>0</v>
      </c>
      <c r="AG15" s="234">
        <v>0</v>
      </c>
      <c r="AH15" s="234">
        <v>0</v>
      </c>
      <c r="AI15" s="234">
        <v>0</v>
      </c>
      <c r="AJ15" s="234" t="s">
        <v>639</v>
      </c>
      <c r="AK15" s="234" t="s">
        <v>639</v>
      </c>
      <c r="AL15" s="234">
        <v>0</v>
      </c>
      <c r="AM15" s="234" t="s">
        <v>639</v>
      </c>
      <c r="AN15" s="234" t="s">
        <v>639</v>
      </c>
      <c r="AO15" s="234">
        <v>0</v>
      </c>
      <c r="AP15" s="234" t="s">
        <v>639</v>
      </c>
      <c r="AQ15" s="234">
        <v>0</v>
      </c>
      <c r="AR15" s="234" t="s">
        <v>639</v>
      </c>
      <c r="AS15" s="234">
        <v>0</v>
      </c>
      <c r="AT15" s="234">
        <f>SUM(AU15:BN15)</f>
        <v>817</v>
      </c>
      <c r="AU15" s="234">
        <v>0</v>
      </c>
      <c r="AV15" s="234">
        <v>0</v>
      </c>
      <c r="AW15" s="234">
        <v>0</v>
      </c>
      <c r="AX15" s="234">
        <v>817</v>
      </c>
      <c r="AY15" s="234">
        <v>0</v>
      </c>
      <c r="AZ15" s="234">
        <v>0</v>
      </c>
      <c r="BA15" s="234">
        <v>0</v>
      </c>
      <c r="BB15" s="234">
        <v>0</v>
      </c>
      <c r="BC15" s="234">
        <v>0</v>
      </c>
      <c r="BD15" s="234">
        <v>0</v>
      </c>
      <c r="BE15" s="234" t="s">
        <v>639</v>
      </c>
      <c r="BF15" s="234" t="s">
        <v>639</v>
      </c>
      <c r="BG15" s="234" t="s">
        <v>639</v>
      </c>
      <c r="BH15" s="234" t="s">
        <v>639</v>
      </c>
      <c r="BI15" s="234" t="s">
        <v>639</v>
      </c>
      <c r="BJ15" s="234" t="s">
        <v>639</v>
      </c>
      <c r="BK15" s="234" t="s">
        <v>639</v>
      </c>
      <c r="BL15" s="234" t="s">
        <v>639</v>
      </c>
      <c r="BM15" s="234" t="s">
        <v>639</v>
      </c>
      <c r="BN15" s="234">
        <v>0</v>
      </c>
      <c r="BO15" s="234">
        <f>SUM(BP15:CI15)</f>
        <v>0</v>
      </c>
      <c r="BP15" s="234">
        <v>0</v>
      </c>
      <c r="BQ15" s="234">
        <v>0</v>
      </c>
      <c r="BR15" s="234">
        <v>0</v>
      </c>
      <c r="BS15" s="234">
        <v>0</v>
      </c>
      <c r="BT15" s="234">
        <v>0</v>
      </c>
      <c r="BU15" s="234">
        <v>0</v>
      </c>
      <c r="BV15" s="234">
        <v>0</v>
      </c>
      <c r="BW15" s="234">
        <v>0</v>
      </c>
      <c r="BX15" s="234">
        <v>0</v>
      </c>
      <c r="BY15" s="234">
        <v>0</v>
      </c>
      <c r="BZ15" s="234">
        <v>0</v>
      </c>
      <c r="CA15" s="234">
        <v>0</v>
      </c>
      <c r="CB15" s="234" t="s">
        <v>639</v>
      </c>
      <c r="CC15" s="234" t="s">
        <v>639</v>
      </c>
      <c r="CD15" s="234" t="s">
        <v>639</v>
      </c>
      <c r="CE15" s="234" t="s">
        <v>639</v>
      </c>
      <c r="CF15" s="234" t="s">
        <v>639</v>
      </c>
      <c r="CG15" s="234" t="s">
        <v>639</v>
      </c>
      <c r="CH15" s="234" t="s">
        <v>639</v>
      </c>
      <c r="CI15" s="234">
        <v>0</v>
      </c>
      <c r="CJ15" s="234">
        <f>SUM(CK15:DD15)</f>
        <v>0</v>
      </c>
      <c r="CK15" s="234">
        <v>0</v>
      </c>
      <c r="CL15" s="234">
        <v>0</v>
      </c>
      <c r="CM15" s="234">
        <v>0</v>
      </c>
      <c r="CN15" s="234">
        <v>0</v>
      </c>
      <c r="CO15" s="234">
        <v>0</v>
      </c>
      <c r="CP15" s="234">
        <v>0</v>
      </c>
      <c r="CQ15" s="234">
        <v>0</v>
      </c>
      <c r="CR15" s="234">
        <v>0</v>
      </c>
      <c r="CS15" s="234">
        <v>0</v>
      </c>
      <c r="CT15" s="234">
        <v>0</v>
      </c>
      <c r="CU15" s="234">
        <v>0</v>
      </c>
      <c r="CV15" s="234">
        <v>0</v>
      </c>
      <c r="CW15" s="234" t="s">
        <v>639</v>
      </c>
      <c r="CX15" s="234" t="s">
        <v>639</v>
      </c>
      <c r="CY15" s="234" t="s">
        <v>639</v>
      </c>
      <c r="CZ15" s="234" t="s">
        <v>639</v>
      </c>
      <c r="DA15" s="234" t="s">
        <v>639</v>
      </c>
      <c r="DB15" s="234" t="s">
        <v>639</v>
      </c>
      <c r="DC15" s="234" t="s">
        <v>639</v>
      </c>
      <c r="DD15" s="234">
        <v>0</v>
      </c>
      <c r="DE15" s="234">
        <f>SUM(DF15:DY15)</f>
        <v>0</v>
      </c>
      <c r="DF15" s="234">
        <v>0</v>
      </c>
      <c r="DG15" s="234">
        <v>0</v>
      </c>
      <c r="DH15" s="234">
        <v>0</v>
      </c>
      <c r="DI15" s="234">
        <v>0</v>
      </c>
      <c r="DJ15" s="234">
        <v>0</v>
      </c>
      <c r="DK15" s="234">
        <v>0</v>
      </c>
      <c r="DL15" s="234">
        <v>0</v>
      </c>
      <c r="DM15" s="234">
        <v>0</v>
      </c>
      <c r="DN15" s="234">
        <v>0</v>
      </c>
      <c r="DO15" s="234">
        <v>0</v>
      </c>
      <c r="DP15" s="234">
        <v>0</v>
      </c>
      <c r="DQ15" s="234">
        <v>0</v>
      </c>
      <c r="DR15" s="234" t="s">
        <v>639</v>
      </c>
      <c r="DS15" s="234" t="s">
        <v>639</v>
      </c>
      <c r="DT15" s="234">
        <v>0</v>
      </c>
      <c r="DU15" s="234" t="s">
        <v>639</v>
      </c>
      <c r="DV15" s="234" t="s">
        <v>639</v>
      </c>
      <c r="DW15" s="234" t="s">
        <v>639</v>
      </c>
      <c r="DX15" s="234" t="s">
        <v>639</v>
      </c>
      <c r="DY15" s="234">
        <v>0</v>
      </c>
      <c r="DZ15" s="234">
        <f>SUM(EA15:ET15)</f>
        <v>19</v>
      </c>
      <c r="EA15" s="234">
        <v>0</v>
      </c>
      <c r="EB15" s="234">
        <v>0</v>
      </c>
      <c r="EC15" s="234">
        <v>0</v>
      </c>
      <c r="ED15" s="234">
        <v>0</v>
      </c>
      <c r="EE15" s="234">
        <v>0</v>
      </c>
      <c r="EF15" s="234">
        <v>0</v>
      </c>
      <c r="EG15" s="234">
        <v>0</v>
      </c>
      <c r="EH15" s="234">
        <v>0</v>
      </c>
      <c r="EI15" s="234">
        <v>0</v>
      </c>
      <c r="EJ15" s="234">
        <v>0</v>
      </c>
      <c r="EK15" s="234" t="s">
        <v>639</v>
      </c>
      <c r="EL15" s="234" t="s">
        <v>639</v>
      </c>
      <c r="EM15" s="234" t="s">
        <v>639</v>
      </c>
      <c r="EN15" s="234">
        <v>0</v>
      </c>
      <c r="EO15" s="234">
        <v>0</v>
      </c>
      <c r="EP15" s="234" t="s">
        <v>639</v>
      </c>
      <c r="EQ15" s="234" t="s">
        <v>639</v>
      </c>
      <c r="ER15" s="234" t="s">
        <v>639</v>
      </c>
      <c r="ES15" s="234">
        <v>19</v>
      </c>
      <c r="ET15" s="234">
        <v>0</v>
      </c>
      <c r="EU15" s="234">
        <f>SUM(EV15:FO15)</f>
        <v>601</v>
      </c>
      <c r="EV15" s="234">
        <v>0</v>
      </c>
      <c r="EW15" s="234">
        <v>0</v>
      </c>
      <c r="EX15" s="234">
        <v>0</v>
      </c>
      <c r="EY15" s="234">
        <v>0</v>
      </c>
      <c r="EZ15" s="234">
        <v>425</v>
      </c>
      <c r="FA15" s="234">
        <v>176</v>
      </c>
      <c r="FB15" s="234">
        <v>0</v>
      </c>
      <c r="FC15" s="234">
        <v>0</v>
      </c>
      <c r="FD15" s="234">
        <v>0</v>
      </c>
      <c r="FE15" s="234">
        <v>0</v>
      </c>
      <c r="FF15" s="234">
        <v>0</v>
      </c>
      <c r="FG15" s="234">
        <v>0</v>
      </c>
      <c r="FH15" s="234" t="s">
        <v>639</v>
      </c>
      <c r="FI15" s="234" t="s">
        <v>639</v>
      </c>
      <c r="FJ15" s="234" t="s">
        <v>639</v>
      </c>
      <c r="FK15" s="234">
        <v>0</v>
      </c>
      <c r="FL15" s="234">
        <v>0</v>
      </c>
      <c r="FM15" s="234">
        <v>0</v>
      </c>
      <c r="FN15" s="234">
        <v>0</v>
      </c>
      <c r="FO15" s="234">
        <v>0</v>
      </c>
    </row>
    <row r="16" spans="1:171" s="201" customFormat="1" ht="12" customHeight="1">
      <c r="A16" s="202" t="s">
        <v>188</v>
      </c>
      <c r="B16" s="203" t="s">
        <v>207</v>
      </c>
      <c r="C16" s="202" t="s">
        <v>208</v>
      </c>
      <c r="D16" s="234">
        <f>SUM(Y16,AT16,BO16,CJ16,DE16,DZ16,EU16)</f>
        <v>2310</v>
      </c>
      <c r="E16" s="234">
        <f>SUM(Z16,AU16,BP16,CK16,DF16,EA16,EV16)</f>
        <v>875</v>
      </c>
      <c r="F16" s="234">
        <f>SUM(AA16,AV16,BQ16,CL16,DG16,EB16,EW16)</f>
        <v>14</v>
      </c>
      <c r="G16" s="234">
        <f>SUM(AB16,AW16,BR16,CM16,DH16,EC16,EX16)</f>
        <v>0</v>
      </c>
      <c r="H16" s="234">
        <f>SUM(AC16,AX16,BS16,CN16,DI16,ED16,EY16)</f>
        <v>742</v>
      </c>
      <c r="I16" s="234">
        <f>SUM(AD16,AY16,BT16,CO16,DJ16,EE16,EZ16)</f>
        <v>455</v>
      </c>
      <c r="J16" s="234">
        <f>SUM(AE16,AZ16,BU16,CP16,DK16,EF16,FA16)</f>
        <v>161</v>
      </c>
      <c r="K16" s="234">
        <f>SUM(AF16,BA16,BV16,CQ16,DL16,EG16,FB16)</f>
        <v>5</v>
      </c>
      <c r="L16" s="234">
        <f>SUM(AG16,BB16,BW16,CR16,DM16,EH16,FC16)</f>
        <v>0</v>
      </c>
      <c r="M16" s="234">
        <f>SUM(AH16,BC16,BX16,CS16,DN16,EI16,FD16)</f>
        <v>0</v>
      </c>
      <c r="N16" s="234">
        <f>SUM(AI16,BD16,BY16,CT16,DO16,EJ16,FE16)</f>
        <v>0</v>
      </c>
      <c r="O16" s="234">
        <f>SUM(AJ16,BE16,BZ16,CU16,DP16,EK16,FF16)</f>
        <v>0</v>
      </c>
      <c r="P16" s="234">
        <f>SUM(AK16,BF16,CA16,CV16,DQ16,EL16,FG16)</f>
        <v>0</v>
      </c>
      <c r="Q16" s="234">
        <f>SUM(AL16,BG16,CB16,CW16,DR16,EM16,FH16)</f>
        <v>0</v>
      </c>
      <c r="R16" s="234">
        <f>SUM(AM16,BH16,CC16,CX16,DS16,EN16,FI16)</f>
        <v>0</v>
      </c>
      <c r="S16" s="234">
        <f>SUM(AN16,BI16,CD16,CY16,DT16,EO16,FJ16)</f>
        <v>0</v>
      </c>
      <c r="T16" s="234">
        <f>SUM(AO16,BJ16,CE16,CZ16,DU16,EP16,FK16)</f>
        <v>0</v>
      </c>
      <c r="U16" s="234">
        <f>SUM(AP16,BK16,CF16,DA16,DV16,EQ16,FL16)</f>
        <v>0</v>
      </c>
      <c r="V16" s="234">
        <f>SUM(AQ16,BL16,CG16,DB16,DW16,ER16,FM16)</f>
        <v>0</v>
      </c>
      <c r="W16" s="234">
        <f>SUM(AR16,BM16,CH16,DC16,DX16,ES16,FN16)</f>
        <v>0</v>
      </c>
      <c r="X16" s="234">
        <f>SUM(AS16,BN16,CI16,DD16,DY16,ET16,FO16)</f>
        <v>58</v>
      </c>
      <c r="Y16" s="234">
        <f>SUM(Z16:AS16)</f>
        <v>167</v>
      </c>
      <c r="Z16" s="234">
        <v>167</v>
      </c>
      <c r="AA16" s="234">
        <v>0</v>
      </c>
      <c r="AB16" s="234">
        <v>0</v>
      </c>
      <c r="AC16" s="234">
        <v>0</v>
      </c>
      <c r="AD16" s="234">
        <v>0</v>
      </c>
      <c r="AE16" s="234">
        <v>0</v>
      </c>
      <c r="AF16" s="234">
        <v>0</v>
      </c>
      <c r="AG16" s="234">
        <v>0</v>
      </c>
      <c r="AH16" s="234">
        <v>0</v>
      </c>
      <c r="AI16" s="234">
        <v>0</v>
      </c>
      <c r="AJ16" s="234" t="s">
        <v>639</v>
      </c>
      <c r="AK16" s="234" t="s">
        <v>639</v>
      </c>
      <c r="AL16" s="234">
        <v>0</v>
      </c>
      <c r="AM16" s="234" t="s">
        <v>639</v>
      </c>
      <c r="AN16" s="234" t="s">
        <v>639</v>
      </c>
      <c r="AO16" s="234">
        <v>0</v>
      </c>
      <c r="AP16" s="234" t="s">
        <v>639</v>
      </c>
      <c r="AQ16" s="234">
        <v>0</v>
      </c>
      <c r="AR16" s="234" t="s">
        <v>639</v>
      </c>
      <c r="AS16" s="234">
        <v>0</v>
      </c>
      <c r="AT16" s="234">
        <f>SUM(AU16:BN16)</f>
        <v>554</v>
      </c>
      <c r="AU16" s="234">
        <v>0</v>
      </c>
      <c r="AV16" s="234">
        <v>0</v>
      </c>
      <c r="AW16" s="234">
        <v>0</v>
      </c>
      <c r="AX16" s="234">
        <v>528</v>
      </c>
      <c r="AY16" s="234">
        <v>0</v>
      </c>
      <c r="AZ16" s="234">
        <v>0</v>
      </c>
      <c r="BA16" s="234">
        <v>0</v>
      </c>
      <c r="BB16" s="234">
        <v>0</v>
      </c>
      <c r="BC16" s="234">
        <v>0</v>
      </c>
      <c r="BD16" s="234">
        <v>0</v>
      </c>
      <c r="BE16" s="234" t="s">
        <v>639</v>
      </c>
      <c r="BF16" s="234" t="s">
        <v>639</v>
      </c>
      <c r="BG16" s="234" t="s">
        <v>639</v>
      </c>
      <c r="BH16" s="234" t="s">
        <v>639</v>
      </c>
      <c r="BI16" s="234" t="s">
        <v>639</v>
      </c>
      <c r="BJ16" s="234" t="s">
        <v>639</v>
      </c>
      <c r="BK16" s="234" t="s">
        <v>639</v>
      </c>
      <c r="BL16" s="234" t="s">
        <v>639</v>
      </c>
      <c r="BM16" s="234" t="s">
        <v>639</v>
      </c>
      <c r="BN16" s="234">
        <v>26</v>
      </c>
      <c r="BO16" s="234">
        <f>SUM(BP16:CI16)</f>
        <v>0</v>
      </c>
      <c r="BP16" s="234">
        <v>0</v>
      </c>
      <c r="BQ16" s="234">
        <v>0</v>
      </c>
      <c r="BR16" s="234">
        <v>0</v>
      </c>
      <c r="BS16" s="234">
        <v>0</v>
      </c>
      <c r="BT16" s="234">
        <v>0</v>
      </c>
      <c r="BU16" s="234">
        <v>0</v>
      </c>
      <c r="BV16" s="234">
        <v>0</v>
      </c>
      <c r="BW16" s="234">
        <v>0</v>
      </c>
      <c r="BX16" s="234">
        <v>0</v>
      </c>
      <c r="BY16" s="234">
        <v>0</v>
      </c>
      <c r="BZ16" s="234">
        <v>0</v>
      </c>
      <c r="CA16" s="234">
        <v>0</v>
      </c>
      <c r="CB16" s="234" t="s">
        <v>639</v>
      </c>
      <c r="CC16" s="234" t="s">
        <v>639</v>
      </c>
      <c r="CD16" s="234" t="s">
        <v>639</v>
      </c>
      <c r="CE16" s="234" t="s">
        <v>639</v>
      </c>
      <c r="CF16" s="234" t="s">
        <v>639</v>
      </c>
      <c r="CG16" s="234" t="s">
        <v>639</v>
      </c>
      <c r="CH16" s="234" t="s">
        <v>639</v>
      </c>
      <c r="CI16" s="234">
        <v>0</v>
      </c>
      <c r="CJ16" s="234">
        <f>SUM(CK16:DD16)</f>
        <v>0</v>
      </c>
      <c r="CK16" s="234">
        <v>0</v>
      </c>
      <c r="CL16" s="234">
        <v>0</v>
      </c>
      <c r="CM16" s="234">
        <v>0</v>
      </c>
      <c r="CN16" s="234">
        <v>0</v>
      </c>
      <c r="CO16" s="234">
        <v>0</v>
      </c>
      <c r="CP16" s="234">
        <v>0</v>
      </c>
      <c r="CQ16" s="234">
        <v>0</v>
      </c>
      <c r="CR16" s="234">
        <v>0</v>
      </c>
      <c r="CS16" s="234">
        <v>0</v>
      </c>
      <c r="CT16" s="234">
        <v>0</v>
      </c>
      <c r="CU16" s="234">
        <v>0</v>
      </c>
      <c r="CV16" s="234">
        <v>0</v>
      </c>
      <c r="CW16" s="234" t="s">
        <v>639</v>
      </c>
      <c r="CX16" s="234" t="s">
        <v>639</v>
      </c>
      <c r="CY16" s="234" t="s">
        <v>639</v>
      </c>
      <c r="CZ16" s="234" t="s">
        <v>639</v>
      </c>
      <c r="DA16" s="234" t="s">
        <v>639</v>
      </c>
      <c r="DB16" s="234" t="s">
        <v>639</v>
      </c>
      <c r="DC16" s="234" t="s">
        <v>639</v>
      </c>
      <c r="DD16" s="234">
        <v>0</v>
      </c>
      <c r="DE16" s="234">
        <f>SUM(DF16:DY16)</f>
        <v>0</v>
      </c>
      <c r="DF16" s="234">
        <v>0</v>
      </c>
      <c r="DG16" s="234">
        <v>0</v>
      </c>
      <c r="DH16" s="234">
        <v>0</v>
      </c>
      <c r="DI16" s="234">
        <v>0</v>
      </c>
      <c r="DJ16" s="234">
        <v>0</v>
      </c>
      <c r="DK16" s="234">
        <v>0</v>
      </c>
      <c r="DL16" s="234">
        <v>0</v>
      </c>
      <c r="DM16" s="234">
        <v>0</v>
      </c>
      <c r="DN16" s="234">
        <v>0</v>
      </c>
      <c r="DO16" s="234">
        <v>0</v>
      </c>
      <c r="DP16" s="234">
        <v>0</v>
      </c>
      <c r="DQ16" s="234">
        <v>0</v>
      </c>
      <c r="DR16" s="234" t="s">
        <v>639</v>
      </c>
      <c r="DS16" s="234" t="s">
        <v>639</v>
      </c>
      <c r="DT16" s="234">
        <v>0</v>
      </c>
      <c r="DU16" s="234" t="s">
        <v>639</v>
      </c>
      <c r="DV16" s="234" t="s">
        <v>639</v>
      </c>
      <c r="DW16" s="234" t="s">
        <v>639</v>
      </c>
      <c r="DX16" s="234" t="s">
        <v>639</v>
      </c>
      <c r="DY16" s="234">
        <v>0</v>
      </c>
      <c r="DZ16" s="234">
        <f>SUM(EA16:ET16)</f>
        <v>0</v>
      </c>
      <c r="EA16" s="234">
        <v>0</v>
      </c>
      <c r="EB16" s="234">
        <v>0</v>
      </c>
      <c r="EC16" s="234">
        <v>0</v>
      </c>
      <c r="ED16" s="234">
        <v>0</v>
      </c>
      <c r="EE16" s="234">
        <v>0</v>
      </c>
      <c r="EF16" s="234">
        <v>0</v>
      </c>
      <c r="EG16" s="234">
        <v>0</v>
      </c>
      <c r="EH16" s="234">
        <v>0</v>
      </c>
      <c r="EI16" s="234">
        <v>0</v>
      </c>
      <c r="EJ16" s="234">
        <v>0</v>
      </c>
      <c r="EK16" s="234" t="s">
        <v>639</v>
      </c>
      <c r="EL16" s="234" t="s">
        <v>639</v>
      </c>
      <c r="EM16" s="234" t="s">
        <v>639</v>
      </c>
      <c r="EN16" s="234">
        <v>0</v>
      </c>
      <c r="EO16" s="234">
        <v>0</v>
      </c>
      <c r="EP16" s="234" t="s">
        <v>639</v>
      </c>
      <c r="EQ16" s="234" t="s">
        <v>639</v>
      </c>
      <c r="ER16" s="234" t="s">
        <v>639</v>
      </c>
      <c r="ES16" s="234">
        <v>0</v>
      </c>
      <c r="ET16" s="234">
        <v>0</v>
      </c>
      <c r="EU16" s="234">
        <f>SUM(EV16:FO16)</f>
        <v>1589</v>
      </c>
      <c r="EV16" s="234">
        <v>708</v>
      </c>
      <c r="EW16" s="234">
        <v>14</v>
      </c>
      <c r="EX16" s="234">
        <v>0</v>
      </c>
      <c r="EY16" s="234">
        <v>214</v>
      </c>
      <c r="EZ16" s="234">
        <v>455</v>
      </c>
      <c r="FA16" s="234">
        <v>161</v>
      </c>
      <c r="FB16" s="234">
        <v>5</v>
      </c>
      <c r="FC16" s="234">
        <v>0</v>
      </c>
      <c r="FD16" s="234">
        <v>0</v>
      </c>
      <c r="FE16" s="234">
        <v>0</v>
      </c>
      <c r="FF16" s="234">
        <v>0</v>
      </c>
      <c r="FG16" s="234">
        <v>0</v>
      </c>
      <c r="FH16" s="234" t="s">
        <v>639</v>
      </c>
      <c r="FI16" s="234" t="s">
        <v>639</v>
      </c>
      <c r="FJ16" s="234" t="s">
        <v>639</v>
      </c>
      <c r="FK16" s="234">
        <v>0</v>
      </c>
      <c r="FL16" s="234">
        <v>0</v>
      </c>
      <c r="FM16" s="234">
        <v>0</v>
      </c>
      <c r="FN16" s="234">
        <v>0</v>
      </c>
      <c r="FO16" s="234">
        <v>32</v>
      </c>
    </row>
    <row r="17" spans="1:171" s="201" customFormat="1" ht="12" customHeight="1">
      <c r="A17" s="202" t="s">
        <v>188</v>
      </c>
      <c r="B17" s="203" t="s">
        <v>209</v>
      </c>
      <c r="C17" s="202" t="s">
        <v>210</v>
      </c>
      <c r="D17" s="234">
        <f>SUM(Y17,AT17,BO17,CJ17,DE17,DZ17,EU17)</f>
        <v>1334</v>
      </c>
      <c r="E17" s="234">
        <f>SUM(Z17,AU17,BP17,CK17,DF17,EA17,EV17)</f>
        <v>0</v>
      </c>
      <c r="F17" s="234">
        <f>SUM(AA17,AV17,BQ17,CL17,DG17,EB17,EW17)</f>
        <v>0</v>
      </c>
      <c r="G17" s="234">
        <f>SUM(AB17,AW17,BR17,CM17,DH17,EC17,EX17)</f>
        <v>0</v>
      </c>
      <c r="H17" s="234">
        <f>SUM(AC17,AX17,BS17,CN17,DI17,ED17,EY17)</f>
        <v>584</v>
      </c>
      <c r="I17" s="234">
        <f>SUM(AD17,AY17,BT17,CO17,DJ17,EE17,EZ17)</f>
        <v>309</v>
      </c>
      <c r="J17" s="234">
        <f>SUM(AE17,AZ17,BU17,CP17,DK17,EF17,FA17)</f>
        <v>180</v>
      </c>
      <c r="K17" s="234">
        <f>SUM(AF17,BA17,BV17,CQ17,DL17,EG17,FB17)</f>
        <v>0</v>
      </c>
      <c r="L17" s="234">
        <f>SUM(AG17,BB17,BW17,CR17,DM17,EH17,FC17)</f>
        <v>255</v>
      </c>
      <c r="M17" s="234">
        <f>SUM(AH17,BC17,BX17,CS17,DN17,EI17,FD17)</f>
        <v>0</v>
      </c>
      <c r="N17" s="234">
        <f>SUM(AI17,BD17,BY17,CT17,DO17,EJ17,FE17)</f>
        <v>0</v>
      </c>
      <c r="O17" s="234">
        <f>SUM(AJ17,BE17,BZ17,CU17,DP17,EK17,FF17)</f>
        <v>0</v>
      </c>
      <c r="P17" s="234">
        <f>SUM(AK17,BF17,CA17,CV17,DQ17,EL17,FG17)</f>
        <v>0</v>
      </c>
      <c r="Q17" s="234">
        <f>SUM(AL17,BG17,CB17,CW17,DR17,EM17,FH17)</f>
        <v>0</v>
      </c>
      <c r="R17" s="234">
        <f>SUM(AM17,BH17,CC17,CX17,DS17,EN17,FI17)</f>
        <v>0</v>
      </c>
      <c r="S17" s="234">
        <f>SUM(AN17,BI17,CD17,CY17,DT17,EO17,FJ17)</f>
        <v>0</v>
      </c>
      <c r="T17" s="234">
        <f>SUM(AO17,BJ17,CE17,CZ17,DU17,EP17,FK17)</f>
        <v>0</v>
      </c>
      <c r="U17" s="234">
        <f>SUM(AP17,BK17,CF17,DA17,DV17,EQ17,FL17)</f>
        <v>0</v>
      </c>
      <c r="V17" s="234">
        <f>SUM(AQ17,BL17,CG17,DB17,DW17,ER17,FM17)</f>
        <v>0</v>
      </c>
      <c r="W17" s="234">
        <f>SUM(AR17,BM17,CH17,DC17,DX17,ES17,FN17)</f>
        <v>0</v>
      </c>
      <c r="X17" s="234">
        <f>SUM(AS17,BN17,CI17,DD17,DY17,ET17,FO17)</f>
        <v>6</v>
      </c>
      <c r="Y17" s="234">
        <f>SUM(Z17:AS17)</f>
        <v>0</v>
      </c>
      <c r="Z17" s="234">
        <v>0</v>
      </c>
      <c r="AA17" s="234">
        <v>0</v>
      </c>
      <c r="AB17" s="234">
        <v>0</v>
      </c>
      <c r="AC17" s="234">
        <v>0</v>
      </c>
      <c r="AD17" s="234">
        <v>0</v>
      </c>
      <c r="AE17" s="234">
        <v>0</v>
      </c>
      <c r="AF17" s="234">
        <v>0</v>
      </c>
      <c r="AG17" s="234">
        <v>0</v>
      </c>
      <c r="AH17" s="234">
        <v>0</v>
      </c>
      <c r="AI17" s="234">
        <v>0</v>
      </c>
      <c r="AJ17" s="234" t="s">
        <v>639</v>
      </c>
      <c r="AK17" s="234" t="s">
        <v>639</v>
      </c>
      <c r="AL17" s="234">
        <v>0</v>
      </c>
      <c r="AM17" s="234" t="s">
        <v>639</v>
      </c>
      <c r="AN17" s="234" t="s">
        <v>639</v>
      </c>
      <c r="AO17" s="234">
        <v>0</v>
      </c>
      <c r="AP17" s="234" t="s">
        <v>639</v>
      </c>
      <c r="AQ17" s="234">
        <v>0</v>
      </c>
      <c r="AR17" s="234" t="s">
        <v>639</v>
      </c>
      <c r="AS17" s="234">
        <v>0</v>
      </c>
      <c r="AT17" s="234">
        <f>SUM(AU17:BN17)</f>
        <v>0</v>
      </c>
      <c r="AU17" s="234">
        <v>0</v>
      </c>
      <c r="AV17" s="234">
        <v>0</v>
      </c>
      <c r="AW17" s="234">
        <v>0</v>
      </c>
      <c r="AX17" s="234">
        <v>0</v>
      </c>
      <c r="AY17" s="234">
        <v>0</v>
      </c>
      <c r="AZ17" s="234">
        <v>0</v>
      </c>
      <c r="BA17" s="234">
        <v>0</v>
      </c>
      <c r="BB17" s="234">
        <v>0</v>
      </c>
      <c r="BC17" s="234">
        <v>0</v>
      </c>
      <c r="BD17" s="234">
        <v>0</v>
      </c>
      <c r="BE17" s="234" t="s">
        <v>639</v>
      </c>
      <c r="BF17" s="234" t="s">
        <v>639</v>
      </c>
      <c r="BG17" s="234" t="s">
        <v>639</v>
      </c>
      <c r="BH17" s="234" t="s">
        <v>639</v>
      </c>
      <c r="BI17" s="234" t="s">
        <v>639</v>
      </c>
      <c r="BJ17" s="234" t="s">
        <v>639</v>
      </c>
      <c r="BK17" s="234" t="s">
        <v>639</v>
      </c>
      <c r="BL17" s="234" t="s">
        <v>639</v>
      </c>
      <c r="BM17" s="234" t="s">
        <v>639</v>
      </c>
      <c r="BN17" s="234">
        <v>0</v>
      </c>
      <c r="BO17" s="234">
        <f>SUM(BP17:CI17)</f>
        <v>0</v>
      </c>
      <c r="BP17" s="234">
        <v>0</v>
      </c>
      <c r="BQ17" s="234">
        <v>0</v>
      </c>
      <c r="BR17" s="234">
        <v>0</v>
      </c>
      <c r="BS17" s="234">
        <v>0</v>
      </c>
      <c r="BT17" s="234">
        <v>0</v>
      </c>
      <c r="BU17" s="234">
        <v>0</v>
      </c>
      <c r="BV17" s="234">
        <v>0</v>
      </c>
      <c r="BW17" s="234">
        <v>0</v>
      </c>
      <c r="BX17" s="234">
        <v>0</v>
      </c>
      <c r="BY17" s="234">
        <v>0</v>
      </c>
      <c r="BZ17" s="234">
        <v>0</v>
      </c>
      <c r="CA17" s="234">
        <v>0</v>
      </c>
      <c r="CB17" s="234" t="s">
        <v>639</v>
      </c>
      <c r="CC17" s="234" t="s">
        <v>639</v>
      </c>
      <c r="CD17" s="234" t="s">
        <v>639</v>
      </c>
      <c r="CE17" s="234" t="s">
        <v>639</v>
      </c>
      <c r="CF17" s="234" t="s">
        <v>639</v>
      </c>
      <c r="CG17" s="234" t="s">
        <v>639</v>
      </c>
      <c r="CH17" s="234" t="s">
        <v>639</v>
      </c>
      <c r="CI17" s="234">
        <v>0</v>
      </c>
      <c r="CJ17" s="234">
        <f>SUM(CK17:DD17)</f>
        <v>0</v>
      </c>
      <c r="CK17" s="234">
        <v>0</v>
      </c>
      <c r="CL17" s="234">
        <v>0</v>
      </c>
      <c r="CM17" s="234">
        <v>0</v>
      </c>
      <c r="CN17" s="234">
        <v>0</v>
      </c>
      <c r="CO17" s="234">
        <v>0</v>
      </c>
      <c r="CP17" s="234">
        <v>0</v>
      </c>
      <c r="CQ17" s="234">
        <v>0</v>
      </c>
      <c r="CR17" s="234">
        <v>0</v>
      </c>
      <c r="CS17" s="234">
        <v>0</v>
      </c>
      <c r="CT17" s="234">
        <v>0</v>
      </c>
      <c r="CU17" s="234">
        <v>0</v>
      </c>
      <c r="CV17" s="234">
        <v>0</v>
      </c>
      <c r="CW17" s="234" t="s">
        <v>639</v>
      </c>
      <c r="CX17" s="234" t="s">
        <v>639</v>
      </c>
      <c r="CY17" s="234" t="s">
        <v>639</v>
      </c>
      <c r="CZ17" s="234" t="s">
        <v>639</v>
      </c>
      <c r="DA17" s="234" t="s">
        <v>639</v>
      </c>
      <c r="DB17" s="234" t="s">
        <v>639</v>
      </c>
      <c r="DC17" s="234" t="s">
        <v>639</v>
      </c>
      <c r="DD17" s="234">
        <v>0</v>
      </c>
      <c r="DE17" s="234">
        <f>SUM(DF17:DY17)</f>
        <v>0</v>
      </c>
      <c r="DF17" s="234">
        <v>0</v>
      </c>
      <c r="DG17" s="234">
        <v>0</v>
      </c>
      <c r="DH17" s="234">
        <v>0</v>
      </c>
      <c r="DI17" s="234">
        <v>0</v>
      </c>
      <c r="DJ17" s="234">
        <v>0</v>
      </c>
      <c r="DK17" s="234">
        <v>0</v>
      </c>
      <c r="DL17" s="234">
        <v>0</v>
      </c>
      <c r="DM17" s="234">
        <v>0</v>
      </c>
      <c r="DN17" s="234">
        <v>0</v>
      </c>
      <c r="DO17" s="234">
        <v>0</v>
      </c>
      <c r="DP17" s="234">
        <v>0</v>
      </c>
      <c r="DQ17" s="234">
        <v>0</v>
      </c>
      <c r="DR17" s="234" t="s">
        <v>639</v>
      </c>
      <c r="DS17" s="234" t="s">
        <v>639</v>
      </c>
      <c r="DT17" s="234">
        <v>0</v>
      </c>
      <c r="DU17" s="234" t="s">
        <v>639</v>
      </c>
      <c r="DV17" s="234" t="s">
        <v>639</v>
      </c>
      <c r="DW17" s="234" t="s">
        <v>639</v>
      </c>
      <c r="DX17" s="234" t="s">
        <v>639</v>
      </c>
      <c r="DY17" s="234">
        <v>0</v>
      </c>
      <c r="DZ17" s="234">
        <f>SUM(EA17:ET17)</f>
        <v>0</v>
      </c>
      <c r="EA17" s="234">
        <v>0</v>
      </c>
      <c r="EB17" s="234">
        <v>0</v>
      </c>
      <c r="EC17" s="234">
        <v>0</v>
      </c>
      <c r="ED17" s="234">
        <v>0</v>
      </c>
      <c r="EE17" s="234">
        <v>0</v>
      </c>
      <c r="EF17" s="234">
        <v>0</v>
      </c>
      <c r="EG17" s="234">
        <v>0</v>
      </c>
      <c r="EH17" s="234">
        <v>0</v>
      </c>
      <c r="EI17" s="234">
        <v>0</v>
      </c>
      <c r="EJ17" s="234">
        <v>0</v>
      </c>
      <c r="EK17" s="234" t="s">
        <v>639</v>
      </c>
      <c r="EL17" s="234" t="s">
        <v>639</v>
      </c>
      <c r="EM17" s="234" t="s">
        <v>639</v>
      </c>
      <c r="EN17" s="234">
        <v>0</v>
      </c>
      <c r="EO17" s="234">
        <v>0</v>
      </c>
      <c r="EP17" s="234" t="s">
        <v>639</v>
      </c>
      <c r="EQ17" s="234" t="s">
        <v>639</v>
      </c>
      <c r="ER17" s="234" t="s">
        <v>639</v>
      </c>
      <c r="ES17" s="234">
        <v>0</v>
      </c>
      <c r="ET17" s="234">
        <v>0</v>
      </c>
      <c r="EU17" s="234">
        <f>SUM(EV17:FO17)</f>
        <v>1334</v>
      </c>
      <c r="EV17" s="234">
        <v>0</v>
      </c>
      <c r="EW17" s="234">
        <v>0</v>
      </c>
      <c r="EX17" s="234">
        <v>0</v>
      </c>
      <c r="EY17" s="234">
        <v>584</v>
      </c>
      <c r="EZ17" s="234">
        <v>309</v>
      </c>
      <c r="FA17" s="234">
        <v>180</v>
      </c>
      <c r="FB17" s="234">
        <v>0</v>
      </c>
      <c r="FC17" s="234">
        <v>255</v>
      </c>
      <c r="FD17" s="234">
        <v>0</v>
      </c>
      <c r="FE17" s="234">
        <v>0</v>
      </c>
      <c r="FF17" s="234">
        <v>0</v>
      </c>
      <c r="FG17" s="234">
        <v>0</v>
      </c>
      <c r="FH17" s="234" t="s">
        <v>639</v>
      </c>
      <c r="FI17" s="234" t="s">
        <v>639</v>
      </c>
      <c r="FJ17" s="234" t="s">
        <v>639</v>
      </c>
      <c r="FK17" s="234">
        <v>0</v>
      </c>
      <c r="FL17" s="234">
        <v>0</v>
      </c>
      <c r="FM17" s="234">
        <v>0</v>
      </c>
      <c r="FN17" s="234">
        <v>0</v>
      </c>
      <c r="FO17" s="234">
        <v>6</v>
      </c>
    </row>
    <row r="18" spans="1:171" s="201" customFormat="1" ht="12" customHeight="1">
      <c r="A18" s="202" t="s">
        <v>188</v>
      </c>
      <c r="B18" s="203" t="s">
        <v>211</v>
      </c>
      <c r="C18" s="202" t="s">
        <v>212</v>
      </c>
      <c r="D18" s="234">
        <f>SUM(Y18,AT18,BO18,CJ18,DE18,DZ18,EU18)</f>
        <v>624</v>
      </c>
      <c r="E18" s="234">
        <f>SUM(Z18,AU18,BP18,CK18,DF18,EA18,EV18)</f>
        <v>0</v>
      </c>
      <c r="F18" s="234">
        <f>SUM(AA18,AV18,BQ18,CL18,DG18,EB18,EW18)</f>
        <v>0</v>
      </c>
      <c r="G18" s="234">
        <f>SUM(AB18,AW18,BR18,CM18,DH18,EC18,EX18)</f>
        <v>0</v>
      </c>
      <c r="H18" s="234">
        <f>SUM(AC18,AX18,BS18,CN18,DI18,ED18,EY18)</f>
        <v>499</v>
      </c>
      <c r="I18" s="234">
        <f>SUM(AD18,AY18,BT18,CO18,DJ18,EE18,EZ18)</f>
        <v>125</v>
      </c>
      <c r="J18" s="234">
        <f>SUM(AE18,AZ18,BU18,CP18,DK18,EF18,FA18)</f>
        <v>0</v>
      </c>
      <c r="K18" s="234">
        <f>SUM(AF18,BA18,BV18,CQ18,DL18,EG18,FB18)</f>
        <v>0</v>
      </c>
      <c r="L18" s="234">
        <f>SUM(AG18,BB18,BW18,CR18,DM18,EH18,FC18)</f>
        <v>0</v>
      </c>
      <c r="M18" s="234">
        <f>SUM(AH18,BC18,BX18,CS18,DN18,EI18,FD18)</f>
        <v>0</v>
      </c>
      <c r="N18" s="234">
        <f>SUM(AI18,BD18,BY18,CT18,DO18,EJ18,FE18)</f>
        <v>0</v>
      </c>
      <c r="O18" s="234">
        <f>SUM(AJ18,BE18,BZ18,CU18,DP18,EK18,FF18)</f>
        <v>0</v>
      </c>
      <c r="P18" s="234">
        <f>SUM(AK18,BF18,CA18,CV18,DQ18,EL18,FG18)</f>
        <v>0</v>
      </c>
      <c r="Q18" s="234">
        <f>SUM(AL18,BG18,CB18,CW18,DR18,EM18,FH18)</f>
        <v>0</v>
      </c>
      <c r="R18" s="234">
        <f>SUM(AM18,BH18,CC18,CX18,DS18,EN18,FI18)</f>
        <v>0</v>
      </c>
      <c r="S18" s="234">
        <f>SUM(AN18,BI18,CD18,CY18,DT18,EO18,FJ18)</f>
        <v>0</v>
      </c>
      <c r="T18" s="234">
        <f>SUM(AO18,BJ18,CE18,CZ18,DU18,EP18,FK18)</f>
        <v>0</v>
      </c>
      <c r="U18" s="234">
        <f>SUM(AP18,BK18,CF18,DA18,DV18,EQ18,FL18)</f>
        <v>0</v>
      </c>
      <c r="V18" s="234">
        <f>SUM(AQ18,BL18,CG18,DB18,DW18,ER18,FM18)</f>
        <v>0</v>
      </c>
      <c r="W18" s="234">
        <f>SUM(AR18,BM18,CH18,DC18,DX18,ES18,FN18)</f>
        <v>0</v>
      </c>
      <c r="X18" s="234">
        <f>SUM(AS18,BN18,CI18,DD18,DY18,ET18,FO18)</f>
        <v>0</v>
      </c>
      <c r="Y18" s="234">
        <f>SUM(Z18:AS18)</f>
        <v>53</v>
      </c>
      <c r="Z18" s="234">
        <v>0</v>
      </c>
      <c r="AA18" s="234">
        <v>0</v>
      </c>
      <c r="AB18" s="234">
        <v>0</v>
      </c>
      <c r="AC18" s="234">
        <v>53</v>
      </c>
      <c r="AD18" s="234">
        <v>0</v>
      </c>
      <c r="AE18" s="234">
        <v>0</v>
      </c>
      <c r="AF18" s="234">
        <v>0</v>
      </c>
      <c r="AG18" s="234">
        <v>0</v>
      </c>
      <c r="AH18" s="234">
        <v>0</v>
      </c>
      <c r="AI18" s="234">
        <v>0</v>
      </c>
      <c r="AJ18" s="234" t="s">
        <v>639</v>
      </c>
      <c r="AK18" s="234" t="s">
        <v>639</v>
      </c>
      <c r="AL18" s="234">
        <v>0</v>
      </c>
      <c r="AM18" s="234" t="s">
        <v>639</v>
      </c>
      <c r="AN18" s="234" t="s">
        <v>639</v>
      </c>
      <c r="AO18" s="234">
        <v>0</v>
      </c>
      <c r="AP18" s="234" t="s">
        <v>639</v>
      </c>
      <c r="AQ18" s="234">
        <v>0</v>
      </c>
      <c r="AR18" s="234" t="s">
        <v>639</v>
      </c>
      <c r="AS18" s="234">
        <v>0</v>
      </c>
      <c r="AT18" s="234">
        <f>SUM(AU18:BN18)</f>
        <v>571</v>
      </c>
      <c r="AU18" s="234">
        <v>0</v>
      </c>
      <c r="AV18" s="234">
        <v>0</v>
      </c>
      <c r="AW18" s="234">
        <v>0</v>
      </c>
      <c r="AX18" s="234">
        <v>446</v>
      </c>
      <c r="AY18" s="234">
        <v>125</v>
      </c>
      <c r="AZ18" s="234">
        <v>0</v>
      </c>
      <c r="BA18" s="234">
        <v>0</v>
      </c>
      <c r="BB18" s="234">
        <v>0</v>
      </c>
      <c r="BC18" s="234">
        <v>0</v>
      </c>
      <c r="BD18" s="234">
        <v>0</v>
      </c>
      <c r="BE18" s="234" t="s">
        <v>639</v>
      </c>
      <c r="BF18" s="234" t="s">
        <v>639</v>
      </c>
      <c r="BG18" s="234" t="s">
        <v>639</v>
      </c>
      <c r="BH18" s="234" t="s">
        <v>639</v>
      </c>
      <c r="BI18" s="234" t="s">
        <v>639</v>
      </c>
      <c r="BJ18" s="234" t="s">
        <v>639</v>
      </c>
      <c r="BK18" s="234" t="s">
        <v>639</v>
      </c>
      <c r="BL18" s="234" t="s">
        <v>639</v>
      </c>
      <c r="BM18" s="234" t="s">
        <v>639</v>
      </c>
      <c r="BN18" s="234">
        <v>0</v>
      </c>
      <c r="BO18" s="234">
        <f>SUM(BP18:CI18)</f>
        <v>0</v>
      </c>
      <c r="BP18" s="234">
        <v>0</v>
      </c>
      <c r="BQ18" s="234">
        <v>0</v>
      </c>
      <c r="BR18" s="234">
        <v>0</v>
      </c>
      <c r="BS18" s="234">
        <v>0</v>
      </c>
      <c r="BT18" s="234">
        <v>0</v>
      </c>
      <c r="BU18" s="234">
        <v>0</v>
      </c>
      <c r="BV18" s="234">
        <v>0</v>
      </c>
      <c r="BW18" s="234">
        <v>0</v>
      </c>
      <c r="BX18" s="234">
        <v>0</v>
      </c>
      <c r="BY18" s="234">
        <v>0</v>
      </c>
      <c r="BZ18" s="234">
        <v>0</v>
      </c>
      <c r="CA18" s="234">
        <v>0</v>
      </c>
      <c r="CB18" s="234" t="s">
        <v>639</v>
      </c>
      <c r="CC18" s="234" t="s">
        <v>639</v>
      </c>
      <c r="CD18" s="234" t="s">
        <v>639</v>
      </c>
      <c r="CE18" s="234" t="s">
        <v>639</v>
      </c>
      <c r="CF18" s="234" t="s">
        <v>639</v>
      </c>
      <c r="CG18" s="234" t="s">
        <v>639</v>
      </c>
      <c r="CH18" s="234" t="s">
        <v>639</v>
      </c>
      <c r="CI18" s="234">
        <v>0</v>
      </c>
      <c r="CJ18" s="234">
        <f>SUM(CK18:DD18)</f>
        <v>0</v>
      </c>
      <c r="CK18" s="234">
        <v>0</v>
      </c>
      <c r="CL18" s="234">
        <v>0</v>
      </c>
      <c r="CM18" s="234">
        <v>0</v>
      </c>
      <c r="CN18" s="234">
        <v>0</v>
      </c>
      <c r="CO18" s="234">
        <v>0</v>
      </c>
      <c r="CP18" s="234">
        <v>0</v>
      </c>
      <c r="CQ18" s="234">
        <v>0</v>
      </c>
      <c r="CR18" s="234">
        <v>0</v>
      </c>
      <c r="CS18" s="234">
        <v>0</v>
      </c>
      <c r="CT18" s="234">
        <v>0</v>
      </c>
      <c r="CU18" s="234">
        <v>0</v>
      </c>
      <c r="CV18" s="234">
        <v>0</v>
      </c>
      <c r="CW18" s="234" t="s">
        <v>639</v>
      </c>
      <c r="CX18" s="234" t="s">
        <v>639</v>
      </c>
      <c r="CY18" s="234" t="s">
        <v>639</v>
      </c>
      <c r="CZ18" s="234" t="s">
        <v>639</v>
      </c>
      <c r="DA18" s="234" t="s">
        <v>639</v>
      </c>
      <c r="DB18" s="234" t="s">
        <v>639</v>
      </c>
      <c r="DC18" s="234" t="s">
        <v>639</v>
      </c>
      <c r="DD18" s="234">
        <v>0</v>
      </c>
      <c r="DE18" s="234">
        <f>SUM(DF18:DY18)</f>
        <v>0</v>
      </c>
      <c r="DF18" s="234">
        <v>0</v>
      </c>
      <c r="DG18" s="234">
        <v>0</v>
      </c>
      <c r="DH18" s="234">
        <v>0</v>
      </c>
      <c r="DI18" s="234">
        <v>0</v>
      </c>
      <c r="DJ18" s="234">
        <v>0</v>
      </c>
      <c r="DK18" s="234">
        <v>0</v>
      </c>
      <c r="DL18" s="234">
        <v>0</v>
      </c>
      <c r="DM18" s="234">
        <v>0</v>
      </c>
      <c r="DN18" s="234">
        <v>0</v>
      </c>
      <c r="DO18" s="234">
        <v>0</v>
      </c>
      <c r="DP18" s="234">
        <v>0</v>
      </c>
      <c r="DQ18" s="234">
        <v>0</v>
      </c>
      <c r="DR18" s="234" t="s">
        <v>639</v>
      </c>
      <c r="DS18" s="234" t="s">
        <v>639</v>
      </c>
      <c r="DT18" s="234">
        <v>0</v>
      </c>
      <c r="DU18" s="234" t="s">
        <v>639</v>
      </c>
      <c r="DV18" s="234" t="s">
        <v>639</v>
      </c>
      <c r="DW18" s="234" t="s">
        <v>639</v>
      </c>
      <c r="DX18" s="234" t="s">
        <v>639</v>
      </c>
      <c r="DY18" s="234">
        <v>0</v>
      </c>
      <c r="DZ18" s="234">
        <f>SUM(EA18:ET18)</f>
        <v>0</v>
      </c>
      <c r="EA18" s="234">
        <v>0</v>
      </c>
      <c r="EB18" s="234">
        <v>0</v>
      </c>
      <c r="EC18" s="234">
        <v>0</v>
      </c>
      <c r="ED18" s="234">
        <v>0</v>
      </c>
      <c r="EE18" s="234">
        <v>0</v>
      </c>
      <c r="EF18" s="234">
        <v>0</v>
      </c>
      <c r="EG18" s="234">
        <v>0</v>
      </c>
      <c r="EH18" s="234">
        <v>0</v>
      </c>
      <c r="EI18" s="234">
        <v>0</v>
      </c>
      <c r="EJ18" s="234">
        <v>0</v>
      </c>
      <c r="EK18" s="234" t="s">
        <v>639</v>
      </c>
      <c r="EL18" s="234" t="s">
        <v>639</v>
      </c>
      <c r="EM18" s="234" t="s">
        <v>639</v>
      </c>
      <c r="EN18" s="234">
        <v>0</v>
      </c>
      <c r="EO18" s="234">
        <v>0</v>
      </c>
      <c r="EP18" s="234" t="s">
        <v>639</v>
      </c>
      <c r="EQ18" s="234" t="s">
        <v>639</v>
      </c>
      <c r="ER18" s="234" t="s">
        <v>639</v>
      </c>
      <c r="ES18" s="234">
        <v>0</v>
      </c>
      <c r="ET18" s="234">
        <v>0</v>
      </c>
      <c r="EU18" s="234">
        <f>SUM(EV18:FO18)</f>
        <v>0</v>
      </c>
      <c r="EV18" s="234">
        <v>0</v>
      </c>
      <c r="EW18" s="234">
        <v>0</v>
      </c>
      <c r="EX18" s="234">
        <v>0</v>
      </c>
      <c r="EY18" s="234">
        <v>0</v>
      </c>
      <c r="EZ18" s="234">
        <v>0</v>
      </c>
      <c r="FA18" s="234">
        <v>0</v>
      </c>
      <c r="FB18" s="234">
        <v>0</v>
      </c>
      <c r="FC18" s="234">
        <v>0</v>
      </c>
      <c r="FD18" s="234">
        <v>0</v>
      </c>
      <c r="FE18" s="234">
        <v>0</v>
      </c>
      <c r="FF18" s="234">
        <v>0</v>
      </c>
      <c r="FG18" s="234">
        <v>0</v>
      </c>
      <c r="FH18" s="234" t="s">
        <v>639</v>
      </c>
      <c r="FI18" s="234" t="s">
        <v>639</v>
      </c>
      <c r="FJ18" s="234" t="s">
        <v>639</v>
      </c>
      <c r="FK18" s="234">
        <v>0</v>
      </c>
      <c r="FL18" s="234">
        <v>0</v>
      </c>
      <c r="FM18" s="234">
        <v>0</v>
      </c>
      <c r="FN18" s="234">
        <v>0</v>
      </c>
      <c r="FO18" s="234">
        <v>0</v>
      </c>
    </row>
    <row r="19" spans="1:171" s="201" customFormat="1" ht="12" customHeight="1">
      <c r="A19" s="202" t="s">
        <v>188</v>
      </c>
      <c r="B19" s="203" t="s">
        <v>213</v>
      </c>
      <c r="C19" s="202" t="s">
        <v>214</v>
      </c>
      <c r="D19" s="234">
        <f>SUM(Y19,AT19,BO19,CJ19,DE19,DZ19,EU19)</f>
        <v>695</v>
      </c>
      <c r="E19" s="234">
        <f>SUM(Z19,AU19,BP19,CK19,DF19,EA19,EV19)</f>
        <v>11</v>
      </c>
      <c r="F19" s="234">
        <f>SUM(AA19,AV19,BQ19,CL19,DG19,EB19,EW19)</f>
        <v>1</v>
      </c>
      <c r="G19" s="234">
        <f>SUM(AB19,AW19,BR19,CM19,DH19,EC19,EX19)</f>
        <v>0</v>
      </c>
      <c r="H19" s="234">
        <f>SUM(AC19,AX19,BS19,CN19,DI19,ED19,EY19)</f>
        <v>462</v>
      </c>
      <c r="I19" s="234">
        <f>SUM(AD19,AY19,BT19,CO19,DJ19,EE19,EZ19)</f>
        <v>118</v>
      </c>
      <c r="J19" s="234">
        <f>SUM(AE19,AZ19,BU19,CP19,DK19,EF19,FA19)</f>
        <v>71</v>
      </c>
      <c r="K19" s="234">
        <f>SUM(AF19,BA19,BV19,CQ19,DL19,EG19,FB19)</f>
        <v>1</v>
      </c>
      <c r="L19" s="234">
        <f>SUM(AG19,BB19,BW19,CR19,DM19,EH19,FC19)</f>
        <v>0</v>
      </c>
      <c r="M19" s="234">
        <f>SUM(AH19,BC19,BX19,CS19,DN19,EI19,FD19)</f>
        <v>0</v>
      </c>
      <c r="N19" s="234">
        <f>SUM(AI19,BD19,BY19,CT19,DO19,EJ19,FE19)</f>
        <v>1</v>
      </c>
      <c r="O19" s="234">
        <f>SUM(AJ19,BE19,BZ19,CU19,DP19,EK19,FF19)</f>
        <v>0</v>
      </c>
      <c r="P19" s="234">
        <f>SUM(AK19,BF19,CA19,CV19,DQ19,EL19,FG19)</f>
        <v>0</v>
      </c>
      <c r="Q19" s="234">
        <f>SUM(AL19,BG19,CB19,CW19,DR19,EM19,FH19)</f>
        <v>0</v>
      </c>
      <c r="R19" s="234">
        <f>SUM(AM19,BH19,CC19,CX19,DS19,EN19,FI19)</f>
        <v>0</v>
      </c>
      <c r="S19" s="234">
        <f>SUM(AN19,BI19,CD19,CY19,DT19,EO19,FJ19)</f>
        <v>0</v>
      </c>
      <c r="T19" s="234">
        <f>SUM(AO19,BJ19,CE19,CZ19,DU19,EP19,FK19)</f>
        <v>0</v>
      </c>
      <c r="U19" s="234">
        <f>SUM(AP19,BK19,CF19,DA19,DV19,EQ19,FL19)</f>
        <v>0</v>
      </c>
      <c r="V19" s="234">
        <f>SUM(AQ19,BL19,CG19,DB19,DW19,ER19,FM19)</f>
        <v>0</v>
      </c>
      <c r="W19" s="234">
        <f>SUM(AR19,BM19,CH19,DC19,DX19,ES19,FN19)</f>
        <v>0</v>
      </c>
      <c r="X19" s="234">
        <f>SUM(AS19,BN19,CI19,DD19,DY19,ET19,FO19)</f>
        <v>30</v>
      </c>
      <c r="Y19" s="234">
        <f>SUM(Z19:AS19)</f>
        <v>0</v>
      </c>
      <c r="Z19" s="234">
        <v>0</v>
      </c>
      <c r="AA19" s="234">
        <v>0</v>
      </c>
      <c r="AB19" s="234">
        <v>0</v>
      </c>
      <c r="AC19" s="234">
        <v>0</v>
      </c>
      <c r="AD19" s="234">
        <v>0</v>
      </c>
      <c r="AE19" s="234">
        <v>0</v>
      </c>
      <c r="AF19" s="234">
        <v>0</v>
      </c>
      <c r="AG19" s="234">
        <v>0</v>
      </c>
      <c r="AH19" s="234">
        <v>0</v>
      </c>
      <c r="AI19" s="234">
        <v>0</v>
      </c>
      <c r="AJ19" s="234" t="s">
        <v>639</v>
      </c>
      <c r="AK19" s="234" t="s">
        <v>639</v>
      </c>
      <c r="AL19" s="234">
        <v>0</v>
      </c>
      <c r="AM19" s="234" t="s">
        <v>639</v>
      </c>
      <c r="AN19" s="234" t="s">
        <v>639</v>
      </c>
      <c r="AO19" s="234">
        <v>0</v>
      </c>
      <c r="AP19" s="234" t="s">
        <v>639</v>
      </c>
      <c r="AQ19" s="234">
        <v>0</v>
      </c>
      <c r="AR19" s="234" t="s">
        <v>639</v>
      </c>
      <c r="AS19" s="234">
        <v>0</v>
      </c>
      <c r="AT19" s="234">
        <f>SUM(AU19:BN19)</f>
        <v>624</v>
      </c>
      <c r="AU19" s="234">
        <v>11</v>
      </c>
      <c r="AV19" s="234">
        <v>1</v>
      </c>
      <c r="AW19" s="234">
        <v>0</v>
      </c>
      <c r="AX19" s="234">
        <v>462</v>
      </c>
      <c r="AY19" s="234">
        <v>118</v>
      </c>
      <c r="AZ19" s="234">
        <v>0</v>
      </c>
      <c r="BA19" s="234">
        <v>1</v>
      </c>
      <c r="BB19" s="234">
        <v>0</v>
      </c>
      <c r="BC19" s="234">
        <v>0</v>
      </c>
      <c r="BD19" s="234">
        <v>1</v>
      </c>
      <c r="BE19" s="234" t="s">
        <v>639</v>
      </c>
      <c r="BF19" s="234" t="s">
        <v>639</v>
      </c>
      <c r="BG19" s="234" t="s">
        <v>639</v>
      </c>
      <c r="BH19" s="234" t="s">
        <v>639</v>
      </c>
      <c r="BI19" s="234" t="s">
        <v>639</v>
      </c>
      <c r="BJ19" s="234" t="s">
        <v>639</v>
      </c>
      <c r="BK19" s="234" t="s">
        <v>639</v>
      </c>
      <c r="BL19" s="234" t="s">
        <v>639</v>
      </c>
      <c r="BM19" s="234" t="s">
        <v>639</v>
      </c>
      <c r="BN19" s="234">
        <v>30</v>
      </c>
      <c r="BO19" s="234">
        <f>SUM(BP19:CI19)</f>
        <v>0</v>
      </c>
      <c r="BP19" s="234">
        <v>0</v>
      </c>
      <c r="BQ19" s="234">
        <v>0</v>
      </c>
      <c r="BR19" s="234">
        <v>0</v>
      </c>
      <c r="BS19" s="234">
        <v>0</v>
      </c>
      <c r="BT19" s="234">
        <v>0</v>
      </c>
      <c r="BU19" s="234">
        <v>0</v>
      </c>
      <c r="BV19" s="234">
        <v>0</v>
      </c>
      <c r="BW19" s="234">
        <v>0</v>
      </c>
      <c r="BX19" s="234">
        <v>0</v>
      </c>
      <c r="BY19" s="234">
        <v>0</v>
      </c>
      <c r="BZ19" s="234">
        <v>0</v>
      </c>
      <c r="CA19" s="234">
        <v>0</v>
      </c>
      <c r="CB19" s="234" t="s">
        <v>639</v>
      </c>
      <c r="CC19" s="234" t="s">
        <v>639</v>
      </c>
      <c r="CD19" s="234" t="s">
        <v>639</v>
      </c>
      <c r="CE19" s="234" t="s">
        <v>639</v>
      </c>
      <c r="CF19" s="234" t="s">
        <v>639</v>
      </c>
      <c r="CG19" s="234" t="s">
        <v>639</v>
      </c>
      <c r="CH19" s="234" t="s">
        <v>639</v>
      </c>
      <c r="CI19" s="234">
        <v>0</v>
      </c>
      <c r="CJ19" s="234">
        <f>SUM(CK19:DD19)</f>
        <v>0</v>
      </c>
      <c r="CK19" s="234">
        <v>0</v>
      </c>
      <c r="CL19" s="234">
        <v>0</v>
      </c>
      <c r="CM19" s="234">
        <v>0</v>
      </c>
      <c r="CN19" s="234">
        <v>0</v>
      </c>
      <c r="CO19" s="234">
        <v>0</v>
      </c>
      <c r="CP19" s="234">
        <v>0</v>
      </c>
      <c r="CQ19" s="234">
        <v>0</v>
      </c>
      <c r="CR19" s="234">
        <v>0</v>
      </c>
      <c r="CS19" s="234">
        <v>0</v>
      </c>
      <c r="CT19" s="234">
        <v>0</v>
      </c>
      <c r="CU19" s="234">
        <v>0</v>
      </c>
      <c r="CV19" s="234">
        <v>0</v>
      </c>
      <c r="CW19" s="234" t="s">
        <v>639</v>
      </c>
      <c r="CX19" s="234" t="s">
        <v>639</v>
      </c>
      <c r="CY19" s="234" t="s">
        <v>639</v>
      </c>
      <c r="CZ19" s="234" t="s">
        <v>639</v>
      </c>
      <c r="DA19" s="234" t="s">
        <v>639</v>
      </c>
      <c r="DB19" s="234" t="s">
        <v>639</v>
      </c>
      <c r="DC19" s="234" t="s">
        <v>639</v>
      </c>
      <c r="DD19" s="234">
        <v>0</v>
      </c>
      <c r="DE19" s="234">
        <f>SUM(DF19:DY19)</f>
        <v>0</v>
      </c>
      <c r="DF19" s="234">
        <v>0</v>
      </c>
      <c r="DG19" s="234">
        <v>0</v>
      </c>
      <c r="DH19" s="234">
        <v>0</v>
      </c>
      <c r="DI19" s="234">
        <v>0</v>
      </c>
      <c r="DJ19" s="234">
        <v>0</v>
      </c>
      <c r="DK19" s="234">
        <v>0</v>
      </c>
      <c r="DL19" s="234">
        <v>0</v>
      </c>
      <c r="DM19" s="234">
        <v>0</v>
      </c>
      <c r="DN19" s="234">
        <v>0</v>
      </c>
      <c r="DO19" s="234">
        <v>0</v>
      </c>
      <c r="DP19" s="234">
        <v>0</v>
      </c>
      <c r="DQ19" s="234">
        <v>0</v>
      </c>
      <c r="DR19" s="234" t="s">
        <v>639</v>
      </c>
      <c r="DS19" s="234" t="s">
        <v>639</v>
      </c>
      <c r="DT19" s="234">
        <v>0</v>
      </c>
      <c r="DU19" s="234" t="s">
        <v>639</v>
      </c>
      <c r="DV19" s="234" t="s">
        <v>639</v>
      </c>
      <c r="DW19" s="234" t="s">
        <v>639</v>
      </c>
      <c r="DX19" s="234" t="s">
        <v>639</v>
      </c>
      <c r="DY19" s="234">
        <v>0</v>
      </c>
      <c r="DZ19" s="234">
        <f>SUM(EA19:ET19)</f>
        <v>0</v>
      </c>
      <c r="EA19" s="234">
        <v>0</v>
      </c>
      <c r="EB19" s="234">
        <v>0</v>
      </c>
      <c r="EC19" s="234">
        <v>0</v>
      </c>
      <c r="ED19" s="234">
        <v>0</v>
      </c>
      <c r="EE19" s="234">
        <v>0</v>
      </c>
      <c r="EF19" s="234">
        <v>0</v>
      </c>
      <c r="EG19" s="234">
        <v>0</v>
      </c>
      <c r="EH19" s="234">
        <v>0</v>
      </c>
      <c r="EI19" s="234">
        <v>0</v>
      </c>
      <c r="EJ19" s="234">
        <v>0</v>
      </c>
      <c r="EK19" s="234" t="s">
        <v>639</v>
      </c>
      <c r="EL19" s="234" t="s">
        <v>639</v>
      </c>
      <c r="EM19" s="234" t="s">
        <v>639</v>
      </c>
      <c r="EN19" s="234">
        <v>0</v>
      </c>
      <c r="EO19" s="234">
        <v>0</v>
      </c>
      <c r="EP19" s="234" t="s">
        <v>639</v>
      </c>
      <c r="EQ19" s="234" t="s">
        <v>639</v>
      </c>
      <c r="ER19" s="234" t="s">
        <v>639</v>
      </c>
      <c r="ES19" s="234">
        <v>0</v>
      </c>
      <c r="ET19" s="234">
        <v>0</v>
      </c>
      <c r="EU19" s="234">
        <f>SUM(EV19:FO19)</f>
        <v>71</v>
      </c>
      <c r="EV19" s="234">
        <v>0</v>
      </c>
      <c r="EW19" s="234">
        <v>0</v>
      </c>
      <c r="EX19" s="234">
        <v>0</v>
      </c>
      <c r="EY19" s="234">
        <v>0</v>
      </c>
      <c r="EZ19" s="234">
        <v>0</v>
      </c>
      <c r="FA19" s="234">
        <v>71</v>
      </c>
      <c r="FB19" s="234">
        <v>0</v>
      </c>
      <c r="FC19" s="234">
        <v>0</v>
      </c>
      <c r="FD19" s="234">
        <v>0</v>
      </c>
      <c r="FE19" s="234">
        <v>0</v>
      </c>
      <c r="FF19" s="234">
        <v>0</v>
      </c>
      <c r="FG19" s="234">
        <v>0</v>
      </c>
      <c r="FH19" s="234" t="s">
        <v>639</v>
      </c>
      <c r="FI19" s="234" t="s">
        <v>639</v>
      </c>
      <c r="FJ19" s="234" t="s">
        <v>639</v>
      </c>
      <c r="FK19" s="234">
        <v>0</v>
      </c>
      <c r="FL19" s="234">
        <v>0</v>
      </c>
      <c r="FM19" s="234">
        <v>0</v>
      </c>
      <c r="FN19" s="234">
        <v>0</v>
      </c>
      <c r="FO19" s="234">
        <v>0</v>
      </c>
    </row>
    <row r="20" spans="1:171" s="201" customFormat="1" ht="12" customHeight="1">
      <c r="A20" s="202" t="s">
        <v>188</v>
      </c>
      <c r="B20" s="203" t="s">
        <v>215</v>
      </c>
      <c r="C20" s="202" t="s">
        <v>216</v>
      </c>
      <c r="D20" s="234">
        <f>SUM(Y20,AT20,BO20,CJ20,DE20,DZ20,EU20)</f>
        <v>172</v>
      </c>
      <c r="E20" s="234">
        <f>SUM(Z20,AU20,BP20,CK20,DF20,EA20,EV20)</f>
        <v>0</v>
      </c>
      <c r="F20" s="234">
        <f>SUM(AA20,AV20,BQ20,CL20,DG20,EB20,EW20)</f>
        <v>0</v>
      </c>
      <c r="G20" s="234">
        <f>SUM(AB20,AW20,BR20,CM20,DH20,EC20,EX20)</f>
        <v>0</v>
      </c>
      <c r="H20" s="234">
        <f>SUM(AC20,AX20,BS20,CN20,DI20,ED20,EY20)</f>
        <v>0</v>
      </c>
      <c r="I20" s="234">
        <f>SUM(AD20,AY20,BT20,CO20,DJ20,EE20,EZ20)</f>
        <v>0</v>
      </c>
      <c r="J20" s="234">
        <f>SUM(AE20,AZ20,BU20,CP20,DK20,EF20,FA20)</f>
        <v>0</v>
      </c>
      <c r="K20" s="234">
        <f>SUM(AF20,BA20,BV20,CQ20,DL20,EG20,FB20)</f>
        <v>0</v>
      </c>
      <c r="L20" s="234">
        <f>SUM(AG20,BB20,BW20,CR20,DM20,EH20,FC20)</f>
        <v>0</v>
      </c>
      <c r="M20" s="234">
        <f>SUM(AH20,BC20,BX20,CS20,DN20,EI20,FD20)</f>
        <v>0</v>
      </c>
      <c r="N20" s="234">
        <f>SUM(AI20,BD20,BY20,CT20,DO20,EJ20,FE20)</f>
        <v>0</v>
      </c>
      <c r="O20" s="234">
        <f>SUM(AJ20,BE20,BZ20,CU20,DP20,EK20,FF20)</f>
        <v>0</v>
      </c>
      <c r="P20" s="234">
        <f>SUM(AK20,BF20,CA20,CV20,DQ20,EL20,FG20)</f>
        <v>0</v>
      </c>
      <c r="Q20" s="234">
        <f>SUM(AL20,BG20,CB20,CW20,DR20,EM20,FH20)</f>
        <v>0</v>
      </c>
      <c r="R20" s="234">
        <f>SUM(AM20,BH20,CC20,CX20,DS20,EN20,FI20)</f>
        <v>0</v>
      </c>
      <c r="S20" s="234">
        <f>SUM(AN20,BI20,CD20,CY20,DT20,EO20,FJ20)</f>
        <v>0</v>
      </c>
      <c r="T20" s="234">
        <f>SUM(AO20,BJ20,CE20,CZ20,DU20,EP20,FK20)</f>
        <v>0</v>
      </c>
      <c r="U20" s="234">
        <f>SUM(AP20,BK20,CF20,DA20,DV20,EQ20,FL20)</f>
        <v>0</v>
      </c>
      <c r="V20" s="234">
        <f>SUM(AQ20,BL20,CG20,DB20,DW20,ER20,FM20)</f>
        <v>0</v>
      </c>
      <c r="W20" s="234">
        <f>SUM(AR20,BM20,CH20,DC20,DX20,ES20,FN20)</f>
        <v>0</v>
      </c>
      <c r="X20" s="234">
        <f>SUM(AS20,BN20,CI20,DD20,DY20,ET20,FO20)</f>
        <v>172</v>
      </c>
      <c r="Y20" s="234">
        <f>SUM(Z20:AS20)</f>
        <v>0</v>
      </c>
      <c r="Z20" s="234">
        <v>0</v>
      </c>
      <c r="AA20" s="234">
        <v>0</v>
      </c>
      <c r="AB20" s="234">
        <v>0</v>
      </c>
      <c r="AC20" s="234">
        <v>0</v>
      </c>
      <c r="AD20" s="234">
        <v>0</v>
      </c>
      <c r="AE20" s="234">
        <v>0</v>
      </c>
      <c r="AF20" s="234">
        <v>0</v>
      </c>
      <c r="AG20" s="234">
        <v>0</v>
      </c>
      <c r="AH20" s="234">
        <v>0</v>
      </c>
      <c r="AI20" s="234">
        <v>0</v>
      </c>
      <c r="AJ20" s="234" t="s">
        <v>639</v>
      </c>
      <c r="AK20" s="234" t="s">
        <v>639</v>
      </c>
      <c r="AL20" s="234">
        <v>0</v>
      </c>
      <c r="AM20" s="234" t="s">
        <v>639</v>
      </c>
      <c r="AN20" s="234" t="s">
        <v>639</v>
      </c>
      <c r="AO20" s="234">
        <v>0</v>
      </c>
      <c r="AP20" s="234" t="s">
        <v>639</v>
      </c>
      <c r="AQ20" s="234">
        <v>0</v>
      </c>
      <c r="AR20" s="234" t="s">
        <v>639</v>
      </c>
      <c r="AS20" s="234">
        <v>0</v>
      </c>
      <c r="AT20" s="234">
        <f>SUM(AU20:BN20)</f>
        <v>146</v>
      </c>
      <c r="AU20" s="234">
        <v>0</v>
      </c>
      <c r="AV20" s="234">
        <v>0</v>
      </c>
      <c r="AW20" s="234">
        <v>0</v>
      </c>
      <c r="AX20" s="234">
        <v>0</v>
      </c>
      <c r="AY20" s="234">
        <v>0</v>
      </c>
      <c r="AZ20" s="234">
        <v>0</v>
      </c>
      <c r="BA20" s="234">
        <v>0</v>
      </c>
      <c r="BB20" s="234">
        <v>0</v>
      </c>
      <c r="BC20" s="234">
        <v>0</v>
      </c>
      <c r="BD20" s="234">
        <v>0</v>
      </c>
      <c r="BE20" s="234" t="s">
        <v>639</v>
      </c>
      <c r="BF20" s="234" t="s">
        <v>639</v>
      </c>
      <c r="BG20" s="234" t="s">
        <v>639</v>
      </c>
      <c r="BH20" s="234" t="s">
        <v>639</v>
      </c>
      <c r="BI20" s="234" t="s">
        <v>639</v>
      </c>
      <c r="BJ20" s="234" t="s">
        <v>639</v>
      </c>
      <c r="BK20" s="234" t="s">
        <v>639</v>
      </c>
      <c r="BL20" s="234" t="s">
        <v>639</v>
      </c>
      <c r="BM20" s="234" t="s">
        <v>639</v>
      </c>
      <c r="BN20" s="234">
        <v>146</v>
      </c>
      <c r="BO20" s="234">
        <f>SUM(BP20:CI20)</f>
        <v>0</v>
      </c>
      <c r="BP20" s="234">
        <v>0</v>
      </c>
      <c r="BQ20" s="234">
        <v>0</v>
      </c>
      <c r="BR20" s="234">
        <v>0</v>
      </c>
      <c r="BS20" s="234">
        <v>0</v>
      </c>
      <c r="BT20" s="234">
        <v>0</v>
      </c>
      <c r="BU20" s="234">
        <v>0</v>
      </c>
      <c r="BV20" s="234">
        <v>0</v>
      </c>
      <c r="BW20" s="234">
        <v>0</v>
      </c>
      <c r="BX20" s="234">
        <v>0</v>
      </c>
      <c r="BY20" s="234">
        <v>0</v>
      </c>
      <c r="BZ20" s="234">
        <v>0</v>
      </c>
      <c r="CA20" s="234">
        <v>0</v>
      </c>
      <c r="CB20" s="234" t="s">
        <v>639</v>
      </c>
      <c r="CC20" s="234" t="s">
        <v>639</v>
      </c>
      <c r="CD20" s="234" t="s">
        <v>639</v>
      </c>
      <c r="CE20" s="234" t="s">
        <v>639</v>
      </c>
      <c r="CF20" s="234" t="s">
        <v>639</v>
      </c>
      <c r="CG20" s="234" t="s">
        <v>639</v>
      </c>
      <c r="CH20" s="234" t="s">
        <v>639</v>
      </c>
      <c r="CI20" s="234">
        <v>0</v>
      </c>
      <c r="CJ20" s="234">
        <f>SUM(CK20:DD20)</f>
        <v>0</v>
      </c>
      <c r="CK20" s="234">
        <v>0</v>
      </c>
      <c r="CL20" s="234">
        <v>0</v>
      </c>
      <c r="CM20" s="234">
        <v>0</v>
      </c>
      <c r="CN20" s="234">
        <v>0</v>
      </c>
      <c r="CO20" s="234">
        <v>0</v>
      </c>
      <c r="CP20" s="234">
        <v>0</v>
      </c>
      <c r="CQ20" s="234">
        <v>0</v>
      </c>
      <c r="CR20" s="234">
        <v>0</v>
      </c>
      <c r="CS20" s="234">
        <v>0</v>
      </c>
      <c r="CT20" s="234">
        <v>0</v>
      </c>
      <c r="CU20" s="234">
        <v>0</v>
      </c>
      <c r="CV20" s="234">
        <v>0</v>
      </c>
      <c r="CW20" s="234" t="s">
        <v>639</v>
      </c>
      <c r="CX20" s="234" t="s">
        <v>639</v>
      </c>
      <c r="CY20" s="234" t="s">
        <v>639</v>
      </c>
      <c r="CZ20" s="234" t="s">
        <v>639</v>
      </c>
      <c r="DA20" s="234" t="s">
        <v>639</v>
      </c>
      <c r="DB20" s="234" t="s">
        <v>639</v>
      </c>
      <c r="DC20" s="234" t="s">
        <v>639</v>
      </c>
      <c r="DD20" s="234">
        <v>0</v>
      </c>
      <c r="DE20" s="234">
        <f>SUM(DF20:DY20)</f>
        <v>0</v>
      </c>
      <c r="DF20" s="234">
        <v>0</v>
      </c>
      <c r="DG20" s="234">
        <v>0</v>
      </c>
      <c r="DH20" s="234">
        <v>0</v>
      </c>
      <c r="DI20" s="234">
        <v>0</v>
      </c>
      <c r="DJ20" s="234">
        <v>0</v>
      </c>
      <c r="DK20" s="234">
        <v>0</v>
      </c>
      <c r="DL20" s="234">
        <v>0</v>
      </c>
      <c r="DM20" s="234">
        <v>0</v>
      </c>
      <c r="DN20" s="234">
        <v>0</v>
      </c>
      <c r="DO20" s="234">
        <v>0</v>
      </c>
      <c r="DP20" s="234">
        <v>0</v>
      </c>
      <c r="DQ20" s="234">
        <v>0</v>
      </c>
      <c r="DR20" s="234" t="s">
        <v>639</v>
      </c>
      <c r="DS20" s="234" t="s">
        <v>639</v>
      </c>
      <c r="DT20" s="234">
        <v>0</v>
      </c>
      <c r="DU20" s="234" t="s">
        <v>639</v>
      </c>
      <c r="DV20" s="234" t="s">
        <v>639</v>
      </c>
      <c r="DW20" s="234" t="s">
        <v>639</v>
      </c>
      <c r="DX20" s="234" t="s">
        <v>639</v>
      </c>
      <c r="DY20" s="234">
        <v>0</v>
      </c>
      <c r="DZ20" s="234">
        <f>SUM(EA20:ET20)</f>
        <v>0</v>
      </c>
      <c r="EA20" s="234">
        <v>0</v>
      </c>
      <c r="EB20" s="234">
        <v>0</v>
      </c>
      <c r="EC20" s="234">
        <v>0</v>
      </c>
      <c r="ED20" s="234">
        <v>0</v>
      </c>
      <c r="EE20" s="234">
        <v>0</v>
      </c>
      <c r="EF20" s="234">
        <v>0</v>
      </c>
      <c r="EG20" s="234">
        <v>0</v>
      </c>
      <c r="EH20" s="234">
        <v>0</v>
      </c>
      <c r="EI20" s="234">
        <v>0</v>
      </c>
      <c r="EJ20" s="234">
        <v>0</v>
      </c>
      <c r="EK20" s="234" t="s">
        <v>639</v>
      </c>
      <c r="EL20" s="234" t="s">
        <v>639</v>
      </c>
      <c r="EM20" s="234" t="s">
        <v>639</v>
      </c>
      <c r="EN20" s="234">
        <v>0</v>
      </c>
      <c r="EO20" s="234">
        <v>0</v>
      </c>
      <c r="EP20" s="234" t="s">
        <v>639</v>
      </c>
      <c r="EQ20" s="234" t="s">
        <v>639</v>
      </c>
      <c r="ER20" s="234" t="s">
        <v>639</v>
      </c>
      <c r="ES20" s="234">
        <v>0</v>
      </c>
      <c r="ET20" s="234">
        <v>0</v>
      </c>
      <c r="EU20" s="234">
        <f>SUM(EV20:FO20)</f>
        <v>26</v>
      </c>
      <c r="EV20" s="234">
        <v>0</v>
      </c>
      <c r="EW20" s="234">
        <v>0</v>
      </c>
      <c r="EX20" s="234">
        <v>0</v>
      </c>
      <c r="EY20" s="234">
        <v>0</v>
      </c>
      <c r="EZ20" s="234">
        <v>0</v>
      </c>
      <c r="FA20" s="234">
        <v>0</v>
      </c>
      <c r="FB20" s="234">
        <v>0</v>
      </c>
      <c r="FC20" s="234">
        <v>0</v>
      </c>
      <c r="FD20" s="234">
        <v>0</v>
      </c>
      <c r="FE20" s="234">
        <v>0</v>
      </c>
      <c r="FF20" s="234">
        <v>0</v>
      </c>
      <c r="FG20" s="234">
        <v>0</v>
      </c>
      <c r="FH20" s="234" t="s">
        <v>639</v>
      </c>
      <c r="FI20" s="234" t="s">
        <v>639</v>
      </c>
      <c r="FJ20" s="234" t="s">
        <v>639</v>
      </c>
      <c r="FK20" s="234">
        <v>0</v>
      </c>
      <c r="FL20" s="234">
        <v>0</v>
      </c>
      <c r="FM20" s="234">
        <v>0</v>
      </c>
      <c r="FN20" s="234">
        <v>0</v>
      </c>
      <c r="FO20" s="234">
        <v>26</v>
      </c>
    </row>
    <row r="21" spans="1:171" s="201" customFormat="1" ht="12" customHeight="1">
      <c r="A21" s="202" t="s">
        <v>188</v>
      </c>
      <c r="B21" s="203" t="s">
        <v>217</v>
      </c>
      <c r="C21" s="202" t="s">
        <v>218</v>
      </c>
      <c r="D21" s="234">
        <f>SUM(Y21,AT21,BO21,CJ21,DE21,DZ21,EU21)</f>
        <v>286</v>
      </c>
      <c r="E21" s="234">
        <f>SUM(Z21,AU21,BP21,CK21,DF21,EA21,EV21)</f>
        <v>0</v>
      </c>
      <c r="F21" s="234">
        <f>SUM(AA21,AV21,BQ21,CL21,DG21,EB21,EW21)</f>
        <v>0</v>
      </c>
      <c r="G21" s="234">
        <f>SUM(AB21,AW21,BR21,CM21,DH21,EC21,EX21)</f>
        <v>0</v>
      </c>
      <c r="H21" s="234">
        <f>SUM(AC21,AX21,BS21,CN21,DI21,ED21,EY21)</f>
        <v>152</v>
      </c>
      <c r="I21" s="234">
        <f>SUM(AD21,AY21,BT21,CO21,DJ21,EE21,EZ21)</f>
        <v>89</v>
      </c>
      <c r="J21" s="234">
        <f>SUM(AE21,AZ21,BU21,CP21,DK21,EF21,FA21)</f>
        <v>45</v>
      </c>
      <c r="K21" s="234">
        <f>SUM(AF21,BA21,BV21,CQ21,DL21,EG21,FB21)</f>
        <v>0</v>
      </c>
      <c r="L21" s="234">
        <f>SUM(AG21,BB21,BW21,CR21,DM21,EH21,FC21)</f>
        <v>0</v>
      </c>
      <c r="M21" s="234">
        <f>SUM(AH21,BC21,BX21,CS21,DN21,EI21,FD21)</f>
        <v>0</v>
      </c>
      <c r="N21" s="234">
        <f>SUM(AI21,BD21,BY21,CT21,DO21,EJ21,FE21)</f>
        <v>0</v>
      </c>
      <c r="O21" s="234">
        <f>SUM(AJ21,BE21,BZ21,CU21,DP21,EK21,FF21)</f>
        <v>0</v>
      </c>
      <c r="P21" s="234">
        <f>SUM(AK21,BF21,CA21,CV21,DQ21,EL21,FG21)</f>
        <v>0</v>
      </c>
      <c r="Q21" s="234">
        <f>SUM(AL21,BG21,CB21,CW21,DR21,EM21,FH21)</f>
        <v>0</v>
      </c>
      <c r="R21" s="234">
        <f>SUM(AM21,BH21,CC21,CX21,DS21,EN21,FI21)</f>
        <v>0</v>
      </c>
      <c r="S21" s="234">
        <f>SUM(AN21,BI21,CD21,CY21,DT21,EO21,FJ21)</f>
        <v>0</v>
      </c>
      <c r="T21" s="234">
        <f>SUM(AO21,BJ21,CE21,CZ21,DU21,EP21,FK21)</f>
        <v>0</v>
      </c>
      <c r="U21" s="234">
        <f>SUM(AP21,BK21,CF21,DA21,DV21,EQ21,FL21)</f>
        <v>0</v>
      </c>
      <c r="V21" s="234">
        <f>SUM(AQ21,BL21,CG21,DB21,DW21,ER21,FM21)</f>
        <v>0</v>
      </c>
      <c r="W21" s="234">
        <f>SUM(AR21,BM21,CH21,DC21,DX21,ES21,FN21)</f>
        <v>0</v>
      </c>
      <c r="X21" s="234">
        <f>SUM(AS21,BN21,CI21,DD21,DY21,ET21,FO21)</f>
        <v>0</v>
      </c>
      <c r="Y21" s="234">
        <f>SUM(Z21:AS21)</f>
        <v>0</v>
      </c>
      <c r="Z21" s="234">
        <v>0</v>
      </c>
      <c r="AA21" s="234">
        <v>0</v>
      </c>
      <c r="AB21" s="234">
        <v>0</v>
      </c>
      <c r="AC21" s="234">
        <v>0</v>
      </c>
      <c r="AD21" s="234">
        <v>0</v>
      </c>
      <c r="AE21" s="234">
        <v>0</v>
      </c>
      <c r="AF21" s="234">
        <v>0</v>
      </c>
      <c r="AG21" s="234">
        <v>0</v>
      </c>
      <c r="AH21" s="234">
        <v>0</v>
      </c>
      <c r="AI21" s="234">
        <v>0</v>
      </c>
      <c r="AJ21" s="234" t="s">
        <v>639</v>
      </c>
      <c r="AK21" s="234" t="s">
        <v>639</v>
      </c>
      <c r="AL21" s="234">
        <v>0</v>
      </c>
      <c r="AM21" s="234" t="s">
        <v>639</v>
      </c>
      <c r="AN21" s="234" t="s">
        <v>639</v>
      </c>
      <c r="AO21" s="234">
        <v>0</v>
      </c>
      <c r="AP21" s="234" t="s">
        <v>639</v>
      </c>
      <c r="AQ21" s="234">
        <v>0</v>
      </c>
      <c r="AR21" s="234" t="s">
        <v>639</v>
      </c>
      <c r="AS21" s="234">
        <v>0</v>
      </c>
      <c r="AT21" s="234">
        <f>SUM(AU21:BN21)</f>
        <v>152</v>
      </c>
      <c r="AU21" s="234">
        <v>0</v>
      </c>
      <c r="AV21" s="234">
        <v>0</v>
      </c>
      <c r="AW21" s="234">
        <v>0</v>
      </c>
      <c r="AX21" s="234">
        <v>152</v>
      </c>
      <c r="AY21" s="234">
        <v>0</v>
      </c>
      <c r="AZ21" s="234">
        <v>0</v>
      </c>
      <c r="BA21" s="234">
        <v>0</v>
      </c>
      <c r="BB21" s="234">
        <v>0</v>
      </c>
      <c r="BC21" s="234">
        <v>0</v>
      </c>
      <c r="BD21" s="234">
        <v>0</v>
      </c>
      <c r="BE21" s="234" t="s">
        <v>639</v>
      </c>
      <c r="BF21" s="234" t="s">
        <v>639</v>
      </c>
      <c r="BG21" s="234" t="s">
        <v>639</v>
      </c>
      <c r="BH21" s="234" t="s">
        <v>639</v>
      </c>
      <c r="BI21" s="234" t="s">
        <v>639</v>
      </c>
      <c r="BJ21" s="234" t="s">
        <v>639</v>
      </c>
      <c r="BK21" s="234" t="s">
        <v>639</v>
      </c>
      <c r="BL21" s="234" t="s">
        <v>639</v>
      </c>
      <c r="BM21" s="234" t="s">
        <v>639</v>
      </c>
      <c r="BN21" s="234">
        <v>0</v>
      </c>
      <c r="BO21" s="234">
        <f>SUM(BP21:CI21)</f>
        <v>0</v>
      </c>
      <c r="BP21" s="234">
        <v>0</v>
      </c>
      <c r="BQ21" s="234">
        <v>0</v>
      </c>
      <c r="BR21" s="234">
        <v>0</v>
      </c>
      <c r="BS21" s="234">
        <v>0</v>
      </c>
      <c r="BT21" s="234">
        <v>0</v>
      </c>
      <c r="BU21" s="234">
        <v>0</v>
      </c>
      <c r="BV21" s="234">
        <v>0</v>
      </c>
      <c r="BW21" s="234">
        <v>0</v>
      </c>
      <c r="BX21" s="234">
        <v>0</v>
      </c>
      <c r="BY21" s="234">
        <v>0</v>
      </c>
      <c r="BZ21" s="234">
        <v>0</v>
      </c>
      <c r="CA21" s="234">
        <v>0</v>
      </c>
      <c r="CB21" s="234" t="s">
        <v>639</v>
      </c>
      <c r="CC21" s="234" t="s">
        <v>639</v>
      </c>
      <c r="CD21" s="234" t="s">
        <v>639</v>
      </c>
      <c r="CE21" s="234" t="s">
        <v>639</v>
      </c>
      <c r="CF21" s="234" t="s">
        <v>639</v>
      </c>
      <c r="CG21" s="234" t="s">
        <v>639</v>
      </c>
      <c r="CH21" s="234" t="s">
        <v>639</v>
      </c>
      <c r="CI21" s="234">
        <v>0</v>
      </c>
      <c r="CJ21" s="234">
        <f>SUM(CK21:DD21)</f>
        <v>0</v>
      </c>
      <c r="CK21" s="234">
        <v>0</v>
      </c>
      <c r="CL21" s="234">
        <v>0</v>
      </c>
      <c r="CM21" s="234">
        <v>0</v>
      </c>
      <c r="CN21" s="234">
        <v>0</v>
      </c>
      <c r="CO21" s="234">
        <v>0</v>
      </c>
      <c r="CP21" s="234">
        <v>0</v>
      </c>
      <c r="CQ21" s="234">
        <v>0</v>
      </c>
      <c r="CR21" s="234">
        <v>0</v>
      </c>
      <c r="CS21" s="234">
        <v>0</v>
      </c>
      <c r="CT21" s="234">
        <v>0</v>
      </c>
      <c r="CU21" s="234">
        <v>0</v>
      </c>
      <c r="CV21" s="234">
        <v>0</v>
      </c>
      <c r="CW21" s="234" t="s">
        <v>639</v>
      </c>
      <c r="CX21" s="234" t="s">
        <v>639</v>
      </c>
      <c r="CY21" s="234" t="s">
        <v>639</v>
      </c>
      <c r="CZ21" s="234" t="s">
        <v>639</v>
      </c>
      <c r="DA21" s="234" t="s">
        <v>639</v>
      </c>
      <c r="DB21" s="234" t="s">
        <v>639</v>
      </c>
      <c r="DC21" s="234" t="s">
        <v>639</v>
      </c>
      <c r="DD21" s="234">
        <v>0</v>
      </c>
      <c r="DE21" s="234">
        <f>SUM(DF21:DY21)</f>
        <v>0</v>
      </c>
      <c r="DF21" s="234">
        <v>0</v>
      </c>
      <c r="DG21" s="234">
        <v>0</v>
      </c>
      <c r="DH21" s="234">
        <v>0</v>
      </c>
      <c r="DI21" s="234">
        <v>0</v>
      </c>
      <c r="DJ21" s="234">
        <v>0</v>
      </c>
      <c r="DK21" s="234">
        <v>0</v>
      </c>
      <c r="DL21" s="234">
        <v>0</v>
      </c>
      <c r="DM21" s="234">
        <v>0</v>
      </c>
      <c r="DN21" s="234">
        <v>0</v>
      </c>
      <c r="DO21" s="234">
        <v>0</v>
      </c>
      <c r="DP21" s="234">
        <v>0</v>
      </c>
      <c r="DQ21" s="234">
        <v>0</v>
      </c>
      <c r="DR21" s="234" t="s">
        <v>639</v>
      </c>
      <c r="DS21" s="234" t="s">
        <v>639</v>
      </c>
      <c r="DT21" s="234">
        <v>0</v>
      </c>
      <c r="DU21" s="234" t="s">
        <v>639</v>
      </c>
      <c r="DV21" s="234" t="s">
        <v>639</v>
      </c>
      <c r="DW21" s="234" t="s">
        <v>639</v>
      </c>
      <c r="DX21" s="234" t="s">
        <v>639</v>
      </c>
      <c r="DY21" s="234">
        <v>0</v>
      </c>
      <c r="DZ21" s="234">
        <f>SUM(EA21:ET21)</f>
        <v>0</v>
      </c>
      <c r="EA21" s="234">
        <v>0</v>
      </c>
      <c r="EB21" s="234">
        <v>0</v>
      </c>
      <c r="EC21" s="234">
        <v>0</v>
      </c>
      <c r="ED21" s="234">
        <v>0</v>
      </c>
      <c r="EE21" s="234">
        <v>0</v>
      </c>
      <c r="EF21" s="234">
        <v>0</v>
      </c>
      <c r="EG21" s="234">
        <v>0</v>
      </c>
      <c r="EH21" s="234">
        <v>0</v>
      </c>
      <c r="EI21" s="234">
        <v>0</v>
      </c>
      <c r="EJ21" s="234">
        <v>0</v>
      </c>
      <c r="EK21" s="234" t="s">
        <v>639</v>
      </c>
      <c r="EL21" s="234" t="s">
        <v>639</v>
      </c>
      <c r="EM21" s="234" t="s">
        <v>639</v>
      </c>
      <c r="EN21" s="234">
        <v>0</v>
      </c>
      <c r="EO21" s="234">
        <v>0</v>
      </c>
      <c r="EP21" s="234" t="s">
        <v>639</v>
      </c>
      <c r="EQ21" s="234" t="s">
        <v>639</v>
      </c>
      <c r="ER21" s="234" t="s">
        <v>639</v>
      </c>
      <c r="ES21" s="234">
        <v>0</v>
      </c>
      <c r="ET21" s="234">
        <v>0</v>
      </c>
      <c r="EU21" s="234">
        <f>SUM(EV21:FO21)</f>
        <v>134</v>
      </c>
      <c r="EV21" s="234">
        <v>0</v>
      </c>
      <c r="EW21" s="234">
        <v>0</v>
      </c>
      <c r="EX21" s="234">
        <v>0</v>
      </c>
      <c r="EY21" s="234">
        <v>0</v>
      </c>
      <c r="EZ21" s="234">
        <v>89</v>
      </c>
      <c r="FA21" s="234">
        <v>45</v>
      </c>
      <c r="FB21" s="234">
        <v>0</v>
      </c>
      <c r="FC21" s="234">
        <v>0</v>
      </c>
      <c r="FD21" s="234">
        <v>0</v>
      </c>
      <c r="FE21" s="234">
        <v>0</v>
      </c>
      <c r="FF21" s="234">
        <v>0</v>
      </c>
      <c r="FG21" s="234">
        <v>0</v>
      </c>
      <c r="FH21" s="234" t="s">
        <v>639</v>
      </c>
      <c r="FI21" s="234" t="s">
        <v>639</v>
      </c>
      <c r="FJ21" s="234" t="s">
        <v>639</v>
      </c>
      <c r="FK21" s="234">
        <v>0</v>
      </c>
      <c r="FL21" s="234">
        <v>0</v>
      </c>
      <c r="FM21" s="234">
        <v>0</v>
      </c>
      <c r="FN21" s="234">
        <v>0</v>
      </c>
      <c r="FO21" s="234">
        <v>0</v>
      </c>
    </row>
    <row r="22" spans="1:171" s="201" customFormat="1" ht="12" customHeight="1">
      <c r="A22" s="202" t="s">
        <v>188</v>
      </c>
      <c r="B22" s="203" t="s">
        <v>219</v>
      </c>
      <c r="C22" s="202" t="s">
        <v>220</v>
      </c>
      <c r="D22" s="234">
        <f>SUM(Y22,AT22,BO22,CJ22,DE22,DZ22,EU22)</f>
        <v>63</v>
      </c>
      <c r="E22" s="234">
        <f>SUM(Z22,AU22,BP22,CK22,DF22,EA22,EV22)</f>
        <v>0</v>
      </c>
      <c r="F22" s="234">
        <f>SUM(AA22,AV22,BQ22,CL22,DG22,EB22,EW22)</f>
        <v>0</v>
      </c>
      <c r="G22" s="234">
        <f>SUM(AB22,AW22,BR22,CM22,DH22,EC22,EX22)</f>
        <v>0</v>
      </c>
      <c r="H22" s="234">
        <f>SUM(AC22,AX22,BS22,CN22,DI22,ED22,EY22)</f>
        <v>0</v>
      </c>
      <c r="I22" s="234">
        <f>SUM(AD22,AY22,BT22,CO22,DJ22,EE22,EZ22)</f>
        <v>0</v>
      </c>
      <c r="J22" s="234">
        <f>SUM(AE22,AZ22,BU22,CP22,DK22,EF22,FA22)</f>
        <v>0</v>
      </c>
      <c r="K22" s="234">
        <f>SUM(AF22,BA22,BV22,CQ22,DL22,EG22,FB22)</f>
        <v>0</v>
      </c>
      <c r="L22" s="234">
        <f>SUM(AG22,BB22,BW22,CR22,DM22,EH22,FC22)</f>
        <v>0</v>
      </c>
      <c r="M22" s="234">
        <f>SUM(AH22,BC22,BX22,CS22,DN22,EI22,FD22)</f>
        <v>0</v>
      </c>
      <c r="N22" s="234">
        <f>SUM(AI22,BD22,BY22,CT22,DO22,EJ22,FE22)</f>
        <v>0</v>
      </c>
      <c r="O22" s="234">
        <f>SUM(AJ22,BE22,BZ22,CU22,DP22,EK22,FF22)</f>
        <v>63</v>
      </c>
      <c r="P22" s="234">
        <f>SUM(AK22,BF22,CA22,CV22,DQ22,EL22,FG22)</f>
        <v>0</v>
      </c>
      <c r="Q22" s="234">
        <f>SUM(AL22,BG22,CB22,CW22,DR22,EM22,FH22)</f>
        <v>0</v>
      </c>
      <c r="R22" s="234">
        <f>SUM(AM22,BH22,CC22,CX22,DS22,EN22,FI22)</f>
        <v>0</v>
      </c>
      <c r="S22" s="234">
        <f>SUM(AN22,BI22,CD22,CY22,DT22,EO22,FJ22)</f>
        <v>0</v>
      </c>
      <c r="T22" s="234">
        <f>SUM(AO22,BJ22,CE22,CZ22,DU22,EP22,FK22)</f>
        <v>0</v>
      </c>
      <c r="U22" s="234">
        <f>SUM(AP22,BK22,CF22,DA22,DV22,EQ22,FL22)</f>
        <v>0</v>
      </c>
      <c r="V22" s="234">
        <f>SUM(AQ22,BL22,CG22,DB22,DW22,ER22,FM22)</f>
        <v>0</v>
      </c>
      <c r="W22" s="234">
        <f>SUM(AR22,BM22,CH22,DC22,DX22,ES22,FN22)</f>
        <v>0</v>
      </c>
      <c r="X22" s="234">
        <f>SUM(AS22,BN22,CI22,DD22,DY22,ET22,FO22)</f>
        <v>0</v>
      </c>
      <c r="Y22" s="234">
        <f>SUM(Z22:AS22)</f>
        <v>0</v>
      </c>
      <c r="Z22" s="234">
        <v>0</v>
      </c>
      <c r="AA22" s="234">
        <v>0</v>
      </c>
      <c r="AB22" s="234">
        <v>0</v>
      </c>
      <c r="AC22" s="234">
        <v>0</v>
      </c>
      <c r="AD22" s="234">
        <v>0</v>
      </c>
      <c r="AE22" s="234">
        <v>0</v>
      </c>
      <c r="AF22" s="234">
        <v>0</v>
      </c>
      <c r="AG22" s="234">
        <v>0</v>
      </c>
      <c r="AH22" s="234">
        <v>0</v>
      </c>
      <c r="AI22" s="234">
        <v>0</v>
      </c>
      <c r="AJ22" s="234" t="s">
        <v>639</v>
      </c>
      <c r="AK22" s="234" t="s">
        <v>639</v>
      </c>
      <c r="AL22" s="234">
        <v>0</v>
      </c>
      <c r="AM22" s="234" t="s">
        <v>639</v>
      </c>
      <c r="AN22" s="234" t="s">
        <v>639</v>
      </c>
      <c r="AO22" s="234">
        <v>0</v>
      </c>
      <c r="AP22" s="234" t="s">
        <v>639</v>
      </c>
      <c r="AQ22" s="234">
        <v>0</v>
      </c>
      <c r="AR22" s="234" t="s">
        <v>639</v>
      </c>
      <c r="AS22" s="234">
        <v>0</v>
      </c>
      <c r="AT22" s="234">
        <f>SUM(AU22:BN22)</f>
        <v>0</v>
      </c>
      <c r="AU22" s="234">
        <v>0</v>
      </c>
      <c r="AV22" s="234">
        <v>0</v>
      </c>
      <c r="AW22" s="234">
        <v>0</v>
      </c>
      <c r="AX22" s="234">
        <v>0</v>
      </c>
      <c r="AY22" s="234">
        <v>0</v>
      </c>
      <c r="AZ22" s="234">
        <v>0</v>
      </c>
      <c r="BA22" s="234">
        <v>0</v>
      </c>
      <c r="BB22" s="234">
        <v>0</v>
      </c>
      <c r="BC22" s="234">
        <v>0</v>
      </c>
      <c r="BD22" s="234">
        <v>0</v>
      </c>
      <c r="BE22" s="234" t="s">
        <v>639</v>
      </c>
      <c r="BF22" s="234" t="s">
        <v>639</v>
      </c>
      <c r="BG22" s="234" t="s">
        <v>639</v>
      </c>
      <c r="BH22" s="234" t="s">
        <v>639</v>
      </c>
      <c r="BI22" s="234" t="s">
        <v>639</v>
      </c>
      <c r="BJ22" s="234" t="s">
        <v>639</v>
      </c>
      <c r="BK22" s="234" t="s">
        <v>639</v>
      </c>
      <c r="BL22" s="234" t="s">
        <v>639</v>
      </c>
      <c r="BM22" s="234" t="s">
        <v>639</v>
      </c>
      <c r="BN22" s="234">
        <v>0</v>
      </c>
      <c r="BO22" s="234">
        <f>SUM(BP22:CI22)</f>
        <v>63</v>
      </c>
      <c r="BP22" s="234">
        <v>0</v>
      </c>
      <c r="BQ22" s="234">
        <v>0</v>
      </c>
      <c r="BR22" s="234">
        <v>0</v>
      </c>
      <c r="BS22" s="234">
        <v>0</v>
      </c>
      <c r="BT22" s="234">
        <v>0</v>
      </c>
      <c r="BU22" s="234">
        <v>0</v>
      </c>
      <c r="BV22" s="234">
        <v>0</v>
      </c>
      <c r="BW22" s="234">
        <v>0</v>
      </c>
      <c r="BX22" s="234">
        <v>0</v>
      </c>
      <c r="BY22" s="234">
        <v>0</v>
      </c>
      <c r="BZ22" s="234">
        <v>63</v>
      </c>
      <c r="CA22" s="234">
        <v>0</v>
      </c>
      <c r="CB22" s="234" t="s">
        <v>639</v>
      </c>
      <c r="CC22" s="234" t="s">
        <v>639</v>
      </c>
      <c r="CD22" s="234" t="s">
        <v>639</v>
      </c>
      <c r="CE22" s="234" t="s">
        <v>639</v>
      </c>
      <c r="CF22" s="234" t="s">
        <v>639</v>
      </c>
      <c r="CG22" s="234" t="s">
        <v>639</v>
      </c>
      <c r="CH22" s="234" t="s">
        <v>639</v>
      </c>
      <c r="CI22" s="234">
        <v>0</v>
      </c>
      <c r="CJ22" s="234">
        <f>SUM(CK22:DD22)</f>
        <v>0</v>
      </c>
      <c r="CK22" s="234">
        <v>0</v>
      </c>
      <c r="CL22" s="234">
        <v>0</v>
      </c>
      <c r="CM22" s="234">
        <v>0</v>
      </c>
      <c r="CN22" s="234">
        <v>0</v>
      </c>
      <c r="CO22" s="234">
        <v>0</v>
      </c>
      <c r="CP22" s="234">
        <v>0</v>
      </c>
      <c r="CQ22" s="234">
        <v>0</v>
      </c>
      <c r="CR22" s="234">
        <v>0</v>
      </c>
      <c r="CS22" s="234">
        <v>0</v>
      </c>
      <c r="CT22" s="234">
        <v>0</v>
      </c>
      <c r="CU22" s="234">
        <v>0</v>
      </c>
      <c r="CV22" s="234">
        <v>0</v>
      </c>
      <c r="CW22" s="234" t="s">
        <v>639</v>
      </c>
      <c r="CX22" s="234" t="s">
        <v>639</v>
      </c>
      <c r="CY22" s="234" t="s">
        <v>639</v>
      </c>
      <c r="CZ22" s="234" t="s">
        <v>639</v>
      </c>
      <c r="DA22" s="234" t="s">
        <v>639</v>
      </c>
      <c r="DB22" s="234" t="s">
        <v>639</v>
      </c>
      <c r="DC22" s="234" t="s">
        <v>639</v>
      </c>
      <c r="DD22" s="234">
        <v>0</v>
      </c>
      <c r="DE22" s="234">
        <f>SUM(DF22:DY22)</f>
        <v>0</v>
      </c>
      <c r="DF22" s="234">
        <v>0</v>
      </c>
      <c r="DG22" s="234">
        <v>0</v>
      </c>
      <c r="DH22" s="234">
        <v>0</v>
      </c>
      <c r="DI22" s="234">
        <v>0</v>
      </c>
      <c r="DJ22" s="234">
        <v>0</v>
      </c>
      <c r="DK22" s="234">
        <v>0</v>
      </c>
      <c r="DL22" s="234">
        <v>0</v>
      </c>
      <c r="DM22" s="234">
        <v>0</v>
      </c>
      <c r="DN22" s="234">
        <v>0</v>
      </c>
      <c r="DO22" s="234">
        <v>0</v>
      </c>
      <c r="DP22" s="234">
        <v>0</v>
      </c>
      <c r="DQ22" s="234">
        <v>0</v>
      </c>
      <c r="DR22" s="234" t="s">
        <v>639</v>
      </c>
      <c r="DS22" s="234" t="s">
        <v>639</v>
      </c>
      <c r="DT22" s="234">
        <v>0</v>
      </c>
      <c r="DU22" s="234" t="s">
        <v>639</v>
      </c>
      <c r="DV22" s="234" t="s">
        <v>639</v>
      </c>
      <c r="DW22" s="234" t="s">
        <v>639</v>
      </c>
      <c r="DX22" s="234" t="s">
        <v>639</v>
      </c>
      <c r="DY22" s="234">
        <v>0</v>
      </c>
      <c r="DZ22" s="234">
        <f>SUM(EA22:ET22)</f>
        <v>0</v>
      </c>
      <c r="EA22" s="234">
        <v>0</v>
      </c>
      <c r="EB22" s="234">
        <v>0</v>
      </c>
      <c r="EC22" s="234">
        <v>0</v>
      </c>
      <c r="ED22" s="234">
        <v>0</v>
      </c>
      <c r="EE22" s="234">
        <v>0</v>
      </c>
      <c r="EF22" s="234">
        <v>0</v>
      </c>
      <c r="EG22" s="234">
        <v>0</v>
      </c>
      <c r="EH22" s="234">
        <v>0</v>
      </c>
      <c r="EI22" s="234">
        <v>0</v>
      </c>
      <c r="EJ22" s="234">
        <v>0</v>
      </c>
      <c r="EK22" s="234" t="s">
        <v>639</v>
      </c>
      <c r="EL22" s="234" t="s">
        <v>639</v>
      </c>
      <c r="EM22" s="234" t="s">
        <v>639</v>
      </c>
      <c r="EN22" s="234">
        <v>0</v>
      </c>
      <c r="EO22" s="234">
        <v>0</v>
      </c>
      <c r="EP22" s="234" t="s">
        <v>639</v>
      </c>
      <c r="EQ22" s="234" t="s">
        <v>639</v>
      </c>
      <c r="ER22" s="234" t="s">
        <v>639</v>
      </c>
      <c r="ES22" s="234">
        <v>0</v>
      </c>
      <c r="ET22" s="234">
        <v>0</v>
      </c>
      <c r="EU22" s="234">
        <f>SUM(EV22:FO22)</f>
        <v>0</v>
      </c>
      <c r="EV22" s="234">
        <v>0</v>
      </c>
      <c r="EW22" s="234">
        <v>0</v>
      </c>
      <c r="EX22" s="234">
        <v>0</v>
      </c>
      <c r="EY22" s="234">
        <v>0</v>
      </c>
      <c r="EZ22" s="234">
        <v>0</v>
      </c>
      <c r="FA22" s="234">
        <v>0</v>
      </c>
      <c r="FB22" s="234">
        <v>0</v>
      </c>
      <c r="FC22" s="234">
        <v>0</v>
      </c>
      <c r="FD22" s="234">
        <v>0</v>
      </c>
      <c r="FE22" s="234">
        <v>0</v>
      </c>
      <c r="FF22" s="234">
        <v>0</v>
      </c>
      <c r="FG22" s="234">
        <v>0</v>
      </c>
      <c r="FH22" s="234" t="s">
        <v>639</v>
      </c>
      <c r="FI22" s="234" t="s">
        <v>639</v>
      </c>
      <c r="FJ22" s="234" t="s">
        <v>639</v>
      </c>
      <c r="FK22" s="234">
        <v>0</v>
      </c>
      <c r="FL22" s="234">
        <v>0</v>
      </c>
      <c r="FM22" s="234">
        <v>0</v>
      </c>
      <c r="FN22" s="234">
        <v>0</v>
      </c>
      <c r="FO22" s="234">
        <v>0</v>
      </c>
    </row>
    <row r="23" spans="1:171" s="201" customFormat="1" ht="12" customHeight="1">
      <c r="A23" s="202" t="s">
        <v>188</v>
      </c>
      <c r="B23" s="203" t="s">
        <v>221</v>
      </c>
      <c r="C23" s="202" t="s">
        <v>222</v>
      </c>
      <c r="D23" s="234">
        <f>SUM(Y23,AT23,BO23,CJ23,DE23,DZ23,EU23)</f>
        <v>428</v>
      </c>
      <c r="E23" s="234">
        <f>SUM(Z23,AU23,BP23,CK23,DF23,EA23,EV23)</f>
        <v>68</v>
      </c>
      <c r="F23" s="234">
        <f>SUM(AA23,AV23,BQ23,CL23,DG23,EB23,EW23)</f>
        <v>0</v>
      </c>
      <c r="G23" s="234">
        <f>SUM(AB23,AW23,BR23,CM23,DH23,EC23,EX23)</f>
        <v>0</v>
      </c>
      <c r="H23" s="234">
        <f>SUM(AC23,AX23,BS23,CN23,DI23,ED23,EY23)</f>
        <v>38</v>
      </c>
      <c r="I23" s="234">
        <f>SUM(AD23,AY23,BT23,CO23,DJ23,EE23,EZ23)</f>
        <v>35</v>
      </c>
      <c r="J23" s="234">
        <f>SUM(AE23,AZ23,BU23,CP23,DK23,EF23,FA23)</f>
        <v>5</v>
      </c>
      <c r="K23" s="234">
        <f>SUM(AF23,BA23,BV23,CQ23,DL23,EG23,FB23)</f>
        <v>0</v>
      </c>
      <c r="L23" s="234">
        <f>SUM(AG23,BB23,BW23,CR23,DM23,EH23,FC23)</f>
        <v>0</v>
      </c>
      <c r="M23" s="234">
        <f>SUM(AH23,BC23,BX23,CS23,DN23,EI23,FD23)</f>
        <v>0</v>
      </c>
      <c r="N23" s="234">
        <f>SUM(AI23,BD23,BY23,CT23,DO23,EJ23,FE23)</f>
        <v>19</v>
      </c>
      <c r="O23" s="234">
        <f>SUM(AJ23,BE23,BZ23,CU23,DP23,EK23,FF23)</f>
        <v>0</v>
      </c>
      <c r="P23" s="234">
        <f>SUM(AK23,BF23,CA23,CV23,DQ23,EL23,FG23)</f>
        <v>0</v>
      </c>
      <c r="Q23" s="234">
        <f>SUM(AL23,BG23,CB23,CW23,DR23,EM23,FH23)</f>
        <v>0</v>
      </c>
      <c r="R23" s="234">
        <f>SUM(AM23,BH23,CC23,CX23,DS23,EN23,FI23)</f>
        <v>235</v>
      </c>
      <c r="S23" s="234">
        <f>SUM(AN23,BI23,CD23,CY23,DT23,EO23,FJ23)</f>
        <v>0</v>
      </c>
      <c r="T23" s="234">
        <f>SUM(AO23,BJ23,CE23,CZ23,DU23,EP23,FK23)</f>
        <v>0</v>
      </c>
      <c r="U23" s="234">
        <f>SUM(AP23,BK23,CF23,DA23,DV23,EQ23,FL23)</f>
        <v>0</v>
      </c>
      <c r="V23" s="234">
        <f>SUM(AQ23,BL23,CG23,DB23,DW23,ER23,FM23)</f>
        <v>0</v>
      </c>
      <c r="W23" s="234">
        <f>SUM(AR23,BM23,CH23,DC23,DX23,ES23,FN23)</f>
        <v>0</v>
      </c>
      <c r="X23" s="234">
        <f>SUM(AS23,BN23,CI23,DD23,DY23,ET23,FO23)</f>
        <v>28</v>
      </c>
      <c r="Y23" s="234">
        <f>SUM(Z23:AS23)</f>
        <v>0</v>
      </c>
      <c r="Z23" s="234">
        <v>0</v>
      </c>
      <c r="AA23" s="234">
        <v>0</v>
      </c>
      <c r="AB23" s="234">
        <v>0</v>
      </c>
      <c r="AC23" s="234">
        <v>0</v>
      </c>
      <c r="AD23" s="234">
        <v>0</v>
      </c>
      <c r="AE23" s="234">
        <v>0</v>
      </c>
      <c r="AF23" s="234">
        <v>0</v>
      </c>
      <c r="AG23" s="234">
        <v>0</v>
      </c>
      <c r="AH23" s="234">
        <v>0</v>
      </c>
      <c r="AI23" s="234">
        <v>0</v>
      </c>
      <c r="AJ23" s="234" t="s">
        <v>639</v>
      </c>
      <c r="AK23" s="234" t="s">
        <v>639</v>
      </c>
      <c r="AL23" s="234">
        <v>0</v>
      </c>
      <c r="AM23" s="234" t="s">
        <v>639</v>
      </c>
      <c r="AN23" s="234" t="s">
        <v>639</v>
      </c>
      <c r="AO23" s="234">
        <v>0</v>
      </c>
      <c r="AP23" s="234" t="s">
        <v>639</v>
      </c>
      <c r="AQ23" s="234">
        <v>0</v>
      </c>
      <c r="AR23" s="234" t="s">
        <v>639</v>
      </c>
      <c r="AS23" s="234">
        <v>0</v>
      </c>
      <c r="AT23" s="234">
        <f>SUM(AU23:BN23)</f>
        <v>47</v>
      </c>
      <c r="AU23" s="234">
        <v>0</v>
      </c>
      <c r="AV23" s="234">
        <v>0</v>
      </c>
      <c r="AW23" s="234">
        <v>0</v>
      </c>
      <c r="AX23" s="234">
        <v>7</v>
      </c>
      <c r="AY23" s="234">
        <v>0</v>
      </c>
      <c r="AZ23" s="234">
        <v>0</v>
      </c>
      <c r="BA23" s="234">
        <v>0</v>
      </c>
      <c r="BB23" s="234">
        <v>0</v>
      </c>
      <c r="BC23" s="234">
        <v>0</v>
      </c>
      <c r="BD23" s="234">
        <v>12</v>
      </c>
      <c r="BE23" s="234" t="s">
        <v>639</v>
      </c>
      <c r="BF23" s="234" t="s">
        <v>639</v>
      </c>
      <c r="BG23" s="234" t="s">
        <v>639</v>
      </c>
      <c r="BH23" s="234" t="s">
        <v>639</v>
      </c>
      <c r="BI23" s="234" t="s">
        <v>639</v>
      </c>
      <c r="BJ23" s="234" t="s">
        <v>639</v>
      </c>
      <c r="BK23" s="234" t="s">
        <v>639</v>
      </c>
      <c r="BL23" s="234" t="s">
        <v>639</v>
      </c>
      <c r="BM23" s="234" t="s">
        <v>639</v>
      </c>
      <c r="BN23" s="234">
        <v>28</v>
      </c>
      <c r="BO23" s="234">
        <f>SUM(BP23:CI23)</f>
        <v>0</v>
      </c>
      <c r="BP23" s="234">
        <v>0</v>
      </c>
      <c r="BQ23" s="234">
        <v>0</v>
      </c>
      <c r="BR23" s="234">
        <v>0</v>
      </c>
      <c r="BS23" s="234">
        <v>0</v>
      </c>
      <c r="BT23" s="234">
        <v>0</v>
      </c>
      <c r="BU23" s="234">
        <v>0</v>
      </c>
      <c r="BV23" s="234">
        <v>0</v>
      </c>
      <c r="BW23" s="234">
        <v>0</v>
      </c>
      <c r="BX23" s="234">
        <v>0</v>
      </c>
      <c r="BY23" s="234">
        <v>0</v>
      </c>
      <c r="BZ23" s="234">
        <v>0</v>
      </c>
      <c r="CA23" s="234">
        <v>0</v>
      </c>
      <c r="CB23" s="234" t="s">
        <v>639</v>
      </c>
      <c r="CC23" s="234" t="s">
        <v>639</v>
      </c>
      <c r="CD23" s="234" t="s">
        <v>639</v>
      </c>
      <c r="CE23" s="234" t="s">
        <v>639</v>
      </c>
      <c r="CF23" s="234" t="s">
        <v>639</v>
      </c>
      <c r="CG23" s="234" t="s">
        <v>639</v>
      </c>
      <c r="CH23" s="234" t="s">
        <v>639</v>
      </c>
      <c r="CI23" s="234">
        <v>0</v>
      </c>
      <c r="CJ23" s="234">
        <f>SUM(CK23:DD23)</f>
        <v>0</v>
      </c>
      <c r="CK23" s="234">
        <v>0</v>
      </c>
      <c r="CL23" s="234">
        <v>0</v>
      </c>
      <c r="CM23" s="234">
        <v>0</v>
      </c>
      <c r="CN23" s="234">
        <v>0</v>
      </c>
      <c r="CO23" s="234">
        <v>0</v>
      </c>
      <c r="CP23" s="234">
        <v>0</v>
      </c>
      <c r="CQ23" s="234">
        <v>0</v>
      </c>
      <c r="CR23" s="234">
        <v>0</v>
      </c>
      <c r="CS23" s="234">
        <v>0</v>
      </c>
      <c r="CT23" s="234">
        <v>0</v>
      </c>
      <c r="CU23" s="234">
        <v>0</v>
      </c>
      <c r="CV23" s="234">
        <v>0</v>
      </c>
      <c r="CW23" s="234" t="s">
        <v>639</v>
      </c>
      <c r="CX23" s="234" t="s">
        <v>639</v>
      </c>
      <c r="CY23" s="234" t="s">
        <v>639</v>
      </c>
      <c r="CZ23" s="234" t="s">
        <v>639</v>
      </c>
      <c r="DA23" s="234" t="s">
        <v>639</v>
      </c>
      <c r="DB23" s="234" t="s">
        <v>639</v>
      </c>
      <c r="DC23" s="234" t="s">
        <v>639</v>
      </c>
      <c r="DD23" s="234">
        <v>0</v>
      </c>
      <c r="DE23" s="234">
        <f>SUM(DF23:DY23)</f>
        <v>0</v>
      </c>
      <c r="DF23" s="234">
        <v>0</v>
      </c>
      <c r="DG23" s="234">
        <v>0</v>
      </c>
      <c r="DH23" s="234">
        <v>0</v>
      </c>
      <c r="DI23" s="234">
        <v>0</v>
      </c>
      <c r="DJ23" s="234">
        <v>0</v>
      </c>
      <c r="DK23" s="234">
        <v>0</v>
      </c>
      <c r="DL23" s="234">
        <v>0</v>
      </c>
      <c r="DM23" s="234">
        <v>0</v>
      </c>
      <c r="DN23" s="234">
        <v>0</v>
      </c>
      <c r="DO23" s="234">
        <v>0</v>
      </c>
      <c r="DP23" s="234">
        <v>0</v>
      </c>
      <c r="DQ23" s="234">
        <v>0</v>
      </c>
      <c r="DR23" s="234" t="s">
        <v>639</v>
      </c>
      <c r="DS23" s="234" t="s">
        <v>639</v>
      </c>
      <c r="DT23" s="234">
        <v>0</v>
      </c>
      <c r="DU23" s="234" t="s">
        <v>639</v>
      </c>
      <c r="DV23" s="234" t="s">
        <v>639</v>
      </c>
      <c r="DW23" s="234" t="s">
        <v>639</v>
      </c>
      <c r="DX23" s="234" t="s">
        <v>639</v>
      </c>
      <c r="DY23" s="234">
        <v>0</v>
      </c>
      <c r="DZ23" s="234">
        <f>SUM(EA23:ET23)</f>
        <v>235</v>
      </c>
      <c r="EA23" s="234">
        <v>0</v>
      </c>
      <c r="EB23" s="234">
        <v>0</v>
      </c>
      <c r="EC23" s="234">
        <v>0</v>
      </c>
      <c r="ED23" s="234">
        <v>0</v>
      </c>
      <c r="EE23" s="234">
        <v>0</v>
      </c>
      <c r="EF23" s="234">
        <v>0</v>
      </c>
      <c r="EG23" s="234">
        <v>0</v>
      </c>
      <c r="EH23" s="234">
        <v>0</v>
      </c>
      <c r="EI23" s="234">
        <v>0</v>
      </c>
      <c r="EJ23" s="234">
        <v>0</v>
      </c>
      <c r="EK23" s="234" t="s">
        <v>639</v>
      </c>
      <c r="EL23" s="234" t="s">
        <v>639</v>
      </c>
      <c r="EM23" s="234" t="s">
        <v>639</v>
      </c>
      <c r="EN23" s="234">
        <v>235</v>
      </c>
      <c r="EO23" s="234">
        <v>0</v>
      </c>
      <c r="EP23" s="234" t="s">
        <v>639</v>
      </c>
      <c r="EQ23" s="234" t="s">
        <v>639</v>
      </c>
      <c r="ER23" s="234" t="s">
        <v>639</v>
      </c>
      <c r="ES23" s="234">
        <v>0</v>
      </c>
      <c r="ET23" s="234"/>
      <c r="EU23" s="234">
        <f>SUM(EV23:FO23)</f>
        <v>146</v>
      </c>
      <c r="EV23" s="234">
        <v>68</v>
      </c>
      <c r="EW23" s="234">
        <v>0</v>
      </c>
      <c r="EX23" s="234">
        <v>0</v>
      </c>
      <c r="EY23" s="234">
        <v>31</v>
      </c>
      <c r="EZ23" s="234">
        <v>35</v>
      </c>
      <c r="FA23" s="234">
        <v>5</v>
      </c>
      <c r="FB23" s="234">
        <v>0</v>
      </c>
      <c r="FC23" s="234">
        <v>0</v>
      </c>
      <c r="FD23" s="234">
        <v>0</v>
      </c>
      <c r="FE23" s="234">
        <v>7</v>
      </c>
      <c r="FF23" s="234">
        <v>0</v>
      </c>
      <c r="FG23" s="234">
        <v>0</v>
      </c>
      <c r="FH23" s="234" t="s">
        <v>639</v>
      </c>
      <c r="FI23" s="234" t="s">
        <v>639</v>
      </c>
      <c r="FJ23" s="234" t="s">
        <v>639</v>
      </c>
      <c r="FK23" s="234">
        <v>0</v>
      </c>
      <c r="FL23" s="234">
        <v>0</v>
      </c>
      <c r="FM23" s="234">
        <v>0</v>
      </c>
      <c r="FN23" s="234">
        <v>0</v>
      </c>
      <c r="FO23" s="234"/>
    </row>
    <row r="24" spans="1:171" s="201" customFormat="1" ht="12" customHeight="1">
      <c r="A24" s="202" t="s">
        <v>188</v>
      </c>
      <c r="B24" s="203" t="s">
        <v>223</v>
      </c>
      <c r="C24" s="202" t="s">
        <v>224</v>
      </c>
      <c r="D24" s="234">
        <f>SUM(Y24,AT24,BO24,CJ24,DE24,DZ24,EU24)</f>
        <v>183</v>
      </c>
      <c r="E24" s="234">
        <f>SUM(Z24,AU24,BP24,CK24,DF24,EA24,EV24)</f>
        <v>0</v>
      </c>
      <c r="F24" s="234">
        <f>SUM(AA24,AV24,BQ24,CL24,DG24,EB24,EW24)</f>
        <v>0</v>
      </c>
      <c r="G24" s="234">
        <f>SUM(AB24,AW24,BR24,CM24,DH24,EC24,EX24)</f>
        <v>0</v>
      </c>
      <c r="H24" s="234">
        <f>SUM(AC24,AX24,BS24,CN24,DI24,ED24,EY24)</f>
        <v>85</v>
      </c>
      <c r="I24" s="234">
        <f>SUM(AD24,AY24,BT24,CO24,DJ24,EE24,EZ24)</f>
        <v>82</v>
      </c>
      <c r="J24" s="234">
        <f>SUM(AE24,AZ24,BU24,CP24,DK24,EF24,FA24)</f>
        <v>16</v>
      </c>
      <c r="K24" s="234">
        <f>SUM(AF24,BA24,BV24,CQ24,DL24,EG24,FB24)</f>
        <v>0</v>
      </c>
      <c r="L24" s="234">
        <f>SUM(AG24,BB24,BW24,CR24,DM24,EH24,FC24)</f>
        <v>0</v>
      </c>
      <c r="M24" s="234">
        <f>SUM(AH24,BC24,BX24,CS24,DN24,EI24,FD24)</f>
        <v>0</v>
      </c>
      <c r="N24" s="234">
        <f>SUM(AI24,BD24,BY24,CT24,DO24,EJ24,FE24)</f>
        <v>0</v>
      </c>
      <c r="O24" s="234">
        <f>SUM(AJ24,BE24,BZ24,CU24,DP24,EK24,FF24)</f>
        <v>0</v>
      </c>
      <c r="P24" s="234">
        <f>SUM(AK24,BF24,CA24,CV24,DQ24,EL24,FG24)</f>
        <v>0</v>
      </c>
      <c r="Q24" s="234">
        <f>SUM(AL24,BG24,CB24,CW24,DR24,EM24,FH24)</f>
        <v>0</v>
      </c>
      <c r="R24" s="234">
        <f>SUM(AM24,BH24,CC24,CX24,DS24,EN24,FI24)</f>
        <v>0</v>
      </c>
      <c r="S24" s="234">
        <f>SUM(AN24,BI24,CD24,CY24,DT24,EO24,FJ24)</f>
        <v>0</v>
      </c>
      <c r="T24" s="234">
        <f>SUM(AO24,BJ24,CE24,CZ24,DU24,EP24,FK24)</f>
        <v>0</v>
      </c>
      <c r="U24" s="234">
        <f>SUM(AP24,BK24,CF24,DA24,DV24,EQ24,FL24)</f>
        <v>0</v>
      </c>
      <c r="V24" s="234">
        <f>SUM(AQ24,BL24,CG24,DB24,DW24,ER24,FM24)</f>
        <v>0</v>
      </c>
      <c r="W24" s="234">
        <f>SUM(AR24,BM24,CH24,DC24,DX24,ES24,FN24)</f>
        <v>0</v>
      </c>
      <c r="X24" s="234">
        <f>SUM(AS24,BN24,CI24,DD24,DY24,ET24,FO24)</f>
        <v>0</v>
      </c>
      <c r="Y24" s="234">
        <f>SUM(Z24:AS24)</f>
        <v>0</v>
      </c>
      <c r="Z24" s="234">
        <v>0</v>
      </c>
      <c r="AA24" s="234">
        <v>0</v>
      </c>
      <c r="AB24" s="234">
        <v>0</v>
      </c>
      <c r="AC24" s="234">
        <v>0</v>
      </c>
      <c r="AD24" s="234">
        <v>0</v>
      </c>
      <c r="AE24" s="234">
        <v>0</v>
      </c>
      <c r="AF24" s="234">
        <v>0</v>
      </c>
      <c r="AG24" s="234">
        <v>0</v>
      </c>
      <c r="AH24" s="234">
        <v>0</v>
      </c>
      <c r="AI24" s="234">
        <v>0</v>
      </c>
      <c r="AJ24" s="234" t="s">
        <v>639</v>
      </c>
      <c r="AK24" s="234" t="s">
        <v>639</v>
      </c>
      <c r="AL24" s="234">
        <v>0</v>
      </c>
      <c r="AM24" s="234" t="s">
        <v>639</v>
      </c>
      <c r="AN24" s="234" t="s">
        <v>639</v>
      </c>
      <c r="AO24" s="234">
        <v>0</v>
      </c>
      <c r="AP24" s="234" t="s">
        <v>639</v>
      </c>
      <c r="AQ24" s="234">
        <v>0</v>
      </c>
      <c r="AR24" s="234" t="s">
        <v>639</v>
      </c>
      <c r="AS24" s="234">
        <v>0</v>
      </c>
      <c r="AT24" s="234">
        <f>SUM(AU24:BN24)</f>
        <v>0</v>
      </c>
      <c r="AU24" s="234">
        <v>0</v>
      </c>
      <c r="AV24" s="234">
        <v>0</v>
      </c>
      <c r="AW24" s="234">
        <v>0</v>
      </c>
      <c r="AX24" s="234">
        <v>0</v>
      </c>
      <c r="AY24" s="234">
        <v>0</v>
      </c>
      <c r="AZ24" s="234">
        <v>0</v>
      </c>
      <c r="BA24" s="234">
        <v>0</v>
      </c>
      <c r="BB24" s="234">
        <v>0</v>
      </c>
      <c r="BC24" s="234">
        <v>0</v>
      </c>
      <c r="BD24" s="234">
        <v>0</v>
      </c>
      <c r="BE24" s="234" t="s">
        <v>639</v>
      </c>
      <c r="BF24" s="234" t="s">
        <v>639</v>
      </c>
      <c r="BG24" s="234" t="s">
        <v>639</v>
      </c>
      <c r="BH24" s="234" t="s">
        <v>639</v>
      </c>
      <c r="BI24" s="234" t="s">
        <v>639</v>
      </c>
      <c r="BJ24" s="234" t="s">
        <v>639</v>
      </c>
      <c r="BK24" s="234" t="s">
        <v>639</v>
      </c>
      <c r="BL24" s="234" t="s">
        <v>639</v>
      </c>
      <c r="BM24" s="234" t="s">
        <v>639</v>
      </c>
      <c r="BN24" s="234">
        <v>0</v>
      </c>
      <c r="BO24" s="234">
        <f>SUM(BP24:CI24)</f>
        <v>0</v>
      </c>
      <c r="BP24" s="234">
        <v>0</v>
      </c>
      <c r="BQ24" s="234">
        <v>0</v>
      </c>
      <c r="BR24" s="234">
        <v>0</v>
      </c>
      <c r="BS24" s="234">
        <v>0</v>
      </c>
      <c r="BT24" s="234">
        <v>0</v>
      </c>
      <c r="BU24" s="234">
        <v>0</v>
      </c>
      <c r="BV24" s="234">
        <v>0</v>
      </c>
      <c r="BW24" s="234">
        <v>0</v>
      </c>
      <c r="BX24" s="234">
        <v>0</v>
      </c>
      <c r="BY24" s="234">
        <v>0</v>
      </c>
      <c r="BZ24" s="234">
        <v>0</v>
      </c>
      <c r="CA24" s="234">
        <v>0</v>
      </c>
      <c r="CB24" s="234" t="s">
        <v>639</v>
      </c>
      <c r="CC24" s="234" t="s">
        <v>639</v>
      </c>
      <c r="CD24" s="234" t="s">
        <v>639</v>
      </c>
      <c r="CE24" s="234" t="s">
        <v>639</v>
      </c>
      <c r="CF24" s="234" t="s">
        <v>639</v>
      </c>
      <c r="CG24" s="234" t="s">
        <v>639</v>
      </c>
      <c r="CH24" s="234" t="s">
        <v>639</v>
      </c>
      <c r="CI24" s="234">
        <v>0</v>
      </c>
      <c r="CJ24" s="234">
        <f>SUM(CK24:DD24)</f>
        <v>0</v>
      </c>
      <c r="CK24" s="234">
        <v>0</v>
      </c>
      <c r="CL24" s="234">
        <v>0</v>
      </c>
      <c r="CM24" s="234">
        <v>0</v>
      </c>
      <c r="CN24" s="234">
        <v>0</v>
      </c>
      <c r="CO24" s="234">
        <v>0</v>
      </c>
      <c r="CP24" s="234">
        <v>0</v>
      </c>
      <c r="CQ24" s="234">
        <v>0</v>
      </c>
      <c r="CR24" s="234">
        <v>0</v>
      </c>
      <c r="CS24" s="234">
        <v>0</v>
      </c>
      <c r="CT24" s="234">
        <v>0</v>
      </c>
      <c r="CU24" s="234">
        <v>0</v>
      </c>
      <c r="CV24" s="234">
        <v>0</v>
      </c>
      <c r="CW24" s="234" t="s">
        <v>639</v>
      </c>
      <c r="CX24" s="234" t="s">
        <v>639</v>
      </c>
      <c r="CY24" s="234" t="s">
        <v>639</v>
      </c>
      <c r="CZ24" s="234" t="s">
        <v>639</v>
      </c>
      <c r="DA24" s="234" t="s">
        <v>639</v>
      </c>
      <c r="DB24" s="234" t="s">
        <v>639</v>
      </c>
      <c r="DC24" s="234" t="s">
        <v>639</v>
      </c>
      <c r="DD24" s="234">
        <v>0</v>
      </c>
      <c r="DE24" s="234">
        <f>SUM(DF24:DY24)</f>
        <v>0</v>
      </c>
      <c r="DF24" s="234">
        <v>0</v>
      </c>
      <c r="DG24" s="234">
        <v>0</v>
      </c>
      <c r="DH24" s="234">
        <v>0</v>
      </c>
      <c r="DI24" s="234">
        <v>0</v>
      </c>
      <c r="DJ24" s="234">
        <v>0</v>
      </c>
      <c r="DK24" s="234">
        <v>0</v>
      </c>
      <c r="DL24" s="234">
        <v>0</v>
      </c>
      <c r="DM24" s="234">
        <v>0</v>
      </c>
      <c r="DN24" s="234">
        <v>0</v>
      </c>
      <c r="DO24" s="234">
        <v>0</v>
      </c>
      <c r="DP24" s="234">
        <v>0</v>
      </c>
      <c r="DQ24" s="234">
        <v>0</v>
      </c>
      <c r="DR24" s="234" t="s">
        <v>639</v>
      </c>
      <c r="DS24" s="234" t="s">
        <v>639</v>
      </c>
      <c r="DT24" s="234">
        <v>0</v>
      </c>
      <c r="DU24" s="234" t="s">
        <v>639</v>
      </c>
      <c r="DV24" s="234" t="s">
        <v>639</v>
      </c>
      <c r="DW24" s="234" t="s">
        <v>639</v>
      </c>
      <c r="DX24" s="234" t="s">
        <v>639</v>
      </c>
      <c r="DY24" s="234">
        <v>0</v>
      </c>
      <c r="DZ24" s="234">
        <f>SUM(EA24:ET24)</f>
        <v>0</v>
      </c>
      <c r="EA24" s="234">
        <v>0</v>
      </c>
      <c r="EB24" s="234">
        <v>0</v>
      </c>
      <c r="EC24" s="234">
        <v>0</v>
      </c>
      <c r="ED24" s="234">
        <v>0</v>
      </c>
      <c r="EE24" s="234">
        <v>0</v>
      </c>
      <c r="EF24" s="234">
        <v>0</v>
      </c>
      <c r="EG24" s="234">
        <v>0</v>
      </c>
      <c r="EH24" s="234">
        <v>0</v>
      </c>
      <c r="EI24" s="234">
        <v>0</v>
      </c>
      <c r="EJ24" s="234">
        <v>0</v>
      </c>
      <c r="EK24" s="234" t="s">
        <v>639</v>
      </c>
      <c r="EL24" s="234" t="s">
        <v>639</v>
      </c>
      <c r="EM24" s="234" t="s">
        <v>639</v>
      </c>
      <c r="EN24" s="234">
        <v>0</v>
      </c>
      <c r="EO24" s="234">
        <v>0</v>
      </c>
      <c r="EP24" s="234" t="s">
        <v>639</v>
      </c>
      <c r="EQ24" s="234" t="s">
        <v>639</v>
      </c>
      <c r="ER24" s="234" t="s">
        <v>639</v>
      </c>
      <c r="ES24" s="234">
        <v>0</v>
      </c>
      <c r="ET24" s="234">
        <v>0</v>
      </c>
      <c r="EU24" s="234">
        <f>SUM(EV24:FO24)</f>
        <v>183</v>
      </c>
      <c r="EV24" s="234">
        <v>0</v>
      </c>
      <c r="EW24" s="234">
        <v>0</v>
      </c>
      <c r="EX24" s="234">
        <v>0</v>
      </c>
      <c r="EY24" s="234">
        <v>85</v>
      </c>
      <c r="EZ24" s="234">
        <v>82</v>
      </c>
      <c r="FA24" s="234">
        <v>16</v>
      </c>
      <c r="FB24" s="234">
        <v>0</v>
      </c>
      <c r="FC24" s="234">
        <v>0</v>
      </c>
      <c r="FD24" s="234">
        <v>0</v>
      </c>
      <c r="FE24" s="234">
        <v>0</v>
      </c>
      <c r="FF24" s="234">
        <v>0</v>
      </c>
      <c r="FG24" s="234">
        <v>0</v>
      </c>
      <c r="FH24" s="234" t="s">
        <v>639</v>
      </c>
      <c r="FI24" s="234" t="s">
        <v>639</v>
      </c>
      <c r="FJ24" s="234" t="s">
        <v>639</v>
      </c>
      <c r="FK24" s="234">
        <v>0</v>
      </c>
      <c r="FL24" s="234">
        <v>0</v>
      </c>
      <c r="FM24" s="234">
        <v>0</v>
      </c>
      <c r="FN24" s="234">
        <v>0</v>
      </c>
      <c r="FO24" s="234">
        <v>0</v>
      </c>
    </row>
    <row r="25" spans="1:171" s="201" customFormat="1" ht="12" customHeight="1">
      <c r="A25" s="202" t="s">
        <v>188</v>
      </c>
      <c r="B25" s="203" t="s">
        <v>225</v>
      </c>
      <c r="C25" s="202" t="s">
        <v>226</v>
      </c>
      <c r="D25" s="234">
        <f>SUM(Y25,AT25,BO25,CJ25,DE25,DZ25,EU25)</f>
        <v>50</v>
      </c>
      <c r="E25" s="234">
        <f>SUM(Z25,AU25,BP25,CK25,DF25,EA25,EV25)</f>
        <v>0</v>
      </c>
      <c r="F25" s="234">
        <f>SUM(AA25,AV25,BQ25,CL25,DG25,EB25,EW25)</f>
        <v>0</v>
      </c>
      <c r="G25" s="234">
        <f>SUM(AB25,AW25,BR25,CM25,DH25,EC25,EX25)</f>
        <v>0</v>
      </c>
      <c r="H25" s="234">
        <f>SUM(AC25,AX25,BS25,CN25,DI25,ED25,EY25)</f>
        <v>23</v>
      </c>
      <c r="I25" s="234">
        <f>SUM(AD25,AY25,BT25,CO25,DJ25,EE25,EZ25)</f>
        <v>22</v>
      </c>
      <c r="J25" s="234">
        <f>SUM(AE25,AZ25,BU25,CP25,DK25,EF25,FA25)</f>
        <v>5</v>
      </c>
      <c r="K25" s="234">
        <f>SUM(AF25,BA25,BV25,CQ25,DL25,EG25,FB25)</f>
        <v>0</v>
      </c>
      <c r="L25" s="234">
        <f>SUM(AG25,BB25,BW25,CR25,DM25,EH25,FC25)</f>
        <v>0</v>
      </c>
      <c r="M25" s="234">
        <f>SUM(AH25,BC25,BX25,CS25,DN25,EI25,FD25)</f>
        <v>0</v>
      </c>
      <c r="N25" s="234">
        <f>SUM(AI25,BD25,BY25,CT25,DO25,EJ25,FE25)</f>
        <v>0</v>
      </c>
      <c r="O25" s="234">
        <f>SUM(AJ25,BE25,BZ25,CU25,DP25,EK25,FF25)</f>
        <v>0</v>
      </c>
      <c r="P25" s="234">
        <f>SUM(AK25,BF25,CA25,CV25,DQ25,EL25,FG25)</f>
        <v>0</v>
      </c>
      <c r="Q25" s="234">
        <f>SUM(AL25,BG25,CB25,CW25,DR25,EM25,FH25)</f>
        <v>0</v>
      </c>
      <c r="R25" s="234">
        <f>SUM(AM25,BH25,CC25,CX25,DS25,EN25,FI25)</f>
        <v>0</v>
      </c>
      <c r="S25" s="234">
        <f>SUM(AN25,BI25,CD25,CY25,DT25,EO25,FJ25)</f>
        <v>0</v>
      </c>
      <c r="T25" s="234">
        <f>SUM(AO25,BJ25,CE25,CZ25,DU25,EP25,FK25)</f>
        <v>0</v>
      </c>
      <c r="U25" s="234">
        <f>SUM(AP25,BK25,CF25,DA25,DV25,EQ25,FL25)</f>
        <v>0</v>
      </c>
      <c r="V25" s="234">
        <f>SUM(AQ25,BL25,CG25,DB25,DW25,ER25,FM25)</f>
        <v>0</v>
      </c>
      <c r="W25" s="234">
        <f>SUM(AR25,BM25,CH25,DC25,DX25,ES25,FN25)</f>
        <v>0</v>
      </c>
      <c r="X25" s="234">
        <f>SUM(AS25,BN25,CI25,DD25,DY25,ET25,FO25)</f>
        <v>0</v>
      </c>
      <c r="Y25" s="234">
        <f>SUM(Z25:AS25)</f>
        <v>0</v>
      </c>
      <c r="Z25" s="234">
        <v>0</v>
      </c>
      <c r="AA25" s="234">
        <v>0</v>
      </c>
      <c r="AB25" s="234">
        <v>0</v>
      </c>
      <c r="AC25" s="234">
        <v>0</v>
      </c>
      <c r="AD25" s="234">
        <v>0</v>
      </c>
      <c r="AE25" s="234">
        <v>0</v>
      </c>
      <c r="AF25" s="234">
        <v>0</v>
      </c>
      <c r="AG25" s="234">
        <v>0</v>
      </c>
      <c r="AH25" s="234">
        <v>0</v>
      </c>
      <c r="AI25" s="234">
        <v>0</v>
      </c>
      <c r="AJ25" s="234" t="s">
        <v>639</v>
      </c>
      <c r="AK25" s="234" t="s">
        <v>639</v>
      </c>
      <c r="AL25" s="234">
        <v>0</v>
      </c>
      <c r="AM25" s="234" t="s">
        <v>639</v>
      </c>
      <c r="AN25" s="234" t="s">
        <v>639</v>
      </c>
      <c r="AO25" s="234">
        <v>0</v>
      </c>
      <c r="AP25" s="234" t="s">
        <v>639</v>
      </c>
      <c r="AQ25" s="234">
        <v>0</v>
      </c>
      <c r="AR25" s="234" t="s">
        <v>639</v>
      </c>
      <c r="AS25" s="234">
        <v>0</v>
      </c>
      <c r="AT25" s="234">
        <f>SUM(AU25:BN25)</f>
        <v>0</v>
      </c>
      <c r="AU25" s="234">
        <v>0</v>
      </c>
      <c r="AV25" s="234">
        <v>0</v>
      </c>
      <c r="AW25" s="234">
        <v>0</v>
      </c>
      <c r="AX25" s="234">
        <v>0</v>
      </c>
      <c r="AY25" s="234">
        <v>0</v>
      </c>
      <c r="AZ25" s="234">
        <v>0</v>
      </c>
      <c r="BA25" s="234">
        <v>0</v>
      </c>
      <c r="BB25" s="234">
        <v>0</v>
      </c>
      <c r="BC25" s="234">
        <v>0</v>
      </c>
      <c r="BD25" s="234">
        <v>0</v>
      </c>
      <c r="BE25" s="234" t="s">
        <v>639</v>
      </c>
      <c r="BF25" s="234" t="s">
        <v>639</v>
      </c>
      <c r="BG25" s="234" t="s">
        <v>639</v>
      </c>
      <c r="BH25" s="234" t="s">
        <v>639</v>
      </c>
      <c r="BI25" s="234" t="s">
        <v>639</v>
      </c>
      <c r="BJ25" s="234" t="s">
        <v>639</v>
      </c>
      <c r="BK25" s="234" t="s">
        <v>639</v>
      </c>
      <c r="BL25" s="234" t="s">
        <v>639</v>
      </c>
      <c r="BM25" s="234" t="s">
        <v>639</v>
      </c>
      <c r="BN25" s="234">
        <v>0</v>
      </c>
      <c r="BO25" s="234">
        <f>SUM(BP25:CI25)</f>
        <v>0</v>
      </c>
      <c r="BP25" s="234">
        <v>0</v>
      </c>
      <c r="BQ25" s="234">
        <v>0</v>
      </c>
      <c r="BR25" s="234">
        <v>0</v>
      </c>
      <c r="BS25" s="234">
        <v>0</v>
      </c>
      <c r="BT25" s="234">
        <v>0</v>
      </c>
      <c r="BU25" s="234">
        <v>0</v>
      </c>
      <c r="BV25" s="234">
        <v>0</v>
      </c>
      <c r="BW25" s="234">
        <v>0</v>
      </c>
      <c r="BX25" s="234">
        <v>0</v>
      </c>
      <c r="BY25" s="234">
        <v>0</v>
      </c>
      <c r="BZ25" s="234">
        <v>0</v>
      </c>
      <c r="CA25" s="234">
        <v>0</v>
      </c>
      <c r="CB25" s="234" t="s">
        <v>639</v>
      </c>
      <c r="CC25" s="234" t="s">
        <v>639</v>
      </c>
      <c r="CD25" s="234" t="s">
        <v>639</v>
      </c>
      <c r="CE25" s="234" t="s">
        <v>639</v>
      </c>
      <c r="CF25" s="234" t="s">
        <v>639</v>
      </c>
      <c r="CG25" s="234" t="s">
        <v>639</v>
      </c>
      <c r="CH25" s="234" t="s">
        <v>639</v>
      </c>
      <c r="CI25" s="234">
        <v>0</v>
      </c>
      <c r="CJ25" s="234">
        <f>SUM(CK25:DD25)</f>
        <v>0</v>
      </c>
      <c r="CK25" s="234">
        <v>0</v>
      </c>
      <c r="CL25" s="234">
        <v>0</v>
      </c>
      <c r="CM25" s="234">
        <v>0</v>
      </c>
      <c r="CN25" s="234">
        <v>0</v>
      </c>
      <c r="CO25" s="234">
        <v>0</v>
      </c>
      <c r="CP25" s="234">
        <v>0</v>
      </c>
      <c r="CQ25" s="234">
        <v>0</v>
      </c>
      <c r="CR25" s="234">
        <v>0</v>
      </c>
      <c r="CS25" s="234">
        <v>0</v>
      </c>
      <c r="CT25" s="234">
        <v>0</v>
      </c>
      <c r="CU25" s="234">
        <v>0</v>
      </c>
      <c r="CV25" s="234">
        <v>0</v>
      </c>
      <c r="CW25" s="234" t="s">
        <v>639</v>
      </c>
      <c r="CX25" s="234" t="s">
        <v>639</v>
      </c>
      <c r="CY25" s="234" t="s">
        <v>639</v>
      </c>
      <c r="CZ25" s="234" t="s">
        <v>639</v>
      </c>
      <c r="DA25" s="234" t="s">
        <v>639</v>
      </c>
      <c r="DB25" s="234" t="s">
        <v>639</v>
      </c>
      <c r="DC25" s="234" t="s">
        <v>639</v>
      </c>
      <c r="DD25" s="234">
        <v>0</v>
      </c>
      <c r="DE25" s="234">
        <f>SUM(DF25:DY25)</f>
        <v>0</v>
      </c>
      <c r="DF25" s="234">
        <v>0</v>
      </c>
      <c r="DG25" s="234">
        <v>0</v>
      </c>
      <c r="DH25" s="234">
        <v>0</v>
      </c>
      <c r="DI25" s="234">
        <v>0</v>
      </c>
      <c r="DJ25" s="234">
        <v>0</v>
      </c>
      <c r="DK25" s="234">
        <v>0</v>
      </c>
      <c r="DL25" s="234">
        <v>0</v>
      </c>
      <c r="DM25" s="234">
        <v>0</v>
      </c>
      <c r="DN25" s="234">
        <v>0</v>
      </c>
      <c r="DO25" s="234">
        <v>0</v>
      </c>
      <c r="DP25" s="234">
        <v>0</v>
      </c>
      <c r="DQ25" s="234">
        <v>0</v>
      </c>
      <c r="DR25" s="234" t="s">
        <v>639</v>
      </c>
      <c r="DS25" s="234" t="s">
        <v>639</v>
      </c>
      <c r="DT25" s="234">
        <v>0</v>
      </c>
      <c r="DU25" s="234" t="s">
        <v>639</v>
      </c>
      <c r="DV25" s="234" t="s">
        <v>639</v>
      </c>
      <c r="DW25" s="234" t="s">
        <v>639</v>
      </c>
      <c r="DX25" s="234" t="s">
        <v>639</v>
      </c>
      <c r="DY25" s="234">
        <v>0</v>
      </c>
      <c r="DZ25" s="234">
        <f>SUM(EA25:ET25)</f>
        <v>0</v>
      </c>
      <c r="EA25" s="234">
        <v>0</v>
      </c>
      <c r="EB25" s="234">
        <v>0</v>
      </c>
      <c r="EC25" s="234">
        <v>0</v>
      </c>
      <c r="ED25" s="234">
        <v>0</v>
      </c>
      <c r="EE25" s="234">
        <v>0</v>
      </c>
      <c r="EF25" s="234">
        <v>0</v>
      </c>
      <c r="EG25" s="234">
        <v>0</v>
      </c>
      <c r="EH25" s="234">
        <v>0</v>
      </c>
      <c r="EI25" s="234">
        <v>0</v>
      </c>
      <c r="EJ25" s="234">
        <v>0</v>
      </c>
      <c r="EK25" s="234" t="s">
        <v>639</v>
      </c>
      <c r="EL25" s="234" t="s">
        <v>639</v>
      </c>
      <c r="EM25" s="234" t="s">
        <v>639</v>
      </c>
      <c r="EN25" s="234">
        <v>0</v>
      </c>
      <c r="EO25" s="234">
        <v>0</v>
      </c>
      <c r="EP25" s="234" t="s">
        <v>639</v>
      </c>
      <c r="EQ25" s="234" t="s">
        <v>639</v>
      </c>
      <c r="ER25" s="234" t="s">
        <v>639</v>
      </c>
      <c r="ES25" s="234">
        <v>0</v>
      </c>
      <c r="ET25" s="234">
        <v>0</v>
      </c>
      <c r="EU25" s="234">
        <f>SUM(EV25:FO25)</f>
        <v>50</v>
      </c>
      <c r="EV25" s="234">
        <v>0</v>
      </c>
      <c r="EW25" s="234">
        <v>0</v>
      </c>
      <c r="EX25" s="234">
        <v>0</v>
      </c>
      <c r="EY25" s="234">
        <v>23</v>
      </c>
      <c r="EZ25" s="234">
        <v>22</v>
      </c>
      <c r="FA25" s="234">
        <v>5</v>
      </c>
      <c r="FB25" s="234">
        <v>0</v>
      </c>
      <c r="FC25" s="234">
        <v>0</v>
      </c>
      <c r="FD25" s="234">
        <v>0</v>
      </c>
      <c r="FE25" s="234">
        <v>0</v>
      </c>
      <c r="FF25" s="234">
        <v>0</v>
      </c>
      <c r="FG25" s="234">
        <v>0</v>
      </c>
      <c r="FH25" s="234" t="s">
        <v>639</v>
      </c>
      <c r="FI25" s="234" t="s">
        <v>639</v>
      </c>
      <c r="FJ25" s="234" t="s">
        <v>639</v>
      </c>
      <c r="FK25" s="234">
        <v>0</v>
      </c>
      <c r="FL25" s="234">
        <v>0</v>
      </c>
      <c r="FM25" s="234">
        <v>0</v>
      </c>
      <c r="FN25" s="234">
        <v>0</v>
      </c>
      <c r="FO25" s="234">
        <v>0</v>
      </c>
    </row>
    <row r="26" spans="1:171" s="201" customFormat="1" ht="12" customHeight="1">
      <c r="A26" s="202" t="s">
        <v>188</v>
      </c>
      <c r="B26" s="203" t="s">
        <v>227</v>
      </c>
      <c r="C26" s="202" t="s">
        <v>228</v>
      </c>
      <c r="D26" s="234">
        <f>SUM(Y26,AT26,BO26,CJ26,DE26,DZ26,EU26)</f>
        <v>3</v>
      </c>
      <c r="E26" s="234">
        <f>SUM(Z26,AU26,BP26,CK26,DF26,EA26,EV26)</f>
        <v>0</v>
      </c>
      <c r="F26" s="234">
        <f>SUM(AA26,AV26,BQ26,CL26,DG26,EB26,EW26)</f>
        <v>0</v>
      </c>
      <c r="G26" s="234">
        <f>SUM(AB26,AW26,BR26,CM26,DH26,EC26,EX26)</f>
        <v>0</v>
      </c>
      <c r="H26" s="234">
        <f>SUM(AC26,AX26,BS26,CN26,DI26,ED26,EY26)</f>
        <v>0</v>
      </c>
      <c r="I26" s="234">
        <f>SUM(AD26,AY26,BT26,CO26,DJ26,EE26,EZ26)</f>
        <v>0</v>
      </c>
      <c r="J26" s="234">
        <f>SUM(AE26,AZ26,BU26,CP26,DK26,EF26,FA26)</f>
        <v>0</v>
      </c>
      <c r="K26" s="234">
        <f>SUM(AF26,BA26,BV26,CQ26,DL26,EG26,FB26)</f>
        <v>0</v>
      </c>
      <c r="L26" s="234">
        <f>SUM(AG26,BB26,BW26,CR26,DM26,EH26,FC26)</f>
        <v>0</v>
      </c>
      <c r="M26" s="234">
        <f>SUM(AH26,BC26,BX26,CS26,DN26,EI26,FD26)</f>
        <v>0</v>
      </c>
      <c r="N26" s="234">
        <f>SUM(AI26,BD26,BY26,CT26,DO26,EJ26,FE26)</f>
        <v>0</v>
      </c>
      <c r="O26" s="234">
        <f>SUM(AJ26,BE26,BZ26,CU26,DP26,EK26,FF26)</f>
        <v>0</v>
      </c>
      <c r="P26" s="234">
        <f>SUM(AK26,BF26,CA26,CV26,DQ26,EL26,FG26)</f>
        <v>0</v>
      </c>
      <c r="Q26" s="234">
        <f>SUM(AL26,BG26,CB26,CW26,DR26,EM26,FH26)</f>
        <v>0</v>
      </c>
      <c r="R26" s="234">
        <f>SUM(AM26,BH26,CC26,CX26,DS26,EN26,FI26)</f>
        <v>0</v>
      </c>
      <c r="S26" s="234">
        <f>SUM(AN26,BI26,CD26,CY26,DT26,EO26,FJ26)</f>
        <v>0</v>
      </c>
      <c r="T26" s="234">
        <f>SUM(AO26,BJ26,CE26,CZ26,DU26,EP26,FK26)</f>
        <v>0</v>
      </c>
      <c r="U26" s="234">
        <f>SUM(AP26,BK26,CF26,DA26,DV26,EQ26,FL26)</f>
        <v>0</v>
      </c>
      <c r="V26" s="234">
        <f>SUM(AQ26,BL26,CG26,DB26,DW26,ER26,FM26)</f>
        <v>0</v>
      </c>
      <c r="W26" s="234">
        <f>SUM(AR26,BM26,CH26,DC26,DX26,ES26,FN26)</f>
        <v>0</v>
      </c>
      <c r="X26" s="234">
        <f>SUM(AS26,BN26,CI26,DD26,DY26,ET26,FO26)</f>
        <v>3</v>
      </c>
      <c r="Y26" s="234">
        <f>SUM(Z26:AS26)</f>
        <v>0</v>
      </c>
      <c r="Z26" s="234">
        <v>0</v>
      </c>
      <c r="AA26" s="234">
        <v>0</v>
      </c>
      <c r="AB26" s="234">
        <v>0</v>
      </c>
      <c r="AC26" s="234">
        <v>0</v>
      </c>
      <c r="AD26" s="234">
        <v>0</v>
      </c>
      <c r="AE26" s="234">
        <v>0</v>
      </c>
      <c r="AF26" s="234">
        <v>0</v>
      </c>
      <c r="AG26" s="234">
        <v>0</v>
      </c>
      <c r="AH26" s="234">
        <v>0</v>
      </c>
      <c r="AI26" s="234">
        <v>0</v>
      </c>
      <c r="AJ26" s="234" t="s">
        <v>639</v>
      </c>
      <c r="AK26" s="234" t="s">
        <v>639</v>
      </c>
      <c r="AL26" s="234">
        <v>0</v>
      </c>
      <c r="AM26" s="234" t="s">
        <v>639</v>
      </c>
      <c r="AN26" s="234" t="s">
        <v>639</v>
      </c>
      <c r="AO26" s="234">
        <v>0</v>
      </c>
      <c r="AP26" s="234" t="s">
        <v>639</v>
      </c>
      <c r="AQ26" s="234">
        <v>0</v>
      </c>
      <c r="AR26" s="234" t="s">
        <v>639</v>
      </c>
      <c r="AS26" s="234">
        <v>0</v>
      </c>
      <c r="AT26" s="234">
        <f>SUM(AU26:BN26)</f>
        <v>0</v>
      </c>
      <c r="AU26" s="234">
        <v>0</v>
      </c>
      <c r="AV26" s="234">
        <v>0</v>
      </c>
      <c r="AW26" s="234">
        <v>0</v>
      </c>
      <c r="AX26" s="234">
        <v>0</v>
      </c>
      <c r="AY26" s="234">
        <v>0</v>
      </c>
      <c r="AZ26" s="234">
        <v>0</v>
      </c>
      <c r="BA26" s="234">
        <v>0</v>
      </c>
      <c r="BB26" s="234">
        <v>0</v>
      </c>
      <c r="BC26" s="234">
        <v>0</v>
      </c>
      <c r="BD26" s="234">
        <v>0</v>
      </c>
      <c r="BE26" s="234" t="s">
        <v>639</v>
      </c>
      <c r="BF26" s="234" t="s">
        <v>639</v>
      </c>
      <c r="BG26" s="234" t="s">
        <v>639</v>
      </c>
      <c r="BH26" s="234" t="s">
        <v>639</v>
      </c>
      <c r="BI26" s="234" t="s">
        <v>639</v>
      </c>
      <c r="BJ26" s="234" t="s">
        <v>639</v>
      </c>
      <c r="BK26" s="234" t="s">
        <v>639</v>
      </c>
      <c r="BL26" s="234" t="s">
        <v>639</v>
      </c>
      <c r="BM26" s="234" t="s">
        <v>639</v>
      </c>
      <c r="BN26" s="234">
        <v>0</v>
      </c>
      <c r="BO26" s="234">
        <f>SUM(BP26:CI26)</f>
        <v>0</v>
      </c>
      <c r="BP26" s="234">
        <v>0</v>
      </c>
      <c r="BQ26" s="234">
        <v>0</v>
      </c>
      <c r="BR26" s="234">
        <v>0</v>
      </c>
      <c r="BS26" s="234">
        <v>0</v>
      </c>
      <c r="BT26" s="234">
        <v>0</v>
      </c>
      <c r="BU26" s="234">
        <v>0</v>
      </c>
      <c r="BV26" s="234">
        <v>0</v>
      </c>
      <c r="BW26" s="234">
        <v>0</v>
      </c>
      <c r="BX26" s="234">
        <v>0</v>
      </c>
      <c r="BY26" s="234">
        <v>0</v>
      </c>
      <c r="BZ26" s="234">
        <v>0</v>
      </c>
      <c r="CA26" s="234">
        <v>0</v>
      </c>
      <c r="CB26" s="234" t="s">
        <v>639</v>
      </c>
      <c r="CC26" s="234" t="s">
        <v>639</v>
      </c>
      <c r="CD26" s="234" t="s">
        <v>639</v>
      </c>
      <c r="CE26" s="234" t="s">
        <v>639</v>
      </c>
      <c r="CF26" s="234" t="s">
        <v>639</v>
      </c>
      <c r="CG26" s="234" t="s">
        <v>639</v>
      </c>
      <c r="CH26" s="234" t="s">
        <v>639</v>
      </c>
      <c r="CI26" s="234">
        <v>0</v>
      </c>
      <c r="CJ26" s="234">
        <f>SUM(CK26:DD26)</f>
        <v>0</v>
      </c>
      <c r="CK26" s="234">
        <v>0</v>
      </c>
      <c r="CL26" s="234">
        <v>0</v>
      </c>
      <c r="CM26" s="234">
        <v>0</v>
      </c>
      <c r="CN26" s="234">
        <v>0</v>
      </c>
      <c r="CO26" s="234">
        <v>0</v>
      </c>
      <c r="CP26" s="234">
        <v>0</v>
      </c>
      <c r="CQ26" s="234">
        <v>0</v>
      </c>
      <c r="CR26" s="234">
        <v>0</v>
      </c>
      <c r="CS26" s="234">
        <v>0</v>
      </c>
      <c r="CT26" s="234">
        <v>0</v>
      </c>
      <c r="CU26" s="234">
        <v>0</v>
      </c>
      <c r="CV26" s="234">
        <v>0</v>
      </c>
      <c r="CW26" s="234" t="s">
        <v>639</v>
      </c>
      <c r="CX26" s="234" t="s">
        <v>639</v>
      </c>
      <c r="CY26" s="234" t="s">
        <v>639</v>
      </c>
      <c r="CZ26" s="234" t="s">
        <v>639</v>
      </c>
      <c r="DA26" s="234" t="s">
        <v>639</v>
      </c>
      <c r="DB26" s="234" t="s">
        <v>639</v>
      </c>
      <c r="DC26" s="234" t="s">
        <v>639</v>
      </c>
      <c r="DD26" s="234">
        <v>0</v>
      </c>
      <c r="DE26" s="234">
        <f>SUM(DF26:DY26)</f>
        <v>0</v>
      </c>
      <c r="DF26" s="234">
        <v>0</v>
      </c>
      <c r="DG26" s="234">
        <v>0</v>
      </c>
      <c r="DH26" s="234">
        <v>0</v>
      </c>
      <c r="DI26" s="234">
        <v>0</v>
      </c>
      <c r="DJ26" s="234">
        <v>0</v>
      </c>
      <c r="DK26" s="234">
        <v>0</v>
      </c>
      <c r="DL26" s="234">
        <v>0</v>
      </c>
      <c r="DM26" s="234">
        <v>0</v>
      </c>
      <c r="DN26" s="234">
        <v>0</v>
      </c>
      <c r="DO26" s="234">
        <v>0</v>
      </c>
      <c r="DP26" s="234">
        <v>0</v>
      </c>
      <c r="DQ26" s="234">
        <v>0</v>
      </c>
      <c r="DR26" s="234" t="s">
        <v>639</v>
      </c>
      <c r="DS26" s="234" t="s">
        <v>639</v>
      </c>
      <c r="DT26" s="234">
        <v>0</v>
      </c>
      <c r="DU26" s="234" t="s">
        <v>639</v>
      </c>
      <c r="DV26" s="234" t="s">
        <v>639</v>
      </c>
      <c r="DW26" s="234" t="s">
        <v>639</v>
      </c>
      <c r="DX26" s="234" t="s">
        <v>639</v>
      </c>
      <c r="DY26" s="234">
        <v>0</v>
      </c>
      <c r="DZ26" s="234">
        <f>SUM(EA26:ET26)</f>
        <v>0</v>
      </c>
      <c r="EA26" s="234">
        <v>0</v>
      </c>
      <c r="EB26" s="234">
        <v>0</v>
      </c>
      <c r="EC26" s="234">
        <v>0</v>
      </c>
      <c r="ED26" s="234">
        <v>0</v>
      </c>
      <c r="EE26" s="234">
        <v>0</v>
      </c>
      <c r="EF26" s="234">
        <v>0</v>
      </c>
      <c r="EG26" s="234">
        <v>0</v>
      </c>
      <c r="EH26" s="234">
        <v>0</v>
      </c>
      <c r="EI26" s="234">
        <v>0</v>
      </c>
      <c r="EJ26" s="234">
        <v>0</v>
      </c>
      <c r="EK26" s="234" t="s">
        <v>639</v>
      </c>
      <c r="EL26" s="234" t="s">
        <v>639</v>
      </c>
      <c r="EM26" s="234" t="s">
        <v>639</v>
      </c>
      <c r="EN26" s="234">
        <v>0</v>
      </c>
      <c r="EO26" s="234">
        <v>0</v>
      </c>
      <c r="EP26" s="234" t="s">
        <v>639</v>
      </c>
      <c r="EQ26" s="234" t="s">
        <v>639</v>
      </c>
      <c r="ER26" s="234" t="s">
        <v>639</v>
      </c>
      <c r="ES26" s="234">
        <v>0</v>
      </c>
      <c r="ET26" s="234">
        <v>0</v>
      </c>
      <c r="EU26" s="234">
        <f>SUM(EV26:FO26)</f>
        <v>3</v>
      </c>
      <c r="EV26" s="234">
        <v>0</v>
      </c>
      <c r="EW26" s="234">
        <v>0</v>
      </c>
      <c r="EX26" s="234">
        <v>0</v>
      </c>
      <c r="EY26" s="234">
        <v>0</v>
      </c>
      <c r="EZ26" s="234">
        <v>0</v>
      </c>
      <c r="FA26" s="234">
        <v>0</v>
      </c>
      <c r="FB26" s="234">
        <v>0</v>
      </c>
      <c r="FC26" s="234">
        <v>0</v>
      </c>
      <c r="FD26" s="234">
        <v>0</v>
      </c>
      <c r="FE26" s="234">
        <v>0</v>
      </c>
      <c r="FF26" s="234">
        <v>0</v>
      </c>
      <c r="FG26" s="234">
        <v>0</v>
      </c>
      <c r="FH26" s="234" t="s">
        <v>639</v>
      </c>
      <c r="FI26" s="234" t="s">
        <v>639</v>
      </c>
      <c r="FJ26" s="234" t="s">
        <v>639</v>
      </c>
      <c r="FK26" s="234">
        <v>0</v>
      </c>
      <c r="FL26" s="234">
        <v>0</v>
      </c>
      <c r="FM26" s="234">
        <v>0</v>
      </c>
      <c r="FN26" s="234">
        <v>0</v>
      </c>
      <c r="FO26" s="234">
        <v>3</v>
      </c>
    </row>
    <row r="27" spans="1:171" s="201" customFormat="1" ht="12" customHeight="1">
      <c r="A27" s="202" t="s">
        <v>188</v>
      </c>
      <c r="B27" s="203" t="s">
        <v>229</v>
      </c>
      <c r="C27" s="202" t="s">
        <v>230</v>
      </c>
      <c r="D27" s="234">
        <f>SUM(Y27,AT27,BO27,CJ27,DE27,DZ27,EU27)</f>
        <v>529</v>
      </c>
      <c r="E27" s="234">
        <f>SUM(Z27,AU27,BP27,CK27,DF27,EA27,EV27)</f>
        <v>0</v>
      </c>
      <c r="F27" s="234">
        <f>SUM(AA27,AV27,BQ27,CL27,DG27,EB27,EW27)</f>
        <v>0</v>
      </c>
      <c r="G27" s="234">
        <f>SUM(AB27,AW27,BR27,CM27,DH27,EC27,EX27)</f>
        <v>0</v>
      </c>
      <c r="H27" s="234">
        <f>SUM(AC27,AX27,BS27,CN27,DI27,ED27,EY27)</f>
        <v>215</v>
      </c>
      <c r="I27" s="234">
        <f>SUM(AD27,AY27,BT27,CO27,DJ27,EE27,EZ27)</f>
        <v>194</v>
      </c>
      <c r="J27" s="234">
        <f>SUM(AE27,AZ27,BU27,CP27,DK27,EF27,FA27)</f>
        <v>38</v>
      </c>
      <c r="K27" s="234">
        <f>SUM(AF27,BA27,BV27,CQ27,DL27,EG27,FB27)</f>
        <v>0</v>
      </c>
      <c r="L27" s="234">
        <f>SUM(AG27,BB27,BW27,CR27,DM27,EH27,FC27)</f>
        <v>68</v>
      </c>
      <c r="M27" s="234">
        <f>SUM(AH27,BC27,BX27,CS27,DN27,EI27,FD27)</f>
        <v>0</v>
      </c>
      <c r="N27" s="234">
        <f>SUM(AI27,BD27,BY27,CT27,DO27,EJ27,FE27)</f>
        <v>0</v>
      </c>
      <c r="O27" s="234">
        <f>SUM(AJ27,BE27,BZ27,CU27,DP27,EK27,FF27)</f>
        <v>0</v>
      </c>
      <c r="P27" s="234">
        <f>SUM(AK27,BF27,CA27,CV27,DQ27,EL27,FG27)</f>
        <v>0</v>
      </c>
      <c r="Q27" s="234">
        <f>SUM(AL27,BG27,CB27,CW27,DR27,EM27,FH27)</f>
        <v>0</v>
      </c>
      <c r="R27" s="234">
        <f>SUM(AM27,BH27,CC27,CX27,DS27,EN27,FI27)</f>
        <v>0</v>
      </c>
      <c r="S27" s="234">
        <f>SUM(AN27,BI27,CD27,CY27,DT27,EO27,FJ27)</f>
        <v>0</v>
      </c>
      <c r="T27" s="234">
        <f>SUM(AO27,BJ27,CE27,CZ27,DU27,EP27,FK27)</f>
        <v>0</v>
      </c>
      <c r="U27" s="234">
        <f>SUM(AP27,BK27,CF27,DA27,DV27,EQ27,FL27)</f>
        <v>0</v>
      </c>
      <c r="V27" s="234">
        <f>SUM(AQ27,BL27,CG27,DB27,DW27,ER27,FM27)</f>
        <v>0</v>
      </c>
      <c r="W27" s="234">
        <f>SUM(AR27,BM27,CH27,DC27,DX27,ES27,FN27)</f>
        <v>0</v>
      </c>
      <c r="X27" s="234">
        <f>SUM(AS27,BN27,CI27,DD27,DY27,ET27,FO27)</f>
        <v>14</v>
      </c>
      <c r="Y27" s="234">
        <f>SUM(Z27:AS27)</f>
        <v>0</v>
      </c>
      <c r="Z27" s="234">
        <v>0</v>
      </c>
      <c r="AA27" s="234">
        <v>0</v>
      </c>
      <c r="AB27" s="234">
        <v>0</v>
      </c>
      <c r="AC27" s="234">
        <v>0</v>
      </c>
      <c r="AD27" s="234">
        <v>0</v>
      </c>
      <c r="AE27" s="234">
        <v>0</v>
      </c>
      <c r="AF27" s="234">
        <v>0</v>
      </c>
      <c r="AG27" s="234">
        <v>0</v>
      </c>
      <c r="AH27" s="234">
        <v>0</v>
      </c>
      <c r="AI27" s="234">
        <v>0</v>
      </c>
      <c r="AJ27" s="234" t="s">
        <v>639</v>
      </c>
      <c r="AK27" s="234" t="s">
        <v>639</v>
      </c>
      <c r="AL27" s="234">
        <v>0</v>
      </c>
      <c r="AM27" s="234" t="s">
        <v>639</v>
      </c>
      <c r="AN27" s="234" t="s">
        <v>639</v>
      </c>
      <c r="AO27" s="234">
        <v>0</v>
      </c>
      <c r="AP27" s="234" t="s">
        <v>639</v>
      </c>
      <c r="AQ27" s="234">
        <v>0</v>
      </c>
      <c r="AR27" s="234" t="s">
        <v>639</v>
      </c>
      <c r="AS27" s="234">
        <v>0</v>
      </c>
      <c r="AT27" s="234">
        <f>SUM(AU27:BN27)</f>
        <v>416</v>
      </c>
      <c r="AU27" s="234">
        <v>0</v>
      </c>
      <c r="AV27" s="234">
        <v>0</v>
      </c>
      <c r="AW27" s="234">
        <v>0</v>
      </c>
      <c r="AX27" s="234">
        <v>215</v>
      </c>
      <c r="AY27" s="234">
        <v>194</v>
      </c>
      <c r="AZ27" s="234">
        <v>0</v>
      </c>
      <c r="BA27" s="234">
        <v>0</v>
      </c>
      <c r="BB27" s="234">
        <v>0</v>
      </c>
      <c r="BC27" s="234">
        <v>0</v>
      </c>
      <c r="BD27" s="234">
        <v>0</v>
      </c>
      <c r="BE27" s="234" t="s">
        <v>639</v>
      </c>
      <c r="BF27" s="234" t="s">
        <v>639</v>
      </c>
      <c r="BG27" s="234" t="s">
        <v>639</v>
      </c>
      <c r="BH27" s="234" t="s">
        <v>639</v>
      </c>
      <c r="BI27" s="234" t="s">
        <v>639</v>
      </c>
      <c r="BJ27" s="234" t="s">
        <v>639</v>
      </c>
      <c r="BK27" s="234" t="s">
        <v>639</v>
      </c>
      <c r="BL27" s="234" t="s">
        <v>639</v>
      </c>
      <c r="BM27" s="234" t="s">
        <v>639</v>
      </c>
      <c r="BN27" s="234">
        <v>7</v>
      </c>
      <c r="BO27" s="234">
        <f>SUM(BP27:CI27)</f>
        <v>0</v>
      </c>
      <c r="BP27" s="234">
        <v>0</v>
      </c>
      <c r="BQ27" s="234">
        <v>0</v>
      </c>
      <c r="BR27" s="234">
        <v>0</v>
      </c>
      <c r="BS27" s="234">
        <v>0</v>
      </c>
      <c r="BT27" s="234">
        <v>0</v>
      </c>
      <c r="BU27" s="234">
        <v>0</v>
      </c>
      <c r="BV27" s="234">
        <v>0</v>
      </c>
      <c r="BW27" s="234">
        <v>0</v>
      </c>
      <c r="BX27" s="234">
        <v>0</v>
      </c>
      <c r="BY27" s="234">
        <v>0</v>
      </c>
      <c r="BZ27" s="234">
        <v>0</v>
      </c>
      <c r="CA27" s="234">
        <v>0</v>
      </c>
      <c r="CB27" s="234" t="s">
        <v>639</v>
      </c>
      <c r="CC27" s="234" t="s">
        <v>639</v>
      </c>
      <c r="CD27" s="234" t="s">
        <v>639</v>
      </c>
      <c r="CE27" s="234" t="s">
        <v>639</v>
      </c>
      <c r="CF27" s="234" t="s">
        <v>639</v>
      </c>
      <c r="CG27" s="234" t="s">
        <v>639</v>
      </c>
      <c r="CH27" s="234" t="s">
        <v>639</v>
      </c>
      <c r="CI27" s="234">
        <v>0</v>
      </c>
      <c r="CJ27" s="234">
        <f>SUM(CK27:DD27)</f>
        <v>0</v>
      </c>
      <c r="CK27" s="234">
        <v>0</v>
      </c>
      <c r="CL27" s="234">
        <v>0</v>
      </c>
      <c r="CM27" s="234">
        <v>0</v>
      </c>
      <c r="CN27" s="234">
        <v>0</v>
      </c>
      <c r="CO27" s="234">
        <v>0</v>
      </c>
      <c r="CP27" s="234">
        <v>0</v>
      </c>
      <c r="CQ27" s="234">
        <v>0</v>
      </c>
      <c r="CR27" s="234">
        <v>0</v>
      </c>
      <c r="CS27" s="234">
        <v>0</v>
      </c>
      <c r="CT27" s="234">
        <v>0</v>
      </c>
      <c r="CU27" s="234">
        <v>0</v>
      </c>
      <c r="CV27" s="234">
        <v>0</v>
      </c>
      <c r="CW27" s="234" t="s">
        <v>639</v>
      </c>
      <c r="CX27" s="234" t="s">
        <v>639</v>
      </c>
      <c r="CY27" s="234" t="s">
        <v>639</v>
      </c>
      <c r="CZ27" s="234" t="s">
        <v>639</v>
      </c>
      <c r="DA27" s="234" t="s">
        <v>639</v>
      </c>
      <c r="DB27" s="234" t="s">
        <v>639</v>
      </c>
      <c r="DC27" s="234" t="s">
        <v>639</v>
      </c>
      <c r="DD27" s="234">
        <v>0</v>
      </c>
      <c r="DE27" s="234">
        <f>SUM(DF27:DY27)</f>
        <v>0</v>
      </c>
      <c r="DF27" s="234">
        <v>0</v>
      </c>
      <c r="DG27" s="234">
        <v>0</v>
      </c>
      <c r="DH27" s="234">
        <v>0</v>
      </c>
      <c r="DI27" s="234">
        <v>0</v>
      </c>
      <c r="DJ27" s="234">
        <v>0</v>
      </c>
      <c r="DK27" s="234">
        <v>0</v>
      </c>
      <c r="DL27" s="234">
        <v>0</v>
      </c>
      <c r="DM27" s="234">
        <v>0</v>
      </c>
      <c r="DN27" s="234">
        <v>0</v>
      </c>
      <c r="DO27" s="234">
        <v>0</v>
      </c>
      <c r="DP27" s="234">
        <v>0</v>
      </c>
      <c r="DQ27" s="234">
        <v>0</v>
      </c>
      <c r="DR27" s="234" t="s">
        <v>639</v>
      </c>
      <c r="DS27" s="234" t="s">
        <v>639</v>
      </c>
      <c r="DT27" s="234">
        <v>0</v>
      </c>
      <c r="DU27" s="234" t="s">
        <v>639</v>
      </c>
      <c r="DV27" s="234" t="s">
        <v>639</v>
      </c>
      <c r="DW27" s="234" t="s">
        <v>639</v>
      </c>
      <c r="DX27" s="234" t="s">
        <v>639</v>
      </c>
      <c r="DY27" s="234">
        <v>0</v>
      </c>
      <c r="DZ27" s="234">
        <f>SUM(EA27:ET27)</f>
        <v>0</v>
      </c>
      <c r="EA27" s="234">
        <v>0</v>
      </c>
      <c r="EB27" s="234">
        <v>0</v>
      </c>
      <c r="EC27" s="234">
        <v>0</v>
      </c>
      <c r="ED27" s="234">
        <v>0</v>
      </c>
      <c r="EE27" s="234">
        <v>0</v>
      </c>
      <c r="EF27" s="234">
        <v>0</v>
      </c>
      <c r="EG27" s="234">
        <v>0</v>
      </c>
      <c r="EH27" s="234">
        <v>0</v>
      </c>
      <c r="EI27" s="234">
        <v>0</v>
      </c>
      <c r="EJ27" s="234">
        <v>0</v>
      </c>
      <c r="EK27" s="234" t="s">
        <v>639</v>
      </c>
      <c r="EL27" s="234" t="s">
        <v>639</v>
      </c>
      <c r="EM27" s="234" t="s">
        <v>639</v>
      </c>
      <c r="EN27" s="234">
        <v>0</v>
      </c>
      <c r="EO27" s="234">
        <v>0</v>
      </c>
      <c r="EP27" s="234" t="s">
        <v>639</v>
      </c>
      <c r="EQ27" s="234" t="s">
        <v>639</v>
      </c>
      <c r="ER27" s="234" t="s">
        <v>639</v>
      </c>
      <c r="ES27" s="234">
        <v>0</v>
      </c>
      <c r="ET27" s="234">
        <v>0</v>
      </c>
      <c r="EU27" s="234">
        <f>SUM(EV27:FO27)</f>
        <v>113</v>
      </c>
      <c r="EV27" s="234">
        <v>0</v>
      </c>
      <c r="EW27" s="234">
        <v>0</v>
      </c>
      <c r="EX27" s="234">
        <v>0</v>
      </c>
      <c r="EY27" s="234">
        <v>0</v>
      </c>
      <c r="EZ27" s="234">
        <v>0</v>
      </c>
      <c r="FA27" s="234">
        <v>38</v>
      </c>
      <c r="FB27" s="234">
        <v>0</v>
      </c>
      <c r="FC27" s="234">
        <v>68</v>
      </c>
      <c r="FD27" s="234">
        <v>0</v>
      </c>
      <c r="FE27" s="234">
        <v>0</v>
      </c>
      <c r="FF27" s="234">
        <v>0</v>
      </c>
      <c r="FG27" s="234">
        <v>0</v>
      </c>
      <c r="FH27" s="234" t="s">
        <v>639</v>
      </c>
      <c r="FI27" s="234" t="s">
        <v>639</v>
      </c>
      <c r="FJ27" s="234" t="s">
        <v>639</v>
      </c>
      <c r="FK27" s="234">
        <v>0</v>
      </c>
      <c r="FL27" s="234">
        <v>0</v>
      </c>
      <c r="FM27" s="234">
        <v>0</v>
      </c>
      <c r="FN27" s="234">
        <v>0</v>
      </c>
      <c r="FO27" s="234">
        <v>7</v>
      </c>
    </row>
    <row r="28" spans="1:171" s="201" customFormat="1" ht="12" customHeight="1">
      <c r="A28" s="202" t="s">
        <v>188</v>
      </c>
      <c r="B28" s="203" t="s">
        <v>231</v>
      </c>
      <c r="C28" s="202" t="s">
        <v>232</v>
      </c>
      <c r="D28" s="234">
        <f>SUM(Y28,AT28,BO28,CJ28,DE28,DZ28,EU28)</f>
        <v>96</v>
      </c>
      <c r="E28" s="234">
        <f>SUM(Z28,AU28,BP28,CK28,DF28,EA28,EV28)</f>
        <v>0</v>
      </c>
      <c r="F28" s="234">
        <f>SUM(AA28,AV28,BQ28,CL28,DG28,EB28,EW28)</f>
        <v>0</v>
      </c>
      <c r="G28" s="234">
        <f>SUM(AB28,AW28,BR28,CM28,DH28,EC28,EX28)</f>
        <v>0</v>
      </c>
      <c r="H28" s="234">
        <f>SUM(AC28,AX28,BS28,CN28,DI28,ED28,EY28)</f>
        <v>88</v>
      </c>
      <c r="I28" s="234">
        <f>SUM(AD28,AY28,BT28,CO28,DJ28,EE28,EZ28)</f>
        <v>0</v>
      </c>
      <c r="J28" s="234">
        <f>SUM(AE28,AZ28,BU28,CP28,DK28,EF28,FA28)</f>
        <v>0</v>
      </c>
      <c r="K28" s="234">
        <f>SUM(AF28,BA28,BV28,CQ28,DL28,EG28,FB28)</f>
        <v>0</v>
      </c>
      <c r="L28" s="234">
        <f>SUM(AG28,BB28,BW28,CR28,DM28,EH28,FC28)</f>
        <v>0</v>
      </c>
      <c r="M28" s="234">
        <f>SUM(AH28,BC28,BX28,CS28,DN28,EI28,FD28)</f>
        <v>0</v>
      </c>
      <c r="N28" s="234">
        <f>SUM(AI28,BD28,BY28,CT28,DO28,EJ28,FE28)</f>
        <v>0</v>
      </c>
      <c r="O28" s="234">
        <f>SUM(AJ28,BE28,BZ28,CU28,DP28,EK28,FF28)</f>
        <v>0</v>
      </c>
      <c r="P28" s="234">
        <f>SUM(AK28,BF28,CA28,CV28,DQ28,EL28,FG28)</f>
        <v>0</v>
      </c>
      <c r="Q28" s="234">
        <f>SUM(AL28,BG28,CB28,CW28,DR28,EM28,FH28)</f>
        <v>0</v>
      </c>
      <c r="R28" s="234">
        <f>SUM(AM28,BH28,CC28,CX28,DS28,EN28,FI28)</f>
        <v>0</v>
      </c>
      <c r="S28" s="234">
        <f>SUM(AN28,BI28,CD28,CY28,DT28,EO28,FJ28)</f>
        <v>0</v>
      </c>
      <c r="T28" s="234">
        <f>SUM(AO28,BJ28,CE28,CZ28,DU28,EP28,FK28)</f>
        <v>0</v>
      </c>
      <c r="U28" s="234">
        <f>SUM(AP28,BK28,CF28,DA28,DV28,EQ28,FL28)</f>
        <v>0</v>
      </c>
      <c r="V28" s="234">
        <f>SUM(AQ28,BL28,CG28,DB28,DW28,ER28,FM28)</f>
        <v>0</v>
      </c>
      <c r="W28" s="234">
        <f>SUM(AR28,BM28,CH28,DC28,DX28,ES28,FN28)</f>
        <v>0</v>
      </c>
      <c r="X28" s="234">
        <f>SUM(AS28,BN28,CI28,DD28,DY28,ET28,FO28)</f>
        <v>8</v>
      </c>
      <c r="Y28" s="234">
        <f>SUM(Z28:AS28)</f>
        <v>0</v>
      </c>
      <c r="Z28" s="234">
        <v>0</v>
      </c>
      <c r="AA28" s="234">
        <v>0</v>
      </c>
      <c r="AB28" s="234">
        <v>0</v>
      </c>
      <c r="AC28" s="234">
        <v>0</v>
      </c>
      <c r="AD28" s="234">
        <v>0</v>
      </c>
      <c r="AE28" s="234">
        <v>0</v>
      </c>
      <c r="AF28" s="234">
        <v>0</v>
      </c>
      <c r="AG28" s="234">
        <v>0</v>
      </c>
      <c r="AH28" s="234">
        <v>0</v>
      </c>
      <c r="AI28" s="234">
        <v>0</v>
      </c>
      <c r="AJ28" s="234" t="s">
        <v>639</v>
      </c>
      <c r="AK28" s="234" t="s">
        <v>639</v>
      </c>
      <c r="AL28" s="234">
        <v>0</v>
      </c>
      <c r="AM28" s="234" t="s">
        <v>639</v>
      </c>
      <c r="AN28" s="234" t="s">
        <v>639</v>
      </c>
      <c r="AO28" s="234">
        <v>0</v>
      </c>
      <c r="AP28" s="234" t="s">
        <v>639</v>
      </c>
      <c r="AQ28" s="234">
        <v>0</v>
      </c>
      <c r="AR28" s="234" t="s">
        <v>639</v>
      </c>
      <c r="AS28" s="234">
        <v>0</v>
      </c>
      <c r="AT28" s="234">
        <f>SUM(AU28:BN28)</f>
        <v>96</v>
      </c>
      <c r="AU28" s="234">
        <v>0</v>
      </c>
      <c r="AV28" s="234">
        <v>0</v>
      </c>
      <c r="AW28" s="234">
        <v>0</v>
      </c>
      <c r="AX28" s="234">
        <v>88</v>
      </c>
      <c r="AY28" s="234">
        <v>0</v>
      </c>
      <c r="AZ28" s="234">
        <v>0</v>
      </c>
      <c r="BA28" s="234">
        <v>0</v>
      </c>
      <c r="BB28" s="234">
        <v>0</v>
      </c>
      <c r="BC28" s="234">
        <v>0</v>
      </c>
      <c r="BD28" s="234">
        <v>0</v>
      </c>
      <c r="BE28" s="234" t="s">
        <v>639</v>
      </c>
      <c r="BF28" s="234" t="s">
        <v>639</v>
      </c>
      <c r="BG28" s="234" t="s">
        <v>639</v>
      </c>
      <c r="BH28" s="234" t="s">
        <v>639</v>
      </c>
      <c r="BI28" s="234" t="s">
        <v>639</v>
      </c>
      <c r="BJ28" s="234" t="s">
        <v>639</v>
      </c>
      <c r="BK28" s="234" t="s">
        <v>639</v>
      </c>
      <c r="BL28" s="234" t="s">
        <v>639</v>
      </c>
      <c r="BM28" s="234" t="s">
        <v>639</v>
      </c>
      <c r="BN28" s="234">
        <v>8</v>
      </c>
      <c r="BO28" s="234">
        <f>SUM(BP28:CI28)</f>
        <v>0</v>
      </c>
      <c r="BP28" s="234">
        <v>0</v>
      </c>
      <c r="BQ28" s="234">
        <v>0</v>
      </c>
      <c r="BR28" s="234">
        <v>0</v>
      </c>
      <c r="BS28" s="234">
        <v>0</v>
      </c>
      <c r="BT28" s="234">
        <v>0</v>
      </c>
      <c r="BU28" s="234">
        <v>0</v>
      </c>
      <c r="BV28" s="234">
        <v>0</v>
      </c>
      <c r="BW28" s="234">
        <v>0</v>
      </c>
      <c r="BX28" s="234">
        <v>0</v>
      </c>
      <c r="BY28" s="234">
        <v>0</v>
      </c>
      <c r="BZ28" s="234">
        <v>0</v>
      </c>
      <c r="CA28" s="234">
        <v>0</v>
      </c>
      <c r="CB28" s="234" t="s">
        <v>639</v>
      </c>
      <c r="CC28" s="234" t="s">
        <v>639</v>
      </c>
      <c r="CD28" s="234" t="s">
        <v>639</v>
      </c>
      <c r="CE28" s="234" t="s">
        <v>639</v>
      </c>
      <c r="CF28" s="234" t="s">
        <v>639</v>
      </c>
      <c r="CG28" s="234" t="s">
        <v>639</v>
      </c>
      <c r="CH28" s="234" t="s">
        <v>639</v>
      </c>
      <c r="CI28" s="234">
        <v>0</v>
      </c>
      <c r="CJ28" s="234">
        <f>SUM(CK28:DD28)</f>
        <v>0</v>
      </c>
      <c r="CK28" s="234">
        <v>0</v>
      </c>
      <c r="CL28" s="234">
        <v>0</v>
      </c>
      <c r="CM28" s="234">
        <v>0</v>
      </c>
      <c r="CN28" s="234">
        <v>0</v>
      </c>
      <c r="CO28" s="234">
        <v>0</v>
      </c>
      <c r="CP28" s="234">
        <v>0</v>
      </c>
      <c r="CQ28" s="234">
        <v>0</v>
      </c>
      <c r="CR28" s="234">
        <v>0</v>
      </c>
      <c r="CS28" s="234">
        <v>0</v>
      </c>
      <c r="CT28" s="234">
        <v>0</v>
      </c>
      <c r="CU28" s="234">
        <v>0</v>
      </c>
      <c r="CV28" s="234">
        <v>0</v>
      </c>
      <c r="CW28" s="234" t="s">
        <v>639</v>
      </c>
      <c r="CX28" s="234" t="s">
        <v>639</v>
      </c>
      <c r="CY28" s="234" t="s">
        <v>639</v>
      </c>
      <c r="CZ28" s="234" t="s">
        <v>639</v>
      </c>
      <c r="DA28" s="234" t="s">
        <v>639</v>
      </c>
      <c r="DB28" s="234" t="s">
        <v>639</v>
      </c>
      <c r="DC28" s="234" t="s">
        <v>639</v>
      </c>
      <c r="DD28" s="234">
        <v>0</v>
      </c>
      <c r="DE28" s="234">
        <f>SUM(DF28:DY28)</f>
        <v>0</v>
      </c>
      <c r="DF28" s="234">
        <v>0</v>
      </c>
      <c r="DG28" s="234">
        <v>0</v>
      </c>
      <c r="DH28" s="234">
        <v>0</v>
      </c>
      <c r="DI28" s="234">
        <v>0</v>
      </c>
      <c r="DJ28" s="234">
        <v>0</v>
      </c>
      <c r="DK28" s="234">
        <v>0</v>
      </c>
      <c r="DL28" s="234">
        <v>0</v>
      </c>
      <c r="DM28" s="234">
        <v>0</v>
      </c>
      <c r="DN28" s="234">
        <v>0</v>
      </c>
      <c r="DO28" s="234">
        <v>0</v>
      </c>
      <c r="DP28" s="234">
        <v>0</v>
      </c>
      <c r="DQ28" s="234">
        <v>0</v>
      </c>
      <c r="DR28" s="234" t="s">
        <v>639</v>
      </c>
      <c r="DS28" s="234" t="s">
        <v>639</v>
      </c>
      <c r="DT28" s="234">
        <v>0</v>
      </c>
      <c r="DU28" s="234" t="s">
        <v>639</v>
      </c>
      <c r="DV28" s="234" t="s">
        <v>639</v>
      </c>
      <c r="DW28" s="234" t="s">
        <v>639</v>
      </c>
      <c r="DX28" s="234" t="s">
        <v>639</v>
      </c>
      <c r="DY28" s="234">
        <v>0</v>
      </c>
      <c r="DZ28" s="234">
        <f>SUM(EA28:ET28)</f>
        <v>0</v>
      </c>
      <c r="EA28" s="234">
        <v>0</v>
      </c>
      <c r="EB28" s="234">
        <v>0</v>
      </c>
      <c r="EC28" s="234">
        <v>0</v>
      </c>
      <c r="ED28" s="234">
        <v>0</v>
      </c>
      <c r="EE28" s="234">
        <v>0</v>
      </c>
      <c r="EF28" s="234">
        <v>0</v>
      </c>
      <c r="EG28" s="234">
        <v>0</v>
      </c>
      <c r="EH28" s="234">
        <v>0</v>
      </c>
      <c r="EI28" s="234">
        <v>0</v>
      </c>
      <c r="EJ28" s="234">
        <v>0</v>
      </c>
      <c r="EK28" s="234" t="s">
        <v>639</v>
      </c>
      <c r="EL28" s="234" t="s">
        <v>639</v>
      </c>
      <c r="EM28" s="234" t="s">
        <v>639</v>
      </c>
      <c r="EN28" s="234">
        <v>0</v>
      </c>
      <c r="EO28" s="234">
        <v>0</v>
      </c>
      <c r="EP28" s="234" t="s">
        <v>639</v>
      </c>
      <c r="EQ28" s="234" t="s">
        <v>639</v>
      </c>
      <c r="ER28" s="234" t="s">
        <v>639</v>
      </c>
      <c r="ES28" s="234">
        <v>0</v>
      </c>
      <c r="ET28" s="234">
        <v>0</v>
      </c>
      <c r="EU28" s="234">
        <f>SUM(EV28:FO28)</f>
        <v>0</v>
      </c>
      <c r="EV28" s="234">
        <v>0</v>
      </c>
      <c r="EW28" s="234">
        <v>0</v>
      </c>
      <c r="EX28" s="234">
        <v>0</v>
      </c>
      <c r="EY28" s="234">
        <v>0</v>
      </c>
      <c r="EZ28" s="234">
        <v>0</v>
      </c>
      <c r="FA28" s="234">
        <v>0</v>
      </c>
      <c r="FB28" s="234">
        <v>0</v>
      </c>
      <c r="FC28" s="234">
        <v>0</v>
      </c>
      <c r="FD28" s="234">
        <v>0</v>
      </c>
      <c r="FE28" s="234">
        <v>0</v>
      </c>
      <c r="FF28" s="234">
        <v>0</v>
      </c>
      <c r="FG28" s="234">
        <v>0</v>
      </c>
      <c r="FH28" s="234" t="s">
        <v>639</v>
      </c>
      <c r="FI28" s="234" t="s">
        <v>639</v>
      </c>
      <c r="FJ28" s="234" t="s">
        <v>639</v>
      </c>
      <c r="FK28" s="234">
        <v>0</v>
      </c>
      <c r="FL28" s="234">
        <v>0</v>
      </c>
      <c r="FM28" s="234">
        <v>0</v>
      </c>
      <c r="FN28" s="234">
        <v>0</v>
      </c>
      <c r="FO28" s="234">
        <v>0</v>
      </c>
    </row>
    <row r="29" spans="1:171" s="201" customFormat="1" ht="12" customHeight="1">
      <c r="A29" s="202" t="s">
        <v>188</v>
      </c>
      <c r="B29" s="203" t="s">
        <v>233</v>
      </c>
      <c r="C29" s="202" t="s">
        <v>234</v>
      </c>
      <c r="D29" s="234">
        <f>SUM(Y29,AT29,BO29,CJ29,DE29,DZ29,EU29)</f>
        <v>164</v>
      </c>
      <c r="E29" s="234">
        <f>SUM(Z29,AU29,BP29,CK29,DF29,EA29,EV29)</f>
        <v>0</v>
      </c>
      <c r="F29" s="234">
        <f>SUM(AA29,AV29,BQ29,CL29,DG29,EB29,EW29)</f>
        <v>0</v>
      </c>
      <c r="G29" s="234">
        <f>SUM(AB29,AW29,BR29,CM29,DH29,EC29,EX29)</f>
        <v>0</v>
      </c>
      <c r="H29" s="234">
        <f>SUM(AC29,AX29,BS29,CN29,DI29,ED29,EY29)</f>
        <v>150</v>
      </c>
      <c r="I29" s="234">
        <f>SUM(AD29,AY29,BT29,CO29,DJ29,EE29,EZ29)</f>
        <v>0</v>
      </c>
      <c r="J29" s="234">
        <f>SUM(AE29,AZ29,BU29,CP29,DK29,EF29,FA29)</f>
        <v>0</v>
      </c>
      <c r="K29" s="234">
        <f>SUM(AF29,BA29,BV29,CQ29,DL29,EG29,FB29)</f>
        <v>0</v>
      </c>
      <c r="L29" s="234">
        <f>SUM(AG29,BB29,BW29,CR29,DM29,EH29,FC29)</f>
        <v>0</v>
      </c>
      <c r="M29" s="234">
        <f>SUM(AH29,BC29,BX29,CS29,DN29,EI29,FD29)</f>
        <v>0</v>
      </c>
      <c r="N29" s="234">
        <f>SUM(AI29,BD29,BY29,CT29,DO29,EJ29,FE29)</f>
        <v>0</v>
      </c>
      <c r="O29" s="234">
        <f>SUM(AJ29,BE29,BZ29,CU29,DP29,EK29,FF29)</f>
        <v>0</v>
      </c>
      <c r="P29" s="234">
        <f>SUM(AK29,BF29,CA29,CV29,DQ29,EL29,FG29)</f>
        <v>0</v>
      </c>
      <c r="Q29" s="234">
        <f>SUM(AL29,BG29,CB29,CW29,DR29,EM29,FH29)</f>
        <v>0</v>
      </c>
      <c r="R29" s="234">
        <f>SUM(AM29,BH29,CC29,CX29,DS29,EN29,FI29)</f>
        <v>0</v>
      </c>
      <c r="S29" s="234">
        <f>SUM(AN29,BI29,CD29,CY29,DT29,EO29,FJ29)</f>
        <v>0</v>
      </c>
      <c r="T29" s="234">
        <f>SUM(AO29,BJ29,CE29,CZ29,DU29,EP29,FK29)</f>
        <v>0</v>
      </c>
      <c r="U29" s="234">
        <f>SUM(AP29,BK29,CF29,DA29,DV29,EQ29,FL29)</f>
        <v>0</v>
      </c>
      <c r="V29" s="234">
        <f>SUM(AQ29,BL29,CG29,DB29,DW29,ER29,FM29)</f>
        <v>0</v>
      </c>
      <c r="W29" s="234">
        <f>SUM(AR29,BM29,CH29,DC29,DX29,ES29,FN29)</f>
        <v>0</v>
      </c>
      <c r="X29" s="234">
        <f>SUM(AS29,BN29,CI29,DD29,DY29,ET29,FO29)</f>
        <v>14</v>
      </c>
      <c r="Y29" s="234">
        <f>SUM(Z29:AS29)</f>
        <v>0</v>
      </c>
      <c r="Z29" s="234">
        <v>0</v>
      </c>
      <c r="AA29" s="234">
        <v>0</v>
      </c>
      <c r="AB29" s="234">
        <v>0</v>
      </c>
      <c r="AC29" s="234">
        <v>0</v>
      </c>
      <c r="AD29" s="234">
        <v>0</v>
      </c>
      <c r="AE29" s="234">
        <v>0</v>
      </c>
      <c r="AF29" s="234">
        <v>0</v>
      </c>
      <c r="AG29" s="234">
        <v>0</v>
      </c>
      <c r="AH29" s="234">
        <v>0</v>
      </c>
      <c r="AI29" s="234">
        <v>0</v>
      </c>
      <c r="AJ29" s="234" t="s">
        <v>639</v>
      </c>
      <c r="AK29" s="234" t="s">
        <v>639</v>
      </c>
      <c r="AL29" s="234">
        <v>0</v>
      </c>
      <c r="AM29" s="234" t="s">
        <v>639</v>
      </c>
      <c r="AN29" s="234" t="s">
        <v>639</v>
      </c>
      <c r="AO29" s="234">
        <v>0</v>
      </c>
      <c r="AP29" s="234" t="s">
        <v>639</v>
      </c>
      <c r="AQ29" s="234">
        <v>0</v>
      </c>
      <c r="AR29" s="234" t="s">
        <v>639</v>
      </c>
      <c r="AS29" s="234">
        <v>0</v>
      </c>
      <c r="AT29" s="234">
        <f>SUM(AU29:BN29)</f>
        <v>164</v>
      </c>
      <c r="AU29" s="234">
        <v>0</v>
      </c>
      <c r="AV29" s="234">
        <v>0</v>
      </c>
      <c r="AW29" s="234">
        <v>0</v>
      </c>
      <c r="AX29" s="234">
        <v>150</v>
      </c>
      <c r="AY29" s="234">
        <v>0</v>
      </c>
      <c r="AZ29" s="234">
        <v>0</v>
      </c>
      <c r="BA29" s="234">
        <v>0</v>
      </c>
      <c r="BB29" s="234">
        <v>0</v>
      </c>
      <c r="BC29" s="234">
        <v>0</v>
      </c>
      <c r="BD29" s="234">
        <v>0</v>
      </c>
      <c r="BE29" s="234" t="s">
        <v>639</v>
      </c>
      <c r="BF29" s="234" t="s">
        <v>639</v>
      </c>
      <c r="BG29" s="234" t="s">
        <v>639</v>
      </c>
      <c r="BH29" s="234" t="s">
        <v>639</v>
      </c>
      <c r="BI29" s="234" t="s">
        <v>639</v>
      </c>
      <c r="BJ29" s="234" t="s">
        <v>639</v>
      </c>
      <c r="BK29" s="234" t="s">
        <v>639</v>
      </c>
      <c r="BL29" s="234" t="s">
        <v>639</v>
      </c>
      <c r="BM29" s="234" t="s">
        <v>639</v>
      </c>
      <c r="BN29" s="234">
        <v>14</v>
      </c>
      <c r="BO29" s="234">
        <f>SUM(BP29:CI29)</f>
        <v>0</v>
      </c>
      <c r="BP29" s="234">
        <v>0</v>
      </c>
      <c r="BQ29" s="234">
        <v>0</v>
      </c>
      <c r="BR29" s="234">
        <v>0</v>
      </c>
      <c r="BS29" s="234">
        <v>0</v>
      </c>
      <c r="BT29" s="234">
        <v>0</v>
      </c>
      <c r="BU29" s="234">
        <v>0</v>
      </c>
      <c r="BV29" s="234">
        <v>0</v>
      </c>
      <c r="BW29" s="234">
        <v>0</v>
      </c>
      <c r="BX29" s="234">
        <v>0</v>
      </c>
      <c r="BY29" s="234">
        <v>0</v>
      </c>
      <c r="BZ29" s="234">
        <v>0</v>
      </c>
      <c r="CA29" s="234">
        <v>0</v>
      </c>
      <c r="CB29" s="234" t="s">
        <v>639</v>
      </c>
      <c r="CC29" s="234" t="s">
        <v>639</v>
      </c>
      <c r="CD29" s="234" t="s">
        <v>639</v>
      </c>
      <c r="CE29" s="234" t="s">
        <v>639</v>
      </c>
      <c r="CF29" s="234" t="s">
        <v>639</v>
      </c>
      <c r="CG29" s="234" t="s">
        <v>639</v>
      </c>
      <c r="CH29" s="234" t="s">
        <v>639</v>
      </c>
      <c r="CI29" s="234">
        <v>0</v>
      </c>
      <c r="CJ29" s="234">
        <f>SUM(CK29:DD29)</f>
        <v>0</v>
      </c>
      <c r="CK29" s="234">
        <v>0</v>
      </c>
      <c r="CL29" s="234">
        <v>0</v>
      </c>
      <c r="CM29" s="234">
        <v>0</v>
      </c>
      <c r="CN29" s="234">
        <v>0</v>
      </c>
      <c r="CO29" s="234">
        <v>0</v>
      </c>
      <c r="CP29" s="234">
        <v>0</v>
      </c>
      <c r="CQ29" s="234">
        <v>0</v>
      </c>
      <c r="CR29" s="234">
        <v>0</v>
      </c>
      <c r="CS29" s="234">
        <v>0</v>
      </c>
      <c r="CT29" s="234">
        <v>0</v>
      </c>
      <c r="CU29" s="234">
        <v>0</v>
      </c>
      <c r="CV29" s="234">
        <v>0</v>
      </c>
      <c r="CW29" s="234" t="s">
        <v>639</v>
      </c>
      <c r="CX29" s="234" t="s">
        <v>639</v>
      </c>
      <c r="CY29" s="234" t="s">
        <v>639</v>
      </c>
      <c r="CZ29" s="234" t="s">
        <v>639</v>
      </c>
      <c r="DA29" s="234" t="s">
        <v>639</v>
      </c>
      <c r="DB29" s="234" t="s">
        <v>639</v>
      </c>
      <c r="DC29" s="234" t="s">
        <v>639</v>
      </c>
      <c r="DD29" s="234">
        <v>0</v>
      </c>
      <c r="DE29" s="234">
        <f>SUM(DF29:DY29)</f>
        <v>0</v>
      </c>
      <c r="DF29" s="234">
        <v>0</v>
      </c>
      <c r="DG29" s="234">
        <v>0</v>
      </c>
      <c r="DH29" s="234">
        <v>0</v>
      </c>
      <c r="DI29" s="234">
        <v>0</v>
      </c>
      <c r="DJ29" s="234">
        <v>0</v>
      </c>
      <c r="DK29" s="234">
        <v>0</v>
      </c>
      <c r="DL29" s="234">
        <v>0</v>
      </c>
      <c r="DM29" s="234">
        <v>0</v>
      </c>
      <c r="DN29" s="234">
        <v>0</v>
      </c>
      <c r="DO29" s="234">
        <v>0</v>
      </c>
      <c r="DP29" s="234">
        <v>0</v>
      </c>
      <c r="DQ29" s="234">
        <v>0</v>
      </c>
      <c r="DR29" s="234" t="s">
        <v>639</v>
      </c>
      <c r="DS29" s="234" t="s">
        <v>639</v>
      </c>
      <c r="DT29" s="234">
        <v>0</v>
      </c>
      <c r="DU29" s="234" t="s">
        <v>639</v>
      </c>
      <c r="DV29" s="234" t="s">
        <v>639</v>
      </c>
      <c r="DW29" s="234" t="s">
        <v>639</v>
      </c>
      <c r="DX29" s="234" t="s">
        <v>639</v>
      </c>
      <c r="DY29" s="234">
        <v>0</v>
      </c>
      <c r="DZ29" s="234">
        <f>SUM(EA29:ET29)</f>
        <v>0</v>
      </c>
      <c r="EA29" s="234">
        <v>0</v>
      </c>
      <c r="EB29" s="234">
        <v>0</v>
      </c>
      <c r="EC29" s="234">
        <v>0</v>
      </c>
      <c r="ED29" s="234">
        <v>0</v>
      </c>
      <c r="EE29" s="234">
        <v>0</v>
      </c>
      <c r="EF29" s="234">
        <v>0</v>
      </c>
      <c r="EG29" s="234">
        <v>0</v>
      </c>
      <c r="EH29" s="234">
        <v>0</v>
      </c>
      <c r="EI29" s="234">
        <v>0</v>
      </c>
      <c r="EJ29" s="234">
        <v>0</v>
      </c>
      <c r="EK29" s="234" t="s">
        <v>639</v>
      </c>
      <c r="EL29" s="234" t="s">
        <v>639</v>
      </c>
      <c r="EM29" s="234" t="s">
        <v>639</v>
      </c>
      <c r="EN29" s="234">
        <v>0</v>
      </c>
      <c r="EO29" s="234">
        <v>0</v>
      </c>
      <c r="EP29" s="234" t="s">
        <v>639</v>
      </c>
      <c r="EQ29" s="234" t="s">
        <v>639</v>
      </c>
      <c r="ER29" s="234" t="s">
        <v>639</v>
      </c>
      <c r="ES29" s="234">
        <v>0</v>
      </c>
      <c r="ET29" s="234">
        <v>0</v>
      </c>
      <c r="EU29" s="234">
        <f>SUM(EV29:FO29)</f>
        <v>0</v>
      </c>
      <c r="EV29" s="234">
        <v>0</v>
      </c>
      <c r="EW29" s="234">
        <v>0</v>
      </c>
      <c r="EX29" s="234">
        <v>0</v>
      </c>
      <c r="EY29" s="234">
        <v>0</v>
      </c>
      <c r="EZ29" s="234">
        <v>0</v>
      </c>
      <c r="FA29" s="234">
        <v>0</v>
      </c>
      <c r="FB29" s="234">
        <v>0</v>
      </c>
      <c r="FC29" s="234">
        <v>0</v>
      </c>
      <c r="FD29" s="234">
        <v>0</v>
      </c>
      <c r="FE29" s="234">
        <v>0</v>
      </c>
      <c r="FF29" s="234">
        <v>0</v>
      </c>
      <c r="FG29" s="234">
        <v>0</v>
      </c>
      <c r="FH29" s="234" t="s">
        <v>639</v>
      </c>
      <c r="FI29" s="234" t="s">
        <v>639</v>
      </c>
      <c r="FJ29" s="234" t="s">
        <v>639</v>
      </c>
      <c r="FK29" s="234">
        <v>0</v>
      </c>
      <c r="FL29" s="234">
        <v>0</v>
      </c>
      <c r="FM29" s="234">
        <v>0</v>
      </c>
      <c r="FN29" s="234">
        <v>0</v>
      </c>
      <c r="FO29" s="234">
        <v>0</v>
      </c>
    </row>
    <row r="30" spans="1:171" s="201" customFormat="1" ht="12" customHeight="1">
      <c r="A30" s="202" t="s">
        <v>188</v>
      </c>
      <c r="B30" s="203" t="s">
        <v>235</v>
      </c>
      <c r="C30" s="202" t="s">
        <v>236</v>
      </c>
      <c r="D30" s="234">
        <f>SUM(Y30,AT30,BO30,CJ30,DE30,DZ30,EU30)</f>
        <v>362</v>
      </c>
      <c r="E30" s="234">
        <f>SUM(Z30,AU30,BP30,CK30,DF30,EA30,EV30)</f>
        <v>0</v>
      </c>
      <c r="F30" s="234">
        <f>SUM(AA30,AV30,BQ30,CL30,DG30,EB30,EW30)</f>
        <v>0</v>
      </c>
      <c r="G30" s="234">
        <f>SUM(AB30,AW30,BR30,CM30,DH30,EC30,EX30)</f>
        <v>0</v>
      </c>
      <c r="H30" s="234">
        <f>SUM(AC30,AX30,BS30,CN30,DI30,ED30,EY30)</f>
        <v>146</v>
      </c>
      <c r="I30" s="234">
        <f>SUM(AD30,AY30,BT30,CO30,DJ30,EE30,EZ30)</f>
        <v>132</v>
      </c>
      <c r="J30" s="234">
        <f>SUM(AE30,AZ30,BU30,CP30,DK30,EF30,FA30)</f>
        <v>84</v>
      </c>
      <c r="K30" s="234">
        <f>SUM(AF30,BA30,BV30,CQ30,DL30,EG30,FB30)</f>
        <v>0</v>
      </c>
      <c r="L30" s="234">
        <f>SUM(AG30,BB30,BW30,CR30,DM30,EH30,FC30)</f>
        <v>0</v>
      </c>
      <c r="M30" s="234">
        <f>SUM(AH30,BC30,BX30,CS30,DN30,EI30,FD30)</f>
        <v>0</v>
      </c>
      <c r="N30" s="234">
        <f>SUM(AI30,BD30,BY30,CT30,DO30,EJ30,FE30)</f>
        <v>0</v>
      </c>
      <c r="O30" s="234">
        <f>SUM(AJ30,BE30,BZ30,CU30,DP30,EK30,FF30)</f>
        <v>0</v>
      </c>
      <c r="P30" s="234">
        <f>SUM(AK30,BF30,CA30,CV30,DQ30,EL30,FG30)</f>
        <v>0</v>
      </c>
      <c r="Q30" s="234">
        <f>SUM(AL30,BG30,CB30,CW30,DR30,EM30,FH30)</f>
        <v>0</v>
      </c>
      <c r="R30" s="234">
        <f>SUM(AM30,BH30,CC30,CX30,DS30,EN30,FI30)</f>
        <v>0</v>
      </c>
      <c r="S30" s="234">
        <f>SUM(AN30,BI30,CD30,CY30,DT30,EO30,FJ30)</f>
        <v>0</v>
      </c>
      <c r="T30" s="234">
        <f>SUM(AO30,BJ30,CE30,CZ30,DU30,EP30,FK30)</f>
        <v>0</v>
      </c>
      <c r="U30" s="234">
        <f>SUM(AP30,BK30,CF30,DA30,DV30,EQ30,FL30)</f>
        <v>0</v>
      </c>
      <c r="V30" s="234">
        <f>SUM(AQ30,BL30,CG30,DB30,DW30,ER30,FM30)</f>
        <v>0</v>
      </c>
      <c r="W30" s="234">
        <f>SUM(AR30,BM30,CH30,DC30,DX30,ES30,FN30)</f>
        <v>0</v>
      </c>
      <c r="X30" s="234">
        <f>SUM(AS30,BN30,CI30,DD30,DY30,ET30,FO30)</f>
        <v>0</v>
      </c>
      <c r="Y30" s="234">
        <f>SUM(Z30:AS30)</f>
        <v>0</v>
      </c>
      <c r="Z30" s="234">
        <v>0</v>
      </c>
      <c r="AA30" s="234">
        <v>0</v>
      </c>
      <c r="AB30" s="234">
        <v>0</v>
      </c>
      <c r="AC30" s="234">
        <v>0</v>
      </c>
      <c r="AD30" s="234">
        <v>0</v>
      </c>
      <c r="AE30" s="234">
        <v>0</v>
      </c>
      <c r="AF30" s="234">
        <v>0</v>
      </c>
      <c r="AG30" s="234">
        <v>0</v>
      </c>
      <c r="AH30" s="234">
        <v>0</v>
      </c>
      <c r="AI30" s="234">
        <v>0</v>
      </c>
      <c r="AJ30" s="234" t="s">
        <v>639</v>
      </c>
      <c r="AK30" s="234" t="s">
        <v>639</v>
      </c>
      <c r="AL30" s="234">
        <v>0</v>
      </c>
      <c r="AM30" s="234" t="s">
        <v>639</v>
      </c>
      <c r="AN30" s="234" t="s">
        <v>639</v>
      </c>
      <c r="AO30" s="234">
        <v>0</v>
      </c>
      <c r="AP30" s="234" t="s">
        <v>639</v>
      </c>
      <c r="AQ30" s="234">
        <v>0</v>
      </c>
      <c r="AR30" s="234" t="s">
        <v>639</v>
      </c>
      <c r="AS30" s="234">
        <v>0</v>
      </c>
      <c r="AT30" s="234">
        <f>SUM(AU30:BN30)</f>
        <v>0</v>
      </c>
      <c r="AU30" s="234">
        <v>0</v>
      </c>
      <c r="AV30" s="234">
        <v>0</v>
      </c>
      <c r="AW30" s="234">
        <v>0</v>
      </c>
      <c r="AX30" s="234">
        <v>0</v>
      </c>
      <c r="AY30" s="234">
        <v>0</v>
      </c>
      <c r="AZ30" s="234">
        <v>0</v>
      </c>
      <c r="BA30" s="234">
        <v>0</v>
      </c>
      <c r="BB30" s="234">
        <v>0</v>
      </c>
      <c r="BC30" s="234">
        <v>0</v>
      </c>
      <c r="BD30" s="234">
        <v>0</v>
      </c>
      <c r="BE30" s="234" t="s">
        <v>639</v>
      </c>
      <c r="BF30" s="234" t="s">
        <v>639</v>
      </c>
      <c r="BG30" s="234" t="s">
        <v>639</v>
      </c>
      <c r="BH30" s="234" t="s">
        <v>639</v>
      </c>
      <c r="BI30" s="234" t="s">
        <v>639</v>
      </c>
      <c r="BJ30" s="234" t="s">
        <v>639</v>
      </c>
      <c r="BK30" s="234" t="s">
        <v>639</v>
      </c>
      <c r="BL30" s="234" t="s">
        <v>639</v>
      </c>
      <c r="BM30" s="234" t="s">
        <v>639</v>
      </c>
      <c r="BN30" s="234">
        <v>0</v>
      </c>
      <c r="BO30" s="234">
        <f>SUM(BP30:CI30)</f>
        <v>0</v>
      </c>
      <c r="BP30" s="234">
        <v>0</v>
      </c>
      <c r="BQ30" s="234">
        <v>0</v>
      </c>
      <c r="BR30" s="234">
        <v>0</v>
      </c>
      <c r="BS30" s="234">
        <v>0</v>
      </c>
      <c r="BT30" s="234">
        <v>0</v>
      </c>
      <c r="BU30" s="234">
        <v>0</v>
      </c>
      <c r="BV30" s="234">
        <v>0</v>
      </c>
      <c r="BW30" s="234">
        <v>0</v>
      </c>
      <c r="BX30" s="234">
        <v>0</v>
      </c>
      <c r="BY30" s="234">
        <v>0</v>
      </c>
      <c r="BZ30" s="234">
        <v>0</v>
      </c>
      <c r="CA30" s="234">
        <v>0</v>
      </c>
      <c r="CB30" s="234" t="s">
        <v>639</v>
      </c>
      <c r="CC30" s="234" t="s">
        <v>639</v>
      </c>
      <c r="CD30" s="234" t="s">
        <v>639</v>
      </c>
      <c r="CE30" s="234" t="s">
        <v>639</v>
      </c>
      <c r="CF30" s="234" t="s">
        <v>639</v>
      </c>
      <c r="CG30" s="234" t="s">
        <v>639</v>
      </c>
      <c r="CH30" s="234" t="s">
        <v>639</v>
      </c>
      <c r="CI30" s="234">
        <v>0</v>
      </c>
      <c r="CJ30" s="234">
        <f>SUM(CK30:DD30)</f>
        <v>0</v>
      </c>
      <c r="CK30" s="234">
        <v>0</v>
      </c>
      <c r="CL30" s="234">
        <v>0</v>
      </c>
      <c r="CM30" s="234">
        <v>0</v>
      </c>
      <c r="CN30" s="234">
        <v>0</v>
      </c>
      <c r="CO30" s="234">
        <v>0</v>
      </c>
      <c r="CP30" s="234">
        <v>0</v>
      </c>
      <c r="CQ30" s="234">
        <v>0</v>
      </c>
      <c r="CR30" s="234">
        <v>0</v>
      </c>
      <c r="CS30" s="234">
        <v>0</v>
      </c>
      <c r="CT30" s="234">
        <v>0</v>
      </c>
      <c r="CU30" s="234">
        <v>0</v>
      </c>
      <c r="CV30" s="234">
        <v>0</v>
      </c>
      <c r="CW30" s="234" t="s">
        <v>639</v>
      </c>
      <c r="CX30" s="234" t="s">
        <v>639</v>
      </c>
      <c r="CY30" s="234" t="s">
        <v>639</v>
      </c>
      <c r="CZ30" s="234" t="s">
        <v>639</v>
      </c>
      <c r="DA30" s="234" t="s">
        <v>639</v>
      </c>
      <c r="DB30" s="234" t="s">
        <v>639</v>
      </c>
      <c r="DC30" s="234" t="s">
        <v>639</v>
      </c>
      <c r="DD30" s="234">
        <v>0</v>
      </c>
      <c r="DE30" s="234">
        <f>SUM(DF30:DY30)</f>
        <v>0</v>
      </c>
      <c r="DF30" s="234">
        <v>0</v>
      </c>
      <c r="DG30" s="234">
        <v>0</v>
      </c>
      <c r="DH30" s="234">
        <v>0</v>
      </c>
      <c r="DI30" s="234">
        <v>0</v>
      </c>
      <c r="DJ30" s="234">
        <v>0</v>
      </c>
      <c r="DK30" s="234">
        <v>0</v>
      </c>
      <c r="DL30" s="234">
        <v>0</v>
      </c>
      <c r="DM30" s="234">
        <v>0</v>
      </c>
      <c r="DN30" s="234">
        <v>0</v>
      </c>
      <c r="DO30" s="234">
        <v>0</v>
      </c>
      <c r="DP30" s="234">
        <v>0</v>
      </c>
      <c r="DQ30" s="234">
        <v>0</v>
      </c>
      <c r="DR30" s="234" t="s">
        <v>639</v>
      </c>
      <c r="DS30" s="234" t="s">
        <v>639</v>
      </c>
      <c r="DT30" s="234">
        <v>0</v>
      </c>
      <c r="DU30" s="234" t="s">
        <v>639</v>
      </c>
      <c r="DV30" s="234" t="s">
        <v>639</v>
      </c>
      <c r="DW30" s="234" t="s">
        <v>639</v>
      </c>
      <c r="DX30" s="234" t="s">
        <v>639</v>
      </c>
      <c r="DY30" s="234">
        <v>0</v>
      </c>
      <c r="DZ30" s="234">
        <f>SUM(EA30:ET30)</f>
        <v>0</v>
      </c>
      <c r="EA30" s="234">
        <v>0</v>
      </c>
      <c r="EB30" s="234">
        <v>0</v>
      </c>
      <c r="EC30" s="234">
        <v>0</v>
      </c>
      <c r="ED30" s="234">
        <v>0</v>
      </c>
      <c r="EE30" s="234">
        <v>0</v>
      </c>
      <c r="EF30" s="234">
        <v>0</v>
      </c>
      <c r="EG30" s="234">
        <v>0</v>
      </c>
      <c r="EH30" s="234">
        <v>0</v>
      </c>
      <c r="EI30" s="234">
        <v>0</v>
      </c>
      <c r="EJ30" s="234">
        <v>0</v>
      </c>
      <c r="EK30" s="234" t="s">
        <v>639</v>
      </c>
      <c r="EL30" s="234" t="s">
        <v>639</v>
      </c>
      <c r="EM30" s="234" t="s">
        <v>639</v>
      </c>
      <c r="EN30" s="234">
        <v>0</v>
      </c>
      <c r="EO30" s="234">
        <v>0</v>
      </c>
      <c r="EP30" s="234" t="s">
        <v>639</v>
      </c>
      <c r="EQ30" s="234" t="s">
        <v>639</v>
      </c>
      <c r="ER30" s="234" t="s">
        <v>639</v>
      </c>
      <c r="ES30" s="234">
        <v>0</v>
      </c>
      <c r="ET30" s="234">
        <v>0</v>
      </c>
      <c r="EU30" s="234">
        <f>SUM(EV30:FO30)</f>
        <v>362</v>
      </c>
      <c r="EV30" s="234">
        <v>0</v>
      </c>
      <c r="EW30" s="234">
        <v>0</v>
      </c>
      <c r="EX30" s="234">
        <v>0</v>
      </c>
      <c r="EY30" s="234">
        <v>146</v>
      </c>
      <c r="EZ30" s="234">
        <v>132</v>
      </c>
      <c r="FA30" s="234">
        <v>84</v>
      </c>
      <c r="FB30" s="234">
        <v>0</v>
      </c>
      <c r="FC30" s="234">
        <v>0</v>
      </c>
      <c r="FD30" s="234">
        <v>0</v>
      </c>
      <c r="FE30" s="234">
        <v>0</v>
      </c>
      <c r="FF30" s="234">
        <v>0</v>
      </c>
      <c r="FG30" s="234">
        <v>0</v>
      </c>
      <c r="FH30" s="234" t="s">
        <v>639</v>
      </c>
      <c r="FI30" s="234" t="s">
        <v>639</v>
      </c>
      <c r="FJ30" s="234" t="s">
        <v>639</v>
      </c>
      <c r="FK30" s="234">
        <v>0</v>
      </c>
      <c r="FL30" s="234">
        <v>0</v>
      </c>
      <c r="FM30" s="234">
        <v>0</v>
      </c>
      <c r="FN30" s="234">
        <v>0</v>
      </c>
      <c r="FO30" s="234">
        <v>0</v>
      </c>
    </row>
    <row r="31" spans="1:171" s="201" customFormat="1" ht="12" customHeight="1">
      <c r="A31" s="202" t="s">
        <v>188</v>
      </c>
      <c r="B31" s="203" t="s">
        <v>237</v>
      </c>
      <c r="C31" s="202" t="s">
        <v>238</v>
      </c>
      <c r="D31" s="234">
        <f>SUM(Y31,AT31,BO31,CJ31,DE31,DZ31,EU31)</f>
        <v>86.4</v>
      </c>
      <c r="E31" s="234">
        <f>SUM(Z31,AU31,BP31,CK31,DF31,EA31,EV31)</f>
        <v>0</v>
      </c>
      <c r="F31" s="234">
        <f>SUM(AA31,AV31,BQ31,CL31,DG31,EB31,EW31)</f>
        <v>0</v>
      </c>
      <c r="G31" s="234">
        <f>SUM(AB31,AW31,BR31,CM31,DH31,EC31,EX31)</f>
        <v>0</v>
      </c>
      <c r="H31" s="234">
        <f>SUM(AC31,AX31,BS31,CN31,DI31,ED31,EY31)</f>
        <v>34</v>
      </c>
      <c r="I31" s="234">
        <f>SUM(AD31,AY31,BT31,CO31,DJ31,EE31,EZ31)</f>
        <v>32</v>
      </c>
      <c r="J31" s="234">
        <f>SUM(AE31,AZ31,BU31,CP31,DK31,EF31,FA31)</f>
        <v>6</v>
      </c>
      <c r="K31" s="234">
        <f>SUM(AF31,BA31,BV31,CQ31,DL31,EG31,FB31)</f>
        <v>0</v>
      </c>
      <c r="L31" s="234">
        <f>SUM(AG31,BB31,BW31,CR31,DM31,EH31,FC31)</f>
        <v>11</v>
      </c>
      <c r="M31" s="234">
        <f>SUM(AH31,BC31,BX31,CS31,DN31,EI31,FD31)</f>
        <v>0</v>
      </c>
      <c r="N31" s="234">
        <f>SUM(AI31,BD31,BY31,CT31,DO31,EJ31,FE31)</f>
        <v>0</v>
      </c>
      <c r="O31" s="234">
        <f>SUM(AJ31,BE31,BZ31,CU31,DP31,EK31,FF31)</f>
        <v>0</v>
      </c>
      <c r="P31" s="234">
        <f>SUM(AK31,BF31,CA31,CV31,DQ31,EL31,FG31)</f>
        <v>0</v>
      </c>
      <c r="Q31" s="234">
        <f>SUM(AL31,BG31,CB31,CW31,DR31,EM31,FH31)</f>
        <v>0</v>
      </c>
      <c r="R31" s="234">
        <f>SUM(AM31,BH31,CC31,CX31,DS31,EN31,FI31)</f>
        <v>0</v>
      </c>
      <c r="S31" s="234">
        <f>SUM(AN31,BI31,CD31,CY31,DT31,EO31,FJ31)</f>
        <v>0</v>
      </c>
      <c r="T31" s="234">
        <f>SUM(AO31,BJ31,CE31,CZ31,DU31,EP31,FK31)</f>
        <v>0</v>
      </c>
      <c r="U31" s="234">
        <f>SUM(AP31,BK31,CF31,DA31,DV31,EQ31,FL31)</f>
        <v>0</v>
      </c>
      <c r="V31" s="234">
        <f>SUM(AQ31,BL31,CG31,DB31,DW31,ER31,FM31)</f>
        <v>0</v>
      </c>
      <c r="W31" s="234">
        <f>SUM(AR31,BM31,CH31,DC31,DX31,ES31,FN31)</f>
        <v>0.4</v>
      </c>
      <c r="X31" s="234">
        <f>SUM(AS31,BN31,CI31,DD31,DY31,ET31,FO31)</f>
        <v>3</v>
      </c>
      <c r="Y31" s="234">
        <f>SUM(Z31:AS31)</f>
        <v>0</v>
      </c>
      <c r="Z31" s="234">
        <v>0</v>
      </c>
      <c r="AA31" s="234">
        <v>0</v>
      </c>
      <c r="AB31" s="234">
        <v>0</v>
      </c>
      <c r="AC31" s="234">
        <v>0</v>
      </c>
      <c r="AD31" s="234">
        <v>0</v>
      </c>
      <c r="AE31" s="234">
        <v>0</v>
      </c>
      <c r="AF31" s="234">
        <v>0</v>
      </c>
      <c r="AG31" s="234">
        <v>0</v>
      </c>
      <c r="AH31" s="234">
        <v>0</v>
      </c>
      <c r="AI31" s="234">
        <v>0</v>
      </c>
      <c r="AJ31" s="234" t="s">
        <v>639</v>
      </c>
      <c r="AK31" s="234" t="s">
        <v>639</v>
      </c>
      <c r="AL31" s="234">
        <v>0</v>
      </c>
      <c r="AM31" s="234" t="s">
        <v>639</v>
      </c>
      <c r="AN31" s="234" t="s">
        <v>639</v>
      </c>
      <c r="AO31" s="234">
        <v>0</v>
      </c>
      <c r="AP31" s="234" t="s">
        <v>639</v>
      </c>
      <c r="AQ31" s="234">
        <v>0</v>
      </c>
      <c r="AR31" s="234" t="s">
        <v>639</v>
      </c>
      <c r="AS31" s="234">
        <v>0</v>
      </c>
      <c r="AT31" s="234">
        <f>SUM(AU31:BN31)</f>
        <v>67</v>
      </c>
      <c r="AU31" s="234">
        <v>0</v>
      </c>
      <c r="AV31" s="234">
        <v>0</v>
      </c>
      <c r="AW31" s="234">
        <v>0</v>
      </c>
      <c r="AX31" s="234">
        <v>34</v>
      </c>
      <c r="AY31" s="234">
        <v>32</v>
      </c>
      <c r="AZ31" s="234">
        <v>0</v>
      </c>
      <c r="BA31" s="234">
        <v>0</v>
      </c>
      <c r="BB31" s="234">
        <v>0</v>
      </c>
      <c r="BC31" s="234">
        <v>0</v>
      </c>
      <c r="BD31" s="234">
        <v>0</v>
      </c>
      <c r="BE31" s="234" t="s">
        <v>639</v>
      </c>
      <c r="BF31" s="234" t="s">
        <v>639</v>
      </c>
      <c r="BG31" s="234" t="s">
        <v>639</v>
      </c>
      <c r="BH31" s="234" t="s">
        <v>639</v>
      </c>
      <c r="BI31" s="234" t="s">
        <v>639</v>
      </c>
      <c r="BJ31" s="234" t="s">
        <v>639</v>
      </c>
      <c r="BK31" s="234" t="s">
        <v>639</v>
      </c>
      <c r="BL31" s="234" t="s">
        <v>639</v>
      </c>
      <c r="BM31" s="234" t="s">
        <v>639</v>
      </c>
      <c r="BN31" s="234">
        <v>1</v>
      </c>
      <c r="BO31" s="234">
        <f>SUM(BP31:CI31)</f>
        <v>0</v>
      </c>
      <c r="BP31" s="234">
        <v>0</v>
      </c>
      <c r="BQ31" s="234">
        <v>0</v>
      </c>
      <c r="BR31" s="234">
        <v>0</v>
      </c>
      <c r="BS31" s="234">
        <v>0</v>
      </c>
      <c r="BT31" s="234">
        <v>0</v>
      </c>
      <c r="BU31" s="234">
        <v>0</v>
      </c>
      <c r="BV31" s="234">
        <v>0</v>
      </c>
      <c r="BW31" s="234">
        <v>0</v>
      </c>
      <c r="BX31" s="234">
        <v>0</v>
      </c>
      <c r="BY31" s="234">
        <v>0</v>
      </c>
      <c r="BZ31" s="234">
        <v>0</v>
      </c>
      <c r="CA31" s="234">
        <v>0</v>
      </c>
      <c r="CB31" s="234" t="s">
        <v>639</v>
      </c>
      <c r="CC31" s="234" t="s">
        <v>639</v>
      </c>
      <c r="CD31" s="234" t="s">
        <v>639</v>
      </c>
      <c r="CE31" s="234" t="s">
        <v>639</v>
      </c>
      <c r="CF31" s="234" t="s">
        <v>639</v>
      </c>
      <c r="CG31" s="234" t="s">
        <v>639</v>
      </c>
      <c r="CH31" s="234" t="s">
        <v>639</v>
      </c>
      <c r="CI31" s="234">
        <v>0</v>
      </c>
      <c r="CJ31" s="234">
        <f>SUM(CK31:DD31)</f>
        <v>0</v>
      </c>
      <c r="CK31" s="234">
        <v>0</v>
      </c>
      <c r="CL31" s="234">
        <v>0</v>
      </c>
      <c r="CM31" s="234">
        <v>0</v>
      </c>
      <c r="CN31" s="234">
        <v>0</v>
      </c>
      <c r="CO31" s="234">
        <v>0</v>
      </c>
      <c r="CP31" s="234">
        <v>0</v>
      </c>
      <c r="CQ31" s="234">
        <v>0</v>
      </c>
      <c r="CR31" s="234">
        <v>0</v>
      </c>
      <c r="CS31" s="234">
        <v>0</v>
      </c>
      <c r="CT31" s="234">
        <v>0</v>
      </c>
      <c r="CU31" s="234">
        <v>0</v>
      </c>
      <c r="CV31" s="234">
        <v>0</v>
      </c>
      <c r="CW31" s="234" t="s">
        <v>639</v>
      </c>
      <c r="CX31" s="234" t="s">
        <v>639</v>
      </c>
      <c r="CY31" s="234" t="s">
        <v>639</v>
      </c>
      <c r="CZ31" s="234" t="s">
        <v>639</v>
      </c>
      <c r="DA31" s="234" t="s">
        <v>639</v>
      </c>
      <c r="DB31" s="234" t="s">
        <v>639</v>
      </c>
      <c r="DC31" s="234" t="s">
        <v>639</v>
      </c>
      <c r="DD31" s="234">
        <v>0</v>
      </c>
      <c r="DE31" s="234">
        <f>SUM(DF31:DY31)</f>
        <v>0</v>
      </c>
      <c r="DF31" s="234">
        <v>0</v>
      </c>
      <c r="DG31" s="234">
        <v>0</v>
      </c>
      <c r="DH31" s="234">
        <v>0</v>
      </c>
      <c r="DI31" s="234">
        <v>0</v>
      </c>
      <c r="DJ31" s="234">
        <v>0</v>
      </c>
      <c r="DK31" s="234">
        <v>0</v>
      </c>
      <c r="DL31" s="234">
        <v>0</v>
      </c>
      <c r="DM31" s="234">
        <v>0</v>
      </c>
      <c r="DN31" s="234">
        <v>0</v>
      </c>
      <c r="DO31" s="234">
        <v>0</v>
      </c>
      <c r="DP31" s="234">
        <v>0</v>
      </c>
      <c r="DQ31" s="234">
        <v>0</v>
      </c>
      <c r="DR31" s="234" t="s">
        <v>639</v>
      </c>
      <c r="DS31" s="234" t="s">
        <v>639</v>
      </c>
      <c r="DT31" s="234">
        <v>0</v>
      </c>
      <c r="DU31" s="234" t="s">
        <v>639</v>
      </c>
      <c r="DV31" s="234" t="s">
        <v>639</v>
      </c>
      <c r="DW31" s="234" t="s">
        <v>639</v>
      </c>
      <c r="DX31" s="234" t="s">
        <v>639</v>
      </c>
      <c r="DY31" s="234">
        <v>0</v>
      </c>
      <c r="DZ31" s="234">
        <f>SUM(EA31:ET31)</f>
        <v>0.4</v>
      </c>
      <c r="EA31" s="234">
        <v>0</v>
      </c>
      <c r="EB31" s="234">
        <v>0</v>
      </c>
      <c r="EC31" s="234">
        <v>0</v>
      </c>
      <c r="ED31" s="234">
        <v>0</v>
      </c>
      <c r="EE31" s="234">
        <v>0</v>
      </c>
      <c r="EF31" s="234">
        <v>0</v>
      </c>
      <c r="EG31" s="234">
        <v>0</v>
      </c>
      <c r="EH31" s="234">
        <v>0</v>
      </c>
      <c r="EI31" s="234">
        <v>0</v>
      </c>
      <c r="EJ31" s="234">
        <v>0</v>
      </c>
      <c r="EK31" s="234" t="s">
        <v>639</v>
      </c>
      <c r="EL31" s="234" t="s">
        <v>639</v>
      </c>
      <c r="EM31" s="234" t="s">
        <v>639</v>
      </c>
      <c r="EN31" s="234">
        <v>0</v>
      </c>
      <c r="EO31" s="234">
        <v>0</v>
      </c>
      <c r="EP31" s="234" t="s">
        <v>639</v>
      </c>
      <c r="EQ31" s="234" t="s">
        <v>639</v>
      </c>
      <c r="ER31" s="234" t="s">
        <v>639</v>
      </c>
      <c r="ES31" s="234">
        <v>0.4</v>
      </c>
      <c r="ET31" s="234">
        <v>0</v>
      </c>
      <c r="EU31" s="234">
        <f>SUM(EV31:FO31)</f>
        <v>19</v>
      </c>
      <c r="EV31" s="234">
        <v>0</v>
      </c>
      <c r="EW31" s="234">
        <v>0</v>
      </c>
      <c r="EX31" s="234">
        <v>0</v>
      </c>
      <c r="EY31" s="234">
        <v>0</v>
      </c>
      <c r="EZ31" s="234">
        <v>0</v>
      </c>
      <c r="FA31" s="234">
        <v>6</v>
      </c>
      <c r="FB31" s="234">
        <v>0</v>
      </c>
      <c r="FC31" s="234">
        <v>11</v>
      </c>
      <c r="FD31" s="234">
        <v>0</v>
      </c>
      <c r="FE31" s="234">
        <v>0</v>
      </c>
      <c r="FF31" s="234">
        <v>0</v>
      </c>
      <c r="FG31" s="234">
        <v>0</v>
      </c>
      <c r="FH31" s="234" t="s">
        <v>639</v>
      </c>
      <c r="FI31" s="234" t="s">
        <v>639</v>
      </c>
      <c r="FJ31" s="234" t="s">
        <v>639</v>
      </c>
      <c r="FK31" s="234">
        <v>0</v>
      </c>
      <c r="FL31" s="234">
        <v>0</v>
      </c>
      <c r="FM31" s="234">
        <v>0</v>
      </c>
      <c r="FN31" s="234">
        <v>0</v>
      </c>
      <c r="FO31" s="234">
        <v>2</v>
      </c>
    </row>
    <row r="32" spans="1:171" s="201" customFormat="1" ht="12" customHeight="1">
      <c r="A32" s="202" t="s">
        <v>188</v>
      </c>
      <c r="B32" s="203" t="s">
        <v>239</v>
      </c>
      <c r="C32" s="202" t="s">
        <v>240</v>
      </c>
      <c r="D32" s="234">
        <f>SUM(Y32,AT32,BO32,CJ32,DE32,DZ32,EU32)</f>
        <v>383</v>
      </c>
      <c r="E32" s="234">
        <f>SUM(Z32,AU32,BP32,CK32,DF32,EA32,EV32)</f>
        <v>0</v>
      </c>
      <c r="F32" s="234">
        <f>SUM(AA32,AV32,BQ32,CL32,DG32,EB32,EW32)</f>
        <v>0</v>
      </c>
      <c r="G32" s="234">
        <f>SUM(AB32,AW32,BR32,CM32,DH32,EC32,EX32)</f>
        <v>0</v>
      </c>
      <c r="H32" s="234">
        <f>SUM(AC32,AX32,BS32,CN32,DI32,ED32,EY32)</f>
        <v>150</v>
      </c>
      <c r="I32" s="234">
        <f>SUM(AD32,AY32,BT32,CO32,DJ32,EE32,EZ32)</f>
        <v>145</v>
      </c>
      <c r="J32" s="234">
        <f>SUM(AE32,AZ32,BU32,CP32,DK32,EF32,FA32)</f>
        <v>28</v>
      </c>
      <c r="K32" s="234">
        <f>SUM(AF32,BA32,BV32,CQ32,DL32,EG32,FB32)</f>
        <v>0</v>
      </c>
      <c r="L32" s="234">
        <f>SUM(AG32,BB32,BW32,CR32,DM32,EH32,FC32)</f>
        <v>50</v>
      </c>
      <c r="M32" s="234">
        <f>SUM(AH32,BC32,BX32,CS32,DN32,EI32,FD32)</f>
        <v>0</v>
      </c>
      <c r="N32" s="234">
        <f>SUM(AI32,BD32,BY32,CT32,DO32,EJ32,FE32)</f>
        <v>0</v>
      </c>
      <c r="O32" s="234">
        <f>SUM(AJ32,BE32,BZ32,CU32,DP32,EK32,FF32)</f>
        <v>0</v>
      </c>
      <c r="P32" s="234">
        <f>SUM(AK32,BF32,CA32,CV32,DQ32,EL32,FG32)</f>
        <v>0</v>
      </c>
      <c r="Q32" s="234">
        <f>SUM(AL32,BG32,CB32,CW32,DR32,EM32,FH32)</f>
        <v>0</v>
      </c>
      <c r="R32" s="234">
        <f>SUM(AM32,BH32,CC32,CX32,DS32,EN32,FI32)</f>
        <v>0</v>
      </c>
      <c r="S32" s="234">
        <f>SUM(AN32,BI32,CD32,CY32,DT32,EO32,FJ32)</f>
        <v>0</v>
      </c>
      <c r="T32" s="234">
        <f>SUM(AO32,BJ32,CE32,CZ32,DU32,EP32,FK32)</f>
        <v>0</v>
      </c>
      <c r="U32" s="234">
        <f>SUM(AP32,BK32,CF32,DA32,DV32,EQ32,FL32)</f>
        <v>0</v>
      </c>
      <c r="V32" s="234">
        <f>SUM(AQ32,BL32,CG32,DB32,DW32,ER32,FM32)</f>
        <v>0</v>
      </c>
      <c r="W32" s="234">
        <f>SUM(AR32,BM32,CH32,DC32,DX32,ES32,FN32)</f>
        <v>0</v>
      </c>
      <c r="X32" s="234">
        <f>SUM(AS32,BN32,CI32,DD32,DY32,ET32,FO32)</f>
        <v>10</v>
      </c>
      <c r="Y32" s="234">
        <f>SUM(Z32:AS32)</f>
        <v>0</v>
      </c>
      <c r="Z32" s="234">
        <v>0</v>
      </c>
      <c r="AA32" s="234">
        <v>0</v>
      </c>
      <c r="AB32" s="234">
        <v>0</v>
      </c>
      <c r="AC32" s="234">
        <v>0</v>
      </c>
      <c r="AD32" s="234">
        <v>0</v>
      </c>
      <c r="AE32" s="234">
        <v>0</v>
      </c>
      <c r="AF32" s="234">
        <v>0</v>
      </c>
      <c r="AG32" s="234">
        <v>0</v>
      </c>
      <c r="AH32" s="234">
        <v>0</v>
      </c>
      <c r="AI32" s="234">
        <v>0</v>
      </c>
      <c r="AJ32" s="234" t="s">
        <v>639</v>
      </c>
      <c r="AK32" s="234" t="s">
        <v>639</v>
      </c>
      <c r="AL32" s="234">
        <v>0</v>
      </c>
      <c r="AM32" s="234" t="s">
        <v>639</v>
      </c>
      <c r="AN32" s="234" t="s">
        <v>639</v>
      </c>
      <c r="AO32" s="234">
        <v>0</v>
      </c>
      <c r="AP32" s="234" t="s">
        <v>639</v>
      </c>
      <c r="AQ32" s="234">
        <v>0</v>
      </c>
      <c r="AR32" s="234" t="s">
        <v>639</v>
      </c>
      <c r="AS32" s="234">
        <v>0</v>
      </c>
      <c r="AT32" s="234">
        <f>SUM(AU32:BN32)</f>
        <v>299</v>
      </c>
      <c r="AU32" s="234">
        <v>0</v>
      </c>
      <c r="AV32" s="234">
        <v>0</v>
      </c>
      <c r="AW32" s="234">
        <v>0</v>
      </c>
      <c r="AX32" s="234">
        <v>150</v>
      </c>
      <c r="AY32" s="234">
        <v>145</v>
      </c>
      <c r="AZ32" s="234">
        <v>0</v>
      </c>
      <c r="BA32" s="234">
        <v>0</v>
      </c>
      <c r="BB32" s="234">
        <v>0</v>
      </c>
      <c r="BC32" s="234">
        <v>0</v>
      </c>
      <c r="BD32" s="234">
        <v>0</v>
      </c>
      <c r="BE32" s="234" t="s">
        <v>639</v>
      </c>
      <c r="BF32" s="234" t="s">
        <v>639</v>
      </c>
      <c r="BG32" s="234" t="s">
        <v>639</v>
      </c>
      <c r="BH32" s="234" t="s">
        <v>639</v>
      </c>
      <c r="BI32" s="234" t="s">
        <v>639</v>
      </c>
      <c r="BJ32" s="234" t="s">
        <v>639</v>
      </c>
      <c r="BK32" s="234" t="s">
        <v>639</v>
      </c>
      <c r="BL32" s="234" t="s">
        <v>639</v>
      </c>
      <c r="BM32" s="234" t="s">
        <v>639</v>
      </c>
      <c r="BN32" s="234">
        <v>4</v>
      </c>
      <c r="BO32" s="234">
        <f>SUM(BP32:CI32)</f>
        <v>0</v>
      </c>
      <c r="BP32" s="234">
        <v>0</v>
      </c>
      <c r="BQ32" s="234">
        <v>0</v>
      </c>
      <c r="BR32" s="234">
        <v>0</v>
      </c>
      <c r="BS32" s="234">
        <v>0</v>
      </c>
      <c r="BT32" s="234">
        <v>0</v>
      </c>
      <c r="BU32" s="234">
        <v>0</v>
      </c>
      <c r="BV32" s="234">
        <v>0</v>
      </c>
      <c r="BW32" s="234">
        <v>0</v>
      </c>
      <c r="BX32" s="234">
        <v>0</v>
      </c>
      <c r="BY32" s="234">
        <v>0</v>
      </c>
      <c r="BZ32" s="234">
        <v>0</v>
      </c>
      <c r="CA32" s="234">
        <v>0</v>
      </c>
      <c r="CB32" s="234" t="s">
        <v>639</v>
      </c>
      <c r="CC32" s="234" t="s">
        <v>639</v>
      </c>
      <c r="CD32" s="234" t="s">
        <v>639</v>
      </c>
      <c r="CE32" s="234" t="s">
        <v>639</v>
      </c>
      <c r="CF32" s="234" t="s">
        <v>639</v>
      </c>
      <c r="CG32" s="234" t="s">
        <v>639</v>
      </c>
      <c r="CH32" s="234" t="s">
        <v>639</v>
      </c>
      <c r="CI32" s="234">
        <v>0</v>
      </c>
      <c r="CJ32" s="234">
        <f>SUM(CK32:DD32)</f>
        <v>0</v>
      </c>
      <c r="CK32" s="234">
        <v>0</v>
      </c>
      <c r="CL32" s="234">
        <v>0</v>
      </c>
      <c r="CM32" s="234">
        <v>0</v>
      </c>
      <c r="CN32" s="234">
        <v>0</v>
      </c>
      <c r="CO32" s="234">
        <v>0</v>
      </c>
      <c r="CP32" s="234">
        <v>0</v>
      </c>
      <c r="CQ32" s="234">
        <v>0</v>
      </c>
      <c r="CR32" s="234">
        <v>0</v>
      </c>
      <c r="CS32" s="234">
        <v>0</v>
      </c>
      <c r="CT32" s="234">
        <v>0</v>
      </c>
      <c r="CU32" s="234">
        <v>0</v>
      </c>
      <c r="CV32" s="234">
        <v>0</v>
      </c>
      <c r="CW32" s="234" t="s">
        <v>639</v>
      </c>
      <c r="CX32" s="234" t="s">
        <v>639</v>
      </c>
      <c r="CY32" s="234" t="s">
        <v>639</v>
      </c>
      <c r="CZ32" s="234" t="s">
        <v>639</v>
      </c>
      <c r="DA32" s="234" t="s">
        <v>639</v>
      </c>
      <c r="DB32" s="234" t="s">
        <v>639</v>
      </c>
      <c r="DC32" s="234" t="s">
        <v>639</v>
      </c>
      <c r="DD32" s="234">
        <v>0</v>
      </c>
      <c r="DE32" s="234">
        <f>SUM(DF32:DY32)</f>
        <v>0</v>
      </c>
      <c r="DF32" s="234">
        <v>0</v>
      </c>
      <c r="DG32" s="234">
        <v>0</v>
      </c>
      <c r="DH32" s="234">
        <v>0</v>
      </c>
      <c r="DI32" s="234">
        <v>0</v>
      </c>
      <c r="DJ32" s="234">
        <v>0</v>
      </c>
      <c r="DK32" s="234">
        <v>0</v>
      </c>
      <c r="DL32" s="234">
        <v>0</v>
      </c>
      <c r="DM32" s="234">
        <v>0</v>
      </c>
      <c r="DN32" s="234">
        <v>0</v>
      </c>
      <c r="DO32" s="234">
        <v>0</v>
      </c>
      <c r="DP32" s="234">
        <v>0</v>
      </c>
      <c r="DQ32" s="234">
        <v>0</v>
      </c>
      <c r="DR32" s="234" t="s">
        <v>639</v>
      </c>
      <c r="DS32" s="234" t="s">
        <v>639</v>
      </c>
      <c r="DT32" s="234">
        <v>0</v>
      </c>
      <c r="DU32" s="234" t="s">
        <v>639</v>
      </c>
      <c r="DV32" s="234" t="s">
        <v>639</v>
      </c>
      <c r="DW32" s="234" t="s">
        <v>639</v>
      </c>
      <c r="DX32" s="234" t="s">
        <v>639</v>
      </c>
      <c r="DY32" s="234">
        <v>0</v>
      </c>
      <c r="DZ32" s="234">
        <f>SUM(EA32:ET32)</f>
        <v>0</v>
      </c>
      <c r="EA32" s="234">
        <v>0</v>
      </c>
      <c r="EB32" s="234">
        <v>0</v>
      </c>
      <c r="EC32" s="234">
        <v>0</v>
      </c>
      <c r="ED32" s="234">
        <v>0</v>
      </c>
      <c r="EE32" s="234">
        <v>0</v>
      </c>
      <c r="EF32" s="234">
        <v>0</v>
      </c>
      <c r="EG32" s="234">
        <v>0</v>
      </c>
      <c r="EH32" s="234">
        <v>0</v>
      </c>
      <c r="EI32" s="234">
        <v>0</v>
      </c>
      <c r="EJ32" s="234">
        <v>0</v>
      </c>
      <c r="EK32" s="234" t="s">
        <v>639</v>
      </c>
      <c r="EL32" s="234" t="s">
        <v>639</v>
      </c>
      <c r="EM32" s="234" t="s">
        <v>639</v>
      </c>
      <c r="EN32" s="234">
        <v>0</v>
      </c>
      <c r="EO32" s="234">
        <v>0</v>
      </c>
      <c r="EP32" s="234" t="s">
        <v>639</v>
      </c>
      <c r="EQ32" s="234" t="s">
        <v>639</v>
      </c>
      <c r="ER32" s="234" t="s">
        <v>639</v>
      </c>
      <c r="ES32" s="234">
        <v>0</v>
      </c>
      <c r="ET32" s="234">
        <v>0</v>
      </c>
      <c r="EU32" s="234">
        <f>SUM(EV32:FO32)</f>
        <v>84</v>
      </c>
      <c r="EV32" s="234">
        <v>0</v>
      </c>
      <c r="EW32" s="234">
        <v>0</v>
      </c>
      <c r="EX32" s="234">
        <v>0</v>
      </c>
      <c r="EY32" s="234">
        <v>0</v>
      </c>
      <c r="EZ32" s="234">
        <v>0</v>
      </c>
      <c r="FA32" s="234">
        <v>28</v>
      </c>
      <c r="FB32" s="234">
        <v>0</v>
      </c>
      <c r="FC32" s="234">
        <v>50</v>
      </c>
      <c r="FD32" s="234">
        <v>0</v>
      </c>
      <c r="FE32" s="234">
        <v>0</v>
      </c>
      <c r="FF32" s="234">
        <v>0</v>
      </c>
      <c r="FG32" s="234">
        <v>0</v>
      </c>
      <c r="FH32" s="234" t="s">
        <v>639</v>
      </c>
      <c r="FI32" s="234" t="s">
        <v>639</v>
      </c>
      <c r="FJ32" s="234" t="s">
        <v>639</v>
      </c>
      <c r="FK32" s="234">
        <v>0</v>
      </c>
      <c r="FL32" s="234">
        <v>0</v>
      </c>
      <c r="FM32" s="234">
        <v>0</v>
      </c>
      <c r="FN32" s="234">
        <v>0</v>
      </c>
      <c r="FO32" s="234">
        <v>6</v>
      </c>
    </row>
    <row r="33" spans="1:171" s="201" customFormat="1" ht="12" customHeight="1">
      <c r="A33" s="202" t="s">
        <v>188</v>
      </c>
      <c r="B33" s="203" t="s">
        <v>241</v>
      </c>
      <c r="C33" s="202" t="s">
        <v>242</v>
      </c>
      <c r="D33" s="234">
        <f>SUM(Y33,AT33,BO33,CJ33,DE33,DZ33,EU33)</f>
        <v>111</v>
      </c>
      <c r="E33" s="234">
        <f>SUM(Z33,AU33,BP33,CK33,DF33,EA33,EV33)</f>
        <v>0</v>
      </c>
      <c r="F33" s="234">
        <f>SUM(AA33,AV33,BQ33,CL33,DG33,EB33,EW33)</f>
        <v>2</v>
      </c>
      <c r="G33" s="234">
        <f>SUM(AB33,AW33,BR33,CM33,DH33,EC33,EX33)</f>
        <v>0</v>
      </c>
      <c r="H33" s="234">
        <f>SUM(AC33,AX33,BS33,CN33,DI33,ED33,EY33)</f>
        <v>40</v>
      </c>
      <c r="I33" s="234">
        <f>SUM(AD33,AY33,BT33,CO33,DJ33,EE33,EZ33)</f>
        <v>60</v>
      </c>
      <c r="J33" s="234">
        <f>SUM(AE33,AZ33,BU33,CP33,DK33,EF33,FA33)</f>
        <v>6</v>
      </c>
      <c r="K33" s="234">
        <f>SUM(AF33,BA33,BV33,CQ33,DL33,EG33,FB33)</f>
        <v>0</v>
      </c>
      <c r="L33" s="234">
        <f>SUM(AG33,BB33,BW33,CR33,DM33,EH33,FC33)</f>
        <v>0</v>
      </c>
      <c r="M33" s="234">
        <f>SUM(AH33,BC33,BX33,CS33,DN33,EI33,FD33)</f>
        <v>0</v>
      </c>
      <c r="N33" s="234">
        <f>SUM(AI33,BD33,BY33,CT33,DO33,EJ33,FE33)</f>
        <v>0</v>
      </c>
      <c r="O33" s="234">
        <f>SUM(AJ33,BE33,BZ33,CU33,DP33,EK33,FF33)</f>
        <v>0</v>
      </c>
      <c r="P33" s="234">
        <f>SUM(AK33,BF33,CA33,CV33,DQ33,EL33,FG33)</f>
        <v>0</v>
      </c>
      <c r="Q33" s="234">
        <f>SUM(AL33,BG33,CB33,CW33,DR33,EM33,FH33)</f>
        <v>0</v>
      </c>
      <c r="R33" s="234">
        <f>SUM(AM33,BH33,CC33,CX33,DS33,EN33,FI33)</f>
        <v>0</v>
      </c>
      <c r="S33" s="234">
        <f>SUM(AN33,BI33,CD33,CY33,DT33,EO33,FJ33)</f>
        <v>0</v>
      </c>
      <c r="T33" s="234">
        <f>SUM(AO33,BJ33,CE33,CZ33,DU33,EP33,FK33)</f>
        <v>0</v>
      </c>
      <c r="U33" s="234">
        <f>SUM(AP33,BK33,CF33,DA33,DV33,EQ33,FL33)</f>
        <v>0</v>
      </c>
      <c r="V33" s="234">
        <f>SUM(AQ33,BL33,CG33,DB33,DW33,ER33,FM33)</f>
        <v>0</v>
      </c>
      <c r="W33" s="234">
        <f>SUM(AR33,BM33,CH33,DC33,DX33,ES33,FN33)</f>
        <v>0</v>
      </c>
      <c r="X33" s="234">
        <f>SUM(AS33,BN33,CI33,DD33,DY33,ET33,FO33)</f>
        <v>3</v>
      </c>
      <c r="Y33" s="234">
        <f>SUM(Z33:AS33)</f>
        <v>0</v>
      </c>
      <c r="Z33" s="234">
        <v>0</v>
      </c>
      <c r="AA33" s="234">
        <v>0</v>
      </c>
      <c r="AB33" s="234">
        <v>0</v>
      </c>
      <c r="AC33" s="234">
        <v>0</v>
      </c>
      <c r="AD33" s="234">
        <v>0</v>
      </c>
      <c r="AE33" s="234">
        <v>0</v>
      </c>
      <c r="AF33" s="234">
        <v>0</v>
      </c>
      <c r="AG33" s="234">
        <v>0</v>
      </c>
      <c r="AH33" s="234">
        <v>0</v>
      </c>
      <c r="AI33" s="234">
        <v>0</v>
      </c>
      <c r="AJ33" s="234" t="s">
        <v>639</v>
      </c>
      <c r="AK33" s="234" t="s">
        <v>639</v>
      </c>
      <c r="AL33" s="234">
        <v>0</v>
      </c>
      <c r="AM33" s="234" t="s">
        <v>639</v>
      </c>
      <c r="AN33" s="234" t="s">
        <v>639</v>
      </c>
      <c r="AO33" s="234">
        <v>0</v>
      </c>
      <c r="AP33" s="234" t="s">
        <v>639</v>
      </c>
      <c r="AQ33" s="234">
        <v>0</v>
      </c>
      <c r="AR33" s="234" t="s">
        <v>639</v>
      </c>
      <c r="AS33" s="234">
        <v>0</v>
      </c>
      <c r="AT33" s="234">
        <f>SUM(AU33:BN33)</f>
        <v>0</v>
      </c>
      <c r="AU33" s="234">
        <v>0</v>
      </c>
      <c r="AV33" s="234">
        <v>0</v>
      </c>
      <c r="AW33" s="234">
        <v>0</v>
      </c>
      <c r="AX33" s="234">
        <v>0</v>
      </c>
      <c r="AY33" s="234">
        <v>0</v>
      </c>
      <c r="AZ33" s="234">
        <v>0</v>
      </c>
      <c r="BA33" s="234">
        <v>0</v>
      </c>
      <c r="BB33" s="234">
        <v>0</v>
      </c>
      <c r="BC33" s="234">
        <v>0</v>
      </c>
      <c r="BD33" s="234">
        <v>0</v>
      </c>
      <c r="BE33" s="234" t="s">
        <v>639</v>
      </c>
      <c r="BF33" s="234" t="s">
        <v>639</v>
      </c>
      <c r="BG33" s="234" t="s">
        <v>639</v>
      </c>
      <c r="BH33" s="234" t="s">
        <v>639</v>
      </c>
      <c r="BI33" s="234" t="s">
        <v>639</v>
      </c>
      <c r="BJ33" s="234" t="s">
        <v>639</v>
      </c>
      <c r="BK33" s="234" t="s">
        <v>639</v>
      </c>
      <c r="BL33" s="234" t="s">
        <v>639</v>
      </c>
      <c r="BM33" s="234" t="s">
        <v>639</v>
      </c>
      <c r="BN33" s="234">
        <v>0</v>
      </c>
      <c r="BO33" s="234">
        <f>SUM(BP33:CI33)</f>
        <v>0</v>
      </c>
      <c r="BP33" s="234">
        <v>0</v>
      </c>
      <c r="BQ33" s="234">
        <v>0</v>
      </c>
      <c r="BR33" s="234">
        <v>0</v>
      </c>
      <c r="BS33" s="234">
        <v>0</v>
      </c>
      <c r="BT33" s="234">
        <v>0</v>
      </c>
      <c r="BU33" s="234">
        <v>0</v>
      </c>
      <c r="BV33" s="234">
        <v>0</v>
      </c>
      <c r="BW33" s="234">
        <v>0</v>
      </c>
      <c r="BX33" s="234">
        <v>0</v>
      </c>
      <c r="BY33" s="234">
        <v>0</v>
      </c>
      <c r="BZ33" s="234">
        <v>0</v>
      </c>
      <c r="CA33" s="234">
        <v>0</v>
      </c>
      <c r="CB33" s="234" t="s">
        <v>639</v>
      </c>
      <c r="CC33" s="234" t="s">
        <v>639</v>
      </c>
      <c r="CD33" s="234" t="s">
        <v>639</v>
      </c>
      <c r="CE33" s="234" t="s">
        <v>639</v>
      </c>
      <c r="CF33" s="234" t="s">
        <v>639</v>
      </c>
      <c r="CG33" s="234" t="s">
        <v>639</v>
      </c>
      <c r="CH33" s="234" t="s">
        <v>639</v>
      </c>
      <c r="CI33" s="234">
        <v>0</v>
      </c>
      <c r="CJ33" s="234">
        <f>SUM(CK33:DD33)</f>
        <v>0</v>
      </c>
      <c r="CK33" s="234">
        <v>0</v>
      </c>
      <c r="CL33" s="234">
        <v>0</v>
      </c>
      <c r="CM33" s="234">
        <v>0</v>
      </c>
      <c r="CN33" s="234">
        <v>0</v>
      </c>
      <c r="CO33" s="234">
        <v>0</v>
      </c>
      <c r="CP33" s="234">
        <v>0</v>
      </c>
      <c r="CQ33" s="234">
        <v>0</v>
      </c>
      <c r="CR33" s="234">
        <v>0</v>
      </c>
      <c r="CS33" s="234">
        <v>0</v>
      </c>
      <c r="CT33" s="234">
        <v>0</v>
      </c>
      <c r="CU33" s="234">
        <v>0</v>
      </c>
      <c r="CV33" s="234">
        <v>0</v>
      </c>
      <c r="CW33" s="234" t="s">
        <v>639</v>
      </c>
      <c r="CX33" s="234" t="s">
        <v>639</v>
      </c>
      <c r="CY33" s="234" t="s">
        <v>639</v>
      </c>
      <c r="CZ33" s="234" t="s">
        <v>639</v>
      </c>
      <c r="DA33" s="234" t="s">
        <v>639</v>
      </c>
      <c r="DB33" s="234" t="s">
        <v>639</v>
      </c>
      <c r="DC33" s="234" t="s">
        <v>639</v>
      </c>
      <c r="DD33" s="234">
        <v>0</v>
      </c>
      <c r="DE33" s="234">
        <f>SUM(DF33:DY33)</f>
        <v>0</v>
      </c>
      <c r="DF33" s="234">
        <v>0</v>
      </c>
      <c r="DG33" s="234">
        <v>0</v>
      </c>
      <c r="DH33" s="234">
        <v>0</v>
      </c>
      <c r="DI33" s="234">
        <v>0</v>
      </c>
      <c r="DJ33" s="234">
        <v>0</v>
      </c>
      <c r="DK33" s="234">
        <v>0</v>
      </c>
      <c r="DL33" s="234">
        <v>0</v>
      </c>
      <c r="DM33" s="234">
        <v>0</v>
      </c>
      <c r="DN33" s="234">
        <v>0</v>
      </c>
      <c r="DO33" s="234">
        <v>0</v>
      </c>
      <c r="DP33" s="234">
        <v>0</v>
      </c>
      <c r="DQ33" s="234">
        <v>0</v>
      </c>
      <c r="DR33" s="234" t="s">
        <v>639</v>
      </c>
      <c r="DS33" s="234" t="s">
        <v>639</v>
      </c>
      <c r="DT33" s="234">
        <v>0</v>
      </c>
      <c r="DU33" s="234" t="s">
        <v>639</v>
      </c>
      <c r="DV33" s="234" t="s">
        <v>639</v>
      </c>
      <c r="DW33" s="234" t="s">
        <v>639</v>
      </c>
      <c r="DX33" s="234" t="s">
        <v>639</v>
      </c>
      <c r="DY33" s="234">
        <v>0</v>
      </c>
      <c r="DZ33" s="234">
        <f>SUM(EA33:ET33)</f>
        <v>0</v>
      </c>
      <c r="EA33" s="234">
        <v>0</v>
      </c>
      <c r="EB33" s="234">
        <v>0</v>
      </c>
      <c r="EC33" s="234">
        <v>0</v>
      </c>
      <c r="ED33" s="234">
        <v>0</v>
      </c>
      <c r="EE33" s="234">
        <v>0</v>
      </c>
      <c r="EF33" s="234">
        <v>0</v>
      </c>
      <c r="EG33" s="234">
        <v>0</v>
      </c>
      <c r="EH33" s="234">
        <v>0</v>
      </c>
      <c r="EI33" s="234">
        <v>0</v>
      </c>
      <c r="EJ33" s="234">
        <v>0</v>
      </c>
      <c r="EK33" s="234" t="s">
        <v>639</v>
      </c>
      <c r="EL33" s="234" t="s">
        <v>639</v>
      </c>
      <c r="EM33" s="234" t="s">
        <v>639</v>
      </c>
      <c r="EN33" s="234">
        <v>0</v>
      </c>
      <c r="EO33" s="234">
        <v>0</v>
      </c>
      <c r="EP33" s="234" t="s">
        <v>639</v>
      </c>
      <c r="EQ33" s="234" t="s">
        <v>639</v>
      </c>
      <c r="ER33" s="234" t="s">
        <v>639</v>
      </c>
      <c r="ES33" s="234">
        <v>0</v>
      </c>
      <c r="ET33" s="234">
        <v>0</v>
      </c>
      <c r="EU33" s="234">
        <f>SUM(EV33:FO33)</f>
        <v>111</v>
      </c>
      <c r="EV33" s="234">
        <v>0</v>
      </c>
      <c r="EW33" s="234">
        <v>2</v>
      </c>
      <c r="EX33" s="234">
        <v>0</v>
      </c>
      <c r="EY33" s="234">
        <v>40</v>
      </c>
      <c r="EZ33" s="234">
        <v>60</v>
      </c>
      <c r="FA33" s="234">
        <v>6</v>
      </c>
      <c r="FB33" s="234">
        <v>0</v>
      </c>
      <c r="FC33" s="234">
        <v>0</v>
      </c>
      <c r="FD33" s="234">
        <v>0</v>
      </c>
      <c r="FE33" s="234">
        <v>0</v>
      </c>
      <c r="FF33" s="234">
        <v>0</v>
      </c>
      <c r="FG33" s="234">
        <v>0</v>
      </c>
      <c r="FH33" s="234" t="s">
        <v>639</v>
      </c>
      <c r="FI33" s="234" t="s">
        <v>639</v>
      </c>
      <c r="FJ33" s="234" t="s">
        <v>639</v>
      </c>
      <c r="FK33" s="234">
        <v>0</v>
      </c>
      <c r="FL33" s="234">
        <v>0</v>
      </c>
      <c r="FM33" s="234">
        <v>0</v>
      </c>
      <c r="FN33" s="234">
        <v>0</v>
      </c>
      <c r="FO33" s="234">
        <v>3</v>
      </c>
    </row>
    <row r="34" spans="1:171" s="201" customFormat="1" ht="12" customHeight="1">
      <c r="A34" s="202" t="s">
        <v>188</v>
      </c>
      <c r="B34" s="203" t="s">
        <v>243</v>
      </c>
      <c r="C34" s="202" t="s">
        <v>244</v>
      </c>
      <c r="D34" s="234">
        <f>SUM(Y34,AT34,BO34,CJ34,DE34,DZ34,EU34)</f>
        <v>0</v>
      </c>
      <c r="E34" s="234">
        <f>SUM(Z34,AU34,BP34,CK34,DF34,EA34,EV34)</f>
        <v>0</v>
      </c>
      <c r="F34" s="234">
        <f>SUM(AA34,AV34,BQ34,CL34,DG34,EB34,EW34)</f>
        <v>0</v>
      </c>
      <c r="G34" s="234">
        <f>SUM(AB34,AW34,BR34,CM34,DH34,EC34,EX34)</f>
        <v>0</v>
      </c>
      <c r="H34" s="234">
        <f>SUM(AC34,AX34,BS34,CN34,DI34,ED34,EY34)</f>
        <v>0</v>
      </c>
      <c r="I34" s="234">
        <f>SUM(AD34,AY34,BT34,CO34,DJ34,EE34,EZ34)</f>
        <v>0</v>
      </c>
      <c r="J34" s="234">
        <f>SUM(AE34,AZ34,BU34,CP34,DK34,EF34,FA34)</f>
        <v>0</v>
      </c>
      <c r="K34" s="234">
        <f>SUM(AF34,BA34,BV34,CQ34,DL34,EG34,FB34)</f>
        <v>0</v>
      </c>
      <c r="L34" s="234">
        <f>SUM(AG34,BB34,BW34,CR34,DM34,EH34,FC34)</f>
        <v>0</v>
      </c>
      <c r="M34" s="234">
        <f>SUM(AH34,BC34,BX34,CS34,DN34,EI34,FD34)</f>
        <v>0</v>
      </c>
      <c r="N34" s="234">
        <f>SUM(AI34,BD34,BY34,CT34,DO34,EJ34,FE34)</f>
        <v>0</v>
      </c>
      <c r="O34" s="234">
        <f>SUM(AJ34,BE34,BZ34,CU34,DP34,EK34,FF34)</f>
        <v>0</v>
      </c>
      <c r="P34" s="234">
        <f>SUM(AK34,BF34,CA34,CV34,DQ34,EL34,FG34)</f>
        <v>0</v>
      </c>
      <c r="Q34" s="234">
        <f>SUM(AL34,BG34,CB34,CW34,DR34,EM34,FH34)</f>
        <v>0</v>
      </c>
      <c r="R34" s="234">
        <f>SUM(AM34,BH34,CC34,CX34,DS34,EN34,FI34)</f>
        <v>0</v>
      </c>
      <c r="S34" s="234">
        <f>SUM(AN34,BI34,CD34,CY34,DT34,EO34,FJ34)</f>
        <v>0</v>
      </c>
      <c r="T34" s="234">
        <f>SUM(AO34,BJ34,CE34,CZ34,DU34,EP34,FK34)</f>
        <v>0</v>
      </c>
      <c r="U34" s="234">
        <f>SUM(AP34,BK34,CF34,DA34,DV34,EQ34,FL34)</f>
        <v>0</v>
      </c>
      <c r="V34" s="234">
        <f>SUM(AQ34,BL34,CG34,DB34,DW34,ER34,FM34)</f>
        <v>0</v>
      </c>
      <c r="W34" s="234">
        <f>SUM(AR34,BM34,CH34,DC34,DX34,ES34,FN34)</f>
        <v>0</v>
      </c>
      <c r="X34" s="234">
        <f>SUM(AS34,BN34,CI34,DD34,DY34,ET34,FO34)</f>
        <v>0</v>
      </c>
      <c r="Y34" s="234">
        <f>SUM(Z34:AS34)</f>
        <v>0</v>
      </c>
      <c r="Z34" s="234">
        <v>0</v>
      </c>
      <c r="AA34" s="234">
        <v>0</v>
      </c>
      <c r="AB34" s="234">
        <v>0</v>
      </c>
      <c r="AC34" s="234">
        <v>0</v>
      </c>
      <c r="AD34" s="234">
        <v>0</v>
      </c>
      <c r="AE34" s="234">
        <v>0</v>
      </c>
      <c r="AF34" s="234">
        <v>0</v>
      </c>
      <c r="AG34" s="234">
        <v>0</v>
      </c>
      <c r="AH34" s="234">
        <v>0</v>
      </c>
      <c r="AI34" s="234">
        <v>0</v>
      </c>
      <c r="AJ34" s="234" t="s">
        <v>639</v>
      </c>
      <c r="AK34" s="234" t="s">
        <v>639</v>
      </c>
      <c r="AL34" s="234">
        <v>0</v>
      </c>
      <c r="AM34" s="234" t="s">
        <v>639</v>
      </c>
      <c r="AN34" s="234" t="s">
        <v>639</v>
      </c>
      <c r="AO34" s="234">
        <v>0</v>
      </c>
      <c r="AP34" s="234" t="s">
        <v>639</v>
      </c>
      <c r="AQ34" s="234">
        <v>0</v>
      </c>
      <c r="AR34" s="234" t="s">
        <v>639</v>
      </c>
      <c r="AS34" s="234">
        <v>0</v>
      </c>
      <c r="AT34" s="234">
        <f>SUM(AU34:BN34)</f>
        <v>0</v>
      </c>
      <c r="AU34" s="234">
        <v>0</v>
      </c>
      <c r="AV34" s="234">
        <v>0</v>
      </c>
      <c r="AW34" s="234">
        <v>0</v>
      </c>
      <c r="AX34" s="234">
        <v>0</v>
      </c>
      <c r="AY34" s="234">
        <v>0</v>
      </c>
      <c r="AZ34" s="234">
        <v>0</v>
      </c>
      <c r="BA34" s="234">
        <v>0</v>
      </c>
      <c r="BB34" s="234">
        <v>0</v>
      </c>
      <c r="BC34" s="234">
        <v>0</v>
      </c>
      <c r="BD34" s="234">
        <v>0</v>
      </c>
      <c r="BE34" s="234" t="s">
        <v>639</v>
      </c>
      <c r="BF34" s="234" t="s">
        <v>639</v>
      </c>
      <c r="BG34" s="234" t="s">
        <v>639</v>
      </c>
      <c r="BH34" s="234" t="s">
        <v>639</v>
      </c>
      <c r="BI34" s="234" t="s">
        <v>639</v>
      </c>
      <c r="BJ34" s="234" t="s">
        <v>639</v>
      </c>
      <c r="BK34" s="234" t="s">
        <v>639</v>
      </c>
      <c r="BL34" s="234" t="s">
        <v>639</v>
      </c>
      <c r="BM34" s="234" t="s">
        <v>639</v>
      </c>
      <c r="BN34" s="234">
        <v>0</v>
      </c>
      <c r="BO34" s="234">
        <f>SUM(BP34:CI34)</f>
        <v>0</v>
      </c>
      <c r="BP34" s="234">
        <v>0</v>
      </c>
      <c r="BQ34" s="234">
        <v>0</v>
      </c>
      <c r="BR34" s="234">
        <v>0</v>
      </c>
      <c r="BS34" s="234">
        <v>0</v>
      </c>
      <c r="BT34" s="234">
        <v>0</v>
      </c>
      <c r="BU34" s="234">
        <v>0</v>
      </c>
      <c r="BV34" s="234">
        <v>0</v>
      </c>
      <c r="BW34" s="234">
        <v>0</v>
      </c>
      <c r="BX34" s="234">
        <v>0</v>
      </c>
      <c r="BY34" s="234">
        <v>0</v>
      </c>
      <c r="BZ34" s="234">
        <v>0</v>
      </c>
      <c r="CA34" s="234">
        <v>0</v>
      </c>
      <c r="CB34" s="234" t="s">
        <v>639</v>
      </c>
      <c r="CC34" s="234" t="s">
        <v>639</v>
      </c>
      <c r="CD34" s="234" t="s">
        <v>639</v>
      </c>
      <c r="CE34" s="234" t="s">
        <v>639</v>
      </c>
      <c r="CF34" s="234" t="s">
        <v>639</v>
      </c>
      <c r="CG34" s="234" t="s">
        <v>639</v>
      </c>
      <c r="CH34" s="234" t="s">
        <v>639</v>
      </c>
      <c r="CI34" s="234">
        <v>0</v>
      </c>
      <c r="CJ34" s="234">
        <f>SUM(CK34:DD34)</f>
        <v>0</v>
      </c>
      <c r="CK34" s="234">
        <v>0</v>
      </c>
      <c r="CL34" s="234">
        <v>0</v>
      </c>
      <c r="CM34" s="234">
        <v>0</v>
      </c>
      <c r="CN34" s="234">
        <v>0</v>
      </c>
      <c r="CO34" s="234">
        <v>0</v>
      </c>
      <c r="CP34" s="234">
        <v>0</v>
      </c>
      <c r="CQ34" s="234">
        <v>0</v>
      </c>
      <c r="CR34" s="234">
        <v>0</v>
      </c>
      <c r="CS34" s="234">
        <v>0</v>
      </c>
      <c r="CT34" s="234">
        <v>0</v>
      </c>
      <c r="CU34" s="234">
        <v>0</v>
      </c>
      <c r="CV34" s="234">
        <v>0</v>
      </c>
      <c r="CW34" s="234" t="s">
        <v>639</v>
      </c>
      <c r="CX34" s="234" t="s">
        <v>639</v>
      </c>
      <c r="CY34" s="234" t="s">
        <v>639</v>
      </c>
      <c r="CZ34" s="234" t="s">
        <v>639</v>
      </c>
      <c r="DA34" s="234" t="s">
        <v>639</v>
      </c>
      <c r="DB34" s="234" t="s">
        <v>639</v>
      </c>
      <c r="DC34" s="234" t="s">
        <v>639</v>
      </c>
      <c r="DD34" s="234">
        <v>0</v>
      </c>
      <c r="DE34" s="234">
        <f>SUM(DF34:DY34)</f>
        <v>0</v>
      </c>
      <c r="DF34" s="234">
        <v>0</v>
      </c>
      <c r="DG34" s="234">
        <v>0</v>
      </c>
      <c r="DH34" s="234">
        <v>0</v>
      </c>
      <c r="DI34" s="234">
        <v>0</v>
      </c>
      <c r="DJ34" s="234">
        <v>0</v>
      </c>
      <c r="DK34" s="234">
        <v>0</v>
      </c>
      <c r="DL34" s="234">
        <v>0</v>
      </c>
      <c r="DM34" s="234">
        <v>0</v>
      </c>
      <c r="DN34" s="234">
        <v>0</v>
      </c>
      <c r="DO34" s="234">
        <v>0</v>
      </c>
      <c r="DP34" s="234">
        <v>0</v>
      </c>
      <c r="DQ34" s="234">
        <v>0</v>
      </c>
      <c r="DR34" s="234" t="s">
        <v>639</v>
      </c>
      <c r="DS34" s="234" t="s">
        <v>639</v>
      </c>
      <c r="DT34" s="234">
        <v>0</v>
      </c>
      <c r="DU34" s="234" t="s">
        <v>639</v>
      </c>
      <c r="DV34" s="234" t="s">
        <v>639</v>
      </c>
      <c r="DW34" s="234" t="s">
        <v>639</v>
      </c>
      <c r="DX34" s="234" t="s">
        <v>639</v>
      </c>
      <c r="DY34" s="234">
        <v>0</v>
      </c>
      <c r="DZ34" s="234">
        <f>SUM(EA34:ET34)</f>
        <v>0</v>
      </c>
      <c r="EA34" s="234">
        <v>0</v>
      </c>
      <c r="EB34" s="234">
        <v>0</v>
      </c>
      <c r="EC34" s="234">
        <v>0</v>
      </c>
      <c r="ED34" s="234">
        <v>0</v>
      </c>
      <c r="EE34" s="234">
        <v>0</v>
      </c>
      <c r="EF34" s="234">
        <v>0</v>
      </c>
      <c r="EG34" s="234">
        <v>0</v>
      </c>
      <c r="EH34" s="234">
        <v>0</v>
      </c>
      <c r="EI34" s="234">
        <v>0</v>
      </c>
      <c r="EJ34" s="234">
        <v>0</v>
      </c>
      <c r="EK34" s="234" t="s">
        <v>639</v>
      </c>
      <c r="EL34" s="234" t="s">
        <v>639</v>
      </c>
      <c r="EM34" s="234" t="s">
        <v>639</v>
      </c>
      <c r="EN34" s="234">
        <v>0</v>
      </c>
      <c r="EO34" s="234">
        <v>0</v>
      </c>
      <c r="EP34" s="234" t="s">
        <v>639</v>
      </c>
      <c r="EQ34" s="234" t="s">
        <v>639</v>
      </c>
      <c r="ER34" s="234" t="s">
        <v>639</v>
      </c>
      <c r="ES34" s="234">
        <v>0</v>
      </c>
      <c r="ET34" s="234">
        <v>0</v>
      </c>
      <c r="EU34" s="234">
        <f>SUM(EV34:FO34)</f>
        <v>0</v>
      </c>
      <c r="EV34" s="234">
        <v>0</v>
      </c>
      <c r="EW34" s="234">
        <v>0</v>
      </c>
      <c r="EX34" s="234">
        <v>0</v>
      </c>
      <c r="EY34" s="234">
        <v>0</v>
      </c>
      <c r="EZ34" s="234">
        <v>0</v>
      </c>
      <c r="FA34" s="234">
        <v>0</v>
      </c>
      <c r="FB34" s="234">
        <v>0</v>
      </c>
      <c r="FC34" s="234">
        <v>0</v>
      </c>
      <c r="FD34" s="234">
        <v>0</v>
      </c>
      <c r="FE34" s="234">
        <v>0</v>
      </c>
      <c r="FF34" s="234">
        <v>0</v>
      </c>
      <c r="FG34" s="234">
        <v>0</v>
      </c>
      <c r="FH34" s="234" t="s">
        <v>639</v>
      </c>
      <c r="FI34" s="234" t="s">
        <v>639</v>
      </c>
      <c r="FJ34" s="234" t="s">
        <v>639</v>
      </c>
      <c r="FK34" s="234">
        <v>0</v>
      </c>
      <c r="FL34" s="234">
        <v>0</v>
      </c>
      <c r="FM34" s="234">
        <v>0</v>
      </c>
      <c r="FN34" s="234">
        <v>0</v>
      </c>
      <c r="FO34" s="234">
        <v>0</v>
      </c>
    </row>
    <row r="35" spans="1:171" s="201" customFormat="1" ht="12" customHeight="1">
      <c r="A35" s="202" t="s">
        <v>188</v>
      </c>
      <c r="B35" s="203" t="s">
        <v>245</v>
      </c>
      <c r="C35" s="202" t="s">
        <v>246</v>
      </c>
      <c r="D35" s="234">
        <f>SUM(Y35,AT35,BO35,CJ35,DE35,DZ35,EU35)</f>
        <v>2</v>
      </c>
      <c r="E35" s="234">
        <f>SUM(Z35,AU35,BP35,CK35,DF35,EA35,EV35)</f>
        <v>0</v>
      </c>
      <c r="F35" s="234">
        <f>SUM(AA35,AV35,BQ35,CL35,DG35,EB35,EW35)</f>
        <v>0</v>
      </c>
      <c r="G35" s="234">
        <f>SUM(AB35,AW35,BR35,CM35,DH35,EC35,EX35)</f>
        <v>0</v>
      </c>
      <c r="H35" s="234">
        <f>SUM(AC35,AX35,BS35,CN35,DI35,ED35,EY35)</f>
        <v>0</v>
      </c>
      <c r="I35" s="234">
        <f>SUM(AD35,AY35,BT35,CO35,DJ35,EE35,EZ35)</f>
        <v>0</v>
      </c>
      <c r="J35" s="234">
        <f>SUM(AE35,AZ35,BU35,CP35,DK35,EF35,FA35)</f>
        <v>0</v>
      </c>
      <c r="K35" s="234">
        <f>SUM(AF35,BA35,BV35,CQ35,DL35,EG35,FB35)</f>
        <v>0</v>
      </c>
      <c r="L35" s="234">
        <f>SUM(AG35,BB35,BW35,CR35,DM35,EH35,FC35)</f>
        <v>0</v>
      </c>
      <c r="M35" s="234">
        <f>SUM(AH35,BC35,BX35,CS35,DN35,EI35,FD35)</f>
        <v>0</v>
      </c>
      <c r="N35" s="234">
        <f>SUM(AI35,BD35,BY35,CT35,DO35,EJ35,FE35)</f>
        <v>0</v>
      </c>
      <c r="O35" s="234">
        <f>SUM(AJ35,BE35,BZ35,CU35,DP35,EK35,FF35)</f>
        <v>0</v>
      </c>
      <c r="P35" s="234">
        <f>SUM(AK35,BF35,CA35,CV35,DQ35,EL35,FG35)</f>
        <v>0</v>
      </c>
      <c r="Q35" s="234">
        <f>SUM(AL35,BG35,CB35,CW35,DR35,EM35,FH35)</f>
        <v>0</v>
      </c>
      <c r="R35" s="234">
        <f>SUM(AM35,BH35,CC35,CX35,DS35,EN35,FI35)</f>
        <v>0</v>
      </c>
      <c r="S35" s="234">
        <f>SUM(AN35,BI35,CD35,CY35,DT35,EO35,FJ35)</f>
        <v>0</v>
      </c>
      <c r="T35" s="234">
        <f>SUM(AO35,BJ35,CE35,CZ35,DU35,EP35,FK35)</f>
        <v>0</v>
      </c>
      <c r="U35" s="234">
        <f>SUM(AP35,BK35,CF35,DA35,DV35,EQ35,FL35)</f>
        <v>0</v>
      </c>
      <c r="V35" s="234">
        <f>SUM(AQ35,BL35,CG35,DB35,DW35,ER35,FM35)</f>
        <v>0</v>
      </c>
      <c r="W35" s="234">
        <f>SUM(AR35,BM35,CH35,DC35,DX35,ES35,FN35)</f>
        <v>0</v>
      </c>
      <c r="X35" s="234">
        <f>SUM(AS35,BN35,CI35,DD35,DY35,ET35,FO35)</f>
        <v>2</v>
      </c>
      <c r="Y35" s="234">
        <f>SUM(Z35:AS35)</f>
        <v>0</v>
      </c>
      <c r="Z35" s="234">
        <v>0</v>
      </c>
      <c r="AA35" s="234">
        <v>0</v>
      </c>
      <c r="AB35" s="234">
        <v>0</v>
      </c>
      <c r="AC35" s="234">
        <v>0</v>
      </c>
      <c r="AD35" s="234">
        <v>0</v>
      </c>
      <c r="AE35" s="234">
        <v>0</v>
      </c>
      <c r="AF35" s="234">
        <v>0</v>
      </c>
      <c r="AG35" s="234">
        <v>0</v>
      </c>
      <c r="AH35" s="234">
        <v>0</v>
      </c>
      <c r="AI35" s="234">
        <v>0</v>
      </c>
      <c r="AJ35" s="234" t="s">
        <v>639</v>
      </c>
      <c r="AK35" s="234" t="s">
        <v>639</v>
      </c>
      <c r="AL35" s="234">
        <v>0</v>
      </c>
      <c r="AM35" s="234" t="s">
        <v>639</v>
      </c>
      <c r="AN35" s="234" t="s">
        <v>639</v>
      </c>
      <c r="AO35" s="234">
        <v>0</v>
      </c>
      <c r="AP35" s="234" t="s">
        <v>639</v>
      </c>
      <c r="AQ35" s="234">
        <v>0</v>
      </c>
      <c r="AR35" s="234" t="s">
        <v>639</v>
      </c>
      <c r="AS35" s="234">
        <v>0</v>
      </c>
      <c r="AT35" s="234">
        <f>SUM(AU35:BN35)</f>
        <v>0</v>
      </c>
      <c r="AU35" s="234">
        <v>0</v>
      </c>
      <c r="AV35" s="234">
        <v>0</v>
      </c>
      <c r="AW35" s="234">
        <v>0</v>
      </c>
      <c r="AX35" s="234">
        <v>0</v>
      </c>
      <c r="AY35" s="234">
        <v>0</v>
      </c>
      <c r="AZ35" s="234">
        <v>0</v>
      </c>
      <c r="BA35" s="234">
        <v>0</v>
      </c>
      <c r="BB35" s="234">
        <v>0</v>
      </c>
      <c r="BC35" s="234">
        <v>0</v>
      </c>
      <c r="BD35" s="234">
        <v>0</v>
      </c>
      <c r="BE35" s="234" t="s">
        <v>639</v>
      </c>
      <c r="BF35" s="234" t="s">
        <v>639</v>
      </c>
      <c r="BG35" s="234" t="s">
        <v>639</v>
      </c>
      <c r="BH35" s="234" t="s">
        <v>639</v>
      </c>
      <c r="BI35" s="234" t="s">
        <v>639</v>
      </c>
      <c r="BJ35" s="234" t="s">
        <v>639</v>
      </c>
      <c r="BK35" s="234" t="s">
        <v>639</v>
      </c>
      <c r="BL35" s="234" t="s">
        <v>639</v>
      </c>
      <c r="BM35" s="234" t="s">
        <v>639</v>
      </c>
      <c r="BN35" s="234">
        <v>0</v>
      </c>
      <c r="BO35" s="234">
        <f>SUM(BP35:CI35)</f>
        <v>0</v>
      </c>
      <c r="BP35" s="234">
        <v>0</v>
      </c>
      <c r="BQ35" s="234">
        <v>0</v>
      </c>
      <c r="BR35" s="234">
        <v>0</v>
      </c>
      <c r="BS35" s="234">
        <v>0</v>
      </c>
      <c r="BT35" s="234">
        <v>0</v>
      </c>
      <c r="BU35" s="234">
        <v>0</v>
      </c>
      <c r="BV35" s="234">
        <v>0</v>
      </c>
      <c r="BW35" s="234">
        <v>0</v>
      </c>
      <c r="BX35" s="234">
        <v>0</v>
      </c>
      <c r="BY35" s="234">
        <v>0</v>
      </c>
      <c r="BZ35" s="234">
        <v>0</v>
      </c>
      <c r="CA35" s="234">
        <v>0</v>
      </c>
      <c r="CB35" s="234" t="s">
        <v>639</v>
      </c>
      <c r="CC35" s="234" t="s">
        <v>639</v>
      </c>
      <c r="CD35" s="234" t="s">
        <v>639</v>
      </c>
      <c r="CE35" s="234" t="s">
        <v>639</v>
      </c>
      <c r="CF35" s="234" t="s">
        <v>639</v>
      </c>
      <c r="CG35" s="234" t="s">
        <v>639</v>
      </c>
      <c r="CH35" s="234" t="s">
        <v>639</v>
      </c>
      <c r="CI35" s="234">
        <v>0</v>
      </c>
      <c r="CJ35" s="234">
        <f>SUM(CK35:DD35)</f>
        <v>0</v>
      </c>
      <c r="CK35" s="234">
        <v>0</v>
      </c>
      <c r="CL35" s="234">
        <v>0</v>
      </c>
      <c r="CM35" s="234">
        <v>0</v>
      </c>
      <c r="CN35" s="234">
        <v>0</v>
      </c>
      <c r="CO35" s="234">
        <v>0</v>
      </c>
      <c r="CP35" s="234">
        <v>0</v>
      </c>
      <c r="CQ35" s="234">
        <v>0</v>
      </c>
      <c r="CR35" s="234">
        <v>0</v>
      </c>
      <c r="CS35" s="234">
        <v>0</v>
      </c>
      <c r="CT35" s="234">
        <v>0</v>
      </c>
      <c r="CU35" s="234">
        <v>0</v>
      </c>
      <c r="CV35" s="234">
        <v>0</v>
      </c>
      <c r="CW35" s="234" t="s">
        <v>639</v>
      </c>
      <c r="CX35" s="234" t="s">
        <v>639</v>
      </c>
      <c r="CY35" s="234" t="s">
        <v>639</v>
      </c>
      <c r="CZ35" s="234" t="s">
        <v>639</v>
      </c>
      <c r="DA35" s="234" t="s">
        <v>639</v>
      </c>
      <c r="DB35" s="234" t="s">
        <v>639</v>
      </c>
      <c r="DC35" s="234" t="s">
        <v>639</v>
      </c>
      <c r="DD35" s="234">
        <v>0</v>
      </c>
      <c r="DE35" s="234">
        <f>SUM(DF35:DY35)</f>
        <v>0</v>
      </c>
      <c r="DF35" s="234">
        <v>0</v>
      </c>
      <c r="DG35" s="234">
        <v>0</v>
      </c>
      <c r="DH35" s="234">
        <v>0</v>
      </c>
      <c r="DI35" s="234">
        <v>0</v>
      </c>
      <c r="DJ35" s="234">
        <v>0</v>
      </c>
      <c r="DK35" s="234">
        <v>0</v>
      </c>
      <c r="DL35" s="234">
        <v>0</v>
      </c>
      <c r="DM35" s="234">
        <v>0</v>
      </c>
      <c r="DN35" s="234">
        <v>0</v>
      </c>
      <c r="DO35" s="234">
        <v>0</v>
      </c>
      <c r="DP35" s="234">
        <v>0</v>
      </c>
      <c r="DQ35" s="234">
        <v>0</v>
      </c>
      <c r="DR35" s="234" t="s">
        <v>639</v>
      </c>
      <c r="DS35" s="234" t="s">
        <v>639</v>
      </c>
      <c r="DT35" s="234">
        <v>0</v>
      </c>
      <c r="DU35" s="234" t="s">
        <v>639</v>
      </c>
      <c r="DV35" s="234" t="s">
        <v>639</v>
      </c>
      <c r="DW35" s="234" t="s">
        <v>639</v>
      </c>
      <c r="DX35" s="234" t="s">
        <v>639</v>
      </c>
      <c r="DY35" s="234">
        <v>0</v>
      </c>
      <c r="DZ35" s="234">
        <f>SUM(EA35:ET35)</f>
        <v>0</v>
      </c>
      <c r="EA35" s="234">
        <v>0</v>
      </c>
      <c r="EB35" s="234">
        <v>0</v>
      </c>
      <c r="EC35" s="234">
        <v>0</v>
      </c>
      <c r="ED35" s="234">
        <v>0</v>
      </c>
      <c r="EE35" s="234">
        <v>0</v>
      </c>
      <c r="EF35" s="234">
        <v>0</v>
      </c>
      <c r="EG35" s="234">
        <v>0</v>
      </c>
      <c r="EH35" s="234">
        <v>0</v>
      </c>
      <c r="EI35" s="234">
        <v>0</v>
      </c>
      <c r="EJ35" s="234">
        <v>0</v>
      </c>
      <c r="EK35" s="234" t="s">
        <v>639</v>
      </c>
      <c r="EL35" s="234" t="s">
        <v>639</v>
      </c>
      <c r="EM35" s="234" t="s">
        <v>639</v>
      </c>
      <c r="EN35" s="234">
        <v>0</v>
      </c>
      <c r="EO35" s="234">
        <v>0</v>
      </c>
      <c r="EP35" s="234" t="s">
        <v>639</v>
      </c>
      <c r="EQ35" s="234" t="s">
        <v>639</v>
      </c>
      <c r="ER35" s="234" t="s">
        <v>639</v>
      </c>
      <c r="ES35" s="234">
        <v>0</v>
      </c>
      <c r="ET35" s="234">
        <v>0</v>
      </c>
      <c r="EU35" s="234">
        <f>SUM(EV35:FO35)</f>
        <v>2</v>
      </c>
      <c r="EV35" s="234">
        <v>0</v>
      </c>
      <c r="EW35" s="234">
        <v>0</v>
      </c>
      <c r="EX35" s="234">
        <v>0</v>
      </c>
      <c r="EY35" s="234">
        <v>0</v>
      </c>
      <c r="EZ35" s="234">
        <v>0</v>
      </c>
      <c r="FA35" s="234">
        <v>0</v>
      </c>
      <c r="FB35" s="234">
        <v>0</v>
      </c>
      <c r="FC35" s="234">
        <v>0</v>
      </c>
      <c r="FD35" s="234">
        <v>0</v>
      </c>
      <c r="FE35" s="234">
        <v>0</v>
      </c>
      <c r="FF35" s="234">
        <v>0</v>
      </c>
      <c r="FG35" s="234">
        <v>0</v>
      </c>
      <c r="FH35" s="234" t="s">
        <v>639</v>
      </c>
      <c r="FI35" s="234" t="s">
        <v>639</v>
      </c>
      <c r="FJ35" s="234" t="s">
        <v>639</v>
      </c>
      <c r="FK35" s="234">
        <v>0</v>
      </c>
      <c r="FL35" s="234">
        <v>0</v>
      </c>
      <c r="FM35" s="234">
        <v>0</v>
      </c>
      <c r="FN35" s="234">
        <v>0</v>
      </c>
      <c r="FO35" s="234">
        <v>2</v>
      </c>
    </row>
    <row r="36" spans="1:171" s="201" customFormat="1" ht="12" customHeight="1">
      <c r="A36" s="202" t="s">
        <v>188</v>
      </c>
      <c r="B36" s="203" t="s">
        <v>247</v>
      </c>
      <c r="C36" s="202" t="s">
        <v>248</v>
      </c>
      <c r="D36" s="234">
        <f>SUM(Y36,AT36,BO36,CJ36,DE36,DZ36,EU36)</f>
        <v>3458</v>
      </c>
      <c r="E36" s="234">
        <f>SUM(Z36,AU36,BP36,CK36,DF36,EA36,EV36)</f>
        <v>0</v>
      </c>
      <c r="F36" s="234">
        <f>SUM(AA36,AV36,BQ36,CL36,DG36,EB36,EW36)</f>
        <v>0</v>
      </c>
      <c r="G36" s="234">
        <f>SUM(AB36,AW36,BR36,CM36,DH36,EC36,EX36)</f>
        <v>0</v>
      </c>
      <c r="H36" s="234">
        <f>SUM(AC36,AX36,BS36,CN36,DI36,ED36,EY36)</f>
        <v>213</v>
      </c>
      <c r="I36" s="234">
        <f>SUM(AD36,AY36,BT36,CO36,DJ36,EE36,EZ36)</f>
        <v>193</v>
      </c>
      <c r="J36" s="234">
        <f>SUM(AE36,AZ36,BU36,CP36,DK36,EF36,FA36)</f>
        <v>44</v>
      </c>
      <c r="K36" s="234">
        <f>SUM(AF36,BA36,BV36,CQ36,DL36,EG36,FB36)</f>
        <v>2</v>
      </c>
      <c r="L36" s="234">
        <f>SUM(AG36,BB36,BW36,CR36,DM36,EH36,FC36)</f>
        <v>0</v>
      </c>
      <c r="M36" s="234">
        <f>SUM(AH36,BC36,BX36,CS36,DN36,EI36,FD36)</f>
        <v>0</v>
      </c>
      <c r="N36" s="234">
        <f>SUM(AI36,BD36,BY36,CT36,DO36,EJ36,FE36)</f>
        <v>0</v>
      </c>
      <c r="O36" s="234">
        <f>SUM(AJ36,BE36,BZ36,CU36,DP36,EK36,FF36)</f>
        <v>33</v>
      </c>
      <c r="P36" s="234">
        <f>SUM(AK36,BF36,CA36,CV36,DQ36,EL36,FG36)</f>
        <v>0</v>
      </c>
      <c r="Q36" s="234">
        <f>SUM(AL36,BG36,CB36,CW36,DR36,EM36,FH36)</f>
        <v>0</v>
      </c>
      <c r="R36" s="234">
        <f>SUM(AM36,BH36,CC36,CX36,DS36,EN36,FI36)</f>
        <v>2973</v>
      </c>
      <c r="S36" s="234">
        <f>SUM(AN36,BI36,CD36,CY36,DT36,EO36,FJ36)</f>
        <v>0</v>
      </c>
      <c r="T36" s="234">
        <f>SUM(AO36,BJ36,CE36,CZ36,DU36,EP36,FK36)</f>
        <v>0</v>
      </c>
      <c r="U36" s="234">
        <f>SUM(AP36,BK36,CF36,DA36,DV36,EQ36,FL36)</f>
        <v>0</v>
      </c>
      <c r="V36" s="234">
        <f>SUM(AQ36,BL36,CG36,DB36,DW36,ER36,FM36)</f>
        <v>0</v>
      </c>
      <c r="W36" s="234">
        <f>SUM(AR36,BM36,CH36,DC36,DX36,ES36,FN36)</f>
        <v>0</v>
      </c>
      <c r="X36" s="234">
        <f>SUM(AS36,BN36,CI36,DD36,DY36,ET36,FO36)</f>
        <v>0</v>
      </c>
      <c r="Y36" s="234">
        <f>SUM(Z36:AS36)</f>
        <v>0</v>
      </c>
      <c r="Z36" s="234">
        <v>0</v>
      </c>
      <c r="AA36" s="234">
        <v>0</v>
      </c>
      <c r="AB36" s="234">
        <v>0</v>
      </c>
      <c r="AC36" s="234">
        <v>0</v>
      </c>
      <c r="AD36" s="234">
        <v>0</v>
      </c>
      <c r="AE36" s="234">
        <v>0</v>
      </c>
      <c r="AF36" s="234">
        <v>0</v>
      </c>
      <c r="AG36" s="234">
        <v>0</v>
      </c>
      <c r="AH36" s="234">
        <v>0</v>
      </c>
      <c r="AI36" s="234">
        <v>0</v>
      </c>
      <c r="AJ36" s="234" t="s">
        <v>639</v>
      </c>
      <c r="AK36" s="234" t="s">
        <v>639</v>
      </c>
      <c r="AL36" s="234">
        <v>0</v>
      </c>
      <c r="AM36" s="234" t="s">
        <v>639</v>
      </c>
      <c r="AN36" s="234" t="s">
        <v>639</v>
      </c>
      <c r="AO36" s="234">
        <v>0</v>
      </c>
      <c r="AP36" s="234" t="s">
        <v>639</v>
      </c>
      <c r="AQ36" s="234">
        <v>0</v>
      </c>
      <c r="AR36" s="234" t="s">
        <v>639</v>
      </c>
      <c r="AS36" s="234">
        <v>0</v>
      </c>
      <c r="AT36" s="234">
        <f>SUM(AU36:BN36)</f>
        <v>452</v>
      </c>
      <c r="AU36" s="234">
        <v>0</v>
      </c>
      <c r="AV36" s="234">
        <v>0</v>
      </c>
      <c r="AW36" s="234">
        <v>0</v>
      </c>
      <c r="AX36" s="234">
        <v>213</v>
      </c>
      <c r="AY36" s="234">
        <v>193</v>
      </c>
      <c r="AZ36" s="234">
        <v>44</v>
      </c>
      <c r="BA36" s="234">
        <v>2</v>
      </c>
      <c r="BB36" s="234">
        <v>0</v>
      </c>
      <c r="BC36" s="234">
        <v>0</v>
      </c>
      <c r="BD36" s="234">
        <v>0</v>
      </c>
      <c r="BE36" s="234" t="s">
        <v>639</v>
      </c>
      <c r="BF36" s="234" t="s">
        <v>639</v>
      </c>
      <c r="BG36" s="234" t="s">
        <v>639</v>
      </c>
      <c r="BH36" s="234" t="s">
        <v>639</v>
      </c>
      <c r="BI36" s="234" t="s">
        <v>639</v>
      </c>
      <c r="BJ36" s="234" t="s">
        <v>639</v>
      </c>
      <c r="BK36" s="234" t="s">
        <v>639</v>
      </c>
      <c r="BL36" s="234" t="s">
        <v>639</v>
      </c>
      <c r="BM36" s="234" t="s">
        <v>639</v>
      </c>
      <c r="BN36" s="234">
        <v>0</v>
      </c>
      <c r="BO36" s="234">
        <f>SUM(BP36:CI36)</f>
        <v>33</v>
      </c>
      <c r="BP36" s="234">
        <v>0</v>
      </c>
      <c r="BQ36" s="234">
        <v>0</v>
      </c>
      <c r="BR36" s="234">
        <v>0</v>
      </c>
      <c r="BS36" s="234">
        <v>0</v>
      </c>
      <c r="BT36" s="234">
        <v>0</v>
      </c>
      <c r="BU36" s="234">
        <v>0</v>
      </c>
      <c r="BV36" s="234">
        <v>0</v>
      </c>
      <c r="BW36" s="234">
        <v>0</v>
      </c>
      <c r="BX36" s="234">
        <v>0</v>
      </c>
      <c r="BY36" s="234">
        <v>0</v>
      </c>
      <c r="BZ36" s="234">
        <v>33</v>
      </c>
      <c r="CA36" s="234">
        <v>0</v>
      </c>
      <c r="CB36" s="234" t="s">
        <v>639</v>
      </c>
      <c r="CC36" s="234" t="s">
        <v>639</v>
      </c>
      <c r="CD36" s="234" t="s">
        <v>639</v>
      </c>
      <c r="CE36" s="234" t="s">
        <v>639</v>
      </c>
      <c r="CF36" s="234" t="s">
        <v>639</v>
      </c>
      <c r="CG36" s="234" t="s">
        <v>639</v>
      </c>
      <c r="CH36" s="234" t="s">
        <v>639</v>
      </c>
      <c r="CI36" s="234">
        <v>0</v>
      </c>
      <c r="CJ36" s="234">
        <f>SUM(CK36:DD36)</f>
        <v>0</v>
      </c>
      <c r="CK36" s="234">
        <v>0</v>
      </c>
      <c r="CL36" s="234">
        <v>0</v>
      </c>
      <c r="CM36" s="234">
        <v>0</v>
      </c>
      <c r="CN36" s="234">
        <v>0</v>
      </c>
      <c r="CO36" s="234">
        <v>0</v>
      </c>
      <c r="CP36" s="234">
        <v>0</v>
      </c>
      <c r="CQ36" s="234">
        <v>0</v>
      </c>
      <c r="CR36" s="234">
        <v>0</v>
      </c>
      <c r="CS36" s="234">
        <v>0</v>
      </c>
      <c r="CT36" s="234">
        <v>0</v>
      </c>
      <c r="CU36" s="234">
        <v>0</v>
      </c>
      <c r="CV36" s="234">
        <v>0</v>
      </c>
      <c r="CW36" s="234" t="s">
        <v>639</v>
      </c>
      <c r="CX36" s="234" t="s">
        <v>639</v>
      </c>
      <c r="CY36" s="234" t="s">
        <v>639</v>
      </c>
      <c r="CZ36" s="234" t="s">
        <v>639</v>
      </c>
      <c r="DA36" s="234" t="s">
        <v>639</v>
      </c>
      <c r="DB36" s="234" t="s">
        <v>639</v>
      </c>
      <c r="DC36" s="234" t="s">
        <v>639</v>
      </c>
      <c r="DD36" s="234">
        <v>0</v>
      </c>
      <c r="DE36" s="234">
        <f>SUM(DF36:DY36)</f>
        <v>0</v>
      </c>
      <c r="DF36" s="234">
        <v>0</v>
      </c>
      <c r="DG36" s="234">
        <v>0</v>
      </c>
      <c r="DH36" s="234">
        <v>0</v>
      </c>
      <c r="DI36" s="234">
        <v>0</v>
      </c>
      <c r="DJ36" s="234">
        <v>0</v>
      </c>
      <c r="DK36" s="234">
        <v>0</v>
      </c>
      <c r="DL36" s="234">
        <v>0</v>
      </c>
      <c r="DM36" s="234">
        <v>0</v>
      </c>
      <c r="DN36" s="234">
        <v>0</v>
      </c>
      <c r="DO36" s="234">
        <v>0</v>
      </c>
      <c r="DP36" s="234">
        <v>0</v>
      </c>
      <c r="DQ36" s="234">
        <v>0</v>
      </c>
      <c r="DR36" s="234" t="s">
        <v>639</v>
      </c>
      <c r="DS36" s="234" t="s">
        <v>639</v>
      </c>
      <c r="DT36" s="234">
        <v>0</v>
      </c>
      <c r="DU36" s="234" t="s">
        <v>639</v>
      </c>
      <c r="DV36" s="234" t="s">
        <v>639</v>
      </c>
      <c r="DW36" s="234" t="s">
        <v>639</v>
      </c>
      <c r="DX36" s="234" t="s">
        <v>639</v>
      </c>
      <c r="DY36" s="234">
        <v>0</v>
      </c>
      <c r="DZ36" s="234">
        <f>SUM(EA36:ET36)</f>
        <v>2973</v>
      </c>
      <c r="EA36" s="234">
        <v>0</v>
      </c>
      <c r="EB36" s="234">
        <v>0</v>
      </c>
      <c r="EC36" s="234">
        <v>0</v>
      </c>
      <c r="ED36" s="234">
        <v>0</v>
      </c>
      <c r="EE36" s="234">
        <v>0</v>
      </c>
      <c r="EF36" s="234">
        <v>0</v>
      </c>
      <c r="EG36" s="234">
        <v>0</v>
      </c>
      <c r="EH36" s="234">
        <v>0</v>
      </c>
      <c r="EI36" s="234">
        <v>0</v>
      </c>
      <c r="EJ36" s="234">
        <v>0</v>
      </c>
      <c r="EK36" s="234" t="s">
        <v>639</v>
      </c>
      <c r="EL36" s="234" t="s">
        <v>639</v>
      </c>
      <c r="EM36" s="234" t="s">
        <v>639</v>
      </c>
      <c r="EN36" s="234">
        <v>2973</v>
      </c>
      <c r="EO36" s="234">
        <v>0</v>
      </c>
      <c r="EP36" s="234" t="s">
        <v>639</v>
      </c>
      <c r="EQ36" s="234" t="s">
        <v>639</v>
      </c>
      <c r="ER36" s="234" t="s">
        <v>639</v>
      </c>
      <c r="ES36" s="234">
        <v>0</v>
      </c>
      <c r="ET36" s="234">
        <v>0</v>
      </c>
      <c r="EU36" s="234">
        <f>SUM(EV36:FO36)</f>
        <v>0</v>
      </c>
      <c r="EV36" s="234">
        <v>0</v>
      </c>
      <c r="EW36" s="234">
        <v>0</v>
      </c>
      <c r="EX36" s="234">
        <v>0</v>
      </c>
      <c r="EY36" s="234">
        <v>0</v>
      </c>
      <c r="EZ36" s="234">
        <v>0</v>
      </c>
      <c r="FA36" s="234">
        <v>0</v>
      </c>
      <c r="FB36" s="234">
        <v>0</v>
      </c>
      <c r="FC36" s="234">
        <v>0</v>
      </c>
      <c r="FD36" s="234">
        <v>0</v>
      </c>
      <c r="FE36" s="234">
        <v>0</v>
      </c>
      <c r="FF36" s="234">
        <v>0</v>
      </c>
      <c r="FG36" s="234">
        <v>0</v>
      </c>
      <c r="FH36" s="234" t="s">
        <v>639</v>
      </c>
      <c r="FI36" s="234" t="s">
        <v>639</v>
      </c>
      <c r="FJ36" s="234" t="s">
        <v>639</v>
      </c>
      <c r="FK36" s="234">
        <v>0</v>
      </c>
      <c r="FL36" s="234">
        <v>0</v>
      </c>
      <c r="FM36" s="234">
        <v>0</v>
      </c>
      <c r="FN36" s="234">
        <v>0</v>
      </c>
      <c r="FO36" s="234">
        <v>0</v>
      </c>
    </row>
    <row r="37" spans="1:171" s="201" customFormat="1" ht="12" customHeight="1">
      <c r="A37" s="202" t="s">
        <v>188</v>
      </c>
      <c r="B37" s="203" t="s">
        <v>249</v>
      </c>
      <c r="C37" s="202" t="s">
        <v>250</v>
      </c>
      <c r="D37" s="234">
        <f>SUM(Y37,AT37,BO37,CJ37,DE37,DZ37,EU37)</f>
        <v>717</v>
      </c>
      <c r="E37" s="234">
        <f>SUM(Z37,AU37,BP37,CK37,DF37,EA37,EV37)</f>
        <v>0</v>
      </c>
      <c r="F37" s="234">
        <f>SUM(AA37,AV37,BQ37,CL37,DG37,EB37,EW37)</f>
        <v>0</v>
      </c>
      <c r="G37" s="234">
        <f>SUM(AB37,AW37,BR37,CM37,DH37,EC37,EX37)</f>
        <v>0</v>
      </c>
      <c r="H37" s="234">
        <f>SUM(AC37,AX37,BS37,CN37,DI37,ED37,EY37)</f>
        <v>402</v>
      </c>
      <c r="I37" s="234">
        <f>SUM(AD37,AY37,BT37,CO37,DJ37,EE37,EZ37)</f>
        <v>247</v>
      </c>
      <c r="J37" s="234">
        <f>SUM(AE37,AZ37,BU37,CP37,DK37,EF37,FA37)</f>
        <v>0</v>
      </c>
      <c r="K37" s="234">
        <f>SUM(AF37,BA37,BV37,CQ37,DL37,EG37,FB37)</f>
        <v>0</v>
      </c>
      <c r="L37" s="234">
        <f>SUM(AG37,BB37,BW37,CR37,DM37,EH37,FC37)</f>
        <v>0</v>
      </c>
      <c r="M37" s="234">
        <f>SUM(AH37,BC37,BX37,CS37,DN37,EI37,FD37)</f>
        <v>28</v>
      </c>
      <c r="N37" s="234">
        <f>SUM(AI37,BD37,BY37,CT37,DO37,EJ37,FE37)</f>
        <v>0</v>
      </c>
      <c r="O37" s="234">
        <f>SUM(AJ37,BE37,BZ37,CU37,DP37,EK37,FF37)</f>
        <v>0</v>
      </c>
      <c r="P37" s="234">
        <f>SUM(AK37,BF37,CA37,CV37,DQ37,EL37,FG37)</f>
        <v>0</v>
      </c>
      <c r="Q37" s="234">
        <f>SUM(AL37,BG37,CB37,CW37,DR37,EM37,FH37)</f>
        <v>0</v>
      </c>
      <c r="R37" s="234">
        <f>SUM(AM37,BH37,CC37,CX37,DS37,EN37,FI37)</f>
        <v>0</v>
      </c>
      <c r="S37" s="234">
        <f>SUM(AN37,BI37,CD37,CY37,DT37,EO37,FJ37)</f>
        <v>0</v>
      </c>
      <c r="T37" s="234">
        <f>SUM(AO37,BJ37,CE37,CZ37,DU37,EP37,FK37)</f>
        <v>0</v>
      </c>
      <c r="U37" s="234">
        <f>SUM(AP37,BK37,CF37,DA37,DV37,EQ37,FL37)</f>
        <v>0</v>
      </c>
      <c r="V37" s="234">
        <f>SUM(AQ37,BL37,CG37,DB37,DW37,ER37,FM37)</f>
        <v>0</v>
      </c>
      <c r="W37" s="234">
        <f>SUM(AR37,BM37,CH37,DC37,DX37,ES37,FN37)</f>
        <v>0</v>
      </c>
      <c r="X37" s="234">
        <f>SUM(AS37,BN37,CI37,DD37,DY37,ET37,FO37)</f>
        <v>40</v>
      </c>
      <c r="Y37" s="234">
        <f>SUM(Z37:AS37)</f>
        <v>0</v>
      </c>
      <c r="Z37" s="234">
        <v>0</v>
      </c>
      <c r="AA37" s="234">
        <v>0</v>
      </c>
      <c r="AB37" s="234">
        <v>0</v>
      </c>
      <c r="AC37" s="234">
        <v>0</v>
      </c>
      <c r="AD37" s="234">
        <v>0</v>
      </c>
      <c r="AE37" s="234">
        <v>0</v>
      </c>
      <c r="AF37" s="234">
        <v>0</v>
      </c>
      <c r="AG37" s="234">
        <v>0</v>
      </c>
      <c r="AH37" s="234">
        <v>0</v>
      </c>
      <c r="AI37" s="234">
        <v>0</v>
      </c>
      <c r="AJ37" s="234" t="s">
        <v>639</v>
      </c>
      <c r="AK37" s="234" t="s">
        <v>639</v>
      </c>
      <c r="AL37" s="234">
        <v>0</v>
      </c>
      <c r="AM37" s="234" t="s">
        <v>639</v>
      </c>
      <c r="AN37" s="234" t="s">
        <v>639</v>
      </c>
      <c r="AO37" s="234">
        <v>0</v>
      </c>
      <c r="AP37" s="234" t="s">
        <v>639</v>
      </c>
      <c r="AQ37" s="234">
        <v>0</v>
      </c>
      <c r="AR37" s="234" t="s">
        <v>639</v>
      </c>
      <c r="AS37" s="234">
        <v>0</v>
      </c>
      <c r="AT37" s="234">
        <f>SUM(AU37:BN37)</f>
        <v>286</v>
      </c>
      <c r="AU37" s="234">
        <v>0</v>
      </c>
      <c r="AV37" s="234">
        <v>0</v>
      </c>
      <c r="AW37" s="234">
        <v>0</v>
      </c>
      <c r="AX37" s="234">
        <v>231</v>
      </c>
      <c r="AY37" s="234">
        <v>0</v>
      </c>
      <c r="AZ37" s="234">
        <v>0</v>
      </c>
      <c r="BA37" s="234">
        <v>0</v>
      </c>
      <c r="BB37" s="234">
        <v>0</v>
      </c>
      <c r="BC37" s="234">
        <v>28</v>
      </c>
      <c r="BD37" s="234">
        <v>0</v>
      </c>
      <c r="BE37" s="234" t="s">
        <v>639</v>
      </c>
      <c r="BF37" s="234" t="s">
        <v>639</v>
      </c>
      <c r="BG37" s="234" t="s">
        <v>639</v>
      </c>
      <c r="BH37" s="234" t="s">
        <v>639</v>
      </c>
      <c r="BI37" s="234" t="s">
        <v>639</v>
      </c>
      <c r="BJ37" s="234" t="s">
        <v>639</v>
      </c>
      <c r="BK37" s="234" t="s">
        <v>639</v>
      </c>
      <c r="BL37" s="234" t="s">
        <v>639</v>
      </c>
      <c r="BM37" s="234" t="s">
        <v>639</v>
      </c>
      <c r="BN37" s="234">
        <v>27</v>
      </c>
      <c r="BO37" s="234">
        <f>SUM(BP37:CI37)</f>
        <v>0</v>
      </c>
      <c r="BP37" s="234">
        <v>0</v>
      </c>
      <c r="BQ37" s="234">
        <v>0</v>
      </c>
      <c r="BR37" s="234">
        <v>0</v>
      </c>
      <c r="BS37" s="234">
        <v>0</v>
      </c>
      <c r="BT37" s="234">
        <v>0</v>
      </c>
      <c r="BU37" s="234">
        <v>0</v>
      </c>
      <c r="BV37" s="234">
        <v>0</v>
      </c>
      <c r="BW37" s="234">
        <v>0</v>
      </c>
      <c r="BX37" s="234">
        <v>0</v>
      </c>
      <c r="BY37" s="234">
        <v>0</v>
      </c>
      <c r="BZ37" s="234">
        <v>0</v>
      </c>
      <c r="CA37" s="234">
        <v>0</v>
      </c>
      <c r="CB37" s="234" t="s">
        <v>639</v>
      </c>
      <c r="CC37" s="234" t="s">
        <v>639</v>
      </c>
      <c r="CD37" s="234" t="s">
        <v>639</v>
      </c>
      <c r="CE37" s="234" t="s">
        <v>639</v>
      </c>
      <c r="CF37" s="234" t="s">
        <v>639</v>
      </c>
      <c r="CG37" s="234" t="s">
        <v>639</v>
      </c>
      <c r="CH37" s="234" t="s">
        <v>639</v>
      </c>
      <c r="CI37" s="234">
        <v>0</v>
      </c>
      <c r="CJ37" s="234">
        <f>SUM(CK37:DD37)</f>
        <v>0</v>
      </c>
      <c r="CK37" s="234">
        <v>0</v>
      </c>
      <c r="CL37" s="234">
        <v>0</v>
      </c>
      <c r="CM37" s="234">
        <v>0</v>
      </c>
      <c r="CN37" s="234">
        <v>0</v>
      </c>
      <c r="CO37" s="234">
        <v>0</v>
      </c>
      <c r="CP37" s="234">
        <v>0</v>
      </c>
      <c r="CQ37" s="234">
        <v>0</v>
      </c>
      <c r="CR37" s="234">
        <v>0</v>
      </c>
      <c r="CS37" s="234">
        <v>0</v>
      </c>
      <c r="CT37" s="234">
        <v>0</v>
      </c>
      <c r="CU37" s="234">
        <v>0</v>
      </c>
      <c r="CV37" s="234">
        <v>0</v>
      </c>
      <c r="CW37" s="234" t="s">
        <v>639</v>
      </c>
      <c r="CX37" s="234" t="s">
        <v>639</v>
      </c>
      <c r="CY37" s="234" t="s">
        <v>639</v>
      </c>
      <c r="CZ37" s="234" t="s">
        <v>639</v>
      </c>
      <c r="DA37" s="234" t="s">
        <v>639</v>
      </c>
      <c r="DB37" s="234" t="s">
        <v>639</v>
      </c>
      <c r="DC37" s="234" t="s">
        <v>639</v>
      </c>
      <c r="DD37" s="234">
        <v>0</v>
      </c>
      <c r="DE37" s="234">
        <f>SUM(DF37:DY37)</f>
        <v>0</v>
      </c>
      <c r="DF37" s="234">
        <v>0</v>
      </c>
      <c r="DG37" s="234">
        <v>0</v>
      </c>
      <c r="DH37" s="234">
        <v>0</v>
      </c>
      <c r="DI37" s="234">
        <v>0</v>
      </c>
      <c r="DJ37" s="234">
        <v>0</v>
      </c>
      <c r="DK37" s="234">
        <v>0</v>
      </c>
      <c r="DL37" s="234">
        <v>0</v>
      </c>
      <c r="DM37" s="234">
        <v>0</v>
      </c>
      <c r="DN37" s="234">
        <v>0</v>
      </c>
      <c r="DO37" s="234">
        <v>0</v>
      </c>
      <c r="DP37" s="234">
        <v>0</v>
      </c>
      <c r="DQ37" s="234">
        <v>0</v>
      </c>
      <c r="DR37" s="234" t="s">
        <v>639</v>
      </c>
      <c r="DS37" s="234" t="s">
        <v>639</v>
      </c>
      <c r="DT37" s="234">
        <v>0</v>
      </c>
      <c r="DU37" s="234" t="s">
        <v>639</v>
      </c>
      <c r="DV37" s="234" t="s">
        <v>639</v>
      </c>
      <c r="DW37" s="234" t="s">
        <v>639</v>
      </c>
      <c r="DX37" s="234" t="s">
        <v>639</v>
      </c>
      <c r="DY37" s="234">
        <v>0</v>
      </c>
      <c r="DZ37" s="234">
        <f>SUM(EA37:ET37)</f>
        <v>0</v>
      </c>
      <c r="EA37" s="234">
        <v>0</v>
      </c>
      <c r="EB37" s="234">
        <v>0</v>
      </c>
      <c r="EC37" s="234">
        <v>0</v>
      </c>
      <c r="ED37" s="234">
        <v>0</v>
      </c>
      <c r="EE37" s="234">
        <v>0</v>
      </c>
      <c r="EF37" s="234">
        <v>0</v>
      </c>
      <c r="EG37" s="234">
        <v>0</v>
      </c>
      <c r="EH37" s="234">
        <v>0</v>
      </c>
      <c r="EI37" s="234">
        <v>0</v>
      </c>
      <c r="EJ37" s="234">
        <v>0</v>
      </c>
      <c r="EK37" s="234" t="s">
        <v>639</v>
      </c>
      <c r="EL37" s="234" t="s">
        <v>639</v>
      </c>
      <c r="EM37" s="234" t="s">
        <v>639</v>
      </c>
      <c r="EN37" s="234">
        <v>0</v>
      </c>
      <c r="EO37" s="234">
        <v>0</v>
      </c>
      <c r="EP37" s="234" t="s">
        <v>639</v>
      </c>
      <c r="EQ37" s="234" t="s">
        <v>639</v>
      </c>
      <c r="ER37" s="234" t="s">
        <v>639</v>
      </c>
      <c r="ES37" s="234">
        <v>0</v>
      </c>
      <c r="ET37" s="234">
        <v>0</v>
      </c>
      <c r="EU37" s="234">
        <f>SUM(EV37:FO37)</f>
        <v>431</v>
      </c>
      <c r="EV37" s="234">
        <v>0</v>
      </c>
      <c r="EW37" s="234">
        <v>0</v>
      </c>
      <c r="EX37" s="234">
        <v>0</v>
      </c>
      <c r="EY37" s="234">
        <v>171</v>
      </c>
      <c r="EZ37" s="234">
        <v>247</v>
      </c>
      <c r="FA37" s="234">
        <v>0</v>
      </c>
      <c r="FB37" s="234">
        <v>0</v>
      </c>
      <c r="FC37" s="234">
        <v>0</v>
      </c>
      <c r="FD37" s="234">
        <v>0</v>
      </c>
      <c r="FE37" s="234">
        <v>0</v>
      </c>
      <c r="FF37" s="234">
        <v>0</v>
      </c>
      <c r="FG37" s="234">
        <v>0</v>
      </c>
      <c r="FH37" s="234" t="s">
        <v>639</v>
      </c>
      <c r="FI37" s="234" t="s">
        <v>639</v>
      </c>
      <c r="FJ37" s="234" t="s">
        <v>639</v>
      </c>
      <c r="FK37" s="234">
        <v>0</v>
      </c>
      <c r="FL37" s="234"/>
      <c r="FM37" s="234">
        <v>0</v>
      </c>
      <c r="FN37" s="234">
        <v>0</v>
      </c>
      <c r="FO37" s="234">
        <v>13</v>
      </c>
    </row>
    <row r="38" spans="1:171" s="201" customFormat="1" ht="12" customHeight="1">
      <c r="A38" s="202" t="s">
        <v>188</v>
      </c>
      <c r="B38" s="203" t="s">
        <v>251</v>
      </c>
      <c r="C38" s="202" t="s">
        <v>252</v>
      </c>
      <c r="D38" s="234">
        <f>SUM(Y38,AT38,BO38,CJ38,DE38,DZ38,EU38)</f>
        <v>1623</v>
      </c>
      <c r="E38" s="234">
        <f>SUM(Z38,AU38,BP38,CK38,DF38,EA38,EV38)</f>
        <v>0</v>
      </c>
      <c r="F38" s="234">
        <f>SUM(AA38,AV38,BQ38,CL38,DG38,EB38,EW38)</f>
        <v>0</v>
      </c>
      <c r="G38" s="234">
        <f>SUM(AB38,AW38,BR38,CM38,DH38,EC38,EX38)</f>
        <v>0</v>
      </c>
      <c r="H38" s="234">
        <f>SUM(AC38,AX38,BS38,CN38,DI38,ED38,EY38)</f>
        <v>74</v>
      </c>
      <c r="I38" s="234">
        <f>SUM(AD38,AY38,BT38,CO38,DJ38,EE38,EZ38)</f>
        <v>183</v>
      </c>
      <c r="J38" s="234">
        <f>SUM(AE38,AZ38,BU38,CP38,DK38,EF38,FA38)</f>
        <v>0</v>
      </c>
      <c r="K38" s="234">
        <f>SUM(AF38,BA38,BV38,CQ38,DL38,EG38,FB38)</f>
        <v>0</v>
      </c>
      <c r="L38" s="234">
        <f>SUM(AG38,BB38,BW38,CR38,DM38,EH38,FC38)</f>
        <v>0</v>
      </c>
      <c r="M38" s="234">
        <f>SUM(AH38,BC38,BX38,CS38,DN38,EI38,FD38)</f>
        <v>0</v>
      </c>
      <c r="N38" s="234">
        <f>SUM(AI38,BD38,BY38,CT38,DO38,EJ38,FE38)</f>
        <v>0</v>
      </c>
      <c r="O38" s="234">
        <f>SUM(AJ38,BE38,BZ38,CU38,DP38,EK38,FF38)</f>
        <v>186</v>
      </c>
      <c r="P38" s="234">
        <f>SUM(AK38,BF38,CA38,CV38,DQ38,EL38,FG38)</f>
        <v>0</v>
      </c>
      <c r="Q38" s="234">
        <f>SUM(AL38,BG38,CB38,CW38,DR38,EM38,FH38)</f>
        <v>0</v>
      </c>
      <c r="R38" s="234">
        <f>SUM(AM38,BH38,CC38,CX38,DS38,EN38,FI38)</f>
        <v>1075</v>
      </c>
      <c r="S38" s="234">
        <f>SUM(AN38,BI38,CD38,CY38,DT38,EO38,FJ38)</f>
        <v>0</v>
      </c>
      <c r="T38" s="234">
        <f>SUM(AO38,BJ38,CE38,CZ38,DU38,EP38,FK38)</f>
        <v>0</v>
      </c>
      <c r="U38" s="234">
        <f>SUM(AP38,BK38,CF38,DA38,DV38,EQ38,FL38)</f>
        <v>0</v>
      </c>
      <c r="V38" s="234">
        <f>SUM(AQ38,BL38,CG38,DB38,DW38,ER38,FM38)</f>
        <v>0</v>
      </c>
      <c r="W38" s="234">
        <f>SUM(AR38,BM38,CH38,DC38,DX38,ES38,FN38)</f>
        <v>0</v>
      </c>
      <c r="X38" s="234">
        <f>SUM(AS38,BN38,CI38,DD38,DY38,ET38,FO38)</f>
        <v>105</v>
      </c>
      <c r="Y38" s="234">
        <f>SUM(Z38:AS38)</f>
        <v>0</v>
      </c>
      <c r="Z38" s="234">
        <v>0</v>
      </c>
      <c r="AA38" s="234">
        <v>0</v>
      </c>
      <c r="AB38" s="234">
        <v>0</v>
      </c>
      <c r="AC38" s="234">
        <v>0</v>
      </c>
      <c r="AD38" s="234">
        <v>0</v>
      </c>
      <c r="AE38" s="234">
        <v>0</v>
      </c>
      <c r="AF38" s="234">
        <v>0</v>
      </c>
      <c r="AG38" s="234">
        <v>0</v>
      </c>
      <c r="AH38" s="234">
        <v>0</v>
      </c>
      <c r="AI38" s="234">
        <v>0</v>
      </c>
      <c r="AJ38" s="234" t="s">
        <v>639</v>
      </c>
      <c r="AK38" s="234" t="s">
        <v>639</v>
      </c>
      <c r="AL38" s="234">
        <v>0</v>
      </c>
      <c r="AM38" s="234" t="s">
        <v>639</v>
      </c>
      <c r="AN38" s="234" t="s">
        <v>639</v>
      </c>
      <c r="AO38" s="234">
        <v>0</v>
      </c>
      <c r="AP38" s="234" t="s">
        <v>639</v>
      </c>
      <c r="AQ38" s="234">
        <v>0</v>
      </c>
      <c r="AR38" s="234" t="s">
        <v>639</v>
      </c>
      <c r="AS38" s="234">
        <v>0</v>
      </c>
      <c r="AT38" s="234">
        <f>SUM(AU38:BN38)</f>
        <v>0</v>
      </c>
      <c r="AU38" s="234">
        <v>0</v>
      </c>
      <c r="AV38" s="234">
        <v>0</v>
      </c>
      <c r="AW38" s="234">
        <v>0</v>
      </c>
      <c r="AX38" s="234">
        <v>0</v>
      </c>
      <c r="AY38" s="234">
        <v>0</v>
      </c>
      <c r="AZ38" s="234">
        <v>0</v>
      </c>
      <c r="BA38" s="234">
        <v>0</v>
      </c>
      <c r="BB38" s="234">
        <v>0</v>
      </c>
      <c r="BC38" s="234">
        <v>0</v>
      </c>
      <c r="BD38" s="234">
        <v>0</v>
      </c>
      <c r="BE38" s="234" t="s">
        <v>639</v>
      </c>
      <c r="BF38" s="234" t="s">
        <v>639</v>
      </c>
      <c r="BG38" s="234" t="s">
        <v>639</v>
      </c>
      <c r="BH38" s="234" t="s">
        <v>639</v>
      </c>
      <c r="BI38" s="234" t="s">
        <v>639</v>
      </c>
      <c r="BJ38" s="234" t="s">
        <v>639</v>
      </c>
      <c r="BK38" s="234" t="s">
        <v>639</v>
      </c>
      <c r="BL38" s="234" t="s">
        <v>639</v>
      </c>
      <c r="BM38" s="234" t="s">
        <v>639</v>
      </c>
      <c r="BN38" s="234">
        <v>0</v>
      </c>
      <c r="BO38" s="234">
        <f>SUM(BP38:CI38)</f>
        <v>186</v>
      </c>
      <c r="BP38" s="234">
        <v>0</v>
      </c>
      <c r="BQ38" s="234">
        <v>0</v>
      </c>
      <c r="BR38" s="234">
        <v>0</v>
      </c>
      <c r="BS38" s="234">
        <v>0</v>
      </c>
      <c r="BT38" s="234">
        <v>0</v>
      </c>
      <c r="BU38" s="234">
        <v>0</v>
      </c>
      <c r="BV38" s="234">
        <v>0</v>
      </c>
      <c r="BW38" s="234">
        <v>0</v>
      </c>
      <c r="BX38" s="234">
        <v>0</v>
      </c>
      <c r="BY38" s="234">
        <v>0</v>
      </c>
      <c r="BZ38" s="234">
        <v>186</v>
      </c>
      <c r="CA38" s="234">
        <v>0</v>
      </c>
      <c r="CB38" s="234" t="s">
        <v>639</v>
      </c>
      <c r="CC38" s="234" t="s">
        <v>639</v>
      </c>
      <c r="CD38" s="234" t="s">
        <v>639</v>
      </c>
      <c r="CE38" s="234" t="s">
        <v>639</v>
      </c>
      <c r="CF38" s="234" t="s">
        <v>639</v>
      </c>
      <c r="CG38" s="234" t="s">
        <v>639</v>
      </c>
      <c r="CH38" s="234" t="s">
        <v>639</v>
      </c>
      <c r="CI38" s="234">
        <v>0</v>
      </c>
      <c r="CJ38" s="234">
        <f>SUM(CK38:DD38)</f>
        <v>0</v>
      </c>
      <c r="CK38" s="234">
        <v>0</v>
      </c>
      <c r="CL38" s="234">
        <v>0</v>
      </c>
      <c r="CM38" s="234">
        <v>0</v>
      </c>
      <c r="CN38" s="234">
        <v>0</v>
      </c>
      <c r="CO38" s="234">
        <v>0</v>
      </c>
      <c r="CP38" s="234">
        <v>0</v>
      </c>
      <c r="CQ38" s="234">
        <v>0</v>
      </c>
      <c r="CR38" s="234">
        <v>0</v>
      </c>
      <c r="CS38" s="234">
        <v>0</v>
      </c>
      <c r="CT38" s="234">
        <v>0</v>
      </c>
      <c r="CU38" s="234">
        <v>0</v>
      </c>
      <c r="CV38" s="234">
        <v>0</v>
      </c>
      <c r="CW38" s="234" t="s">
        <v>639</v>
      </c>
      <c r="CX38" s="234" t="s">
        <v>639</v>
      </c>
      <c r="CY38" s="234" t="s">
        <v>639</v>
      </c>
      <c r="CZ38" s="234" t="s">
        <v>639</v>
      </c>
      <c r="DA38" s="234" t="s">
        <v>639</v>
      </c>
      <c r="DB38" s="234" t="s">
        <v>639</v>
      </c>
      <c r="DC38" s="234" t="s">
        <v>639</v>
      </c>
      <c r="DD38" s="234">
        <v>0</v>
      </c>
      <c r="DE38" s="234">
        <f>SUM(DF38:DY38)</f>
        <v>0</v>
      </c>
      <c r="DF38" s="234">
        <v>0</v>
      </c>
      <c r="DG38" s="234">
        <v>0</v>
      </c>
      <c r="DH38" s="234">
        <v>0</v>
      </c>
      <c r="DI38" s="234">
        <v>0</v>
      </c>
      <c r="DJ38" s="234">
        <v>0</v>
      </c>
      <c r="DK38" s="234">
        <v>0</v>
      </c>
      <c r="DL38" s="234">
        <v>0</v>
      </c>
      <c r="DM38" s="234">
        <v>0</v>
      </c>
      <c r="DN38" s="234">
        <v>0</v>
      </c>
      <c r="DO38" s="234">
        <v>0</v>
      </c>
      <c r="DP38" s="234">
        <v>0</v>
      </c>
      <c r="DQ38" s="234">
        <v>0</v>
      </c>
      <c r="DR38" s="234" t="s">
        <v>639</v>
      </c>
      <c r="DS38" s="234" t="s">
        <v>639</v>
      </c>
      <c r="DT38" s="234">
        <v>0</v>
      </c>
      <c r="DU38" s="234" t="s">
        <v>639</v>
      </c>
      <c r="DV38" s="234" t="s">
        <v>639</v>
      </c>
      <c r="DW38" s="234" t="s">
        <v>639</v>
      </c>
      <c r="DX38" s="234" t="s">
        <v>639</v>
      </c>
      <c r="DY38" s="234">
        <v>0</v>
      </c>
      <c r="DZ38" s="234">
        <f>SUM(EA38:ET38)</f>
        <v>1075</v>
      </c>
      <c r="EA38" s="234">
        <v>0</v>
      </c>
      <c r="EB38" s="234">
        <v>0</v>
      </c>
      <c r="EC38" s="234">
        <v>0</v>
      </c>
      <c r="ED38" s="234">
        <v>0</v>
      </c>
      <c r="EE38" s="234">
        <v>0</v>
      </c>
      <c r="EF38" s="234">
        <v>0</v>
      </c>
      <c r="EG38" s="234">
        <v>0</v>
      </c>
      <c r="EH38" s="234">
        <v>0</v>
      </c>
      <c r="EI38" s="234">
        <v>0</v>
      </c>
      <c r="EJ38" s="234">
        <v>0</v>
      </c>
      <c r="EK38" s="234" t="s">
        <v>639</v>
      </c>
      <c r="EL38" s="234" t="s">
        <v>639</v>
      </c>
      <c r="EM38" s="234" t="s">
        <v>639</v>
      </c>
      <c r="EN38" s="234">
        <v>1075</v>
      </c>
      <c r="EO38" s="234">
        <v>0</v>
      </c>
      <c r="EP38" s="234" t="s">
        <v>639</v>
      </c>
      <c r="EQ38" s="234" t="s">
        <v>639</v>
      </c>
      <c r="ER38" s="234" t="s">
        <v>639</v>
      </c>
      <c r="ES38" s="234">
        <v>0</v>
      </c>
      <c r="ET38" s="234">
        <v>0</v>
      </c>
      <c r="EU38" s="234">
        <f>SUM(EV38:FO38)</f>
        <v>362</v>
      </c>
      <c r="EV38" s="234">
        <v>0</v>
      </c>
      <c r="EW38" s="234">
        <v>0</v>
      </c>
      <c r="EX38" s="234">
        <v>0</v>
      </c>
      <c r="EY38" s="234">
        <v>74</v>
      </c>
      <c r="EZ38" s="234">
        <v>183</v>
      </c>
      <c r="FA38" s="234">
        <v>0</v>
      </c>
      <c r="FB38" s="234">
        <v>0</v>
      </c>
      <c r="FC38" s="234">
        <v>0</v>
      </c>
      <c r="FD38" s="234">
        <v>0</v>
      </c>
      <c r="FE38" s="234">
        <v>0</v>
      </c>
      <c r="FF38" s="234">
        <v>0</v>
      </c>
      <c r="FG38" s="234">
        <v>0</v>
      </c>
      <c r="FH38" s="234" t="s">
        <v>639</v>
      </c>
      <c r="FI38" s="234" t="s">
        <v>639</v>
      </c>
      <c r="FJ38" s="234" t="s">
        <v>639</v>
      </c>
      <c r="FK38" s="234">
        <v>0</v>
      </c>
      <c r="FL38" s="234">
        <v>0</v>
      </c>
      <c r="FM38" s="234">
        <v>0</v>
      </c>
      <c r="FN38" s="234">
        <v>0</v>
      </c>
      <c r="FO38" s="234">
        <v>105</v>
      </c>
    </row>
    <row r="39" spans="1:171" s="201" customFormat="1" ht="12" customHeight="1">
      <c r="A39" s="202" t="s">
        <v>188</v>
      </c>
      <c r="B39" s="203" t="s">
        <v>253</v>
      </c>
      <c r="C39" s="202" t="s">
        <v>254</v>
      </c>
      <c r="D39" s="234">
        <f>SUM(Y39,AT39,BO39,CJ39,DE39,DZ39,EU39)</f>
        <v>82</v>
      </c>
      <c r="E39" s="234">
        <f>SUM(Z39,AU39,BP39,CK39,DF39,EA39,EV39)</f>
        <v>0</v>
      </c>
      <c r="F39" s="234">
        <f>SUM(AA39,AV39,BQ39,CL39,DG39,EB39,EW39)</f>
        <v>0</v>
      </c>
      <c r="G39" s="234">
        <f>SUM(AB39,AW39,BR39,CM39,DH39,EC39,EX39)</f>
        <v>0</v>
      </c>
      <c r="H39" s="234">
        <f>SUM(AC39,AX39,BS39,CN39,DI39,ED39,EY39)</f>
        <v>51</v>
      </c>
      <c r="I39" s="234">
        <f>SUM(AD39,AY39,BT39,CO39,DJ39,EE39,EZ39)</f>
        <v>0</v>
      </c>
      <c r="J39" s="234">
        <f>SUM(AE39,AZ39,BU39,CP39,DK39,EF39,FA39)</f>
        <v>0</v>
      </c>
      <c r="K39" s="234">
        <f>SUM(AF39,BA39,BV39,CQ39,DL39,EG39,FB39)</f>
        <v>0</v>
      </c>
      <c r="L39" s="234">
        <f>SUM(AG39,BB39,BW39,CR39,DM39,EH39,FC39)</f>
        <v>0</v>
      </c>
      <c r="M39" s="234">
        <f>SUM(AH39,BC39,BX39,CS39,DN39,EI39,FD39)</f>
        <v>8</v>
      </c>
      <c r="N39" s="234">
        <f>SUM(AI39,BD39,BY39,CT39,DO39,EJ39,FE39)</f>
        <v>0</v>
      </c>
      <c r="O39" s="234">
        <f>SUM(AJ39,BE39,BZ39,CU39,DP39,EK39,FF39)</f>
        <v>0</v>
      </c>
      <c r="P39" s="234">
        <f>SUM(AK39,BF39,CA39,CV39,DQ39,EL39,FG39)</f>
        <v>0</v>
      </c>
      <c r="Q39" s="234">
        <f>SUM(AL39,BG39,CB39,CW39,DR39,EM39,FH39)</f>
        <v>20</v>
      </c>
      <c r="R39" s="234">
        <f>SUM(AM39,BH39,CC39,CX39,DS39,EN39,FI39)</f>
        <v>0</v>
      </c>
      <c r="S39" s="234">
        <f>SUM(AN39,BI39,CD39,CY39,DT39,EO39,FJ39)</f>
        <v>0</v>
      </c>
      <c r="T39" s="234">
        <f>SUM(AO39,BJ39,CE39,CZ39,DU39,EP39,FK39)</f>
        <v>0</v>
      </c>
      <c r="U39" s="234">
        <f>SUM(AP39,BK39,CF39,DA39,DV39,EQ39,FL39)</f>
        <v>0</v>
      </c>
      <c r="V39" s="234">
        <f>SUM(AQ39,BL39,CG39,DB39,DW39,ER39,FM39)</f>
        <v>0</v>
      </c>
      <c r="W39" s="234">
        <f>SUM(AR39,BM39,CH39,DC39,DX39,ES39,FN39)</f>
        <v>0</v>
      </c>
      <c r="X39" s="234">
        <f>SUM(AS39,BN39,CI39,DD39,DY39,ET39,FO39)</f>
        <v>3</v>
      </c>
      <c r="Y39" s="234">
        <f>SUM(Z39:AS39)</f>
        <v>20</v>
      </c>
      <c r="Z39" s="234">
        <v>0</v>
      </c>
      <c r="AA39" s="234">
        <v>0</v>
      </c>
      <c r="AB39" s="234">
        <v>0</v>
      </c>
      <c r="AC39" s="234">
        <v>0</v>
      </c>
      <c r="AD39" s="234">
        <v>0</v>
      </c>
      <c r="AE39" s="234">
        <v>0</v>
      </c>
      <c r="AF39" s="234">
        <v>0</v>
      </c>
      <c r="AG39" s="234">
        <v>0</v>
      </c>
      <c r="AH39" s="234"/>
      <c r="AI39" s="234">
        <v>0</v>
      </c>
      <c r="AJ39" s="234" t="s">
        <v>639</v>
      </c>
      <c r="AK39" s="234" t="s">
        <v>639</v>
      </c>
      <c r="AL39" s="234">
        <v>20</v>
      </c>
      <c r="AM39" s="234" t="s">
        <v>639</v>
      </c>
      <c r="AN39" s="234" t="s">
        <v>639</v>
      </c>
      <c r="AO39" s="234">
        <v>0</v>
      </c>
      <c r="AP39" s="234" t="s">
        <v>639</v>
      </c>
      <c r="AQ39" s="234">
        <v>0</v>
      </c>
      <c r="AR39" s="234" t="s">
        <v>639</v>
      </c>
      <c r="AS39" s="234">
        <v>0</v>
      </c>
      <c r="AT39" s="234">
        <f>SUM(AU39:BN39)</f>
        <v>59</v>
      </c>
      <c r="AU39" s="234">
        <v>0</v>
      </c>
      <c r="AV39" s="234">
        <v>0</v>
      </c>
      <c r="AW39" s="234">
        <v>0</v>
      </c>
      <c r="AX39" s="234">
        <v>51</v>
      </c>
      <c r="AY39" s="234">
        <v>0</v>
      </c>
      <c r="AZ39" s="234">
        <v>0</v>
      </c>
      <c r="BA39" s="234">
        <v>0</v>
      </c>
      <c r="BB39" s="234">
        <v>0</v>
      </c>
      <c r="BC39" s="234">
        <v>8</v>
      </c>
      <c r="BD39" s="234">
        <v>0</v>
      </c>
      <c r="BE39" s="234" t="s">
        <v>639</v>
      </c>
      <c r="BF39" s="234" t="s">
        <v>639</v>
      </c>
      <c r="BG39" s="234" t="s">
        <v>639</v>
      </c>
      <c r="BH39" s="234" t="s">
        <v>639</v>
      </c>
      <c r="BI39" s="234" t="s">
        <v>639</v>
      </c>
      <c r="BJ39" s="234" t="s">
        <v>639</v>
      </c>
      <c r="BK39" s="234" t="s">
        <v>639</v>
      </c>
      <c r="BL39" s="234" t="s">
        <v>639</v>
      </c>
      <c r="BM39" s="234" t="s">
        <v>639</v>
      </c>
      <c r="BN39" s="234">
        <v>0</v>
      </c>
      <c r="BO39" s="234">
        <f>SUM(BP39:CI39)</f>
        <v>0</v>
      </c>
      <c r="BP39" s="234">
        <v>0</v>
      </c>
      <c r="BQ39" s="234">
        <v>0</v>
      </c>
      <c r="BR39" s="234">
        <v>0</v>
      </c>
      <c r="BS39" s="234">
        <v>0</v>
      </c>
      <c r="BT39" s="234">
        <v>0</v>
      </c>
      <c r="BU39" s="234">
        <v>0</v>
      </c>
      <c r="BV39" s="234">
        <v>0</v>
      </c>
      <c r="BW39" s="234">
        <v>0</v>
      </c>
      <c r="BX39" s="234">
        <v>0</v>
      </c>
      <c r="BY39" s="234">
        <v>0</v>
      </c>
      <c r="BZ39" s="234">
        <v>0</v>
      </c>
      <c r="CA39" s="234">
        <v>0</v>
      </c>
      <c r="CB39" s="234" t="s">
        <v>639</v>
      </c>
      <c r="CC39" s="234" t="s">
        <v>639</v>
      </c>
      <c r="CD39" s="234" t="s">
        <v>639</v>
      </c>
      <c r="CE39" s="234" t="s">
        <v>639</v>
      </c>
      <c r="CF39" s="234" t="s">
        <v>639</v>
      </c>
      <c r="CG39" s="234" t="s">
        <v>639</v>
      </c>
      <c r="CH39" s="234" t="s">
        <v>639</v>
      </c>
      <c r="CI39" s="234">
        <v>0</v>
      </c>
      <c r="CJ39" s="234">
        <f>SUM(CK39:DD39)</f>
        <v>0</v>
      </c>
      <c r="CK39" s="234">
        <v>0</v>
      </c>
      <c r="CL39" s="234">
        <v>0</v>
      </c>
      <c r="CM39" s="234">
        <v>0</v>
      </c>
      <c r="CN39" s="234">
        <v>0</v>
      </c>
      <c r="CO39" s="234">
        <v>0</v>
      </c>
      <c r="CP39" s="234">
        <v>0</v>
      </c>
      <c r="CQ39" s="234">
        <v>0</v>
      </c>
      <c r="CR39" s="234">
        <v>0</v>
      </c>
      <c r="CS39" s="234">
        <v>0</v>
      </c>
      <c r="CT39" s="234">
        <v>0</v>
      </c>
      <c r="CU39" s="234">
        <v>0</v>
      </c>
      <c r="CV39" s="234">
        <v>0</v>
      </c>
      <c r="CW39" s="234" t="s">
        <v>639</v>
      </c>
      <c r="CX39" s="234" t="s">
        <v>639</v>
      </c>
      <c r="CY39" s="234" t="s">
        <v>639</v>
      </c>
      <c r="CZ39" s="234" t="s">
        <v>639</v>
      </c>
      <c r="DA39" s="234" t="s">
        <v>639</v>
      </c>
      <c r="DB39" s="234" t="s">
        <v>639</v>
      </c>
      <c r="DC39" s="234" t="s">
        <v>639</v>
      </c>
      <c r="DD39" s="234">
        <v>0</v>
      </c>
      <c r="DE39" s="234">
        <f>SUM(DF39:DY39)</f>
        <v>0</v>
      </c>
      <c r="DF39" s="234">
        <v>0</v>
      </c>
      <c r="DG39" s="234">
        <v>0</v>
      </c>
      <c r="DH39" s="234">
        <v>0</v>
      </c>
      <c r="DI39" s="234">
        <v>0</v>
      </c>
      <c r="DJ39" s="234">
        <v>0</v>
      </c>
      <c r="DK39" s="234">
        <v>0</v>
      </c>
      <c r="DL39" s="234">
        <v>0</v>
      </c>
      <c r="DM39" s="234">
        <v>0</v>
      </c>
      <c r="DN39" s="234">
        <v>0</v>
      </c>
      <c r="DO39" s="234">
        <v>0</v>
      </c>
      <c r="DP39" s="234">
        <v>0</v>
      </c>
      <c r="DQ39" s="234">
        <v>0</v>
      </c>
      <c r="DR39" s="234" t="s">
        <v>639</v>
      </c>
      <c r="DS39" s="234" t="s">
        <v>639</v>
      </c>
      <c r="DT39" s="234">
        <v>0</v>
      </c>
      <c r="DU39" s="234" t="s">
        <v>639</v>
      </c>
      <c r="DV39" s="234" t="s">
        <v>639</v>
      </c>
      <c r="DW39" s="234" t="s">
        <v>639</v>
      </c>
      <c r="DX39" s="234" t="s">
        <v>639</v>
      </c>
      <c r="DY39" s="234">
        <v>0</v>
      </c>
      <c r="DZ39" s="234">
        <f>SUM(EA39:ET39)</f>
        <v>0</v>
      </c>
      <c r="EA39" s="234">
        <v>0</v>
      </c>
      <c r="EB39" s="234">
        <v>0</v>
      </c>
      <c r="EC39" s="234">
        <v>0</v>
      </c>
      <c r="ED39" s="234">
        <v>0</v>
      </c>
      <c r="EE39" s="234">
        <v>0</v>
      </c>
      <c r="EF39" s="234">
        <v>0</v>
      </c>
      <c r="EG39" s="234">
        <v>0</v>
      </c>
      <c r="EH39" s="234">
        <v>0</v>
      </c>
      <c r="EI39" s="234">
        <v>0</v>
      </c>
      <c r="EJ39" s="234">
        <v>0</v>
      </c>
      <c r="EK39" s="234" t="s">
        <v>639</v>
      </c>
      <c r="EL39" s="234" t="s">
        <v>639</v>
      </c>
      <c r="EM39" s="234" t="s">
        <v>639</v>
      </c>
      <c r="EN39" s="234">
        <v>0</v>
      </c>
      <c r="EO39" s="234">
        <v>0</v>
      </c>
      <c r="EP39" s="234" t="s">
        <v>639</v>
      </c>
      <c r="EQ39" s="234" t="s">
        <v>639</v>
      </c>
      <c r="ER39" s="234" t="s">
        <v>639</v>
      </c>
      <c r="ES39" s="234">
        <v>0</v>
      </c>
      <c r="ET39" s="234">
        <v>0</v>
      </c>
      <c r="EU39" s="234">
        <f>SUM(EV39:FO39)</f>
        <v>3</v>
      </c>
      <c r="EV39" s="234">
        <v>0</v>
      </c>
      <c r="EW39" s="234">
        <v>0</v>
      </c>
      <c r="EX39" s="234">
        <v>0</v>
      </c>
      <c r="EY39" s="234">
        <v>0</v>
      </c>
      <c r="EZ39" s="234">
        <v>0</v>
      </c>
      <c r="FA39" s="234">
        <v>0</v>
      </c>
      <c r="FB39" s="234">
        <v>0</v>
      </c>
      <c r="FC39" s="234">
        <v>0</v>
      </c>
      <c r="FD39" s="234">
        <v>0</v>
      </c>
      <c r="FE39" s="234">
        <v>0</v>
      </c>
      <c r="FF39" s="234">
        <v>0</v>
      </c>
      <c r="FG39" s="234">
        <v>0</v>
      </c>
      <c r="FH39" s="234" t="s">
        <v>639</v>
      </c>
      <c r="FI39" s="234" t="s">
        <v>639</v>
      </c>
      <c r="FJ39" s="234" t="s">
        <v>639</v>
      </c>
      <c r="FK39" s="234">
        <v>0</v>
      </c>
      <c r="FL39" s="234">
        <v>0</v>
      </c>
      <c r="FM39" s="234">
        <v>0</v>
      </c>
      <c r="FN39" s="234">
        <v>0</v>
      </c>
      <c r="FO39" s="234">
        <v>3</v>
      </c>
    </row>
    <row r="40" spans="1:171" s="201" customFormat="1" ht="12" customHeight="1">
      <c r="A40" s="202" t="s">
        <v>188</v>
      </c>
      <c r="B40" s="203" t="s">
        <v>255</v>
      </c>
      <c r="C40" s="202" t="s">
        <v>256</v>
      </c>
      <c r="D40" s="234">
        <f>SUM(Y40,AT40,BO40,CJ40,DE40,DZ40,EU40)</f>
        <v>428</v>
      </c>
      <c r="E40" s="234">
        <f>SUM(Z40,AU40,BP40,CK40,DF40,EA40,EV40)</f>
        <v>192</v>
      </c>
      <c r="F40" s="234">
        <f>SUM(AA40,AV40,BQ40,CL40,DG40,EB40,EW40)</f>
        <v>3</v>
      </c>
      <c r="G40" s="234">
        <f>SUM(AB40,AW40,BR40,CM40,DH40,EC40,EX40)</f>
        <v>0</v>
      </c>
      <c r="H40" s="234">
        <f>SUM(AC40,AX40,BS40,CN40,DI40,ED40,EY40)</f>
        <v>99</v>
      </c>
      <c r="I40" s="234">
        <f>SUM(AD40,AY40,BT40,CO40,DJ40,EE40,EZ40)</f>
        <v>72</v>
      </c>
      <c r="J40" s="234">
        <f>SUM(AE40,AZ40,BU40,CP40,DK40,EF40,FA40)</f>
        <v>24</v>
      </c>
      <c r="K40" s="234">
        <f>SUM(AF40,BA40,BV40,CQ40,DL40,EG40,FB40)</f>
        <v>1</v>
      </c>
      <c r="L40" s="234">
        <f>SUM(AG40,BB40,BW40,CR40,DM40,EH40,FC40)</f>
        <v>21</v>
      </c>
      <c r="M40" s="234">
        <f>SUM(AH40,BC40,BX40,CS40,DN40,EI40,FD40)</f>
        <v>0</v>
      </c>
      <c r="N40" s="234">
        <f>SUM(AI40,BD40,BY40,CT40,DO40,EJ40,FE40)</f>
        <v>1</v>
      </c>
      <c r="O40" s="234">
        <f>SUM(AJ40,BE40,BZ40,CU40,DP40,EK40,FF40)</f>
        <v>0</v>
      </c>
      <c r="P40" s="234">
        <f>SUM(AK40,BF40,CA40,CV40,DQ40,EL40,FG40)</f>
        <v>0</v>
      </c>
      <c r="Q40" s="234">
        <f>SUM(AL40,BG40,CB40,CW40,DR40,EM40,FH40)</f>
        <v>0</v>
      </c>
      <c r="R40" s="234">
        <f>SUM(AM40,BH40,CC40,CX40,DS40,EN40,FI40)</f>
        <v>0</v>
      </c>
      <c r="S40" s="234">
        <f>SUM(AN40,BI40,CD40,CY40,DT40,EO40,FJ40)</f>
        <v>0</v>
      </c>
      <c r="T40" s="234">
        <f>SUM(AO40,BJ40,CE40,CZ40,DU40,EP40,FK40)</f>
        <v>0</v>
      </c>
      <c r="U40" s="234">
        <f>SUM(AP40,BK40,CF40,DA40,DV40,EQ40,FL40)</f>
        <v>0</v>
      </c>
      <c r="V40" s="234">
        <f>SUM(AQ40,BL40,CG40,DB40,DW40,ER40,FM40)</f>
        <v>0</v>
      </c>
      <c r="W40" s="234">
        <f>SUM(AR40,BM40,CH40,DC40,DX40,ES40,FN40)</f>
        <v>0</v>
      </c>
      <c r="X40" s="234">
        <f>SUM(AS40,BN40,CI40,DD40,DY40,ET40,FO40)</f>
        <v>15</v>
      </c>
      <c r="Y40" s="234">
        <f>SUM(Z40:AS40)</f>
        <v>0</v>
      </c>
      <c r="Z40" s="234">
        <v>0</v>
      </c>
      <c r="AA40" s="234">
        <v>0</v>
      </c>
      <c r="AB40" s="234">
        <v>0</v>
      </c>
      <c r="AC40" s="234">
        <v>0</v>
      </c>
      <c r="AD40" s="234">
        <v>0</v>
      </c>
      <c r="AE40" s="234">
        <v>0</v>
      </c>
      <c r="AF40" s="234">
        <v>0</v>
      </c>
      <c r="AG40" s="234">
        <v>0</v>
      </c>
      <c r="AH40" s="234">
        <v>0</v>
      </c>
      <c r="AI40" s="234">
        <v>0</v>
      </c>
      <c r="AJ40" s="234" t="s">
        <v>639</v>
      </c>
      <c r="AK40" s="234" t="s">
        <v>639</v>
      </c>
      <c r="AL40" s="234">
        <v>0</v>
      </c>
      <c r="AM40" s="234" t="s">
        <v>639</v>
      </c>
      <c r="AN40" s="234" t="s">
        <v>639</v>
      </c>
      <c r="AO40" s="234">
        <v>0</v>
      </c>
      <c r="AP40" s="234" t="s">
        <v>639</v>
      </c>
      <c r="AQ40" s="234">
        <v>0</v>
      </c>
      <c r="AR40" s="234" t="s">
        <v>639</v>
      </c>
      <c r="AS40" s="234">
        <v>0</v>
      </c>
      <c r="AT40" s="234">
        <f>SUM(AU40:BN40)</f>
        <v>428</v>
      </c>
      <c r="AU40" s="234">
        <v>192</v>
      </c>
      <c r="AV40" s="234">
        <v>3</v>
      </c>
      <c r="AW40" s="234">
        <v>0</v>
      </c>
      <c r="AX40" s="234">
        <v>99</v>
      </c>
      <c r="AY40" s="234">
        <v>72</v>
      </c>
      <c r="AZ40" s="234">
        <v>24</v>
      </c>
      <c r="BA40" s="234">
        <v>1</v>
      </c>
      <c r="BB40" s="234">
        <v>21</v>
      </c>
      <c r="BC40" s="234"/>
      <c r="BD40" s="234">
        <v>1</v>
      </c>
      <c r="BE40" s="234" t="s">
        <v>639</v>
      </c>
      <c r="BF40" s="234" t="s">
        <v>639</v>
      </c>
      <c r="BG40" s="234" t="s">
        <v>639</v>
      </c>
      <c r="BH40" s="234" t="s">
        <v>639</v>
      </c>
      <c r="BI40" s="234" t="s">
        <v>639</v>
      </c>
      <c r="BJ40" s="234" t="s">
        <v>639</v>
      </c>
      <c r="BK40" s="234" t="s">
        <v>639</v>
      </c>
      <c r="BL40" s="234" t="s">
        <v>639</v>
      </c>
      <c r="BM40" s="234" t="s">
        <v>639</v>
      </c>
      <c r="BN40" s="234">
        <v>15</v>
      </c>
      <c r="BO40" s="234">
        <f>SUM(BP40:CI40)</f>
        <v>0</v>
      </c>
      <c r="BP40" s="234">
        <v>0</v>
      </c>
      <c r="BQ40" s="234">
        <v>0</v>
      </c>
      <c r="BR40" s="234">
        <v>0</v>
      </c>
      <c r="BS40" s="234">
        <v>0</v>
      </c>
      <c r="BT40" s="234">
        <v>0</v>
      </c>
      <c r="BU40" s="234">
        <v>0</v>
      </c>
      <c r="BV40" s="234">
        <v>0</v>
      </c>
      <c r="BW40" s="234">
        <v>0</v>
      </c>
      <c r="BX40" s="234">
        <v>0</v>
      </c>
      <c r="BY40" s="234">
        <v>0</v>
      </c>
      <c r="BZ40" s="234">
        <v>0</v>
      </c>
      <c r="CA40" s="234">
        <v>0</v>
      </c>
      <c r="CB40" s="234" t="s">
        <v>639</v>
      </c>
      <c r="CC40" s="234" t="s">
        <v>639</v>
      </c>
      <c r="CD40" s="234" t="s">
        <v>639</v>
      </c>
      <c r="CE40" s="234" t="s">
        <v>639</v>
      </c>
      <c r="CF40" s="234" t="s">
        <v>639</v>
      </c>
      <c r="CG40" s="234" t="s">
        <v>639</v>
      </c>
      <c r="CH40" s="234" t="s">
        <v>639</v>
      </c>
      <c r="CI40" s="234">
        <v>0</v>
      </c>
      <c r="CJ40" s="234">
        <f>SUM(CK40:DD40)</f>
        <v>0</v>
      </c>
      <c r="CK40" s="234">
        <v>0</v>
      </c>
      <c r="CL40" s="234">
        <v>0</v>
      </c>
      <c r="CM40" s="234">
        <v>0</v>
      </c>
      <c r="CN40" s="234">
        <v>0</v>
      </c>
      <c r="CO40" s="234">
        <v>0</v>
      </c>
      <c r="CP40" s="234">
        <v>0</v>
      </c>
      <c r="CQ40" s="234">
        <v>0</v>
      </c>
      <c r="CR40" s="234">
        <v>0</v>
      </c>
      <c r="CS40" s="234">
        <v>0</v>
      </c>
      <c r="CT40" s="234">
        <v>0</v>
      </c>
      <c r="CU40" s="234">
        <v>0</v>
      </c>
      <c r="CV40" s="234">
        <v>0</v>
      </c>
      <c r="CW40" s="234" t="s">
        <v>639</v>
      </c>
      <c r="CX40" s="234" t="s">
        <v>639</v>
      </c>
      <c r="CY40" s="234" t="s">
        <v>639</v>
      </c>
      <c r="CZ40" s="234" t="s">
        <v>639</v>
      </c>
      <c r="DA40" s="234" t="s">
        <v>639</v>
      </c>
      <c r="DB40" s="234" t="s">
        <v>639</v>
      </c>
      <c r="DC40" s="234" t="s">
        <v>639</v>
      </c>
      <c r="DD40" s="234">
        <v>0</v>
      </c>
      <c r="DE40" s="234">
        <f>SUM(DF40:DY40)</f>
        <v>0</v>
      </c>
      <c r="DF40" s="234">
        <v>0</v>
      </c>
      <c r="DG40" s="234">
        <v>0</v>
      </c>
      <c r="DH40" s="234">
        <v>0</v>
      </c>
      <c r="DI40" s="234">
        <v>0</v>
      </c>
      <c r="DJ40" s="234">
        <v>0</v>
      </c>
      <c r="DK40" s="234">
        <v>0</v>
      </c>
      <c r="DL40" s="234">
        <v>0</v>
      </c>
      <c r="DM40" s="234">
        <v>0</v>
      </c>
      <c r="DN40" s="234">
        <v>0</v>
      </c>
      <c r="DO40" s="234">
        <v>0</v>
      </c>
      <c r="DP40" s="234">
        <v>0</v>
      </c>
      <c r="DQ40" s="234">
        <v>0</v>
      </c>
      <c r="DR40" s="234" t="s">
        <v>639</v>
      </c>
      <c r="DS40" s="234" t="s">
        <v>639</v>
      </c>
      <c r="DT40" s="234">
        <v>0</v>
      </c>
      <c r="DU40" s="234" t="s">
        <v>639</v>
      </c>
      <c r="DV40" s="234" t="s">
        <v>639</v>
      </c>
      <c r="DW40" s="234" t="s">
        <v>639</v>
      </c>
      <c r="DX40" s="234" t="s">
        <v>639</v>
      </c>
      <c r="DY40" s="234">
        <v>0</v>
      </c>
      <c r="DZ40" s="234">
        <f>SUM(EA40:ET40)</f>
        <v>0</v>
      </c>
      <c r="EA40" s="234">
        <v>0</v>
      </c>
      <c r="EB40" s="234">
        <v>0</v>
      </c>
      <c r="EC40" s="234">
        <v>0</v>
      </c>
      <c r="ED40" s="234">
        <v>0</v>
      </c>
      <c r="EE40" s="234">
        <v>0</v>
      </c>
      <c r="EF40" s="234">
        <v>0</v>
      </c>
      <c r="EG40" s="234">
        <v>0</v>
      </c>
      <c r="EH40" s="234">
        <v>0</v>
      </c>
      <c r="EI40" s="234">
        <v>0</v>
      </c>
      <c r="EJ40" s="234">
        <v>0</v>
      </c>
      <c r="EK40" s="234" t="s">
        <v>639</v>
      </c>
      <c r="EL40" s="234" t="s">
        <v>639</v>
      </c>
      <c r="EM40" s="234" t="s">
        <v>639</v>
      </c>
      <c r="EN40" s="234">
        <v>0</v>
      </c>
      <c r="EO40" s="234">
        <v>0</v>
      </c>
      <c r="EP40" s="234" t="s">
        <v>639</v>
      </c>
      <c r="EQ40" s="234" t="s">
        <v>639</v>
      </c>
      <c r="ER40" s="234" t="s">
        <v>639</v>
      </c>
      <c r="ES40" s="234">
        <v>0</v>
      </c>
      <c r="ET40" s="234">
        <v>0</v>
      </c>
      <c r="EU40" s="234">
        <f>SUM(EV40:FO40)</f>
        <v>0</v>
      </c>
      <c r="EV40" s="234">
        <v>0</v>
      </c>
      <c r="EW40" s="234">
        <v>0</v>
      </c>
      <c r="EX40" s="234">
        <v>0</v>
      </c>
      <c r="EY40" s="234">
        <v>0</v>
      </c>
      <c r="EZ40" s="234">
        <v>0</v>
      </c>
      <c r="FA40" s="234">
        <v>0</v>
      </c>
      <c r="FB40" s="234">
        <v>0</v>
      </c>
      <c r="FC40" s="234">
        <v>0</v>
      </c>
      <c r="FD40" s="234">
        <v>0</v>
      </c>
      <c r="FE40" s="234">
        <v>0</v>
      </c>
      <c r="FF40" s="234">
        <v>0</v>
      </c>
      <c r="FG40" s="234">
        <v>0</v>
      </c>
      <c r="FH40" s="234" t="s">
        <v>639</v>
      </c>
      <c r="FI40" s="234" t="s">
        <v>639</v>
      </c>
      <c r="FJ40" s="234" t="s">
        <v>639</v>
      </c>
      <c r="FK40" s="234">
        <v>0</v>
      </c>
      <c r="FL40" s="234">
        <v>0</v>
      </c>
      <c r="FM40" s="234">
        <v>0</v>
      </c>
      <c r="FN40" s="234">
        <v>0</v>
      </c>
      <c r="FO40" s="234">
        <v>0</v>
      </c>
    </row>
    <row r="41" spans="1:171" s="201" customFormat="1" ht="12" customHeight="1">
      <c r="A41" s="202" t="s">
        <v>188</v>
      </c>
      <c r="B41" s="203" t="s">
        <v>257</v>
      </c>
      <c r="C41" s="202" t="s">
        <v>258</v>
      </c>
      <c r="D41" s="234">
        <f>SUM(Y41,AT41,BO41,CJ41,DE41,DZ41,EU41)</f>
        <v>1380</v>
      </c>
      <c r="E41" s="234">
        <f>SUM(Z41,AU41,BP41,CK41,DF41,EA41,EV41)</f>
        <v>532</v>
      </c>
      <c r="F41" s="234">
        <f>SUM(AA41,AV41,BQ41,CL41,DG41,EB41,EW41)</f>
        <v>11</v>
      </c>
      <c r="G41" s="234">
        <f>SUM(AB41,AW41,BR41,CM41,DH41,EC41,EX41)</f>
        <v>0</v>
      </c>
      <c r="H41" s="234">
        <f>SUM(AC41,AX41,BS41,CN41,DI41,ED41,EY41)</f>
        <v>355</v>
      </c>
      <c r="I41" s="234">
        <f>SUM(AD41,AY41,BT41,CO41,DJ41,EE41,EZ41)</f>
        <v>261</v>
      </c>
      <c r="J41" s="234">
        <f>SUM(AE41,AZ41,BU41,CP41,DK41,EF41,FA41)</f>
        <v>87</v>
      </c>
      <c r="K41" s="234">
        <f>SUM(AF41,BA41,BV41,CQ41,DL41,EG41,FB41)</f>
        <v>3</v>
      </c>
      <c r="L41" s="234">
        <f>SUM(AG41,BB41,BW41,CR41,DM41,EH41,FC41)</f>
        <v>74</v>
      </c>
      <c r="M41" s="234">
        <f>SUM(AH41,BC41,BX41,CS41,DN41,EI41,FD41)</f>
        <v>0</v>
      </c>
      <c r="N41" s="234">
        <f>SUM(AI41,BD41,BY41,CT41,DO41,EJ41,FE41)</f>
        <v>5</v>
      </c>
      <c r="O41" s="234">
        <f>SUM(AJ41,BE41,BZ41,CU41,DP41,EK41,FF41)</f>
        <v>0</v>
      </c>
      <c r="P41" s="234">
        <f>SUM(AK41,BF41,CA41,CV41,DQ41,EL41,FG41)</f>
        <v>0</v>
      </c>
      <c r="Q41" s="234">
        <f>SUM(AL41,BG41,CB41,CW41,DR41,EM41,FH41)</f>
        <v>0</v>
      </c>
      <c r="R41" s="234">
        <f>SUM(AM41,BH41,CC41,CX41,DS41,EN41,FI41)</f>
        <v>0</v>
      </c>
      <c r="S41" s="234">
        <f>SUM(AN41,BI41,CD41,CY41,DT41,EO41,FJ41)</f>
        <v>0</v>
      </c>
      <c r="T41" s="234">
        <f>SUM(AO41,BJ41,CE41,CZ41,DU41,EP41,FK41)</f>
        <v>0</v>
      </c>
      <c r="U41" s="234">
        <f>SUM(AP41,BK41,CF41,DA41,DV41,EQ41,FL41)</f>
        <v>0</v>
      </c>
      <c r="V41" s="234">
        <f>SUM(AQ41,BL41,CG41,DB41,DW41,ER41,FM41)</f>
        <v>0</v>
      </c>
      <c r="W41" s="234">
        <f>SUM(AR41,BM41,CH41,DC41,DX41,ES41,FN41)</f>
        <v>0</v>
      </c>
      <c r="X41" s="234">
        <f>SUM(AS41,BN41,CI41,DD41,DY41,ET41,FO41)</f>
        <v>52</v>
      </c>
      <c r="Y41" s="234">
        <f>SUM(Z41:AS41)</f>
        <v>0</v>
      </c>
      <c r="Z41" s="234">
        <v>0</v>
      </c>
      <c r="AA41" s="234">
        <v>0</v>
      </c>
      <c r="AB41" s="234">
        <v>0</v>
      </c>
      <c r="AC41" s="234">
        <v>0</v>
      </c>
      <c r="AD41" s="234">
        <v>0</v>
      </c>
      <c r="AE41" s="234">
        <v>0</v>
      </c>
      <c r="AF41" s="234">
        <v>0</v>
      </c>
      <c r="AG41" s="234">
        <v>0</v>
      </c>
      <c r="AH41" s="234">
        <v>0</v>
      </c>
      <c r="AI41" s="234">
        <v>0</v>
      </c>
      <c r="AJ41" s="234" t="s">
        <v>639</v>
      </c>
      <c r="AK41" s="234" t="s">
        <v>639</v>
      </c>
      <c r="AL41" s="234"/>
      <c r="AM41" s="234" t="s">
        <v>639</v>
      </c>
      <c r="AN41" s="234" t="s">
        <v>639</v>
      </c>
      <c r="AO41" s="234">
        <v>0</v>
      </c>
      <c r="AP41" s="234" t="s">
        <v>639</v>
      </c>
      <c r="AQ41" s="234">
        <v>0</v>
      </c>
      <c r="AR41" s="234" t="s">
        <v>639</v>
      </c>
      <c r="AS41" s="234">
        <v>0</v>
      </c>
      <c r="AT41" s="234">
        <f>SUM(AU41:BN41)</f>
        <v>1380</v>
      </c>
      <c r="AU41" s="234">
        <v>532</v>
      </c>
      <c r="AV41" s="234">
        <v>11</v>
      </c>
      <c r="AW41" s="234">
        <v>0</v>
      </c>
      <c r="AX41" s="234">
        <v>355</v>
      </c>
      <c r="AY41" s="234">
        <v>261</v>
      </c>
      <c r="AZ41" s="234">
        <v>87</v>
      </c>
      <c r="BA41" s="234">
        <v>3</v>
      </c>
      <c r="BB41" s="234">
        <v>74</v>
      </c>
      <c r="BC41" s="234">
        <v>0</v>
      </c>
      <c r="BD41" s="234">
        <v>5</v>
      </c>
      <c r="BE41" s="234" t="s">
        <v>639</v>
      </c>
      <c r="BF41" s="234" t="s">
        <v>639</v>
      </c>
      <c r="BG41" s="234" t="s">
        <v>639</v>
      </c>
      <c r="BH41" s="234" t="s">
        <v>639</v>
      </c>
      <c r="BI41" s="234" t="s">
        <v>639</v>
      </c>
      <c r="BJ41" s="234" t="s">
        <v>639</v>
      </c>
      <c r="BK41" s="234" t="s">
        <v>639</v>
      </c>
      <c r="BL41" s="234" t="s">
        <v>639</v>
      </c>
      <c r="BM41" s="234" t="s">
        <v>639</v>
      </c>
      <c r="BN41" s="234">
        <v>52</v>
      </c>
      <c r="BO41" s="234">
        <f>SUM(BP41:CI41)</f>
        <v>0</v>
      </c>
      <c r="BP41" s="234">
        <v>0</v>
      </c>
      <c r="BQ41" s="234">
        <v>0</v>
      </c>
      <c r="BR41" s="234">
        <v>0</v>
      </c>
      <c r="BS41" s="234">
        <v>0</v>
      </c>
      <c r="BT41" s="234">
        <v>0</v>
      </c>
      <c r="BU41" s="234">
        <v>0</v>
      </c>
      <c r="BV41" s="234">
        <v>0</v>
      </c>
      <c r="BW41" s="234">
        <v>0</v>
      </c>
      <c r="BX41" s="234">
        <v>0</v>
      </c>
      <c r="BY41" s="234">
        <v>0</v>
      </c>
      <c r="BZ41" s="234">
        <v>0</v>
      </c>
      <c r="CA41" s="234">
        <v>0</v>
      </c>
      <c r="CB41" s="234" t="s">
        <v>639</v>
      </c>
      <c r="CC41" s="234" t="s">
        <v>639</v>
      </c>
      <c r="CD41" s="234" t="s">
        <v>639</v>
      </c>
      <c r="CE41" s="234" t="s">
        <v>639</v>
      </c>
      <c r="CF41" s="234" t="s">
        <v>639</v>
      </c>
      <c r="CG41" s="234" t="s">
        <v>639</v>
      </c>
      <c r="CH41" s="234" t="s">
        <v>639</v>
      </c>
      <c r="CI41" s="234">
        <v>0</v>
      </c>
      <c r="CJ41" s="234">
        <f>SUM(CK41:DD41)</f>
        <v>0</v>
      </c>
      <c r="CK41" s="234">
        <v>0</v>
      </c>
      <c r="CL41" s="234">
        <v>0</v>
      </c>
      <c r="CM41" s="234">
        <v>0</v>
      </c>
      <c r="CN41" s="234">
        <v>0</v>
      </c>
      <c r="CO41" s="234">
        <v>0</v>
      </c>
      <c r="CP41" s="234">
        <v>0</v>
      </c>
      <c r="CQ41" s="234">
        <v>0</v>
      </c>
      <c r="CR41" s="234">
        <v>0</v>
      </c>
      <c r="CS41" s="234">
        <v>0</v>
      </c>
      <c r="CT41" s="234">
        <v>0</v>
      </c>
      <c r="CU41" s="234">
        <v>0</v>
      </c>
      <c r="CV41" s="234">
        <v>0</v>
      </c>
      <c r="CW41" s="234" t="s">
        <v>639</v>
      </c>
      <c r="CX41" s="234" t="s">
        <v>639</v>
      </c>
      <c r="CY41" s="234" t="s">
        <v>639</v>
      </c>
      <c r="CZ41" s="234" t="s">
        <v>639</v>
      </c>
      <c r="DA41" s="234" t="s">
        <v>639</v>
      </c>
      <c r="DB41" s="234" t="s">
        <v>639</v>
      </c>
      <c r="DC41" s="234" t="s">
        <v>639</v>
      </c>
      <c r="DD41" s="234">
        <v>0</v>
      </c>
      <c r="DE41" s="234">
        <f>SUM(DF41:DY41)</f>
        <v>0</v>
      </c>
      <c r="DF41" s="234">
        <v>0</v>
      </c>
      <c r="DG41" s="234">
        <v>0</v>
      </c>
      <c r="DH41" s="234">
        <v>0</v>
      </c>
      <c r="DI41" s="234">
        <v>0</v>
      </c>
      <c r="DJ41" s="234">
        <v>0</v>
      </c>
      <c r="DK41" s="234">
        <v>0</v>
      </c>
      <c r="DL41" s="234">
        <v>0</v>
      </c>
      <c r="DM41" s="234">
        <v>0</v>
      </c>
      <c r="DN41" s="234">
        <v>0</v>
      </c>
      <c r="DO41" s="234">
        <v>0</v>
      </c>
      <c r="DP41" s="234">
        <v>0</v>
      </c>
      <c r="DQ41" s="234">
        <v>0</v>
      </c>
      <c r="DR41" s="234" t="s">
        <v>639</v>
      </c>
      <c r="DS41" s="234" t="s">
        <v>639</v>
      </c>
      <c r="DT41" s="234">
        <v>0</v>
      </c>
      <c r="DU41" s="234" t="s">
        <v>639</v>
      </c>
      <c r="DV41" s="234" t="s">
        <v>639</v>
      </c>
      <c r="DW41" s="234" t="s">
        <v>639</v>
      </c>
      <c r="DX41" s="234" t="s">
        <v>639</v>
      </c>
      <c r="DY41" s="234">
        <v>0</v>
      </c>
      <c r="DZ41" s="234">
        <f>SUM(EA41:ET41)</f>
        <v>0</v>
      </c>
      <c r="EA41" s="234">
        <v>0</v>
      </c>
      <c r="EB41" s="234">
        <v>0</v>
      </c>
      <c r="EC41" s="234">
        <v>0</v>
      </c>
      <c r="ED41" s="234">
        <v>0</v>
      </c>
      <c r="EE41" s="234">
        <v>0</v>
      </c>
      <c r="EF41" s="234">
        <v>0</v>
      </c>
      <c r="EG41" s="234">
        <v>0</v>
      </c>
      <c r="EH41" s="234">
        <v>0</v>
      </c>
      <c r="EI41" s="234">
        <v>0</v>
      </c>
      <c r="EJ41" s="234">
        <v>0</v>
      </c>
      <c r="EK41" s="234" t="s">
        <v>639</v>
      </c>
      <c r="EL41" s="234" t="s">
        <v>639</v>
      </c>
      <c r="EM41" s="234" t="s">
        <v>639</v>
      </c>
      <c r="EN41" s="234">
        <v>0</v>
      </c>
      <c r="EO41" s="234">
        <v>0</v>
      </c>
      <c r="EP41" s="234" t="s">
        <v>639</v>
      </c>
      <c r="EQ41" s="234" t="s">
        <v>639</v>
      </c>
      <c r="ER41" s="234" t="s">
        <v>639</v>
      </c>
      <c r="ES41" s="234">
        <v>0</v>
      </c>
      <c r="ET41" s="234">
        <v>0</v>
      </c>
      <c r="EU41" s="234">
        <f>SUM(EV41:FO41)</f>
        <v>0</v>
      </c>
      <c r="EV41" s="234">
        <v>0</v>
      </c>
      <c r="EW41" s="234">
        <v>0</v>
      </c>
      <c r="EX41" s="234">
        <v>0</v>
      </c>
      <c r="EY41" s="234">
        <v>0</v>
      </c>
      <c r="EZ41" s="234">
        <v>0</v>
      </c>
      <c r="FA41" s="234">
        <v>0</v>
      </c>
      <c r="FB41" s="234">
        <v>0</v>
      </c>
      <c r="FC41" s="234">
        <v>0</v>
      </c>
      <c r="FD41" s="234">
        <v>0</v>
      </c>
      <c r="FE41" s="234">
        <v>0</v>
      </c>
      <c r="FF41" s="234">
        <v>0</v>
      </c>
      <c r="FG41" s="234">
        <v>0</v>
      </c>
      <c r="FH41" s="234" t="s">
        <v>639</v>
      </c>
      <c r="FI41" s="234" t="s">
        <v>639</v>
      </c>
      <c r="FJ41" s="234" t="s">
        <v>639</v>
      </c>
      <c r="FK41" s="234">
        <v>0</v>
      </c>
      <c r="FL41" s="234">
        <v>0</v>
      </c>
      <c r="FM41" s="234">
        <v>0</v>
      </c>
      <c r="FN41" s="234">
        <v>0</v>
      </c>
      <c r="FO41" s="234">
        <v>0</v>
      </c>
    </row>
    <row r="42" spans="1:171" s="201" customFormat="1" ht="12" customHeight="1">
      <c r="A42" s="202" t="s">
        <v>188</v>
      </c>
      <c r="B42" s="203" t="s">
        <v>259</v>
      </c>
      <c r="C42" s="202" t="s">
        <v>260</v>
      </c>
      <c r="D42" s="234">
        <f>SUM(Y42,AT42,BO42,CJ42,DE42,DZ42,EU42)</f>
        <v>778</v>
      </c>
      <c r="E42" s="234">
        <f>SUM(Z42,AU42,BP42,CK42,DF42,EA42,EV42)</f>
        <v>217</v>
      </c>
      <c r="F42" s="234">
        <f>SUM(AA42,AV42,BQ42,CL42,DG42,EB42,EW42)</f>
        <v>7</v>
      </c>
      <c r="G42" s="234">
        <f>SUM(AB42,AW42,BR42,CM42,DH42,EC42,EX42)</f>
        <v>0</v>
      </c>
      <c r="H42" s="234">
        <f>SUM(AC42,AX42,BS42,CN42,DI42,ED42,EY42)</f>
        <v>237</v>
      </c>
      <c r="I42" s="234">
        <f>SUM(AD42,AY42,BT42,CO42,DJ42,EE42,EZ42)</f>
        <v>174</v>
      </c>
      <c r="J42" s="234">
        <f>SUM(AE42,AZ42,BU42,CP42,DK42,EF42,FA42)</f>
        <v>58</v>
      </c>
      <c r="K42" s="234">
        <f>SUM(AF42,BA42,BV42,CQ42,DL42,EG42,FB42)</f>
        <v>0</v>
      </c>
      <c r="L42" s="234">
        <f>SUM(AG42,BB42,BW42,CR42,DM42,EH42,FC42)</f>
        <v>50</v>
      </c>
      <c r="M42" s="234">
        <f>SUM(AH42,BC42,BX42,CS42,DN42,EI42,FD42)</f>
        <v>0</v>
      </c>
      <c r="N42" s="234">
        <f>SUM(AI42,BD42,BY42,CT42,DO42,EJ42,FE42)</f>
        <v>0</v>
      </c>
      <c r="O42" s="234">
        <f>SUM(AJ42,BE42,BZ42,CU42,DP42,EK42,FF42)</f>
        <v>0</v>
      </c>
      <c r="P42" s="234">
        <f>SUM(AK42,BF42,CA42,CV42,DQ42,EL42,FG42)</f>
        <v>0</v>
      </c>
      <c r="Q42" s="234">
        <f>SUM(AL42,BG42,CB42,CW42,DR42,EM42,FH42)</f>
        <v>0</v>
      </c>
      <c r="R42" s="234">
        <f>SUM(AM42,BH42,CC42,CX42,DS42,EN42,FI42)</f>
        <v>0</v>
      </c>
      <c r="S42" s="234">
        <f>SUM(AN42,BI42,CD42,CY42,DT42,EO42,FJ42)</f>
        <v>0</v>
      </c>
      <c r="T42" s="234">
        <f>SUM(AO42,BJ42,CE42,CZ42,DU42,EP42,FK42)</f>
        <v>0</v>
      </c>
      <c r="U42" s="234">
        <f>SUM(AP42,BK42,CF42,DA42,DV42,EQ42,FL42)</f>
        <v>0</v>
      </c>
      <c r="V42" s="234">
        <f>SUM(AQ42,BL42,CG42,DB42,DW42,ER42,FM42)</f>
        <v>0</v>
      </c>
      <c r="W42" s="234">
        <f>SUM(AR42,BM42,CH42,DC42,DX42,ES42,FN42)</f>
        <v>0</v>
      </c>
      <c r="X42" s="234">
        <f>SUM(AS42,BN42,CI42,DD42,DY42,ET42,FO42)</f>
        <v>35</v>
      </c>
      <c r="Y42" s="234">
        <f>SUM(Z42:AS42)</f>
        <v>0</v>
      </c>
      <c r="Z42" s="234">
        <v>0</v>
      </c>
      <c r="AA42" s="234">
        <v>0</v>
      </c>
      <c r="AB42" s="234">
        <v>0</v>
      </c>
      <c r="AC42" s="234">
        <v>0</v>
      </c>
      <c r="AD42" s="234">
        <v>0</v>
      </c>
      <c r="AE42" s="234">
        <v>0</v>
      </c>
      <c r="AF42" s="234">
        <v>0</v>
      </c>
      <c r="AG42" s="234">
        <v>0</v>
      </c>
      <c r="AH42" s="234">
        <v>0</v>
      </c>
      <c r="AI42" s="234">
        <v>0</v>
      </c>
      <c r="AJ42" s="234" t="s">
        <v>639</v>
      </c>
      <c r="AK42" s="234" t="s">
        <v>639</v>
      </c>
      <c r="AL42" s="234"/>
      <c r="AM42" s="234" t="s">
        <v>639</v>
      </c>
      <c r="AN42" s="234" t="s">
        <v>639</v>
      </c>
      <c r="AO42" s="234">
        <v>0</v>
      </c>
      <c r="AP42" s="234" t="s">
        <v>639</v>
      </c>
      <c r="AQ42" s="234">
        <v>0</v>
      </c>
      <c r="AR42" s="234" t="s">
        <v>639</v>
      </c>
      <c r="AS42" s="234">
        <v>0</v>
      </c>
      <c r="AT42" s="234">
        <f>SUM(AU42:BN42)</f>
        <v>778</v>
      </c>
      <c r="AU42" s="234">
        <v>217</v>
      </c>
      <c r="AV42" s="234">
        <v>7</v>
      </c>
      <c r="AW42" s="234">
        <v>0</v>
      </c>
      <c r="AX42" s="234">
        <v>237</v>
      </c>
      <c r="AY42" s="234">
        <v>174</v>
      </c>
      <c r="AZ42" s="234">
        <v>58</v>
      </c>
      <c r="BA42" s="234">
        <v>0</v>
      </c>
      <c r="BB42" s="234">
        <v>50</v>
      </c>
      <c r="BC42" s="234">
        <v>0</v>
      </c>
      <c r="BD42" s="234">
        <v>0</v>
      </c>
      <c r="BE42" s="234" t="s">
        <v>639</v>
      </c>
      <c r="BF42" s="234" t="s">
        <v>639</v>
      </c>
      <c r="BG42" s="234" t="s">
        <v>639</v>
      </c>
      <c r="BH42" s="234" t="s">
        <v>639</v>
      </c>
      <c r="BI42" s="234" t="s">
        <v>639</v>
      </c>
      <c r="BJ42" s="234" t="s">
        <v>639</v>
      </c>
      <c r="BK42" s="234" t="s">
        <v>639</v>
      </c>
      <c r="BL42" s="234" t="s">
        <v>639</v>
      </c>
      <c r="BM42" s="234" t="s">
        <v>639</v>
      </c>
      <c r="BN42" s="234">
        <v>35</v>
      </c>
      <c r="BO42" s="234">
        <f>SUM(BP42:CI42)</f>
        <v>0</v>
      </c>
      <c r="BP42" s="234">
        <v>0</v>
      </c>
      <c r="BQ42" s="234">
        <v>0</v>
      </c>
      <c r="BR42" s="234">
        <v>0</v>
      </c>
      <c r="BS42" s="234">
        <v>0</v>
      </c>
      <c r="BT42" s="234">
        <v>0</v>
      </c>
      <c r="BU42" s="234">
        <v>0</v>
      </c>
      <c r="BV42" s="234">
        <v>0</v>
      </c>
      <c r="BW42" s="234">
        <v>0</v>
      </c>
      <c r="BX42" s="234">
        <v>0</v>
      </c>
      <c r="BY42" s="234">
        <v>0</v>
      </c>
      <c r="BZ42" s="234">
        <v>0</v>
      </c>
      <c r="CA42" s="234">
        <v>0</v>
      </c>
      <c r="CB42" s="234" t="s">
        <v>639</v>
      </c>
      <c r="CC42" s="234" t="s">
        <v>639</v>
      </c>
      <c r="CD42" s="234" t="s">
        <v>639</v>
      </c>
      <c r="CE42" s="234" t="s">
        <v>639</v>
      </c>
      <c r="CF42" s="234" t="s">
        <v>639</v>
      </c>
      <c r="CG42" s="234" t="s">
        <v>639</v>
      </c>
      <c r="CH42" s="234" t="s">
        <v>639</v>
      </c>
      <c r="CI42" s="234">
        <v>0</v>
      </c>
      <c r="CJ42" s="234">
        <f>SUM(CK42:DD42)</f>
        <v>0</v>
      </c>
      <c r="CK42" s="234">
        <v>0</v>
      </c>
      <c r="CL42" s="234">
        <v>0</v>
      </c>
      <c r="CM42" s="234">
        <v>0</v>
      </c>
      <c r="CN42" s="234">
        <v>0</v>
      </c>
      <c r="CO42" s="234">
        <v>0</v>
      </c>
      <c r="CP42" s="234">
        <v>0</v>
      </c>
      <c r="CQ42" s="234">
        <v>0</v>
      </c>
      <c r="CR42" s="234">
        <v>0</v>
      </c>
      <c r="CS42" s="234">
        <v>0</v>
      </c>
      <c r="CT42" s="234">
        <v>0</v>
      </c>
      <c r="CU42" s="234">
        <v>0</v>
      </c>
      <c r="CV42" s="234">
        <v>0</v>
      </c>
      <c r="CW42" s="234" t="s">
        <v>639</v>
      </c>
      <c r="CX42" s="234" t="s">
        <v>639</v>
      </c>
      <c r="CY42" s="234" t="s">
        <v>639</v>
      </c>
      <c r="CZ42" s="234" t="s">
        <v>639</v>
      </c>
      <c r="DA42" s="234" t="s">
        <v>639</v>
      </c>
      <c r="DB42" s="234" t="s">
        <v>639</v>
      </c>
      <c r="DC42" s="234" t="s">
        <v>639</v>
      </c>
      <c r="DD42" s="234">
        <v>0</v>
      </c>
      <c r="DE42" s="234">
        <f>SUM(DF42:DY42)</f>
        <v>0</v>
      </c>
      <c r="DF42" s="234">
        <v>0</v>
      </c>
      <c r="DG42" s="234">
        <v>0</v>
      </c>
      <c r="DH42" s="234">
        <v>0</v>
      </c>
      <c r="DI42" s="234">
        <v>0</v>
      </c>
      <c r="DJ42" s="234">
        <v>0</v>
      </c>
      <c r="DK42" s="234">
        <v>0</v>
      </c>
      <c r="DL42" s="234">
        <v>0</v>
      </c>
      <c r="DM42" s="234">
        <v>0</v>
      </c>
      <c r="DN42" s="234">
        <v>0</v>
      </c>
      <c r="DO42" s="234">
        <v>0</v>
      </c>
      <c r="DP42" s="234">
        <v>0</v>
      </c>
      <c r="DQ42" s="234">
        <v>0</v>
      </c>
      <c r="DR42" s="234" t="s">
        <v>639</v>
      </c>
      <c r="DS42" s="234" t="s">
        <v>639</v>
      </c>
      <c r="DT42" s="234">
        <v>0</v>
      </c>
      <c r="DU42" s="234" t="s">
        <v>639</v>
      </c>
      <c r="DV42" s="234" t="s">
        <v>639</v>
      </c>
      <c r="DW42" s="234" t="s">
        <v>639</v>
      </c>
      <c r="DX42" s="234" t="s">
        <v>639</v>
      </c>
      <c r="DY42" s="234">
        <v>0</v>
      </c>
      <c r="DZ42" s="234">
        <f>SUM(EA42:ET42)</f>
        <v>0</v>
      </c>
      <c r="EA42" s="234">
        <v>0</v>
      </c>
      <c r="EB42" s="234">
        <v>0</v>
      </c>
      <c r="EC42" s="234">
        <v>0</v>
      </c>
      <c r="ED42" s="234">
        <v>0</v>
      </c>
      <c r="EE42" s="234">
        <v>0</v>
      </c>
      <c r="EF42" s="234">
        <v>0</v>
      </c>
      <c r="EG42" s="234">
        <v>0</v>
      </c>
      <c r="EH42" s="234">
        <v>0</v>
      </c>
      <c r="EI42" s="234">
        <v>0</v>
      </c>
      <c r="EJ42" s="234">
        <v>0</v>
      </c>
      <c r="EK42" s="234" t="s">
        <v>639</v>
      </c>
      <c r="EL42" s="234" t="s">
        <v>639</v>
      </c>
      <c r="EM42" s="234" t="s">
        <v>639</v>
      </c>
      <c r="EN42" s="234">
        <v>0</v>
      </c>
      <c r="EO42" s="234">
        <v>0</v>
      </c>
      <c r="EP42" s="234" t="s">
        <v>639</v>
      </c>
      <c r="EQ42" s="234" t="s">
        <v>639</v>
      </c>
      <c r="ER42" s="234" t="s">
        <v>639</v>
      </c>
      <c r="ES42" s="234">
        <v>0</v>
      </c>
      <c r="ET42" s="234">
        <v>0</v>
      </c>
      <c r="EU42" s="234">
        <f>SUM(EV42:FO42)</f>
        <v>0</v>
      </c>
      <c r="EV42" s="234">
        <v>0</v>
      </c>
      <c r="EW42" s="234">
        <v>0</v>
      </c>
      <c r="EX42" s="234">
        <v>0</v>
      </c>
      <c r="EY42" s="234">
        <v>0</v>
      </c>
      <c r="EZ42" s="234">
        <v>0</v>
      </c>
      <c r="FA42" s="234">
        <v>0</v>
      </c>
      <c r="FB42" s="234">
        <v>0</v>
      </c>
      <c r="FC42" s="234">
        <v>0</v>
      </c>
      <c r="FD42" s="234">
        <v>0</v>
      </c>
      <c r="FE42" s="234">
        <v>0</v>
      </c>
      <c r="FF42" s="234">
        <v>0</v>
      </c>
      <c r="FG42" s="234">
        <v>0</v>
      </c>
      <c r="FH42" s="234" t="s">
        <v>639</v>
      </c>
      <c r="FI42" s="234" t="s">
        <v>639</v>
      </c>
      <c r="FJ42" s="234" t="s">
        <v>639</v>
      </c>
      <c r="FK42" s="234">
        <v>0</v>
      </c>
      <c r="FL42" s="234">
        <v>0</v>
      </c>
      <c r="FM42" s="234">
        <v>0</v>
      </c>
      <c r="FN42" s="234">
        <v>0</v>
      </c>
      <c r="FO42" s="234">
        <v>0</v>
      </c>
    </row>
  </sheetData>
  <sheetProtection/>
  <mergeCells count="171">
    <mergeCell ref="AP4:AP5"/>
    <mergeCell ref="BK4:BK5"/>
    <mergeCell ref="CF4:CF5"/>
    <mergeCell ref="DA4:DA5"/>
    <mergeCell ref="DV4:DV5"/>
    <mergeCell ref="EQ4:EQ5"/>
    <mergeCell ref="EC4:EC5"/>
    <mergeCell ref="ED4:ED5"/>
    <mergeCell ref="EE4:EE5"/>
    <mergeCell ref="EF4:EF5"/>
    <mergeCell ref="FI4:FI5"/>
    <mergeCell ref="FO4:FO5"/>
    <mergeCell ref="FJ4:FJ5"/>
    <mergeCell ref="FK4:FK5"/>
    <mergeCell ref="FM4:FM5"/>
    <mergeCell ref="FN4:FN5"/>
    <mergeCell ref="FL4:FL5"/>
    <mergeCell ref="FH4:FH5"/>
    <mergeCell ref="EZ4:EZ5"/>
    <mergeCell ref="FA4:FA5"/>
    <mergeCell ref="FB4:FB5"/>
    <mergeCell ref="FD4:FD5"/>
    <mergeCell ref="FF4:FF5"/>
    <mergeCell ref="FG4:FG5"/>
    <mergeCell ref="BH4:BH5"/>
    <mergeCell ref="CC4:CC5"/>
    <mergeCell ref="CX4:CX5"/>
    <mergeCell ref="DS4:DS5"/>
    <mergeCell ref="EP4:EP5"/>
    <mergeCell ref="ER4:ER5"/>
    <mergeCell ref="DP4:DP5"/>
    <mergeCell ref="DQ4:DQ5"/>
    <mergeCell ref="DR4:DR5"/>
    <mergeCell ref="DT4:DT5"/>
    <mergeCell ref="DY4:DY5"/>
    <mergeCell ref="EV4:EV5"/>
    <mergeCell ref="EW4:EW5"/>
    <mergeCell ref="EX4:EX5"/>
    <mergeCell ref="EG4:EG5"/>
    <mergeCell ref="EI4:EI5"/>
    <mergeCell ref="EJ4:EJ5"/>
    <mergeCell ref="EH4:EH5"/>
    <mergeCell ref="EB4:EB5"/>
    <mergeCell ref="EN4:EN5"/>
    <mergeCell ref="EY4:EY5"/>
    <mergeCell ref="FE4:FE5"/>
    <mergeCell ref="EK4:EK5"/>
    <mergeCell ref="EL4:EL5"/>
    <mergeCell ref="EM4:EM5"/>
    <mergeCell ref="EO4:EO5"/>
    <mergeCell ref="FC4:FC5"/>
    <mergeCell ref="ES4:ES5"/>
    <mergeCell ref="ET4:ET5"/>
    <mergeCell ref="EU4:EU5"/>
    <mergeCell ref="DU4:DU5"/>
    <mergeCell ref="DW4:DW5"/>
    <mergeCell ref="DX4:DX5"/>
    <mergeCell ref="DD4:DD5"/>
    <mergeCell ref="EA4:EA5"/>
    <mergeCell ref="DZ4:DZ5"/>
    <mergeCell ref="DH4:DH5"/>
    <mergeCell ref="DI4:DI5"/>
    <mergeCell ref="DJ4:DJ5"/>
    <mergeCell ref="DK4:DK5"/>
    <mergeCell ref="DL4:DL5"/>
    <mergeCell ref="DN4:DN5"/>
    <mergeCell ref="DO4:DO5"/>
    <mergeCell ref="CU4:CU5"/>
    <mergeCell ref="CW4:CW5"/>
    <mergeCell ref="CY4:CY5"/>
    <mergeCell ref="CZ4:CZ5"/>
    <mergeCell ref="DB4:DB5"/>
    <mergeCell ref="DC4:DC5"/>
    <mergeCell ref="DM4:DM5"/>
    <mergeCell ref="DF4:DF5"/>
    <mergeCell ref="DG4:DG5"/>
    <mergeCell ref="DE4:DE5"/>
    <mergeCell ref="CN4:CN5"/>
    <mergeCell ref="CO4:CO5"/>
    <mergeCell ref="CP4:CP5"/>
    <mergeCell ref="CQ4:CQ5"/>
    <mergeCell ref="CS4:CS5"/>
    <mergeCell ref="CT4:CT5"/>
    <mergeCell ref="CV4:CV5"/>
    <mergeCell ref="CL4:CL5"/>
    <mergeCell ref="CM4:CM5"/>
    <mergeCell ref="CJ4:CJ5"/>
    <mergeCell ref="CD4:CD5"/>
    <mergeCell ref="CE4:CE5"/>
    <mergeCell ref="CG4:CG5"/>
    <mergeCell ref="CH4:CH5"/>
    <mergeCell ref="CI4:CI5"/>
    <mergeCell ref="CK4:CK5"/>
    <mergeCell ref="A2:A6"/>
    <mergeCell ref="B2:B6"/>
    <mergeCell ref="C2:C6"/>
    <mergeCell ref="Z4:Z5"/>
    <mergeCell ref="D3:D5"/>
    <mergeCell ref="I3:I5"/>
    <mergeCell ref="J3:J5"/>
    <mergeCell ref="K3:K5"/>
    <mergeCell ref="M3:M5"/>
    <mergeCell ref="N3:N5"/>
    <mergeCell ref="AE4:AE5"/>
    <mergeCell ref="T3:T5"/>
    <mergeCell ref="E3:E5"/>
    <mergeCell ref="F3:F5"/>
    <mergeCell ref="AB4:AB5"/>
    <mergeCell ref="AC4:AC5"/>
    <mergeCell ref="G3:G5"/>
    <mergeCell ref="H3:H5"/>
    <mergeCell ref="O3:O5"/>
    <mergeCell ref="P3:P5"/>
    <mergeCell ref="Q3:Q5"/>
    <mergeCell ref="S3:S5"/>
    <mergeCell ref="Y4:Y5"/>
    <mergeCell ref="W3:W5"/>
    <mergeCell ref="X3:X5"/>
    <mergeCell ref="V3:V5"/>
    <mergeCell ref="R3:R5"/>
    <mergeCell ref="U3:U5"/>
    <mergeCell ref="AA4:AA5"/>
    <mergeCell ref="AD4:AD5"/>
    <mergeCell ref="AO4:AO5"/>
    <mergeCell ref="AQ4:AQ5"/>
    <mergeCell ref="AF4:AF5"/>
    <mergeCell ref="AH4:AH5"/>
    <mergeCell ref="AI4:AI5"/>
    <mergeCell ref="AJ4:AJ5"/>
    <mergeCell ref="AK4:AK5"/>
    <mergeCell ref="AL4:AL5"/>
    <mergeCell ref="AN4:AN5"/>
    <mergeCell ref="AM4:AM5"/>
    <mergeCell ref="BJ4:BJ5"/>
    <mergeCell ref="BI4:BI5"/>
    <mergeCell ref="AV4:AV5"/>
    <mergeCell ref="AW4:AW5"/>
    <mergeCell ref="BG4:BG5"/>
    <mergeCell ref="AR4:AR5"/>
    <mergeCell ref="AS4:AS5"/>
    <mergeCell ref="AU4:AU5"/>
    <mergeCell ref="AT4:AT5"/>
    <mergeCell ref="BU4:BU5"/>
    <mergeCell ref="BL4:BL5"/>
    <mergeCell ref="AX4:AX5"/>
    <mergeCell ref="AY4:AY5"/>
    <mergeCell ref="AZ4:AZ5"/>
    <mergeCell ref="BA4:BA5"/>
    <mergeCell ref="BC4:BC5"/>
    <mergeCell ref="BD4:BD5"/>
    <mergeCell ref="BE4:BE5"/>
    <mergeCell ref="CB4:CB5"/>
    <mergeCell ref="BF4:BF5"/>
    <mergeCell ref="BQ4:BQ5"/>
    <mergeCell ref="BR4:BR5"/>
    <mergeCell ref="BS4:BS5"/>
    <mergeCell ref="BT4:BT5"/>
    <mergeCell ref="BM4:BM5"/>
    <mergeCell ref="BO4:BO5"/>
    <mergeCell ref="BN4:BN5"/>
    <mergeCell ref="BP4:BP5"/>
    <mergeCell ref="AG4:AG5"/>
    <mergeCell ref="L3:L5"/>
    <mergeCell ref="BB4:BB5"/>
    <mergeCell ref="BW4:BW5"/>
    <mergeCell ref="CR4:CR5"/>
    <mergeCell ref="BV4:BV5"/>
    <mergeCell ref="BX4:BX5"/>
    <mergeCell ref="BY4:BY5"/>
    <mergeCell ref="BZ4:BZ5"/>
    <mergeCell ref="CA4:CA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ゴシック,標準"&amp;14中間処理後の再生利用量の状況（平成21年度実績）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Y42"/>
  <sheetViews>
    <sheetView zoomScalePageLayoutView="0" workbookViewId="0" topLeftCell="A1">
      <pane xSplit="3" ySplit="6" topLeftCell="D7" activePane="bottomRight" state="frozen"/>
      <selection pane="topLeft" activeCell="A999" sqref="A999:IV2000"/>
      <selection pane="topRight" activeCell="A999" sqref="A999:IV2000"/>
      <selection pane="bottomLeft" activeCell="A999" sqref="A999:IV2000"/>
      <selection pane="bottomRight" activeCell="D7" sqref="D7"/>
    </sheetView>
  </sheetViews>
  <sheetFormatPr defaultColWidth="8.796875" defaultRowHeight="14.25"/>
  <cols>
    <col min="1" max="1" width="10.69921875" style="192" customWidth="1"/>
    <col min="2" max="2" width="8.69921875" style="181" customWidth="1"/>
    <col min="3" max="3" width="12.59765625" style="192" customWidth="1"/>
    <col min="4" max="103" width="10" style="235" customWidth="1"/>
    <col min="104" max="16384" width="9" style="192" customWidth="1"/>
  </cols>
  <sheetData>
    <row r="1" spans="1:3" ht="17.25">
      <c r="A1" s="380" t="s">
        <v>640</v>
      </c>
      <c r="B1" s="179"/>
      <c r="C1" s="190"/>
    </row>
    <row r="2" spans="1:103" ht="25.5" customHeight="1">
      <c r="A2" s="314" t="s">
        <v>134</v>
      </c>
      <c r="B2" s="334" t="s">
        <v>135</v>
      </c>
      <c r="C2" s="314" t="s">
        <v>136</v>
      </c>
      <c r="D2" s="244" t="s">
        <v>641</v>
      </c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3"/>
      <c r="P2" s="244" t="s">
        <v>642</v>
      </c>
      <c r="Q2" s="240"/>
      <c r="R2" s="240"/>
      <c r="S2" s="240"/>
      <c r="T2" s="240"/>
      <c r="U2" s="240"/>
      <c r="V2" s="240"/>
      <c r="W2" s="240"/>
      <c r="X2" s="244" t="s">
        <v>643</v>
      </c>
      <c r="Y2" s="241"/>
      <c r="Z2" s="241"/>
      <c r="AA2" s="241"/>
      <c r="AB2" s="241"/>
      <c r="AC2" s="241"/>
      <c r="AD2" s="241"/>
      <c r="AE2" s="275"/>
      <c r="AF2" s="244" t="s">
        <v>644</v>
      </c>
      <c r="AG2" s="241"/>
      <c r="AH2" s="241"/>
      <c r="AI2" s="241"/>
      <c r="AJ2" s="241"/>
      <c r="AK2" s="241"/>
      <c r="AL2" s="241"/>
      <c r="AM2" s="275"/>
      <c r="AN2" s="244" t="s">
        <v>645</v>
      </c>
      <c r="AO2" s="241"/>
      <c r="AP2" s="241"/>
      <c r="AQ2" s="241"/>
      <c r="AR2" s="241"/>
      <c r="AS2" s="241"/>
      <c r="AT2" s="241"/>
      <c r="AU2" s="275"/>
      <c r="AV2" s="244" t="s">
        <v>646</v>
      </c>
      <c r="AW2" s="241"/>
      <c r="AX2" s="241"/>
      <c r="AY2" s="241"/>
      <c r="AZ2" s="241"/>
      <c r="BA2" s="241"/>
      <c r="BB2" s="241"/>
      <c r="BC2" s="275"/>
      <c r="BD2" s="244" t="s">
        <v>647</v>
      </c>
      <c r="BE2" s="241"/>
      <c r="BF2" s="241"/>
      <c r="BG2" s="241"/>
      <c r="BH2" s="241"/>
      <c r="BI2" s="241"/>
      <c r="BJ2" s="241"/>
      <c r="BK2" s="275"/>
      <c r="BL2" s="244" t="s">
        <v>648</v>
      </c>
      <c r="BM2" s="241"/>
      <c r="BN2" s="241"/>
      <c r="BO2" s="241"/>
      <c r="BP2" s="241"/>
      <c r="BQ2" s="241"/>
      <c r="BR2" s="241"/>
      <c r="BS2" s="275"/>
      <c r="BT2" s="244" t="s">
        <v>649</v>
      </c>
      <c r="BU2" s="245"/>
      <c r="BV2" s="245"/>
      <c r="BW2" s="245"/>
      <c r="BX2" s="245"/>
      <c r="BY2" s="245"/>
      <c r="BZ2" s="245"/>
      <c r="CA2" s="288"/>
      <c r="CB2" s="337" t="s">
        <v>650</v>
      </c>
      <c r="CC2" s="338"/>
      <c r="CD2" s="338"/>
      <c r="CE2" s="338"/>
      <c r="CF2" s="338"/>
      <c r="CG2" s="338"/>
      <c r="CH2" s="338"/>
      <c r="CI2" s="338"/>
      <c r="CJ2" s="244" t="s">
        <v>651</v>
      </c>
      <c r="CK2" s="245"/>
      <c r="CL2" s="245"/>
      <c r="CM2" s="245"/>
      <c r="CN2" s="245"/>
      <c r="CO2" s="245"/>
      <c r="CP2" s="245"/>
      <c r="CQ2" s="288"/>
      <c r="CR2" s="244" t="s">
        <v>652</v>
      </c>
      <c r="CS2" s="245"/>
      <c r="CT2" s="245"/>
      <c r="CU2" s="245"/>
      <c r="CV2" s="245"/>
      <c r="CW2" s="245"/>
      <c r="CX2" s="245"/>
      <c r="CY2" s="288"/>
    </row>
    <row r="3" spans="1:103" ht="25.5" customHeight="1">
      <c r="A3" s="315"/>
      <c r="B3" s="335"/>
      <c r="C3" s="317"/>
      <c r="D3" s="333" t="s">
        <v>393</v>
      </c>
      <c r="E3" s="332" t="s">
        <v>653</v>
      </c>
      <c r="F3" s="337" t="s">
        <v>654</v>
      </c>
      <c r="G3" s="338"/>
      <c r="H3" s="338"/>
      <c r="I3" s="338"/>
      <c r="J3" s="338"/>
      <c r="K3" s="338"/>
      <c r="L3" s="338"/>
      <c r="M3" s="339"/>
      <c r="N3" s="340" t="s">
        <v>656</v>
      </c>
      <c r="O3" s="340" t="s">
        <v>658</v>
      </c>
      <c r="P3" s="333" t="s">
        <v>393</v>
      </c>
      <c r="Q3" s="332" t="s">
        <v>659</v>
      </c>
      <c r="R3" s="332" t="s">
        <v>394</v>
      </c>
      <c r="S3" s="332" t="s">
        <v>395</v>
      </c>
      <c r="T3" s="332" t="s">
        <v>396</v>
      </c>
      <c r="U3" s="332" t="s">
        <v>397</v>
      </c>
      <c r="V3" s="332" t="s">
        <v>399</v>
      </c>
      <c r="W3" s="332" t="s">
        <v>400</v>
      </c>
      <c r="X3" s="333" t="s">
        <v>393</v>
      </c>
      <c r="Y3" s="332" t="s">
        <v>659</v>
      </c>
      <c r="Z3" s="332" t="s">
        <v>394</v>
      </c>
      <c r="AA3" s="332" t="s">
        <v>395</v>
      </c>
      <c r="AB3" s="332" t="s">
        <v>396</v>
      </c>
      <c r="AC3" s="332" t="s">
        <v>397</v>
      </c>
      <c r="AD3" s="332" t="s">
        <v>399</v>
      </c>
      <c r="AE3" s="332" t="s">
        <v>400</v>
      </c>
      <c r="AF3" s="333" t="s">
        <v>393</v>
      </c>
      <c r="AG3" s="332" t="s">
        <v>659</v>
      </c>
      <c r="AH3" s="332" t="s">
        <v>394</v>
      </c>
      <c r="AI3" s="332" t="s">
        <v>395</v>
      </c>
      <c r="AJ3" s="332" t="s">
        <v>396</v>
      </c>
      <c r="AK3" s="332" t="s">
        <v>397</v>
      </c>
      <c r="AL3" s="332" t="s">
        <v>399</v>
      </c>
      <c r="AM3" s="332" t="s">
        <v>400</v>
      </c>
      <c r="AN3" s="333" t="s">
        <v>393</v>
      </c>
      <c r="AO3" s="332" t="s">
        <v>659</v>
      </c>
      <c r="AP3" s="332" t="s">
        <v>394</v>
      </c>
      <c r="AQ3" s="332" t="s">
        <v>395</v>
      </c>
      <c r="AR3" s="332" t="s">
        <v>396</v>
      </c>
      <c r="AS3" s="332" t="s">
        <v>397</v>
      </c>
      <c r="AT3" s="332" t="s">
        <v>399</v>
      </c>
      <c r="AU3" s="332" t="s">
        <v>400</v>
      </c>
      <c r="AV3" s="333" t="s">
        <v>393</v>
      </c>
      <c r="AW3" s="332" t="s">
        <v>659</v>
      </c>
      <c r="AX3" s="332" t="s">
        <v>394</v>
      </c>
      <c r="AY3" s="332" t="s">
        <v>395</v>
      </c>
      <c r="AZ3" s="332" t="s">
        <v>396</v>
      </c>
      <c r="BA3" s="332" t="s">
        <v>397</v>
      </c>
      <c r="BB3" s="332" t="s">
        <v>399</v>
      </c>
      <c r="BC3" s="332" t="s">
        <v>400</v>
      </c>
      <c r="BD3" s="333" t="s">
        <v>393</v>
      </c>
      <c r="BE3" s="332" t="s">
        <v>659</v>
      </c>
      <c r="BF3" s="332" t="s">
        <v>394</v>
      </c>
      <c r="BG3" s="332" t="s">
        <v>395</v>
      </c>
      <c r="BH3" s="332" t="s">
        <v>396</v>
      </c>
      <c r="BI3" s="332" t="s">
        <v>397</v>
      </c>
      <c r="BJ3" s="332" t="s">
        <v>399</v>
      </c>
      <c r="BK3" s="332" t="s">
        <v>400</v>
      </c>
      <c r="BL3" s="333" t="s">
        <v>393</v>
      </c>
      <c r="BM3" s="332" t="s">
        <v>659</v>
      </c>
      <c r="BN3" s="332" t="s">
        <v>394</v>
      </c>
      <c r="BO3" s="332" t="s">
        <v>395</v>
      </c>
      <c r="BP3" s="332" t="s">
        <v>396</v>
      </c>
      <c r="BQ3" s="332" t="s">
        <v>397</v>
      </c>
      <c r="BR3" s="332" t="s">
        <v>399</v>
      </c>
      <c r="BS3" s="332" t="s">
        <v>400</v>
      </c>
      <c r="BT3" s="333" t="s">
        <v>393</v>
      </c>
      <c r="BU3" s="332" t="s">
        <v>659</v>
      </c>
      <c r="BV3" s="332" t="s">
        <v>394</v>
      </c>
      <c r="BW3" s="332" t="s">
        <v>395</v>
      </c>
      <c r="BX3" s="332" t="s">
        <v>396</v>
      </c>
      <c r="BY3" s="332" t="s">
        <v>397</v>
      </c>
      <c r="BZ3" s="332" t="s">
        <v>399</v>
      </c>
      <c r="CA3" s="332" t="s">
        <v>400</v>
      </c>
      <c r="CB3" s="333" t="s">
        <v>393</v>
      </c>
      <c r="CC3" s="332" t="s">
        <v>659</v>
      </c>
      <c r="CD3" s="332" t="s">
        <v>394</v>
      </c>
      <c r="CE3" s="332" t="s">
        <v>395</v>
      </c>
      <c r="CF3" s="332" t="s">
        <v>396</v>
      </c>
      <c r="CG3" s="332" t="s">
        <v>397</v>
      </c>
      <c r="CH3" s="332" t="s">
        <v>399</v>
      </c>
      <c r="CI3" s="332" t="s">
        <v>400</v>
      </c>
      <c r="CJ3" s="333" t="s">
        <v>393</v>
      </c>
      <c r="CK3" s="332" t="s">
        <v>659</v>
      </c>
      <c r="CL3" s="332" t="s">
        <v>394</v>
      </c>
      <c r="CM3" s="332" t="s">
        <v>395</v>
      </c>
      <c r="CN3" s="332" t="s">
        <v>396</v>
      </c>
      <c r="CO3" s="332" t="s">
        <v>397</v>
      </c>
      <c r="CP3" s="332" t="s">
        <v>399</v>
      </c>
      <c r="CQ3" s="332" t="s">
        <v>400</v>
      </c>
      <c r="CR3" s="333" t="s">
        <v>393</v>
      </c>
      <c r="CS3" s="332" t="s">
        <v>659</v>
      </c>
      <c r="CT3" s="332" t="s">
        <v>394</v>
      </c>
      <c r="CU3" s="332" t="s">
        <v>395</v>
      </c>
      <c r="CV3" s="332" t="s">
        <v>396</v>
      </c>
      <c r="CW3" s="332" t="s">
        <v>397</v>
      </c>
      <c r="CX3" s="332" t="s">
        <v>399</v>
      </c>
      <c r="CY3" s="332" t="s">
        <v>400</v>
      </c>
    </row>
    <row r="4" spans="1:103" ht="25.5" customHeight="1">
      <c r="A4" s="315"/>
      <c r="B4" s="335"/>
      <c r="C4" s="317"/>
      <c r="D4" s="333"/>
      <c r="E4" s="333"/>
      <c r="F4" s="333" t="s">
        <v>393</v>
      </c>
      <c r="G4" s="340" t="s">
        <v>661</v>
      </c>
      <c r="H4" s="340" t="s">
        <v>662</v>
      </c>
      <c r="I4" s="340" t="s">
        <v>663</v>
      </c>
      <c r="J4" s="340" t="s">
        <v>664</v>
      </c>
      <c r="K4" s="340" t="s">
        <v>665</v>
      </c>
      <c r="L4" s="340" t="s">
        <v>666</v>
      </c>
      <c r="M4" s="340" t="s">
        <v>667</v>
      </c>
      <c r="N4" s="341"/>
      <c r="O4" s="341"/>
      <c r="P4" s="333"/>
      <c r="Q4" s="333"/>
      <c r="R4" s="333"/>
      <c r="S4" s="333"/>
      <c r="T4" s="333"/>
      <c r="U4" s="333"/>
      <c r="V4" s="333"/>
      <c r="W4" s="333"/>
      <c r="X4" s="333"/>
      <c r="Y4" s="333"/>
      <c r="Z4" s="333"/>
      <c r="AA4" s="333"/>
      <c r="AB4" s="333"/>
      <c r="AC4" s="333"/>
      <c r="AD4" s="333"/>
      <c r="AE4" s="333"/>
      <c r="AF4" s="333"/>
      <c r="AG4" s="333"/>
      <c r="AH4" s="333"/>
      <c r="AI4" s="333"/>
      <c r="AJ4" s="333"/>
      <c r="AK4" s="333"/>
      <c r="AL4" s="333"/>
      <c r="AM4" s="333"/>
      <c r="AN4" s="333"/>
      <c r="AO4" s="333"/>
      <c r="AP4" s="333"/>
      <c r="AQ4" s="333"/>
      <c r="AR4" s="333"/>
      <c r="AS4" s="333"/>
      <c r="AT4" s="333"/>
      <c r="AU4" s="333"/>
      <c r="AV4" s="333"/>
      <c r="AW4" s="333"/>
      <c r="AX4" s="333"/>
      <c r="AY4" s="333"/>
      <c r="AZ4" s="333"/>
      <c r="BA4" s="333"/>
      <c r="BB4" s="333"/>
      <c r="BC4" s="333"/>
      <c r="BD4" s="333"/>
      <c r="BE4" s="333"/>
      <c r="BF4" s="333"/>
      <c r="BG4" s="333"/>
      <c r="BH4" s="333"/>
      <c r="BI4" s="333"/>
      <c r="BJ4" s="333"/>
      <c r="BK4" s="333"/>
      <c r="BL4" s="333"/>
      <c r="BM4" s="333"/>
      <c r="BN4" s="333"/>
      <c r="BO4" s="333"/>
      <c r="BP4" s="333"/>
      <c r="BQ4" s="333"/>
      <c r="BR4" s="333"/>
      <c r="BS4" s="333"/>
      <c r="BT4" s="333"/>
      <c r="BU4" s="333"/>
      <c r="BV4" s="333"/>
      <c r="BW4" s="333"/>
      <c r="BX4" s="333"/>
      <c r="BY4" s="333"/>
      <c r="BZ4" s="333"/>
      <c r="CA4" s="333"/>
      <c r="CB4" s="333"/>
      <c r="CC4" s="333"/>
      <c r="CD4" s="333"/>
      <c r="CE4" s="333"/>
      <c r="CF4" s="333"/>
      <c r="CG4" s="333"/>
      <c r="CH4" s="333"/>
      <c r="CI4" s="333"/>
      <c r="CJ4" s="333"/>
      <c r="CK4" s="333"/>
      <c r="CL4" s="333"/>
      <c r="CM4" s="333"/>
      <c r="CN4" s="333"/>
      <c r="CO4" s="333"/>
      <c r="CP4" s="333"/>
      <c r="CQ4" s="333"/>
      <c r="CR4" s="333"/>
      <c r="CS4" s="333"/>
      <c r="CT4" s="333"/>
      <c r="CU4" s="333"/>
      <c r="CV4" s="333"/>
      <c r="CW4" s="333"/>
      <c r="CX4" s="333"/>
      <c r="CY4" s="333"/>
    </row>
    <row r="5" spans="1:103" ht="25.5" customHeight="1">
      <c r="A5" s="315"/>
      <c r="B5" s="335"/>
      <c r="C5" s="317"/>
      <c r="D5" s="242"/>
      <c r="E5" s="333"/>
      <c r="F5" s="333"/>
      <c r="G5" s="341"/>
      <c r="H5" s="341"/>
      <c r="I5" s="341"/>
      <c r="J5" s="341"/>
      <c r="K5" s="341"/>
      <c r="L5" s="341"/>
      <c r="M5" s="341"/>
      <c r="N5" s="341"/>
      <c r="O5" s="341"/>
      <c r="P5" s="333"/>
      <c r="Q5" s="333"/>
      <c r="R5" s="333"/>
      <c r="S5" s="333"/>
      <c r="T5" s="333"/>
      <c r="U5" s="333"/>
      <c r="V5" s="333"/>
      <c r="W5" s="333"/>
      <c r="X5" s="333"/>
      <c r="Y5" s="333"/>
      <c r="Z5" s="333"/>
      <c r="AA5" s="333"/>
      <c r="AB5" s="333"/>
      <c r="AC5" s="333"/>
      <c r="AD5" s="333"/>
      <c r="AE5" s="333"/>
      <c r="AF5" s="333"/>
      <c r="AG5" s="333"/>
      <c r="AH5" s="333"/>
      <c r="AI5" s="333"/>
      <c r="AJ5" s="333"/>
      <c r="AK5" s="333"/>
      <c r="AL5" s="333"/>
      <c r="AM5" s="333"/>
      <c r="AN5" s="333"/>
      <c r="AO5" s="333"/>
      <c r="AP5" s="333"/>
      <c r="AQ5" s="333"/>
      <c r="AR5" s="333"/>
      <c r="AS5" s="333"/>
      <c r="AT5" s="333"/>
      <c r="AU5" s="333"/>
      <c r="AV5" s="333"/>
      <c r="AW5" s="333"/>
      <c r="AX5" s="333"/>
      <c r="AY5" s="333"/>
      <c r="AZ5" s="333"/>
      <c r="BA5" s="333"/>
      <c r="BB5" s="333"/>
      <c r="BC5" s="333"/>
      <c r="BD5" s="333"/>
      <c r="BE5" s="333"/>
      <c r="BF5" s="333"/>
      <c r="BG5" s="333"/>
      <c r="BH5" s="333"/>
      <c r="BI5" s="333"/>
      <c r="BJ5" s="333"/>
      <c r="BK5" s="333"/>
      <c r="BL5" s="333"/>
      <c r="BM5" s="333"/>
      <c r="BN5" s="333"/>
      <c r="BO5" s="333"/>
      <c r="BP5" s="333"/>
      <c r="BQ5" s="333"/>
      <c r="BR5" s="333"/>
      <c r="BS5" s="333"/>
      <c r="BT5" s="333"/>
      <c r="BU5" s="333"/>
      <c r="BV5" s="333"/>
      <c r="BW5" s="333"/>
      <c r="BX5" s="333"/>
      <c r="BY5" s="333"/>
      <c r="BZ5" s="333"/>
      <c r="CA5" s="333"/>
      <c r="CB5" s="333"/>
      <c r="CC5" s="333"/>
      <c r="CD5" s="333"/>
      <c r="CE5" s="333"/>
      <c r="CF5" s="333"/>
      <c r="CG5" s="333"/>
      <c r="CH5" s="333"/>
      <c r="CI5" s="333"/>
      <c r="CJ5" s="333"/>
      <c r="CK5" s="333"/>
      <c r="CL5" s="333"/>
      <c r="CM5" s="333"/>
      <c r="CN5" s="333"/>
      <c r="CO5" s="333"/>
      <c r="CP5" s="333"/>
      <c r="CQ5" s="333"/>
      <c r="CR5" s="333"/>
      <c r="CS5" s="333"/>
      <c r="CT5" s="333"/>
      <c r="CU5" s="333"/>
      <c r="CV5" s="333"/>
      <c r="CW5" s="333"/>
      <c r="CX5" s="333"/>
      <c r="CY5" s="333"/>
    </row>
    <row r="6" spans="1:103" s="204" customFormat="1" ht="13.5">
      <c r="A6" s="315"/>
      <c r="B6" s="336"/>
      <c r="C6" s="317"/>
      <c r="D6" s="246" t="s">
        <v>401</v>
      </c>
      <c r="E6" s="246" t="s">
        <v>401</v>
      </c>
      <c r="F6" s="246" t="s">
        <v>401</v>
      </c>
      <c r="G6" s="246" t="s">
        <v>401</v>
      </c>
      <c r="H6" s="246" t="s">
        <v>401</v>
      </c>
      <c r="I6" s="246" t="s">
        <v>401</v>
      </c>
      <c r="J6" s="246" t="s">
        <v>401</v>
      </c>
      <c r="K6" s="246" t="s">
        <v>401</v>
      </c>
      <c r="L6" s="246" t="s">
        <v>401</v>
      </c>
      <c r="M6" s="246" t="s">
        <v>401</v>
      </c>
      <c r="N6" s="246" t="s">
        <v>401</v>
      </c>
      <c r="O6" s="246" t="s">
        <v>401</v>
      </c>
      <c r="P6" s="246" t="s">
        <v>401</v>
      </c>
      <c r="Q6" s="246" t="s">
        <v>401</v>
      </c>
      <c r="R6" s="246" t="s">
        <v>401</v>
      </c>
      <c r="S6" s="246" t="s">
        <v>401</v>
      </c>
      <c r="T6" s="246" t="s">
        <v>401</v>
      </c>
      <c r="U6" s="246" t="s">
        <v>401</v>
      </c>
      <c r="V6" s="246" t="s">
        <v>401</v>
      </c>
      <c r="W6" s="246" t="s">
        <v>401</v>
      </c>
      <c r="X6" s="246" t="s">
        <v>401</v>
      </c>
      <c r="Y6" s="246" t="s">
        <v>401</v>
      </c>
      <c r="Z6" s="246" t="s">
        <v>401</v>
      </c>
      <c r="AA6" s="246" t="s">
        <v>401</v>
      </c>
      <c r="AB6" s="246" t="s">
        <v>401</v>
      </c>
      <c r="AC6" s="246" t="s">
        <v>401</v>
      </c>
      <c r="AD6" s="246" t="s">
        <v>401</v>
      </c>
      <c r="AE6" s="246" t="s">
        <v>401</v>
      </c>
      <c r="AF6" s="246" t="s">
        <v>401</v>
      </c>
      <c r="AG6" s="246" t="s">
        <v>401</v>
      </c>
      <c r="AH6" s="246" t="s">
        <v>401</v>
      </c>
      <c r="AI6" s="246" t="s">
        <v>401</v>
      </c>
      <c r="AJ6" s="246" t="s">
        <v>401</v>
      </c>
      <c r="AK6" s="246" t="s">
        <v>401</v>
      </c>
      <c r="AL6" s="246" t="s">
        <v>401</v>
      </c>
      <c r="AM6" s="246" t="s">
        <v>401</v>
      </c>
      <c r="AN6" s="246" t="s">
        <v>401</v>
      </c>
      <c r="AO6" s="246" t="s">
        <v>401</v>
      </c>
      <c r="AP6" s="246" t="s">
        <v>401</v>
      </c>
      <c r="AQ6" s="246" t="s">
        <v>401</v>
      </c>
      <c r="AR6" s="246" t="s">
        <v>401</v>
      </c>
      <c r="AS6" s="246" t="s">
        <v>401</v>
      </c>
      <c r="AT6" s="246" t="s">
        <v>401</v>
      </c>
      <c r="AU6" s="246" t="s">
        <v>401</v>
      </c>
      <c r="AV6" s="246" t="s">
        <v>401</v>
      </c>
      <c r="AW6" s="246" t="s">
        <v>401</v>
      </c>
      <c r="AX6" s="246" t="s">
        <v>401</v>
      </c>
      <c r="AY6" s="246" t="s">
        <v>401</v>
      </c>
      <c r="AZ6" s="246" t="s">
        <v>401</v>
      </c>
      <c r="BA6" s="246" t="s">
        <v>401</v>
      </c>
      <c r="BB6" s="246" t="s">
        <v>401</v>
      </c>
      <c r="BC6" s="246" t="s">
        <v>401</v>
      </c>
      <c r="BD6" s="246" t="s">
        <v>401</v>
      </c>
      <c r="BE6" s="246" t="s">
        <v>401</v>
      </c>
      <c r="BF6" s="246" t="s">
        <v>401</v>
      </c>
      <c r="BG6" s="246" t="s">
        <v>401</v>
      </c>
      <c r="BH6" s="246" t="s">
        <v>401</v>
      </c>
      <c r="BI6" s="246" t="s">
        <v>401</v>
      </c>
      <c r="BJ6" s="246" t="s">
        <v>401</v>
      </c>
      <c r="BK6" s="246" t="s">
        <v>401</v>
      </c>
      <c r="BL6" s="246" t="s">
        <v>401</v>
      </c>
      <c r="BM6" s="246" t="s">
        <v>401</v>
      </c>
      <c r="BN6" s="246" t="s">
        <v>401</v>
      </c>
      <c r="BO6" s="246" t="s">
        <v>401</v>
      </c>
      <c r="BP6" s="246" t="s">
        <v>401</v>
      </c>
      <c r="BQ6" s="246" t="s">
        <v>401</v>
      </c>
      <c r="BR6" s="246" t="s">
        <v>401</v>
      </c>
      <c r="BS6" s="246" t="s">
        <v>401</v>
      </c>
      <c r="BT6" s="246" t="s">
        <v>401</v>
      </c>
      <c r="BU6" s="246" t="s">
        <v>401</v>
      </c>
      <c r="BV6" s="246" t="s">
        <v>401</v>
      </c>
      <c r="BW6" s="246" t="s">
        <v>401</v>
      </c>
      <c r="BX6" s="246" t="s">
        <v>401</v>
      </c>
      <c r="BY6" s="246" t="s">
        <v>401</v>
      </c>
      <c r="BZ6" s="246" t="s">
        <v>401</v>
      </c>
      <c r="CA6" s="246" t="s">
        <v>401</v>
      </c>
      <c r="CB6" s="246" t="s">
        <v>401</v>
      </c>
      <c r="CC6" s="246" t="s">
        <v>401</v>
      </c>
      <c r="CD6" s="246" t="s">
        <v>401</v>
      </c>
      <c r="CE6" s="246" t="s">
        <v>401</v>
      </c>
      <c r="CF6" s="246" t="s">
        <v>401</v>
      </c>
      <c r="CG6" s="246" t="s">
        <v>401</v>
      </c>
      <c r="CH6" s="246" t="s">
        <v>401</v>
      </c>
      <c r="CI6" s="246" t="s">
        <v>401</v>
      </c>
      <c r="CJ6" s="246" t="s">
        <v>401</v>
      </c>
      <c r="CK6" s="246" t="s">
        <v>401</v>
      </c>
      <c r="CL6" s="246" t="s">
        <v>401</v>
      </c>
      <c r="CM6" s="246" t="s">
        <v>401</v>
      </c>
      <c r="CN6" s="246" t="s">
        <v>401</v>
      </c>
      <c r="CO6" s="246" t="s">
        <v>401</v>
      </c>
      <c r="CP6" s="246" t="s">
        <v>401</v>
      </c>
      <c r="CQ6" s="246" t="s">
        <v>401</v>
      </c>
      <c r="CR6" s="246" t="s">
        <v>401</v>
      </c>
      <c r="CS6" s="246" t="s">
        <v>401</v>
      </c>
      <c r="CT6" s="246" t="s">
        <v>401</v>
      </c>
      <c r="CU6" s="246" t="s">
        <v>401</v>
      </c>
      <c r="CV6" s="246" t="s">
        <v>401</v>
      </c>
      <c r="CW6" s="246" t="s">
        <v>401</v>
      </c>
      <c r="CX6" s="246" t="s">
        <v>401</v>
      </c>
      <c r="CY6" s="246" t="s">
        <v>401</v>
      </c>
    </row>
    <row r="7" spans="1:103" s="205" customFormat="1" ht="12" customHeight="1">
      <c r="A7" s="197" t="s">
        <v>402</v>
      </c>
      <c r="B7" s="212" t="s">
        <v>403</v>
      </c>
      <c r="C7" s="198" t="s">
        <v>393</v>
      </c>
      <c r="D7" s="276">
        <f>SUM(D8:D42)</f>
        <v>0</v>
      </c>
      <c r="E7" s="276">
        <f>SUM(E8:E42)</f>
        <v>0</v>
      </c>
      <c r="F7" s="276">
        <f>SUM(F8:F42)</f>
        <v>0</v>
      </c>
      <c r="G7" s="276">
        <f>SUM(G8:G42)</f>
        <v>0</v>
      </c>
      <c r="H7" s="276">
        <f>SUM(H8:H42)</f>
        <v>0</v>
      </c>
      <c r="I7" s="276">
        <f>SUM(I8:I42)</f>
        <v>0</v>
      </c>
      <c r="J7" s="276">
        <f>SUM(J8:J42)</f>
        <v>0</v>
      </c>
      <c r="K7" s="276">
        <f>SUM(K8:K42)</f>
        <v>0</v>
      </c>
      <c r="L7" s="276">
        <f>SUM(L8:L42)</f>
        <v>0</v>
      </c>
      <c r="M7" s="276">
        <f>SUM(M8:M42)</f>
        <v>0</v>
      </c>
      <c r="N7" s="276">
        <f>SUM(N8:N42)</f>
        <v>0</v>
      </c>
      <c r="O7" s="276">
        <f>SUM(O8:O42)</f>
        <v>0</v>
      </c>
      <c r="P7" s="276">
        <f>SUM(P8:P42)</f>
        <v>0</v>
      </c>
      <c r="Q7" s="276">
        <f>SUM(Q8:Q42)</f>
        <v>0</v>
      </c>
      <c r="R7" s="276">
        <f>SUM(R8:R42)</f>
        <v>0</v>
      </c>
      <c r="S7" s="276">
        <f>SUM(S8:S42)</f>
        <v>0</v>
      </c>
      <c r="T7" s="276">
        <f>SUM(T8:T42)</f>
        <v>0</v>
      </c>
      <c r="U7" s="276">
        <f>SUM(U8:U42)</f>
        <v>0</v>
      </c>
      <c r="V7" s="276">
        <f>SUM(V8:V42)</f>
        <v>0</v>
      </c>
      <c r="W7" s="276">
        <f>SUM(W8:W42)</f>
        <v>0</v>
      </c>
      <c r="X7" s="276">
        <f>SUM(X8:X42)</f>
        <v>0</v>
      </c>
      <c r="Y7" s="276">
        <f>SUM(Y8:Y42)</f>
        <v>0</v>
      </c>
      <c r="Z7" s="276">
        <f>SUM(Z8:Z42)</f>
        <v>0</v>
      </c>
      <c r="AA7" s="276">
        <f>SUM(AA8:AA42)</f>
        <v>0</v>
      </c>
      <c r="AB7" s="276">
        <f>SUM(AB8:AB42)</f>
        <v>0</v>
      </c>
      <c r="AC7" s="276">
        <f>SUM(AC8:AC42)</f>
        <v>0</v>
      </c>
      <c r="AD7" s="276">
        <f>SUM(AD8:AD42)</f>
        <v>0</v>
      </c>
      <c r="AE7" s="276">
        <f>SUM(AE8:AE42)</f>
        <v>0</v>
      </c>
      <c r="AF7" s="276">
        <f>SUM(AF8:AF42)</f>
        <v>0</v>
      </c>
      <c r="AG7" s="276">
        <f>SUM(AG8:AG42)</f>
        <v>0</v>
      </c>
      <c r="AH7" s="276">
        <f>SUM(AH8:AH42)</f>
        <v>0</v>
      </c>
      <c r="AI7" s="276">
        <f>SUM(AI8:AI42)</f>
        <v>0</v>
      </c>
      <c r="AJ7" s="276">
        <f>SUM(AJ8:AJ42)</f>
        <v>0</v>
      </c>
      <c r="AK7" s="276">
        <f>SUM(AK8:AK42)</f>
        <v>0</v>
      </c>
      <c r="AL7" s="276">
        <f>SUM(AL8:AL42)</f>
        <v>0</v>
      </c>
      <c r="AM7" s="276">
        <f>SUM(AM8:AM42)</f>
        <v>0</v>
      </c>
      <c r="AN7" s="276">
        <f>SUM(AN8:AN42)</f>
        <v>0</v>
      </c>
      <c r="AO7" s="276">
        <f>SUM(AO8:AO42)</f>
        <v>0</v>
      </c>
      <c r="AP7" s="276">
        <f>SUM(AP8:AP42)</f>
        <v>0</v>
      </c>
      <c r="AQ7" s="276">
        <f>SUM(AQ8:AQ42)</f>
        <v>0</v>
      </c>
      <c r="AR7" s="276">
        <f>SUM(AR8:AR42)</f>
        <v>0</v>
      </c>
      <c r="AS7" s="276">
        <f>SUM(AS8:AS42)</f>
        <v>0</v>
      </c>
      <c r="AT7" s="276">
        <f>SUM(AT8:AT42)</f>
        <v>0</v>
      </c>
      <c r="AU7" s="276">
        <f>SUM(AU8:AU42)</f>
        <v>0</v>
      </c>
      <c r="AV7" s="276">
        <f>SUM(AV8:AV42)</f>
        <v>0</v>
      </c>
      <c r="AW7" s="276">
        <f>SUM(AW8:AW42)</f>
        <v>0</v>
      </c>
      <c r="AX7" s="276">
        <f>SUM(AX8:AX42)</f>
        <v>0</v>
      </c>
      <c r="AY7" s="276">
        <f>SUM(AY8:AY42)</f>
        <v>0</v>
      </c>
      <c r="AZ7" s="276">
        <f>SUM(AZ8:AZ42)</f>
        <v>0</v>
      </c>
      <c r="BA7" s="276">
        <f>SUM(BA8:BA42)</f>
        <v>0</v>
      </c>
      <c r="BB7" s="276">
        <f>SUM(BB8:BB42)</f>
        <v>0</v>
      </c>
      <c r="BC7" s="276">
        <f>SUM(BC8:BC42)</f>
        <v>0</v>
      </c>
      <c r="BD7" s="276">
        <f>SUM(BD8:BD42)</f>
        <v>0</v>
      </c>
      <c r="BE7" s="276">
        <f>SUM(BE8:BE42)</f>
        <v>0</v>
      </c>
      <c r="BF7" s="276">
        <f>SUM(BF8:BF42)</f>
        <v>0</v>
      </c>
      <c r="BG7" s="276">
        <f>SUM(BG8:BG42)</f>
        <v>0</v>
      </c>
      <c r="BH7" s="276">
        <f>SUM(BH8:BH42)</f>
        <v>0</v>
      </c>
      <c r="BI7" s="276">
        <f>SUM(BI8:BI42)</f>
        <v>0</v>
      </c>
      <c r="BJ7" s="276">
        <f>SUM(BJ8:BJ42)</f>
        <v>0</v>
      </c>
      <c r="BK7" s="276">
        <f>SUM(BK8:BK42)</f>
        <v>0</v>
      </c>
      <c r="BL7" s="276">
        <f>SUM(BL8:BL42)</f>
        <v>0</v>
      </c>
      <c r="BM7" s="276">
        <f>SUM(BM8:BM42)</f>
        <v>0</v>
      </c>
      <c r="BN7" s="276">
        <f>SUM(BN8:BN42)</f>
        <v>0</v>
      </c>
      <c r="BO7" s="276">
        <f>SUM(BO8:BO42)</f>
        <v>0</v>
      </c>
      <c r="BP7" s="276">
        <f>SUM(BP8:BP42)</f>
        <v>0</v>
      </c>
      <c r="BQ7" s="276">
        <f>SUM(BQ8:BQ42)</f>
        <v>0</v>
      </c>
      <c r="BR7" s="276">
        <f>SUM(BR8:BR42)</f>
        <v>0</v>
      </c>
      <c r="BS7" s="276">
        <f>SUM(BS8:BS42)</f>
        <v>0</v>
      </c>
      <c r="BT7" s="276">
        <f>SUM(BT8:BT42)</f>
        <v>0</v>
      </c>
      <c r="BU7" s="276">
        <f>SUM(BU8:BU42)</f>
        <v>0</v>
      </c>
      <c r="BV7" s="276">
        <f>SUM(BV8:BV42)</f>
        <v>0</v>
      </c>
      <c r="BW7" s="276">
        <f>SUM(BW8:BW42)</f>
        <v>0</v>
      </c>
      <c r="BX7" s="276">
        <f>SUM(BX8:BX42)</f>
        <v>0</v>
      </c>
      <c r="BY7" s="276">
        <f>SUM(BY8:BY42)</f>
        <v>0</v>
      </c>
      <c r="BZ7" s="276">
        <f>SUM(BZ8:BZ42)</f>
        <v>0</v>
      </c>
      <c r="CA7" s="276">
        <f>SUM(CA8:CA42)</f>
        <v>0</v>
      </c>
      <c r="CB7" s="276">
        <f>SUM(CB8:CB42)</f>
        <v>0</v>
      </c>
      <c r="CC7" s="276">
        <f>SUM(CC8:CC42)</f>
        <v>0</v>
      </c>
      <c r="CD7" s="276">
        <f>SUM(CD8:CD42)</f>
        <v>0</v>
      </c>
      <c r="CE7" s="276">
        <f>SUM(CE8:CE42)</f>
        <v>0</v>
      </c>
      <c r="CF7" s="276">
        <f>SUM(CF8:CF42)</f>
        <v>0</v>
      </c>
      <c r="CG7" s="276">
        <f>SUM(CG8:CG42)</f>
        <v>0</v>
      </c>
      <c r="CH7" s="276">
        <f>SUM(CH8:CH42)</f>
        <v>0</v>
      </c>
      <c r="CI7" s="276">
        <f>SUM(CI8:CI42)</f>
        <v>0</v>
      </c>
      <c r="CJ7" s="276">
        <f>SUM(CJ8:CJ42)</f>
        <v>0</v>
      </c>
      <c r="CK7" s="276">
        <f>SUM(CK8:CK42)</f>
        <v>0</v>
      </c>
      <c r="CL7" s="276">
        <f>SUM(CL8:CL42)</f>
        <v>0</v>
      </c>
      <c r="CM7" s="276">
        <f>SUM(CM8:CM42)</f>
        <v>0</v>
      </c>
      <c r="CN7" s="276">
        <f>SUM(CN8:CN42)</f>
        <v>0</v>
      </c>
      <c r="CO7" s="276">
        <f>SUM(CO8:CO42)</f>
        <v>0</v>
      </c>
      <c r="CP7" s="276">
        <f>SUM(CP8:CP42)</f>
        <v>0</v>
      </c>
      <c r="CQ7" s="276">
        <f>SUM(CQ8:CQ42)</f>
        <v>0</v>
      </c>
      <c r="CR7" s="276">
        <f>SUM(CR8:CR42)</f>
        <v>0</v>
      </c>
      <c r="CS7" s="276">
        <f>SUM(CS8:CS42)</f>
        <v>0</v>
      </c>
      <c r="CT7" s="276">
        <f>SUM(CT8:CT42)</f>
        <v>0</v>
      </c>
      <c r="CU7" s="276">
        <f>SUM(CU8:CU42)</f>
        <v>0</v>
      </c>
      <c r="CV7" s="276">
        <f>SUM(CV8:CV42)</f>
        <v>0</v>
      </c>
      <c r="CW7" s="276">
        <f>SUM(CW8:CW42)</f>
        <v>0</v>
      </c>
      <c r="CX7" s="276">
        <f>SUM(CX8:CX42)</f>
        <v>0</v>
      </c>
      <c r="CY7" s="276">
        <f>SUM(CY8:CY42)</f>
        <v>0</v>
      </c>
    </row>
    <row r="8" spans="1:103" s="201" customFormat="1" ht="12" customHeight="1">
      <c r="A8" s="200" t="s">
        <v>402</v>
      </c>
      <c r="B8" s="214" t="s">
        <v>404</v>
      </c>
      <c r="C8" s="200" t="s">
        <v>405</v>
      </c>
      <c r="D8" s="249">
        <f>SUM(E8,F8,N8,O8)</f>
        <v>0</v>
      </c>
      <c r="E8" s="249">
        <f>X8</f>
        <v>0</v>
      </c>
      <c r="F8" s="249">
        <f>SUM(G8:M8)</f>
        <v>0</v>
      </c>
      <c r="G8" s="249">
        <f>AF8</f>
        <v>0</v>
      </c>
      <c r="H8" s="249">
        <f>AN8</f>
        <v>0</v>
      </c>
      <c r="I8" s="249">
        <f>AV8</f>
        <v>0</v>
      </c>
      <c r="J8" s="249">
        <f>BD8</f>
        <v>0</v>
      </c>
      <c r="K8" s="249">
        <f>BL8</f>
        <v>0</v>
      </c>
      <c r="L8" s="249">
        <f>BT8</f>
        <v>0</v>
      </c>
      <c r="M8" s="249">
        <f>CB8</f>
        <v>0</v>
      </c>
      <c r="N8" s="249">
        <f>CJ8</f>
        <v>0</v>
      </c>
      <c r="O8" s="249">
        <f>CR8</f>
        <v>0</v>
      </c>
      <c r="P8" s="249">
        <f>SUM(Q8:W8)</f>
        <v>0</v>
      </c>
      <c r="Q8" s="249">
        <f>SUM(Y8,AG8,AO8,AW8,BE8,BM8,BU8,CC8,CK8,CS8)</f>
        <v>0</v>
      </c>
      <c r="R8" s="249">
        <f>SUM(Z8,AH8,AP8,AX8,BF8,BN8,BV8,CD8,CL8,CT8)</f>
        <v>0</v>
      </c>
      <c r="S8" s="249">
        <f>SUM(AA8,AI8,AQ8,AY8,BG8,BO8,BW8,CE8,CM8,CU8)</f>
        <v>0</v>
      </c>
      <c r="T8" s="249">
        <f>SUM(AB8,AJ8,AR8,AZ8,BH8,BP8,BX8,CF8,CN8,CV8)</f>
        <v>0</v>
      </c>
      <c r="U8" s="249">
        <f>SUM(AC8,AK8,AS8,BA8,BI8,BQ8,BY8,CG8,CO8,CW8)</f>
        <v>0</v>
      </c>
      <c r="V8" s="249">
        <f>SUM(AD8,AL8,AT8,BB8,BJ8,BR8,BZ8,CH8,CP8,CX8)</f>
        <v>0</v>
      </c>
      <c r="W8" s="249">
        <f>SUM(AE8,AM8,AU8,BC8,BK8,BS8,CA8,CI8,CQ8,CY8)</f>
        <v>0</v>
      </c>
      <c r="X8" s="249">
        <f>SUM(Y8:AE8)</f>
        <v>0</v>
      </c>
      <c r="Y8" s="249">
        <v>0</v>
      </c>
      <c r="Z8" s="249">
        <v>0</v>
      </c>
      <c r="AA8" s="249">
        <v>0</v>
      </c>
      <c r="AB8" s="249">
        <v>0</v>
      </c>
      <c r="AC8" s="249">
        <v>0</v>
      </c>
      <c r="AD8" s="249">
        <v>0</v>
      </c>
      <c r="AE8" s="249">
        <v>0</v>
      </c>
      <c r="AF8" s="249">
        <f>SUM(AG8:AM8)</f>
        <v>0</v>
      </c>
      <c r="AG8" s="249">
        <v>0</v>
      </c>
      <c r="AH8" s="249">
        <v>0</v>
      </c>
      <c r="AI8" s="249">
        <v>0</v>
      </c>
      <c r="AJ8" s="249">
        <v>0</v>
      </c>
      <c r="AK8" s="249">
        <v>0</v>
      </c>
      <c r="AL8" s="249">
        <v>0</v>
      </c>
      <c r="AM8" s="249">
        <v>0</v>
      </c>
      <c r="AN8" s="249">
        <f>SUM(AO8:AU8)</f>
        <v>0</v>
      </c>
      <c r="AO8" s="249">
        <v>0</v>
      </c>
      <c r="AP8" s="249">
        <v>0</v>
      </c>
      <c r="AQ8" s="249">
        <v>0</v>
      </c>
      <c r="AR8" s="249">
        <v>0</v>
      </c>
      <c r="AS8" s="249">
        <v>0</v>
      </c>
      <c r="AT8" s="249">
        <v>0</v>
      </c>
      <c r="AU8" s="249">
        <v>0</v>
      </c>
      <c r="AV8" s="249">
        <f>SUM(AW8:BC8)</f>
        <v>0</v>
      </c>
      <c r="AW8" s="249">
        <v>0</v>
      </c>
      <c r="AX8" s="249">
        <v>0</v>
      </c>
      <c r="AY8" s="249">
        <v>0</v>
      </c>
      <c r="AZ8" s="249">
        <v>0</v>
      </c>
      <c r="BA8" s="249">
        <v>0</v>
      </c>
      <c r="BB8" s="249">
        <v>0</v>
      </c>
      <c r="BC8" s="249">
        <v>0</v>
      </c>
      <c r="BD8" s="249">
        <f>SUM(BE8:BK8)</f>
        <v>0</v>
      </c>
      <c r="BE8" s="249">
        <v>0</v>
      </c>
      <c r="BF8" s="249">
        <v>0</v>
      </c>
      <c r="BG8" s="249">
        <v>0</v>
      </c>
      <c r="BH8" s="249">
        <v>0</v>
      </c>
      <c r="BI8" s="249">
        <v>0</v>
      </c>
      <c r="BJ8" s="249">
        <v>0</v>
      </c>
      <c r="BK8" s="249">
        <v>0</v>
      </c>
      <c r="BL8" s="249">
        <f>SUM(BM8:BS8)</f>
        <v>0</v>
      </c>
      <c r="BM8" s="249">
        <v>0</v>
      </c>
      <c r="BN8" s="249">
        <v>0</v>
      </c>
      <c r="BO8" s="249">
        <v>0</v>
      </c>
      <c r="BP8" s="249">
        <v>0</v>
      </c>
      <c r="BQ8" s="249">
        <v>0</v>
      </c>
      <c r="BR8" s="249">
        <v>0</v>
      </c>
      <c r="BS8" s="249">
        <v>0</v>
      </c>
      <c r="BT8" s="249">
        <f>SUM(BU8:CA8)</f>
        <v>0</v>
      </c>
      <c r="BU8" s="249">
        <v>0</v>
      </c>
      <c r="BV8" s="249">
        <v>0</v>
      </c>
      <c r="BW8" s="249">
        <v>0</v>
      </c>
      <c r="BX8" s="249">
        <v>0</v>
      </c>
      <c r="BY8" s="249">
        <v>0</v>
      </c>
      <c r="BZ8" s="249">
        <v>0</v>
      </c>
      <c r="CA8" s="249">
        <v>0</v>
      </c>
      <c r="CB8" s="249">
        <f>SUM(CC8:CI8)</f>
        <v>0</v>
      </c>
      <c r="CC8" s="249">
        <v>0</v>
      </c>
      <c r="CD8" s="249">
        <v>0</v>
      </c>
      <c r="CE8" s="249">
        <v>0</v>
      </c>
      <c r="CF8" s="249">
        <v>0</v>
      </c>
      <c r="CG8" s="249">
        <v>0</v>
      </c>
      <c r="CH8" s="249">
        <v>0</v>
      </c>
      <c r="CI8" s="249">
        <v>0</v>
      </c>
      <c r="CJ8" s="249">
        <f>SUM(CK8:CQ8)</f>
        <v>0</v>
      </c>
      <c r="CK8" s="249">
        <v>0</v>
      </c>
      <c r="CL8" s="249">
        <v>0</v>
      </c>
      <c r="CM8" s="249">
        <v>0</v>
      </c>
      <c r="CN8" s="249">
        <v>0</v>
      </c>
      <c r="CO8" s="249">
        <v>0</v>
      </c>
      <c r="CP8" s="249">
        <v>0</v>
      </c>
      <c r="CQ8" s="249">
        <v>0</v>
      </c>
      <c r="CR8" s="249">
        <f>SUM(CS8:CY8)</f>
        <v>0</v>
      </c>
      <c r="CS8" s="249">
        <v>0</v>
      </c>
      <c r="CT8" s="249">
        <v>0</v>
      </c>
      <c r="CU8" s="249">
        <v>0</v>
      </c>
      <c r="CV8" s="249">
        <v>0</v>
      </c>
      <c r="CW8" s="249">
        <v>0</v>
      </c>
      <c r="CX8" s="249">
        <v>0</v>
      </c>
      <c r="CY8" s="249">
        <v>0</v>
      </c>
    </row>
    <row r="9" spans="1:103" s="201" customFormat="1" ht="12" customHeight="1">
      <c r="A9" s="200" t="s">
        <v>402</v>
      </c>
      <c r="B9" s="214" t="s">
        <v>406</v>
      </c>
      <c r="C9" s="200" t="s">
        <v>407</v>
      </c>
      <c r="D9" s="249">
        <f>SUM(E9,F9,N9,O9)</f>
        <v>0</v>
      </c>
      <c r="E9" s="249">
        <f>X9</f>
        <v>0</v>
      </c>
      <c r="F9" s="249">
        <f>SUM(G9:M9)</f>
        <v>0</v>
      </c>
      <c r="G9" s="249">
        <f>AF9</f>
        <v>0</v>
      </c>
      <c r="H9" s="249">
        <f>AN9</f>
        <v>0</v>
      </c>
      <c r="I9" s="249">
        <f>AV9</f>
        <v>0</v>
      </c>
      <c r="J9" s="249">
        <f>BD9</f>
        <v>0</v>
      </c>
      <c r="K9" s="249">
        <f>BL9</f>
        <v>0</v>
      </c>
      <c r="L9" s="249">
        <f>BT9</f>
        <v>0</v>
      </c>
      <c r="M9" s="249">
        <f>CB9</f>
        <v>0</v>
      </c>
      <c r="N9" s="249">
        <f>CJ9</f>
        <v>0</v>
      </c>
      <c r="O9" s="249">
        <f>CR9</f>
        <v>0</v>
      </c>
      <c r="P9" s="249">
        <f>SUM(Q9:W9)</f>
        <v>0</v>
      </c>
      <c r="Q9" s="249">
        <f>SUM(Y9,AG9,AO9,AW9,BE9,BM9,BU9,CC9,CK9,CS9)</f>
        <v>0</v>
      </c>
      <c r="R9" s="249">
        <f>SUM(Z9,AH9,AP9,AX9,BF9,BN9,BV9,CD9,CL9,CT9)</f>
        <v>0</v>
      </c>
      <c r="S9" s="249">
        <f>SUM(AA9,AI9,AQ9,AY9,BG9,BO9,BW9,CE9,CM9,CU9)</f>
        <v>0</v>
      </c>
      <c r="T9" s="249">
        <f>SUM(AB9,AJ9,AR9,AZ9,BH9,BP9,BX9,CF9,CN9,CV9)</f>
        <v>0</v>
      </c>
      <c r="U9" s="249">
        <f>SUM(AC9,AK9,AS9,BA9,BI9,BQ9,BY9,CG9,CO9,CW9)</f>
        <v>0</v>
      </c>
      <c r="V9" s="249">
        <f>SUM(AD9,AL9,AT9,BB9,BJ9,BR9,BZ9,CH9,CP9,CX9)</f>
        <v>0</v>
      </c>
      <c r="W9" s="249">
        <f>SUM(AE9,AM9,AU9,BC9,BK9,BS9,CA9,CI9,CQ9,CY9)</f>
        <v>0</v>
      </c>
      <c r="X9" s="249">
        <f>SUM(Y9:AE9)</f>
        <v>0</v>
      </c>
      <c r="Y9" s="249">
        <v>0</v>
      </c>
      <c r="Z9" s="249">
        <v>0</v>
      </c>
      <c r="AA9" s="249">
        <v>0</v>
      </c>
      <c r="AB9" s="249">
        <v>0</v>
      </c>
      <c r="AC9" s="249">
        <v>0</v>
      </c>
      <c r="AD9" s="249">
        <v>0</v>
      </c>
      <c r="AE9" s="249">
        <v>0</v>
      </c>
      <c r="AF9" s="249">
        <f>SUM(AG9:AM9)</f>
        <v>0</v>
      </c>
      <c r="AG9" s="249">
        <v>0</v>
      </c>
      <c r="AH9" s="249">
        <v>0</v>
      </c>
      <c r="AI9" s="249">
        <v>0</v>
      </c>
      <c r="AJ9" s="249">
        <v>0</v>
      </c>
      <c r="AK9" s="249">
        <v>0</v>
      </c>
      <c r="AL9" s="249">
        <v>0</v>
      </c>
      <c r="AM9" s="249">
        <v>0</v>
      </c>
      <c r="AN9" s="249">
        <f>SUM(AO9:AU9)</f>
        <v>0</v>
      </c>
      <c r="AO9" s="249">
        <v>0</v>
      </c>
      <c r="AP9" s="249">
        <v>0</v>
      </c>
      <c r="AQ9" s="249">
        <v>0</v>
      </c>
      <c r="AR9" s="249">
        <v>0</v>
      </c>
      <c r="AS9" s="249">
        <v>0</v>
      </c>
      <c r="AT9" s="249">
        <v>0</v>
      </c>
      <c r="AU9" s="249">
        <v>0</v>
      </c>
      <c r="AV9" s="249">
        <f>SUM(AW9:BC9)</f>
        <v>0</v>
      </c>
      <c r="AW9" s="249">
        <v>0</v>
      </c>
      <c r="AX9" s="249">
        <v>0</v>
      </c>
      <c r="AY9" s="249">
        <v>0</v>
      </c>
      <c r="AZ9" s="249">
        <v>0</v>
      </c>
      <c r="BA9" s="249">
        <v>0</v>
      </c>
      <c r="BB9" s="249">
        <v>0</v>
      </c>
      <c r="BC9" s="249">
        <v>0</v>
      </c>
      <c r="BD9" s="249">
        <f>SUM(BE9:BK9)</f>
        <v>0</v>
      </c>
      <c r="BE9" s="249">
        <v>0</v>
      </c>
      <c r="BF9" s="249">
        <v>0</v>
      </c>
      <c r="BG9" s="249">
        <v>0</v>
      </c>
      <c r="BH9" s="249">
        <v>0</v>
      </c>
      <c r="BI9" s="249">
        <v>0</v>
      </c>
      <c r="BJ9" s="249">
        <v>0</v>
      </c>
      <c r="BK9" s="249">
        <v>0</v>
      </c>
      <c r="BL9" s="249">
        <f>SUM(BM9:BS9)</f>
        <v>0</v>
      </c>
      <c r="BM9" s="249">
        <v>0</v>
      </c>
      <c r="BN9" s="249">
        <v>0</v>
      </c>
      <c r="BO9" s="249">
        <v>0</v>
      </c>
      <c r="BP9" s="249">
        <v>0</v>
      </c>
      <c r="BQ9" s="249">
        <v>0</v>
      </c>
      <c r="BR9" s="249">
        <v>0</v>
      </c>
      <c r="BS9" s="249">
        <v>0</v>
      </c>
      <c r="BT9" s="249">
        <f>SUM(BU9:CA9)</f>
        <v>0</v>
      </c>
      <c r="BU9" s="249">
        <v>0</v>
      </c>
      <c r="BV9" s="249">
        <v>0</v>
      </c>
      <c r="BW9" s="249">
        <v>0</v>
      </c>
      <c r="BX9" s="249">
        <v>0</v>
      </c>
      <c r="BY9" s="249">
        <v>0</v>
      </c>
      <c r="BZ9" s="249">
        <v>0</v>
      </c>
      <c r="CA9" s="249">
        <v>0</v>
      </c>
      <c r="CB9" s="249">
        <f>SUM(CC9:CI9)</f>
        <v>0</v>
      </c>
      <c r="CC9" s="249">
        <v>0</v>
      </c>
      <c r="CD9" s="249">
        <v>0</v>
      </c>
      <c r="CE9" s="249">
        <v>0</v>
      </c>
      <c r="CF9" s="249">
        <v>0</v>
      </c>
      <c r="CG9" s="249">
        <v>0</v>
      </c>
      <c r="CH9" s="249">
        <v>0</v>
      </c>
      <c r="CI9" s="249">
        <v>0</v>
      </c>
      <c r="CJ9" s="249">
        <f>SUM(CK9:CQ9)</f>
        <v>0</v>
      </c>
      <c r="CK9" s="249">
        <v>0</v>
      </c>
      <c r="CL9" s="249">
        <v>0</v>
      </c>
      <c r="CM9" s="249">
        <v>0</v>
      </c>
      <c r="CN9" s="249">
        <v>0</v>
      </c>
      <c r="CO9" s="249">
        <v>0</v>
      </c>
      <c r="CP9" s="249">
        <v>0</v>
      </c>
      <c r="CQ9" s="249">
        <v>0</v>
      </c>
      <c r="CR9" s="249">
        <f>SUM(CS9:CY9)</f>
        <v>0</v>
      </c>
      <c r="CS9" s="249">
        <v>0</v>
      </c>
      <c r="CT9" s="249">
        <v>0</v>
      </c>
      <c r="CU9" s="249">
        <v>0</v>
      </c>
      <c r="CV9" s="249">
        <v>0</v>
      </c>
      <c r="CW9" s="249">
        <v>0</v>
      </c>
      <c r="CX9" s="249">
        <v>0</v>
      </c>
      <c r="CY9" s="249">
        <v>0</v>
      </c>
    </row>
    <row r="10" spans="1:103" s="201" customFormat="1" ht="12" customHeight="1">
      <c r="A10" s="200" t="s">
        <v>402</v>
      </c>
      <c r="B10" s="214" t="s">
        <v>408</v>
      </c>
      <c r="C10" s="200" t="s">
        <v>409</v>
      </c>
      <c r="D10" s="249">
        <f>SUM(E10,F10,N10,O10)</f>
        <v>0</v>
      </c>
      <c r="E10" s="249">
        <f>X10</f>
        <v>0</v>
      </c>
      <c r="F10" s="249">
        <f>SUM(G10:M10)</f>
        <v>0</v>
      </c>
      <c r="G10" s="249">
        <f>AF10</f>
        <v>0</v>
      </c>
      <c r="H10" s="249">
        <f>AN10</f>
        <v>0</v>
      </c>
      <c r="I10" s="249">
        <f>AV10</f>
        <v>0</v>
      </c>
      <c r="J10" s="249">
        <f>BD10</f>
        <v>0</v>
      </c>
      <c r="K10" s="249">
        <f>BL10</f>
        <v>0</v>
      </c>
      <c r="L10" s="249">
        <f>BT10</f>
        <v>0</v>
      </c>
      <c r="M10" s="249">
        <f>CB10</f>
        <v>0</v>
      </c>
      <c r="N10" s="249">
        <f>CJ10</f>
        <v>0</v>
      </c>
      <c r="O10" s="249">
        <f>CR10</f>
        <v>0</v>
      </c>
      <c r="P10" s="249">
        <f>SUM(Q10:W10)</f>
        <v>0</v>
      </c>
      <c r="Q10" s="249">
        <f>SUM(Y10,AG10,AO10,AW10,BE10,BM10,BU10,CC10,CK10,CS10)</f>
        <v>0</v>
      </c>
      <c r="R10" s="249">
        <f>SUM(Z10,AH10,AP10,AX10,BF10,BN10,BV10,CD10,CL10,CT10)</f>
        <v>0</v>
      </c>
      <c r="S10" s="249">
        <f>SUM(AA10,AI10,AQ10,AY10,BG10,BO10,BW10,CE10,CM10,CU10)</f>
        <v>0</v>
      </c>
      <c r="T10" s="249">
        <f>SUM(AB10,AJ10,AR10,AZ10,BH10,BP10,BX10,CF10,CN10,CV10)</f>
        <v>0</v>
      </c>
      <c r="U10" s="249">
        <f>SUM(AC10,AK10,AS10,BA10,BI10,BQ10,BY10,CG10,CO10,CW10)</f>
        <v>0</v>
      </c>
      <c r="V10" s="249">
        <f>SUM(AD10,AL10,AT10,BB10,BJ10,BR10,BZ10,CH10,CP10,CX10)</f>
        <v>0</v>
      </c>
      <c r="W10" s="249">
        <f>SUM(AE10,AM10,AU10,BC10,BK10,BS10,CA10,CI10,CQ10,CY10)</f>
        <v>0</v>
      </c>
      <c r="X10" s="249">
        <f>SUM(Y10:AE10)</f>
        <v>0</v>
      </c>
      <c r="Y10" s="249">
        <v>0</v>
      </c>
      <c r="Z10" s="249">
        <v>0</v>
      </c>
      <c r="AA10" s="249">
        <v>0</v>
      </c>
      <c r="AB10" s="249">
        <v>0</v>
      </c>
      <c r="AC10" s="249">
        <v>0</v>
      </c>
      <c r="AD10" s="249">
        <v>0</v>
      </c>
      <c r="AE10" s="249">
        <v>0</v>
      </c>
      <c r="AF10" s="249">
        <f>SUM(AG10:AM10)</f>
        <v>0</v>
      </c>
      <c r="AG10" s="249">
        <v>0</v>
      </c>
      <c r="AH10" s="249">
        <v>0</v>
      </c>
      <c r="AI10" s="249">
        <v>0</v>
      </c>
      <c r="AJ10" s="249">
        <v>0</v>
      </c>
      <c r="AK10" s="249">
        <v>0</v>
      </c>
      <c r="AL10" s="249">
        <v>0</v>
      </c>
      <c r="AM10" s="249">
        <v>0</v>
      </c>
      <c r="AN10" s="249">
        <f>SUM(AO10:AU10)</f>
        <v>0</v>
      </c>
      <c r="AO10" s="249">
        <v>0</v>
      </c>
      <c r="AP10" s="249">
        <v>0</v>
      </c>
      <c r="AQ10" s="249">
        <v>0</v>
      </c>
      <c r="AR10" s="249">
        <v>0</v>
      </c>
      <c r="AS10" s="249">
        <v>0</v>
      </c>
      <c r="AT10" s="249">
        <v>0</v>
      </c>
      <c r="AU10" s="249">
        <v>0</v>
      </c>
      <c r="AV10" s="249">
        <f>SUM(AW10:BC10)</f>
        <v>0</v>
      </c>
      <c r="AW10" s="249">
        <v>0</v>
      </c>
      <c r="AX10" s="249">
        <v>0</v>
      </c>
      <c r="AY10" s="249">
        <v>0</v>
      </c>
      <c r="AZ10" s="249">
        <v>0</v>
      </c>
      <c r="BA10" s="249">
        <v>0</v>
      </c>
      <c r="BB10" s="249">
        <v>0</v>
      </c>
      <c r="BC10" s="249">
        <v>0</v>
      </c>
      <c r="BD10" s="249">
        <f>SUM(BE10:BK10)</f>
        <v>0</v>
      </c>
      <c r="BE10" s="249">
        <v>0</v>
      </c>
      <c r="BF10" s="249">
        <v>0</v>
      </c>
      <c r="BG10" s="249">
        <v>0</v>
      </c>
      <c r="BH10" s="249">
        <v>0</v>
      </c>
      <c r="BI10" s="249">
        <v>0</v>
      </c>
      <c r="BJ10" s="249">
        <v>0</v>
      </c>
      <c r="BK10" s="249">
        <v>0</v>
      </c>
      <c r="BL10" s="249">
        <f>SUM(BM10:BS10)</f>
        <v>0</v>
      </c>
      <c r="BM10" s="249">
        <v>0</v>
      </c>
      <c r="BN10" s="249">
        <v>0</v>
      </c>
      <c r="BO10" s="249">
        <v>0</v>
      </c>
      <c r="BP10" s="249">
        <v>0</v>
      </c>
      <c r="BQ10" s="249">
        <v>0</v>
      </c>
      <c r="BR10" s="249">
        <v>0</v>
      </c>
      <c r="BS10" s="249">
        <v>0</v>
      </c>
      <c r="BT10" s="249">
        <f>SUM(BU10:CA10)</f>
        <v>0</v>
      </c>
      <c r="BU10" s="249">
        <v>0</v>
      </c>
      <c r="BV10" s="249">
        <v>0</v>
      </c>
      <c r="BW10" s="249">
        <v>0</v>
      </c>
      <c r="BX10" s="249">
        <v>0</v>
      </c>
      <c r="BY10" s="249">
        <v>0</v>
      </c>
      <c r="BZ10" s="249">
        <v>0</v>
      </c>
      <c r="CA10" s="249">
        <v>0</v>
      </c>
      <c r="CB10" s="249">
        <f>SUM(CC10:CI10)</f>
        <v>0</v>
      </c>
      <c r="CC10" s="249">
        <v>0</v>
      </c>
      <c r="CD10" s="249">
        <v>0</v>
      </c>
      <c r="CE10" s="249">
        <v>0</v>
      </c>
      <c r="CF10" s="249">
        <v>0</v>
      </c>
      <c r="CG10" s="249">
        <v>0</v>
      </c>
      <c r="CH10" s="249">
        <v>0</v>
      </c>
      <c r="CI10" s="249">
        <v>0</v>
      </c>
      <c r="CJ10" s="249">
        <f>SUM(CK10:CQ10)</f>
        <v>0</v>
      </c>
      <c r="CK10" s="249">
        <v>0</v>
      </c>
      <c r="CL10" s="249">
        <v>0</v>
      </c>
      <c r="CM10" s="249">
        <v>0</v>
      </c>
      <c r="CN10" s="249">
        <v>0</v>
      </c>
      <c r="CO10" s="249">
        <v>0</v>
      </c>
      <c r="CP10" s="249">
        <v>0</v>
      </c>
      <c r="CQ10" s="249">
        <v>0</v>
      </c>
      <c r="CR10" s="249">
        <f>SUM(CS10:CY10)</f>
        <v>0</v>
      </c>
      <c r="CS10" s="249">
        <v>0</v>
      </c>
      <c r="CT10" s="249">
        <v>0</v>
      </c>
      <c r="CU10" s="249">
        <v>0</v>
      </c>
      <c r="CV10" s="249">
        <v>0</v>
      </c>
      <c r="CW10" s="249">
        <v>0</v>
      </c>
      <c r="CX10" s="249">
        <v>0</v>
      </c>
      <c r="CY10" s="249">
        <v>0</v>
      </c>
    </row>
    <row r="11" spans="1:103" s="201" customFormat="1" ht="12" customHeight="1">
      <c r="A11" s="200" t="s">
        <v>402</v>
      </c>
      <c r="B11" s="214" t="s">
        <v>410</v>
      </c>
      <c r="C11" s="200" t="s">
        <v>411</v>
      </c>
      <c r="D11" s="249">
        <f>SUM(E11,F11,N11,O11)</f>
        <v>0</v>
      </c>
      <c r="E11" s="249">
        <f>X11</f>
        <v>0</v>
      </c>
      <c r="F11" s="249">
        <f>SUM(G11:M11)</f>
        <v>0</v>
      </c>
      <c r="G11" s="249">
        <f>AF11</f>
        <v>0</v>
      </c>
      <c r="H11" s="249">
        <f>AN11</f>
        <v>0</v>
      </c>
      <c r="I11" s="249">
        <f>AV11</f>
        <v>0</v>
      </c>
      <c r="J11" s="249">
        <f>BD11</f>
        <v>0</v>
      </c>
      <c r="K11" s="249">
        <f>BL11</f>
        <v>0</v>
      </c>
      <c r="L11" s="249">
        <f>BT11</f>
        <v>0</v>
      </c>
      <c r="M11" s="249">
        <f>CB11</f>
        <v>0</v>
      </c>
      <c r="N11" s="249">
        <f>CJ11</f>
        <v>0</v>
      </c>
      <c r="O11" s="249">
        <f>CR11</f>
        <v>0</v>
      </c>
      <c r="P11" s="249">
        <f>SUM(Q11:W11)</f>
        <v>0</v>
      </c>
      <c r="Q11" s="249">
        <f>SUM(Y11,AG11,AO11,AW11,BE11,BM11,BU11,CC11,CK11,CS11)</f>
        <v>0</v>
      </c>
      <c r="R11" s="249">
        <f>SUM(Z11,AH11,AP11,AX11,BF11,BN11,BV11,CD11,CL11,CT11)</f>
        <v>0</v>
      </c>
      <c r="S11" s="249">
        <f>SUM(AA11,AI11,AQ11,AY11,BG11,BO11,BW11,CE11,CM11,CU11)</f>
        <v>0</v>
      </c>
      <c r="T11" s="249">
        <f>SUM(AB11,AJ11,AR11,AZ11,BH11,BP11,BX11,CF11,CN11,CV11)</f>
        <v>0</v>
      </c>
      <c r="U11" s="249">
        <f>SUM(AC11,AK11,AS11,BA11,BI11,BQ11,BY11,CG11,CO11,CW11)</f>
        <v>0</v>
      </c>
      <c r="V11" s="249">
        <f>SUM(AD11,AL11,AT11,BB11,BJ11,BR11,BZ11,CH11,CP11,CX11)</f>
        <v>0</v>
      </c>
      <c r="W11" s="249">
        <f>SUM(AE11,AM11,AU11,BC11,BK11,BS11,CA11,CI11,CQ11,CY11)</f>
        <v>0</v>
      </c>
      <c r="X11" s="249">
        <f>SUM(Y11:AE11)</f>
        <v>0</v>
      </c>
      <c r="Y11" s="249">
        <v>0</v>
      </c>
      <c r="Z11" s="249">
        <v>0</v>
      </c>
      <c r="AA11" s="249">
        <v>0</v>
      </c>
      <c r="AB11" s="249">
        <v>0</v>
      </c>
      <c r="AC11" s="249">
        <v>0</v>
      </c>
      <c r="AD11" s="249">
        <v>0</v>
      </c>
      <c r="AE11" s="249">
        <v>0</v>
      </c>
      <c r="AF11" s="249">
        <f>SUM(AG11:AM11)</f>
        <v>0</v>
      </c>
      <c r="AG11" s="249">
        <v>0</v>
      </c>
      <c r="AH11" s="249">
        <v>0</v>
      </c>
      <c r="AI11" s="249">
        <v>0</v>
      </c>
      <c r="AJ11" s="249">
        <v>0</v>
      </c>
      <c r="AK11" s="249">
        <v>0</v>
      </c>
      <c r="AL11" s="249">
        <v>0</v>
      </c>
      <c r="AM11" s="249">
        <v>0</v>
      </c>
      <c r="AN11" s="249">
        <f>SUM(AO11:AU11)</f>
        <v>0</v>
      </c>
      <c r="AO11" s="249">
        <v>0</v>
      </c>
      <c r="AP11" s="249">
        <v>0</v>
      </c>
      <c r="AQ11" s="249">
        <v>0</v>
      </c>
      <c r="AR11" s="249">
        <v>0</v>
      </c>
      <c r="AS11" s="249">
        <v>0</v>
      </c>
      <c r="AT11" s="249">
        <v>0</v>
      </c>
      <c r="AU11" s="249">
        <v>0</v>
      </c>
      <c r="AV11" s="249">
        <f>SUM(AW11:BC11)</f>
        <v>0</v>
      </c>
      <c r="AW11" s="249">
        <v>0</v>
      </c>
      <c r="AX11" s="249">
        <v>0</v>
      </c>
      <c r="AY11" s="249">
        <v>0</v>
      </c>
      <c r="AZ11" s="249">
        <v>0</v>
      </c>
      <c r="BA11" s="249">
        <v>0</v>
      </c>
      <c r="BB11" s="249">
        <v>0</v>
      </c>
      <c r="BC11" s="249">
        <v>0</v>
      </c>
      <c r="BD11" s="249">
        <f>SUM(BE11:BK11)</f>
        <v>0</v>
      </c>
      <c r="BE11" s="249">
        <v>0</v>
      </c>
      <c r="BF11" s="249">
        <v>0</v>
      </c>
      <c r="BG11" s="249">
        <v>0</v>
      </c>
      <c r="BH11" s="249">
        <v>0</v>
      </c>
      <c r="BI11" s="249">
        <v>0</v>
      </c>
      <c r="BJ11" s="249">
        <v>0</v>
      </c>
      <c r="BK11" s="249">
        <v>0</v>
      </c>
      <c r="BL11" s="249">
        <f>SUM(BM11:BS11)</f>
        <v>0</v>
      </c>
      <c r="BM11" s="249">
        <v>0</v>
      </c>
      <c r="BN11" s="249">
        <v>0</v>
      </c>
      <c r="BO11" s="249">
        <v>0</v>
      </c>
      <c r="BP11" s="249">
        <v>0</v>
      </c>
      <c r="BQ11" s="249">
        <v>0</v>
      </c>
      <c r="BR11" s="249">
        <v>0</v>
      </c>
      <c r="BS11" s="249">
        <v>0</v>
      </c>
      <c r="BT11" s="249">
        <f>SUM(BU11:CA11)</f>
        <v>0</v>
      </c>
      <c r="BU11" s="249">
        <v>0</v>
      </c>
      <c r="BV11" s="249">
        <v>0</v>
      </c>
      <c r="BW11" s="249">
        <v>0</v>
      </c>
      <c r="BX11" s="249">
        <v>0</v>
      </c>
      <c r="BY11" s="249">
        <v>0</v>
      </c>
      <c r="BZ11" s="249">
        <v>0</v>
      </c>
      <c r="CA11" s="249">
        <v>0</v>
      </c>
      <c r="CB11" s="249">
        <f>SUM(CC11:CI11)</f>
        <v>0</v>
      </c>
      <c r="CC11" s="249">
        <v>0</v>
      </c>
      <c r="CD11" s="249">
        <v>0</v>
      </c>
      <c r="CE11" s="249">
        <v>0</v>
      </c>
      <c r="CF11" s="249">
        <v>0</v>
      </c>
      <c r="CG11" s="249">
        <v>0</v>
      </c>
      <c r="CH11" s="249">
        <v>0</v>
      </c>
      <c r="CI11" s="249">
        <v>0</v>
      </c>
      <c r="CJ11" s="249">
        <f>SUM(CK11:CQ11)</f>
        <v>0</v>
      </c>
      <c r="CK11" s="249">
        <v>0</v>
      </c>
      <c r="CL11" s="249">
        <v>0</v>
      </c>
      <c r="CM11" s="249">
        <v>0</v>
      </c>
      <c r="CN11" s="249">
        <v>0</v>
      </c>
      <c r="CO11" s="249">
        <v>0</v>
      </c>
      <c r="CP11" s="249">
        <v>0</v>
      </c>
      <c r="CQ11" s="249">
        <v>0</v>
      </c>
      <c r="CR11" s="249">
        <f>SUM(CS11:CY11)</f>
        <v>0</v>
      </c>
      <c r="CS11" s="249">
        <v>0</v>
      </c>
      <c r="CT11" s="249">
        <v>0</v>
      </c>
      <c r="CU11" s="249">
        <v>0</v>
      </c>
      <c r="CV11" s="249">
        <v>0</v>
      </c>
      <c r="CW11" s="249">
        <v>0</v>
      </c>
      <c r="CX11" s="249">
        <v>0</v>
      </c>
      <c r="CY11" s="249">
        <v>0</v>
      </c>
    </row>
    <row r="12" spans="1:103" s="201" customFormat="1" ht="12" customHeight="1">
      <c r="A12" s="202" t="s">
        <v>402</v>
      </c>
      <c r="B12" s="203" t="s">
        <v>412</v>
      </c>
      <c r="C12" s="202" t="s">
        <v>413</v>
      </c>
      <c r="D12" s="250">
        <f>SUM(E12,F12,N12,O12)</f>
        <v>0</v>
      </c>
      <c r="E12" s="250">
        <f>X12</f>
        <v>0</v>
      </c>
      <c r="F12" s="250">
        <f>SUM(G12:M12)</f>
        <v>0</v>
      </c>
      <c r="G12" s="250">
        <f>AF12</f>
        <v>0</v>
      </c>
      <c r="H12" s="250">
        <f>AN12</f>
        <v>0</v>
      </c>
      <c r="I12" s="250">
        <f>AV12</f>
        <v>0</v>
      </c>
      <c r="J12" s="250">
        <f>BD12</f>
        <v>0</v>
      </c>
      <c r="K12" s="250">
        <f>BL12</f>
        <v>0</v>
      </c>
      <c r="L12" s="250">
        <f>BT12</f>
        <v>0</v>
      </c>
      <c r="M12" s="250">
        <f>CB12</f>
        <v>0</v>
      </c>
      <c r="N12" s="250">
        <f>CJ12</f>
        <v>0</v>
      </c>
      <c r="O12" s="250">
        <f>CR12</f>
        <v>0</v>
      </c>
      <c r="P12" s="250">
        <f>SUM(Q12:W12)</f>
        <v>0</v>
      </c>
      <c r="Q12" s="250">
        <f>SUM(Y12,AG12,AO12,AW12,BE12,BM12,BU12,CC12,CK12,CS12)</f>
        <v>0</v>
      </c>
      <c r="R12" s="250">
        <f>SUM(Z12,AH12,AP12,AX12,BF12,BN12,BV12,CD12,CL12,CT12)</f>
        <v>0</v>
      </c>
      <c r="S12" s="250">
        <f>SUM(AA12,AI12,AQ12,AY12,BG12,BO12,BW12,CE12,CM12,CU12)</f>
        <v>0</v>
      </c>
      <c r="T12" s="250">
        <f>SUM(AB12,AJ12,AR12,AZ12,BH12,BP12,BX12,CF12,CN12,CV12)</f>
        <v>0</v>
      </c>
      <c r="U12" s="250">
        <f>SUM(AC12,AK12,AS12,BA12,BI12,BQ12,BY12,CG12,CO12,CW12)</f>
        <v>0</v>
      </c>
      <c r="V12" s="250">
        <f>SUM(AD12,AL12,AT12,BB12,BJ12,BR12,BZ12,CH12,CP12,CX12)</f>
        <v>0</v>
      </c>
      <c r="W12" s="250">
        <f>SUM(AE12,AM12,AU12,BC12,BK12,BS12,CA12,CI12,CQ12,CY12)</f>
        <v>0</v>
      </c>
      <c r="X12" s="250">
        <f>SUM(Y12:AE12)</f>
        <v>0</v>
      </c>
      <c r="Y12" s="250">
        <v>0</v>
      </c>
      <c r="Z12" s="250">
        <v>0</v>
      </c>
      <c r="AA12" s="250">
        <v>0</v>
      </c>
      <c r="AB12" s="250">
        <v>0</v>
      </c>
      <c r="AC12" s="250">
        <v>0</v>
      </c>
      <c r="AD12" s="250">
        <v>0</v>
      </c>
      <c r="AE12" s="250">
        <v>0</v>
      </c>
      <c r="AF12" s="250">
        <f>SUM(AG12:AM12)</f>
        <v>0</v>
      </c>
      <c r="AG12" s="250">
        <v>0</v>
      </c>
      <c r="AH12" s="250">
        <v>0</v>
      </c>
      <c r="AI12" s="250">
        <v>0</v>
      </c>
      <c r="AJ12" s="250">
        <v>0</v>
      </c>
      <c r="AK12" s="250">
        <v>0</v>
      </c>
      <c r="AL12" s="250">
        <v>0</v>
      </c>
      <c r="AM12" s="250">
        <v>0</v>
      </c>
      <c r="AN12" s="250">
        <f>SUM(AO12:AU12)</f>
        <v>0</v>
      </c>
      <c r="AO12" s="250">
        <v>0</v>
      </c>
      <c r="AP12" s="250">
        <v>0</v>
      </c>
      <c r="AQ12" s="250">
        <v>0</v>
      </c>
      <c r="AR12" s="250">
        <v>0</v>
      </c>
      <c r="AS12" s="250">
        <v>0</v>
      </c>
      <c r="AT12" s="250">
        <v>0</v>
      </c>
      <c r="AU12" s="250">
        <v>0</v>
      </c>
      <c r="AV12" s="250">
        <f>SUM(AW12:BC12)</f>
        <v>0</v>
      </c>
      <c r="AW12" s="250">
        <v>0</v>
      </c>
      <c r="AX12" s="250">
        <v>0</v>
      </c>
      <c r="AY12" s="250">
        <v>0</v>
      </c>
      <c r="AZ12" s="250">
        <v>0</v>
      </c>
      <c r="BA12" s="250">
        <v>0</v>
      </c>
      <c r="BB12" s="250">
        <v>0</v>
      </c>
      <c r="BC12" s="250">
        <v>0</v>
      </c>
      <c r="BD12" s="250">
        <f>SUM(BE12:BK12)</f>
        <v>0</v>
      </c>
      <c r="BE12" s="250">
        <v>0</v>
      </c>
      <c r="BF12" s="250">
        <v>0</v>
      </c>
      <c r="BG12" s="250">
        <v>0</v>
      </c>
      <c r="BH12" s="250">
        <v>0</v>
      </c>
      <c r="BI12" s="250">
        <v>0</v>
      </c>
      <c r="BJ12" s="250">
        <v>0</v>
      </c>
      <c r="BK12" s="250">
        <v>0</v>
      </c>
      <c r="BL12" s="250">
        <f>SUM(BM12:BS12)</f>
        <v>0</v>
      </c>
      <c r="BM12" s="250">
        <v>0</v>
      </c>
      <c r="BN12" s="250">
        <v>0</v>
      </c>
      <c r="BO12" s="250">
        <v>0</v>
      </c>
      <c r="BP12" s="250">
        <v>0</v>
      </c>
      <c r="BQ12" s="250">
        <v>0</v>
      </c>
      <c r="BR12" s="250">
        <v>0</v>
      </c>
      <c r="BS12" s="250">
        <v>0</v>
      </c>
      <c r="BT12" s="250">
        <f>SUM(BU12:CA12)</f>
        <v>0</v>
      </c>
      <c r="BU12" s="250">
        <v>0</v>
      </c>
      <c r="BV12" s="250">
        <v>0</v>
      </c>
      <c r="BW12" s="250">
        <v>0</v>
      </c>
      <c r="BX12" s="250">
        <v>0</v>
      </c>
      <c r="BY12" s="250">
        <v>0</v>
      </c>
      <c r="BZ12" s="250">
        <v>0</v>
      </c>
      <c r="CA12" s="250">
        <v>0</v>
      </c>
      <c r="CB12" s="250">
        <f>SUM(CC12:CI12)</f>
        <v>0</v>
      </c>
      <c r="CC12" s="250">
        <v>0</v>
      </c>
      <c r="CD12" s="250">
        <v>0</v>
      </c>
      <c r="CE12" s="250">
        <v>0</v>
      </c>
      <c r="CF12" s="250">
        <v>0</v>
      </c>
      <c r="CG12" s="250">
        <v>0</v>
      </c>
      <c r="CH12" s="250">
        <v>0</v>
      </c>
      <c r="CI12" s="250">
        <v>0</v>
      </c>
      <c r="CJ12" s="250">
        <f>SUM(CK12:CQ12)</f>
        <v>0</v>
      </c>
      <c r="CK12" s="250">
        <v>0</v>
      </c>
      <c r="CL12" s="250">
        <v>0</v>
      </c>
      <c r="CM12" s="250">
        <v>0</v>
      </c>
      <c r="CN12" s="250">
        <v>0</v>
      </c>
      <c r="CO12" s="250">
        <v>0</v>
      </c>
      <c r="CP12" s="250">
        <v>0</v>
      </c>
      <c r="CQ12" s="250">
        <v>0</v>
      </c>
      <c r="CR12" s="250">
        <f>SUM(CS12:CY12)</f>
        <v>0</v>
      </c>
      <c r="CS12" s="250">
        <v>0</v>
      </c>
      <c r="CT12" s="250">
        <v>0</v>
      </c>
      <c r="CU12" s="250">
        <v>0</v>
      </c>
      <c r="CV12" s="250">
        <v>0</v>
      </c>
      <c r="CW12" s="250">
        <v>0</v>
      </c>
      <c r="CX12" s="250">
        <v>0</v>
      </c>
      <c r="CY12" s="250">
        <v>0</v>
      </c>
    </row>
    <row r="13" spans="1:103" s="201" customFormat="1" ht="12" customHeight="1">
      <c r="A13" s="202" t="s">
        <v>402</v>
      </c>
      <c r="B13" s="203" t="s">
        <v>414</v>
      </c>
      <c r="C13" s="202" t="s">
        <v>415</v>
      </c>
      <c r="D13" s="250">
        <f>SUM(E13,F13,N13,O13)</f>
        <v>0</v>
      </c>
      <c r="E13" s="250">
        <f>X13</f>
        <v>0</v>
      </c>
      <c r="F13" s="250">
        <f>SUM(G13:M13)</f>
        <v>0</v>
      </c>
      <c r="G13" s="250">
        <f>AF13</f>
        <v>0</v>
      </c>
      <c r="H13" s="250">
        <f>AN13</f>
        <v>0</v>
      </c>
      <c r="I13" s="250">
        <f>AV13</f>
        <v>0</v>
      </c>
      <c r="J13" s="250">
        <f>BD13</f>
        <v>0</v>
      </c>
      <c r="K13" s="250">
        <f>BL13</f>
        <v>0</v>
      </c>
      <c r="L13" s="250">
        <f>BT13</f>
        <v>0</v>
      </c>
      <c r="M13" s="250">
        <f>CB13</f>
        <v>0</v>
      </c>
      <c r="N13" s="250">
        <f>CJ13</f>
        <v>0</v>
      </c>
      <c r="O13" s="250">
        <f>CR13</f>
        <v>0</v>
      </c>
      <c r="P13" s="250">
        <f>SUM(Q13:W13)</f>
        <v>0</v>
      </c>
      <c r="Q13" s="250">
        <f>SUM(Y13,AG13,AO13,AW13,BE13,BM13,BU13,CC13,CK13,CS13)</f>
        <v>0</v>
      </c>
      <c r="R13" s="250">
        <f>SUM(Z13,AH13,AP13,AX13,BF13,BN13,BV13,CD13,CL13,CT13)</f>
        <v>0</v>
      </c>
      <c r="S13" s="250">
        <f>SUM(AA13,AI13,AQ13,AY13,BG13,BO13,BW13,CE13,CM13,CU13)</f>
        <v>0</v>
      </c>
      <c r="T13" s="250">
        <f>SUM(AB13,AJ13,AR13,AZ13,BH13,BP13,BX13,CF13,CN13,CV13)</f>
        <v>0</v>
      </c>
      <c r="U13" s="250">
        <f>SUM(AC13,AK13,AS13,BA13,BI13,BQ13,BY13,CG13,CO13,CW13)</f>
        <v>0</v>
      </c>
      <c r="V13" s="250">
        <f>SUM(AD13,AL13,AT13,BB13,BJ13,BR13,BZ13,CH13,CP13,CX13)</f>
        <v>0</v>
      </c>
      <c r="W13" s="250">
        <f>SUM(AE13,AM13,AU13,BC13,BK13,BS13,CA13,CI13,CQ13,CY13)</f>
        <v>0</v>
      </c>
      <c r="X13" s="250">
        <f>SUM(Y13:AE13)</f>
        <v>0</v>
      </c>
      <c r="Y13" s="250">
        <v>0</v>
      </c>
      <c r="Z13" s="250">
        <v>0</v>
      </c>
      <c r="AA13" s="250">
        <v>0</v>
      </c>
      <c r="AB13" s="250">
        <v>0</v>
      </c>
      <c r="AC13" s="250">
        <v>0</v>
      </c>
      <c r="AD13" s="250">
        <v>0</v>
      </c>
      <c r="AE13" s="250">
        <v>0</v>
      </c>
      <c r="AF13" s="250">
        <f>SUM(AG13:AM13)</f>
        <v>0</v>
      </c>
      <c r="AG13" s="250">
        <v>0</v>
      </c>
      <c r="AH13" s="250">
        <v>0</v>
      </c>
      <c r="AI13" s="250">
        <v>0</v>
      </c>
      <c r="AJ13" s="250">
        <v>0</v>
      </c>
      <c r="AK13" s="250">
        <v>0</v>
      </c>
      <c r="AL13" s="250">
        <v>0</v>
      </c>
      <c r="AM13" s="250">
        <v>0</v>
      </c>
      <c r="AN13" s="250">
        <f>SUM(AO13:AU13)</f>
        <v>0</v>
      </c>
      <c r="AO13" s="250">
        <v>0</v>
      </c>
      <c r="AP13" s="250">
        <v>0</v>
      </c>
      <c r="AQ13" s="250">
        <v>0</v>
      </c>
      <c r="AR13" s="250">
        <v>0</v>
      </c>
      <c r="AS13" s="250">
        <v>0</v>
      </c>
      <c r="AT13" s="250">
        <v>0</v>
      </c>
      <c r="AU13" s="250">
        <v>0</v>
      </c>
      <c r="AV13" s="250">
        <f>SUM(AW13:BC13)</f>
        <v>0</v>
      </c>
      <c r="AW13" s="250">
        <v>0</v>
      </c>
      <c r="AX13" s="250">
        <v>0</v>
      </c>
      <c r="AY13" s="250">
        <v>0</v>
      </c>
      <c r="AZ13" s="250">
        <v>0</v>
      </c>
      <c r="BA13" s="250">
        <v>0</v>
      </c>
      <c r="BB13" s="250">
        <v>0</v>
      </c>
      <c r="BC13" s="250">
        <v>0</v>
      </c>
      <c r="BD13" s="250">
        <f>SUM(BE13:BK13)</f>
        <v>0</v>
      </c>
      <c r="BE13" s="250">
        <v>0</v>
      </c>
      <c r="BF13" s="250">
        <v>0</v>
      </c>
      <c r="BG13" s="250">
        <v>0</v>
      </c>
      <c r="BH13" s="250">
        <v>0</v>
      </c>
      <c r="BI13" s="250">
        <v>0</v>
      </c>
      <c r="BJ13" s="250">
        <v>0</v>
      </c>
      <c r="BK13" s="250">
        <v>0</v>
      </c>
      <c r="BL13" s="250">
        <f>SUM(BM13:BS13)</f>
        <v>0</v>
      </c>
      <c r="BM13" s="250">
        <v>0</v>
      </c>
      <c r="BN13" s="250">
        <v>0</v>
      </c>
      <c r="BO13" s="250">
        <v>0</v>
      </c>
      <c r="BP13" s="250">
        <v>0</v>
      </c>
      <c r="BQ13" s="250">
        <v>0</v>
      </c>
      <c r="BR13" s="250">
        <v>0</v>
      </c>
      <c r="BS13" s="250">
        <v>0</v>
      </c>
      <c r="BT13" s="250">
        <f>SUM(BU13:CA13)</f>
        <v>0</v>
      </c>
      <c r="BU13" s="250">
        <v>0</v>
      </c>
      <c r="BV13" s="250">
        <v>0</v>
      </c>
      <c r="BW13" s="250">
        <v>0</v>
      </c>
      <c r="BX13" s="250">
        <v>0</v>
      </c>
      <c r="BY13" s="250">
        <v>0</v>
      </c>
      <c r="BZ13" s="250">
        <v>0</v>
      </c>
      <c r="CA13" s="250">
        <v>0</v>
      </c>
      <c r="CB13" s="250">
        <f>SUM(CC13:CI13)</f>
        <v>0</v>
      </c>
      <c r="CC13" s="250">
        <v>0</v>
      </c>
      <c r="CD13" s="250">
        <v>0</v>
      </c>
      <c r="CE13" s="250">
        <v>0</v>
      </c>
      <c r="CF13" s="250">
        <v>0</v>
      </c>
      <c r="CG13" s="250">
        <v>0</v>
      </c>
      <c r="CH13" s="250">
        <v>0</v>
      </c>
      <c r="CI13" s="250">
        <v>0</v>
      </c>
      <c r="CJ13" s="250">
        <f>SUM(CK13:CQ13)</f>
        <v>0</v>
      </c>
      <c r="CK13" s="250">
        <v>0</v>
      </c>
      <c r="CL13" s="250">
        <v>0</v>
      </c>
      <c r="CM13" s="250">
        <v>0</v>
      </c>
      <c r="CN13" s="250">
        <v>0</v>
      </c>
      <c r="CO13" s="250">
        <v>0</v>
      </c>
      <c r="CP13" s="250">
        <v>0</v>
      </c>
      <c r="CQ13" s="250">
        <v>0</v>
      </c>
      <c r="CR13" s="250">
        <f>SUM(CS13:CY13)</f>
        <v>0</v>
      </c>
      <c r="CS13" s="250">
        <v>0</v>
      </c>
      <c r="CT13" s="250">
        <v>0</v>
      </c>
      <c r="CU13" s="250">
        <v>0</v>
      </c>
      <c r="CV13" s="250">
        <v>0</v>
      </c>
      <c r="CW13" s="250">
        <v>0</v>
      </c>
      <c r="CX13" s="250">
        <v>0</v>
      </c>
      <c r="CY13" s="250">
        <v>0</v>
      </c>
    </row>
    <row r="14" spans="1:103" s="201" customFormat="1" ht="12" customHeight="1">
      <c r="A14" s="202" t="s">
        <v>402</v>
      </c>
      <c r="B14" s="203" t="s">
        <v>416</v>
      </c>
      <c r="C14" s="202" t="s">
        <v>417</v>
      </c>
      <c r="D14" s="250">
        <f>SUM(E14,F14,N14,O14)</f>
        <v>0</v>
      </c>
      <c r="E14" s="250">
        <f>X14</f>
        <v>0</v>
      </c>
      <c r="F14" s="250">
        <f>SUM(G14:M14)</f>
        <v>0</v>
      </c>
      <c r="G14" s="250">
        <f>AF14</f>
        <v>0</v>
      </c>
      <c r="H14" s="250">
        <f>AN14</f>
        <v>0</v>
      </c>
      <c r="I14" s="250">
        <f>AV14</f>
        <v>0</v>
      </c>
      <c r="J14" s="250">
        <f>BD14</f>
        <v>0</v>
      </c>
      <c r="K14" s="250">
        <f>BL14</f>
        <v>0</v>
      </c>
      <c r="L14" s="250">
        <f>BT14</f>
        <v>0</v>
      </c>
      <c r="M14" s="250">
        <f>CB14</f>
        <v>0</v>
      </c>
      <c r="N14" s="250">
        <f>CJ14</f>
        <v>0</v>
      </c>
      <c r="O14" s="250">
        <f>CR14</f>
        <v>0</v>
      </c>
      <c r="P14" s="250">
        <f>SUM(Q14:W14)</f>
        <v>0</v>
      </c>
      <c r="Q14" s="250">
        <f>SUM(Y14,AG14,AO14,AW14,BE14,BM14,BU14,CC14,CK14,CS14)</f>
        <v>0</v>
      </c>
      <c r="R14" s="250">
        <f>SUM(Z14,AH14,AP14,AX14,BF14,BN14,BV14,CD14,CL14,CT14)</f>
        <v>0</v>
      </c>
      <c r="S14" s="250">
        <f>SUM(AA14,AI14,AQ14,AY14,BG14,BO14,BW14,CE14,CM14,CU14)</f>
        <v>0</v>
      </c>
      <c r="T14" s="250">
        <f>SUM(AB14,AJ14,AR14,AZ14,BH14,BP14,BX14,CF14,CN14,CV14)</f>
        <v>0</v>
      </c>
      <c r="U14" s="250">
        <f>SUM(AC14,AK14,AS14,BA14,BI14,BQ14,BY14,CG14,CO14,CW14)</f>
        <v>0</v>
      </c>
      <c r="V14" s="250">
        <f>SUM(AD14,AL14,AT14,BB14,BJ14,BR14,BZ14,CH14,CP14,CX14)</f>
        <v>0</v>
      </c>
      <c r="W14" s="250">
        <f>SUM(AE14,AM14,AU14,BC14,BK14,BS14,CA14,CI14,CQ14,CY14)</f>
        <v>0</v>
      </c>
      <c r="X14" s="250">
        <f>SUM(Y14:AE14)</f>
        <v>0</v>
      </c>
      <c r="Y14" s="250">
        <v>0</v>
      </c>
      <c r="Z14" s="250">
        <v>0</v>
      </c>
      <c r="AA14" s="250">
        <v>0</v>
      </c>
      <c r="AB14" s="250">
        <v>0</v>
      </c>
      <c r="AC14" s="250">
        <v>0</v>
      </c>
      <c r="AD14" s="250">
        <v>0</v>
      </c>
      <c r="AE14" s="250">
        <v>0</v>
      </c>
      <c r="AF14" s="250">
        <f>SUM(AG14:AM14)</f>
        <v>0</v>
      </c>
      <c r="AG14" s="250">
        <v>0</v>
      </c>
      <c r="AH14" s="250">
        <v>0</v>
      </c>
      <c r="AI14" s="250">
        <v>0</v>
      </c>
      <c r="AJ14" s="250">
        <v>0</v>
      </c>
      <c r="AK14" s="250">
        <v>0</v>
      </c>
      <c r="AL14" s="250">
        <v>0</v>
      </c>
      <c r="AM14" s="250">
        <v>0</v>
      </c>
      <c r="AN14" s="250">
        <f>SUM(AO14:AU14)</f>
        <v>0</v>
      </c>
      <c r="AO14" s="250">
        <v>0</v>
      </c>
      <c r="AP14" s="250">
        <v>0</v>
      </c>
      <c r="AQ14" s="250">
        <v>0</v>
      </c>
      <c r="AR14" s="250">
        <v>0</v>
      </c>
      <c r="AS14" s="250">
        <v>0</v>
      </c>
      <c r="AT14" s="250">
        <v>0</v>
      </c>
      <c r="AU14" s="250">
        <v>0</v>
      </c>
      <c r="AV14" s="250">
        <f>SUM(AW14:BC14)</f>
        <v>0</v>
      </c>
      <c r="AW14" s="250">
        <v>0</v>
      </c>
      <c r="AX14" s="250">
        <v>0</v>
      </c>
      <c r="AY14" s="250">
        <v>0</v>
      </c>
      <c r="AZ14" s="250">
        <v>0</v>
      </c>
      <c r="BA14" s="250">
        <v>0</v>
      </c>
      <c r="BB14" s="250">
        <v>0</v>
      </c>
      <c r="BC14" s="250">
        <v>0</v>
      </c>
      <c r="BD14" s="250">
        <f>SUM(BE14:BK14)</f>
        <v>0</v>
      </c>
      <c r="BE14" s="250">
        <v>0</v>
      </c>
      <c r="BF14" s="250">
        <v>0</v>
      </c>
      <c r="BG14" s="250">
        <v>0</v>
      </c>
      <c r="BH14" s="250">
        <v>0</v>
      </c>
      <c r="BI14" s="250">
        <v>0</v>
      </c>
      <c r="BJ14" s="250">
        <v>0</v>
      </c>
      <c r="BK14" s="250">
        <v>0</v>
      </c>
      <c r="BL14" s="250">
        <f>SUM(BM14:BS14)</f>
        <v>0</v>
      </c>
      <c r="BM14" s="250">
        <v>0</v>
      </c>
      <c r="BN14" s="250">
        <v>0</v>
      </c>
      <c r="BO14" s="250">
        <v>0</v>
      </c>
      <c r="BP14" s="250">
        <v>0</v>
      </c>
      <c r="BQ14" s="250">
        <v>0</v>
      </c>
      <c r="BR14" s="250">
        <v>0</v>
      </c>
      <c r="BS14" s="250">
        <v>0</v>
      </c>
      <c r="BT14" s="250">
        <f>SUM(BU14:CA14)</f>
        <v>0</v>
      </c>
      <c r="BU14" s="250">
        <v>0</v>
      </c>
      <c r="BV14" s="250">
        <v>0</v>
      </c>
      <c r="BW14" s="250">
        <v>0</v>
      </c>
      <c r="BX14" s="250">
        <v>0</v>
      </c>
      <c r="BY14" s="250">
        <v>0</v>
      </c>
      <c r="BZ14" s="250">
        <v>0</v>
      </c>
      <c r="CA14" s="250">
        <v>0</v>
      </c>
      <c r="CB14" s="250">
        <f>SUM(CC14:CI14)</f>
        <v>0</v>
      </c>
      <c r="CC14" s="250">
        <v>0</v>
      </c>
      <c r="CD14" s="250">
        <v>0</v>
      </c>
      <c r="CE14" s="250">
        <v>0</v>
      </c>
      <c r="CF14" s="250">
        <v>0</v>
      </c>
      <c r="CG14" s="250">
        <v>0</v>
      </c>
      <c r="CH14" s="250">
        <v>0</v>
      </c>
      <c r="CI14" s="250">
        <v>0</v>
      </c>
      <c r="CJ14" s="250">
        <f>SUM(CK14:CQ14)</f>
        <v>0</v>
      </c>
      <c r="CK14" s="250">
        <v>0</v>
      </c>
      <c r="CL14" s="250">
        <v>0</v>
      </c>
      <c r="CM14" s="250">
        <v>0</v>
      </c>
      <c r="CN14" s="250">
        <v>0</v>
      </c>
      <c r="CO14" s="250">
        <v>0</v>
      </c>
      <c r="CP14" s="250">
        <v>0</v>
      </c>
      <c r="CQ14" s="250">
        <v>0</v>
      </c>
      <c r="CR14" s="250">
        <f>SUM(CS14:CY14)</f>
        <v>0</v>
      </c>
      <c r="CS14" s="250">
        <v>0</v>
      </c>
      <c r="CT14" s="250">
        <v>0</v>
      </c>
      <c r="CU14" s="250">
        <v>0</v>
      </c>
      <c r="CV14" s="250">
        <v>0</v>
      </c>
      <c r="CW14" s="250">
        <v>0</v>
      </c>
      <c r="CX14" s="250">
        <v>0</v>
      </c>
      <c r="CY14" s="250">
        <v>0</v>
      </c>
    </row>
    <row r="15" spans="1:103" s="201" customFormat="1" ht="12" customHeight="1">
      <c r="A15" s="202" t="s">
        <v>402</v>
      </c>
      <c r="B15" s="203" t="s">
        <v>418</v>
      </c>
      <c r="C15" s="202" t="s">
        <v>419</v>
      </c>
      <c r="D15" s="250">
        <f>SUM(E15,F15,N15,O15)</f>
        <v>0</v>
      </c>
      <c r="E15" s="250">
        <f>X15</f>
        <v>0</v>
      </c>
      <c r="F15" s="250">
        <f>SUM(G15:M15)</f>
        <v>0</v>
      </c>
      <c r="G15" s="250">
        <f>AF15</f>
        <v>0</v>
      </c>
      <c r="H15" s="250">
        <f>AN15</f>
        <v>0</v>
      </c>
      <c r="I15" s="250">
        <f>AV15</f>
        <v>0</v>
      </c>
      <c r="J15" s="250">
        <f>BD15</f>
        <v>0</v>
      </c>
      <c r="K15" s="250">
        <f>BL15</f>
        <v>0</v>
      </c>
      <c r="L15" s="250">
        <f>BT15</f>
        <v>0</v>
      </c>
      <c r="M15" s="250">
        <f>CB15</f>
        <v>0</v>
      </c>
      <c r="N15" s="250">
        <f>CJ15</f>
        <v>0</v>
      </c>
      <c r="O15" s="250">
        <f>CR15</f>
        <v>0</v>
      </c>
      <c r="P15" s="250">
        <f>SUM(Q15:W15)</f>
        <v>0</v>
      </c>
      <c r="Q15" s="250">
        <f>SUM(Y15,AG15,AO15,AW15,BE15,BM15,BU15,CC15,CK15,CS15)</f>
        <v>0</v>
      </c>
      <c r="R15" s="250">
        <f>SUM(Z15,AH15,AP15,AX15,BF15,BN15,BV15,CD15,CL15,CT15)</f>
        <v>0</v>
      </c>
      <c r="S15" s="250">
        <f>SUM(AA15,AI15,AQ15,AY15,BG15,BO15,BW15,CE15,CM15,CU15)</f>
        <v>0</v>
      </c>
      <c r="T15" s="250">
        <f>SUM(AB15,AJ15,AR15,AZ15,BH15,BP15,BX15,CF15,CN15,CV15)</f>
        <v>0</v>
      </c>
      <c r="U15" s="250">
        <f>SUM(AC15,AK15,AS15,BA15,BI15,BQ15,BY15,CG15,CO15,CW15)</f>
        <v>0</v>
      </c>
      <c r="V15" s="250">
        <f>SUM(AD15,AL15,AT15,BB15,BJ15,BR15,BZ15,CH15,CP15,CX15)</f>
        <v>0</v>
      </c>
      <c r="W15" s="250">
        <f>SUM(AE15,AM15,AU15,BC15,BK15,BS15,CA15,CI15,CQ15,CY15)</f>
        <v>0</v>
      </c>
      <c r="X15" s="250">
        <f>SUM(Y15:AE15)</f>
        <v>0</v>
      </c>
      <c r="Y15" s="250">
        <v>0</v>
      </c>
      <c r="Z15" s="250">
        <v>0</v>
      </c>
      <c r="AA15" s="250">
        <v>0</v>
      </c>
      <c r="AB15" s="250">
        <v>0</v>
      </c>
      <c r="AC15" s="250">
        <v>0</v>
      </c>
      <c r="AD15" s="250">
        <v>0</v>
      </c>
      <c r="AE15" s="250">
        <v>0</v>
      </c>
      <c r="AF15" s="250">
        <f>SUM(AG15:AM15)</f>
        <v>0</v>
      </c>
      <c r="AG15" s="250">
        <v>0</v>
      </c>
      <c r="AH15" s="250">
        <v>0</v>
      </c>
      <c r="AI15" s="250">
        <v>0</v>
      </c>
      <c r="AJ15" s="250">
        <v>0</v>
      </c>
      <c r="AK15" s="250">
        <v>0</v>
      </c>
      <c r="AL15" s="250">
        <v>0</v>
      </c>
      <c r="AM15" s="250">
        <v>0</v>
      </c>
      <c r="AN15" s="250">
        <f>SUM(AO15:AU15)</f>
        <v>0</v>
      </c>
      <c r="AO15" s="250">
        <v>0</v>
      </c>
      <c r="AP15" s="250">
        <v>0</v>
      </c>
      <c r="AQ15" s="250">
        <v>0</v>
      </c>
      <c r="AR15" s="250">
        <v>0</v>
      </c>
      <c r="AS15" s="250">
        <v>0</v>
      </c>
      <c r="AT15" s="250">
        <v>0</v>
      </c>
      <c r="AU15" s="250">
        <v>0</v>
      </c>
      <c r="AV15" s="250">
        <f>SUM(AW15:BC15)</f>
        <v>0</v>
      </c>
      <c r="AW15" s="250">
        <v>0</v>
      </c>
      <c r="AX15" s="250">
        <v>0</v>
      </c>
      <c r="AY15" s="250">
        <v>0</v>
      </c>
      <c r="AZ15" s="250">
        <v>0</v>
      </c>
      <c r="BA15" s="250">
        <v>0</v>
      </c>
      <c r="BB15" s="250">
        <v>0</v>
      </c>
      <c r="BC15" s="250">
        <v>0</v>
      </c>
      <c r="BD15" s="250">
        <f>SUM(BE15:BK15)</f>
        <v>0</v>
      </c>
      <c r="BE15" s="250">
        <v>0</v>
      </c>
      <c r="BF15" s="250">
        <v>0</v>
      </c>
      <c r="BG15" s="250">
        <v>0</v>
      </c>
      <c r="BH15" s="250">
        <v>0</v>
      </c>
      <c r="BI15" s="250">
        <v>0</v>
      </c>
      <c r="BJ15" s="250">
        <v>0</v>
      </c>
      <c r="BK15" s="250">
        <v>0</v>
      </c>
      <c r="BL15" s="250">
        <f>SUM(BM15:BS15)</f>
        <v>0</v>
      </c>
      <c r="BM15" s="250">
        <v>0</v>
      </c>
      <c r="BN15" s="250">
        <v>0</v>
      </c>
      <c r="BO15" s="250">
        <v>0</v>
      </c>
      <c r="BP15" s="250">
        <v>0</v>
      </c>
      <c r="BQ15" s="250">
        <v>0</v>
      </c>
      <c r="BR15" s="250">
        <v>0</v>
      </c>
      <c r="BS15" s="250">
        <v>0</v>
      </c>
      <c r="BT15" s="250">
        <f>SUM(BU15:CA15)</f>
        <v>0</v>
      </c>
      <c r="BU15" s="250">
        <v>0</v>
      </c>
      <c r="BV15" s="250">
        <v>0</v>
      </c>
      <c r="BW15" s="250">
        <v>0</v>
      </c>
      <c r="BX15" s="250">
        <v>0</v>
      </c>
      <c r="BY15" s="250">
        <v>0</v>
      </c>
      <c r="BZ15" s="250">
        <v>0</v>
      </c>
      <c r="CA15" s="250">
        <v>0</v>
      </c>
      <c r="CB15" s="250">
        <f>SUM(CC15:CI15)</f>
        <v>0</v>
      </c>
      <c r="CC15" s="250">
        <v>0</v>
      </c>
      <c r="CD15" s="250">
        <v>0</v>
      </c>
      <c r="CE15" s="250">
        <v>0</v>
      </c>
      <c r="CF15" s="250">
        <v>0</v>
      </c>
      <c r="CG15" s="250">
        <v>0</v>
      </c>
      <c r="CH15" s="250">
        <v>0</v>
      </c>
      <c r="CI15" s="250">
        <v>0</v>
      </c>
      <c r="CJ15" s="250">
        <f>SUM(CK15:CQ15)</f>
        <v>0</v>
      </c>
      <c r="CK15" s="250">
        <v>0</v>
      </c>
      <c r="CL15" s="250">
        <v>0</v>
      </c>
      <c r="CM15" s="250">
        <v>0</v>
      </c>
      <c r="CN15" s="250">
        <v>0</v>
      </c>
      <c r="CO15" s="250">
        <v>0</v>
      </c>
      <c r="CP15" s="250">
        <v>0</v>
      </c>
      <c r="CQ15" s="250">
        <v>0</v>
      </c>
      <c r="CR15" s="250">
        <f>SUM(CS15:CY15)</f>
        <v>0</v>
      </c>
      <c r="CS15" s="250">
        <v>0</v>
      </c>
      <c r="CT15" s="250">
        <v>0</v>
      </c>
      <c r="CU15" s="250">
        <v>0</v>
      </c>
      <c r="CV15" s="250">
        <v>0</v>
      </c>
      <c r="CW15" s="250">
        <v>0</v>
      </c>
      <c r="CX15" s="250">
        <v>0</v>
      </c>
      <c r="CY15" s="250">
        <v>0</v>
      </c>
    </row>
    <row r="16" spans="1:103" s="201" customFormat="1" ht="12" customHeight="1">
      <c r="A16" s="202" t="s">
        <v>402</v>
      </c>
      <c r="B16" s="203" t="s">
        <v>420</v>
      </c>
      <c r="C16" s="202" t="s">
        <v>421</v>
      </c>
      <c r="D16" s="250">
        <f>SUM(E16,F16,N16,O16)</f>
        <v>0</v>
      </c>
      <c r="E16" s="250">
        <f>X16</f>
        <v>0</v>
      </c>
      <c r="F16" s="250">
        <f>SUM(G16:M16)</f>
        <v>0</v>
      </c>
      <c r="G16" s="250">
        <f>AF16</f>
        <v>0</v>
      </c>
      <c r="H16" s="250">
        <f>AN16</f>
        <v>0</v>
      </c>
      <c r="I16" s="250">
        <f>AV16</f>
        <v>0</v>
      </c>
      <c r="J16" s="250">
        <f>BD16</f>
        <v>0</v>
      </c>
      <c r="K16" s="250">
        <f>BL16</f>
        <v>0</v>
      </c>
      <c r="L16" s="250">
        <f>BT16</f>
        <v>0</v>
      </c>
      <c r="M16" s="250">
        <f>CB16</f>
        <v>0</v>
      </c>
      <c r="N16" s="250">
        <f>CJ16</f>
        <v>0</v>
      </c>
      <c r="O16" s="250">
        <f>CR16</f>
        <v>0</v>
      </c>
      <c r="P16" s="250">
        <f>SUM(Q16:W16)</f>
        <v>0</v>
      </c>
      <c r="Q16" s="250">
        <f>SUM(Y16,AG16,AO16,AW16,BE16,BM16,BU16,CC16,CK16,CS16)</f>
        <v>0</v>
      </c>
      <c r="R16" s="250">
        <f>SUM(Z16,AH16,AP16,AX16,BF16,BN16,BV16,CD16,CL16,CT16)</f>
        <v>0</v>
      </c>
      <c r="S16" s="250">
        <f>SUM(AA16,AI16,AQ16,AY16,BG16,BO16,BW16,CE16,CM16,CU16)</f>
        <v>0</v>
      </c>
      <c r="T16" s="250">
        <f>SUM(AB16,AJ16,AR16,AZ16,BH16,BP16,BX16,CF16,CN16,CV16)</f>
        <v>0</v>
      </c>
      <c r="U16" s="250">
        <f>SUM(AC16,AK16,AS16,BA16,BI16,BQ16,BY16,CG16,CO16,CW16)</f>
        <v>0</v>
      </c>
      <c r="V16" s="250">
        <f>SUM(AD16,AL16,AT16,BB16,BJ16,BR16,BZ16,CH16,CP16,CX16)</f>
        <v>0</v>
      </c>
      <c r="W16" s="250">
        <f>SUM(AE16,AM16,AU16,BC16,BK16,BS16,CA16,CI16,CQ16,CY16)</f>
        <v>0</v>
      </c>
      <c r="X16" s="250">
        <f>SUM(Y16:AE16)</f>
        <v>0</v>
      </c>
      <c r="Y16" s="250">
        <v>0</v>
      </c>
      <c r="Z16" s="250">
        <v>0</v>
      </c>
      <c r="AA16" s="250">
        <v>0</v>
      </c>
      <c r="AB16" s="250">
        <v>0</v>
      </c>
      <c r="AC16" s="250">
        <v>0</v>
      </c>
      <c r="AD16" s="250">
        <v>0</v>
      </c>
      <c r="AE16" s="250">
        <v>0</v>
      </c>
      <c r="AF16" s="250">
        <f>SUM(AG16:AM16)</f>
        <v>0</v>
      </c>
      <c r="AG16" s="250">
        <v>0</v>
      </c>
      <c r="AH16" s="250">
        <v>0</v>
      </c>
      <c r="AI16" s="250">
        <v>0</v>
      </c>
      <c r="AJ16" s="250">
        <v>0</v>
      </c>
      <c r="AK16" s="250">
        <v>0</v>
      </c>
      <c r="AL16" s="250">
        <v>0</v>
      </c>
      <c r="AM16" s="250">
        <v>0</v>
      </c>
      <c r="AN16" s="250">
        <f>SUM(AO16:AU16)</f>
        <v>0</v>
      </c>
      <c r="AO16" s="250">
        <v>0</v>
      </c>
      <c r="AP16" s="250">
        <v>0</v>
      </c>
      <c r="AQ16" s="250">
        <v>0</v>
      </c>
      <c r="AR16" s="250">
        <v>0</v>
      </c>
      <c r="AS16" s="250">
        <v>0</v>
      </c>
      <c r="AT16" s="250">
        <v>0</v>
      </c>
      <c r="AU16" s="250">
        <v>0</v>
      </c>
      <c r="AV16" s="250">
        <f>SUM(AW16:BC16)</f>
        <v>0</v>
      </c>
      <c r="AW16" s="250">
        <v>0</v>
      </c>
      <c r="AX16" s="250">
        <v>0</v>
      </c>
      <c r="AY16" s="250">
        <v>0</v>
      </c>
      <c r="AZ16" s="250">
        <v>0</v>
      </c>
      <c r="BA16" s="250">
        <v>0</v>
      </c>
      <c r="BB16" s="250">
        <v>0</v>
      </c>
      <c r="BC16" s="250">
        <v>0</v>
      </c>
      <c r="BD16" s="250">
        <f>SUM(BE16:BK16)</f>
        <v>0</v>
      </c>
      <c r="BE16" s="250">
        <v>0</v>
      </c>
      <c r="BF16" s="250">
        <v>0</v>
      </c>
      <c r="BG16" s="250">
        <v>0</v>
      </c>
      <c r="BH16" s="250">
        <v>0</v>
      </c>
      <c r="BI16" s="250">
        <v>0</v>
      </c>
      <c r="BJ16" s="250">
        <v>0</v>
      </c>
      <c r="BK16" s="250">
        <v>0</v>
      </c>
      <c r="BL16" s="250">
        <f>SUM(BM16:BS16)</f>
        <v>0</v>
      </c>
      <c r="BM16" s="250">
        <v>0</v>
      </c>
      <c r="BN16" s="250">
        <v>0</v>
      </c>
      <c r="BO16" s="250">
        <v>0</v>
      </c>
      <c r="BP16" s="250">
        <v>0</v>
      </c>
      <c r="BQ16" s="250">
        <v>0</v>
      </c>
      <c r="BR16" s="250">
        <v>0</v>
      </c>
      <c r="BS16" s="250">
        <v>0</v>
      </c>
      <c r="BT16" s="250">
        <f>SUM(BU16:CA16)</f>
        <v>0</v>
      </c>
      <c r="BU16" s="250">
        <v>0</v>
      </c>
      <c r="BV16" s="250">
        <v>0</v>
      </c>
      <c r="BW16" s="250">
        <v>0</v>
      </c>
      <c r="BX16" s="250">
        <v>0</v>
      </c>
      <c r="BY16" s="250">
        <v>0</v>
      </c>
      <c r="BZ16" s="250">
        <v>0</v>
      </c>
      <c r="CA16" s="250">
        <v>0</v>
      </c>
      <c r="CB16" s="250">
        <f>SUM(CC16:CI16)</f>
        <v>0</v>
      </c>
      <c r="CC16" s="250">
        <v>0</v>
      </c>
      <c r="CD16" s="250">
        <v>0</v>
      </c>
      <c r="CE16" s="250">
        <v>0</v>
      </c>
      <c r="CF16" s="250">
        <v>0</v>
      </c>
      <c r="CG16" s="250">
        <v>0</v>
      </c>
      <c r="CH16" s="250">
        <v>0</v>
      </c>
      <c r="CI16" s="250">
        <v>0</v>
      </c>
      <c r="CJ16" s="250">
        <f>SUM(CK16:CQ16)</f>
        <v>0</v>
      </c>
      <c r="CK16" s="250">
        <v>0</v>
      </c>
      <c r="CL16" s="250">
        <v>0</v>
      </c>
      <c r="CM16" s="250">
        <v>0</v>
      </c>
      <c r="CN16" s="250">
        <v>0</v>
      </c>
      <c r="CO16" s="250">
        <v>0</v>
      </c>
      <c r="CP16" s="250">
        <v>0</v>
      </c>
      <c r="CQ16" s="250">
        <v>0</v>
      </c>
      <c r="CR16" s="250">
        <f>SUM(CS16:CY16)</f>
        <v>0</v>
      </c>
      <c r="CS16" s="250">
        <v>0</v>
      </c>
      <c r="CT16" s="250">
        <v>0</v>
      </c>
      <c r="CU16" s="250">
        <v>0</v>
      </c>
      <c r="CV16" s="250">
        <v>0</v>
      </c>
      <c r="CW16" s="250">
        <v>0</v>
      </c>
      <c r="CX16" s="250">
        <v>0</v>
      </c>
      <c r="CY16" s="250">
        <v>0</v>
      </c>
    </row>
    <row r="17" spans="1:103" s="201" customFormat="1" ht="12" customHeight="1">
      <c r="A17" s="202" t="s">
        <v>402</v>
      </c>
      <c r="B17" s="203" t="s">
        <v>422</v>
      </c>
      <c r="C17" s="202" t="s">
        <v>423</v>
      </c>
      <c r="D17" s="250">
        <f>SUM(E17,F17,N17,O17)</f>
        <v>0</v>
      </c>
      <c r="E17" s="250">
        <f>X17</f>
        <v>0</v>
      </c>
      <c r="F17" s="250">
        <f>SUM(G17:M17)</f>
        <v>0</v>
      </c>
      <c r="G17" s="250">
        <f>AF17</f>
        <v>0</v>
      </c>
      <c r="H17" s="250">
        <f>AN17</f>
        <v>0</v>
      </c>
      <c r="I17" s="250">
        <f>AV17</f>
        <v>0</v>
      </c>
      <c r="J17" s="250">
        <f>BD17</f>
        <v>0</v>
      </c>
      <c r="K17" s="250">
        <f>BL17</f>
        <v>0</v>
      </c>
      <c r="L17" s="250">
        <f>BT17</f>
        <v>0</v>
      </c>
      <c r="M17" s="250">
        <f>CB17</f>
        <v>0</v>
      </c>
      <c r="N17" s="250">
        <f>CJ17</f>
        <v>0</v>
      </c>
      <c r="O17" s="250">
        <f>CR17</f>
        <v>0</v>
      </c>
      <c r="P17" s="250">
        <f>SUM(Q17:W17)</f>
        <v>0</v>
      </c>
      <c r="Q17" s="250">
        <f>SUM(Y17,AG17,AO17,AW17,BE17,BM17,BU17,CC17,CK17,CS17)</f>
        <v>0</v>
      </c>
      <c r="R17" s="250">
        <f>SUM(Z17,AH17,AP17,AX17,BF17,BN17,BV17,CD17,CL17,CT17)</f>
        <v>0</v>
      </c>
      <c r="S17" s="250">
        <f>SUM(AA17,AI17,AQ17,AY17,BG17,BO17,BW17,CE17,CM17,CU17)</f>
        <v>0</v>
      </c>
      <c r="T17" s="250">
        <f>SUM(AB17,AJ17,AR17,AZ17,BH17,BP17,BX17,CF17,CN17,CV17)</f>
        <v>0</v>
      </c>
      <c r="U17" s="250">
        <f>SUM(AC17,AK17,AS17,BA17,BI17,BQ17,BY17,CG17,CO17,CW17)</f>
        <v>0</v>
      </c>
      <c r="V17" s="250">
        <f>SUM(AD17,AL17,AT17,BB17,BJ17,BR17,BZ17,CH17,CP17,CX17)</f>
        <v>0</v>
      </c>
      <c r="W17" s="250">
        <f>SUM(AE17,AM17,AU17,BC17,BK17,BS17,CA17,CI17,CQ17,CY17)</f>
        <v>0</v>
      </c>
      <c r="X17" s="250">
        <f>SUM(Y17:AE17)</f>
        <v>0</v>
      </c>
      <c r="Y17" s="250">
        <v>0</v>
      </c>
      <c r="Z17" s="250">
        <v>0</v>
      </c>
      <c r="AA17" s="250">
        <v>0</v>
      </c>
      <c r="AB17" s="250">
        <v>0</v>
      </c>
      <c r="AC17" s="250">
        <v>0</v>
      </c>
      <c r="AD17" s="250">
        <v>0</v>
      </c>
      <c r="AE17" s="250">
        <v>0</v>
      </c>
      <c r="AF17" s="250">
        <f>SUM(AG17:AM17)</f>
        <v>0</v>
      </c>
      <c r="AG17" s="250">
        <v>0</v>
      </c>
      <c r="AH17" s="250">
        <v>0</v>
      </c>
      <c r="AI17" s="250">
        <v>0</v>
      </c>
      <c r="AJ17" s="250">
        <v>0</v>
      </c>
      <c r="AK17" s="250">
        <v>0</v>
      </c>
      <c r="AL17" s="250">
        <v>0</v>
      </c>
      <c r="AM17" s="250">
        <v>0</v>
      </c>
      <c r="AN17" s="250">
        <f>SUM(AO17:AU17)</f>
        <v>0</v>
      </c>
      <c r="AO17" s="250">
        <v>0</v>
      </c>
      <c r="AP17" s="250">
        <v>0</v>
      </c>
      <c r="AQ17" s="250">
        <v>0</v>
      </c>
      <c r="AR17" s="250">
        <v>0</v>
      </c>
      <c r="AS17" s="250">
        <v>0</v>
      </c>
      <c r="AT17" s="250">
        <v>0</v>
      </c>
      <c r="AU17" s="250">
        <v>0</v>
      </c>
      <c r="AV17" s="250">
        <f>SUM(AW17:BC17)</f>
        <v>0</v>
      </c>
      <c r="AW17" s="250">
        <v>0</v>
      </c>
      <c r="AX17" s="250">
        <v>0</v>
      </c>
      <c r="AY17" s="250">
        <v>0</v>
      </c>
      <c r="AZ17" s="250">
        <v>0</v>
      </c>
      <c r="BA17" s="250">
        <v>0</v>
      </c>
      <c r="BB17" s="250">
        <v>0</v>
      </c>
      <c r="BC17" s="250">
        <v>0</v>
      </c>
      <c r="BD17" s="250">
        <f>SUM(BE17:BK17)</f>
        <v>0</v>
      </c>
      <c r="BE17" s="250">
        <v>0</v>
      </c>
      <c r="BF17" s="250">
        <v>0</v>
      </c>
      <c r="BG17" s="250">
        <v>0</v>
      </c>
      <c r="BH17" s="250">
        <v>0</v>
      </c>
      <c r="BI17" s="250">
        <v>0</v>
      </c>
      <c r="BJ17" s="250">
        <v>0</v>
      </c>
      <c r="BK17" s="250">
        <v>0</v>
      </c>
      <c r="BL17" s="250">
        <f>SUM(BM17:BS17)</f>
        <v>0</v>
      </c>
      <c r="BM17" s="250">
        <v>0</v>
      </c>
      <c r="BN17" s="250">
        <v>0</v>
      </c>
      <c r="BO17" s="250">
        <v>0</v>
      </c>
      <c r="BP17" s="250">
        <v>0</v>
      </c>
      <c r="BQ17" s="250">
        <v>0</v>
      </c>
      <c r="BR17" s="250">
        <v>0</v>
      </c>
      <c r="BS17" s="250">
        <v>0</v>
      </c>
      <c r="BT17" s="250">
        <f>SUM(BU17:CA17)</f>
        <v>0</v>
      </c>
      <c r="BU17" s="250">
        <v>0</v>
      </c>
      <c r="BV17" s="250">
        <v>0</v>
      </c>
      <c r="BW17" s="250">
        <v>0</v>
      </c>
      <c r="BX17" s="250">
        <v>0</v>
      </c>
      <c r="BY17" s="250">
        <v>0</v>
      </c>
      <c r="BZ17" s="250">
        <v>0</v>
      </c>
      <c r="CA17" s="250">
        <v>0</v>
      </c>
      <c r="CB17" s="250">
        <f>SUM(CC17:CI17)</f>
        <v>0</v>
      </c>
      <c r="CC17" s="250">
        <v>0</v>
      </c>
      <c r="CD17" s="250">
        <v>0</v>
      </c>
      <c r="CE17" s="250">
        <v>0</v>
      </c>
      <c r="CF17" s="250">
        <v>0</v>
      </c>
      <c r="CG17" s="250">
        <v>0</v>
      </c>
      <c r="CH17" s="250">
        <v>0</v>
      </c>
      <c r="CI17" s="250">
        <v>0</v>
      </c>
      <c r="CJ17" s="250">
        <f>SUM(CK17:CQ17)</f>
        <v>0</v>
      </c>
      <c r="CK17" s="250">
        <v>0</v>
      </c>
      <c r="CL17" s="250">
        <v>0</v>
      </c>
      <c r="CM17" s="250">
        <v>0</v>
      </c>
      <c r="CN17" s="250">
        <v>0</v>
      </c>
      <c r="CO17" s="250">
        <v>0</v>
      </c>
      <c r="CP17" s="250">
        <v>0</v>
      </c>
      <c r="CQ17" s="250">
        <v>0</v>
      </c>
      <c r="CR17" s="250">
        <f>SUM(CS17:CY17)</f>
        <v>0</v>
      </c>
      <c r="CS17" s="250">
        <v>0</v>
      </c>
      <c r="CT17" s="250">
        <v>0</v>
      </c>
      <c r="CU17" s="250">
        <v>0</v>
      </c>
      <c r="CV17" s="250">
        <v>0</v>
      </c>
      <c r="CW17" s="250">
        <v>0</v>
      </c>
      <c r="CX17" s="250">
        <v>0</v>
      </c>
      <c r="CY17" s="250">
        <v>0</v>
      </c>
    </row>
    <row r="18" spans="1:103" s="201" customFormat="1" ht="12" customHeight="1">
      <c r="A18" s="202" t="s">
        <v>402</v>
      </c>
      <c r="B18" s="203" t="s">
        <v>424</v>
      </c>
      <c r="C18" s="202" t="s">
        <v>425</v>
      </c>
      <c r="D18" s="250">
        <f>SUM(E18,F18,N18,O18)</f>
        <v>0</v>
      </c>
      <c r="E18" s="250">
        <f>X18</f>
        <v>0</v>
      </c>
      <c r="F18" s="250">
        <f>SUM(G18:M18)</f>
        <v>0</v>
      </c>
      <c r="G18" s="250">
        <f>AF18</f>
        <v>0</v>
      </c>
      <c r="H18" s="250">
        <f>AN18</f>
        <v>0</v>
      </c>
      <c r="I18" s="250">
        <f>AV18</f>
        <v>0</v>
      </c>
      <c r="J18" s="250">
        <f>BD18</f>
        <v>0</v>
      </c>
      <c r="K18" s="250">
        <f>BL18</f>
        <v>0</v>
      </c>
      <c r="L18" s="250">
        <f>BT18</f>
        <v>0</v>
      </c>
      <c r="M18" s="250">
        <f>CB18</f>
        <v>0</v>
      </c>
      <c r="N18" s="250">
        <f>CJ18</f>
        <v>0</v>
      </c>
      <c r="O18" s="250">
        <f>CR18</f>
        <v>0</v>
      </c>
      <c r="P18" s="250">
        <f>SUM(Q18:W18)</f>
        <v>0</v>
      </c>
      <c r="Q18" s="250">
        <f>SUM(Y18,AG18,AO18,AW18,BE18,BM18,BU18,CC18,CK18,CS18)</f>
        <v>0</v>
      </c>
      <c r="R18" s="250">
        <f>SUM(Z18,AH18,AP18,AX18,BF18,BN18,BV18,CD18,CL18,CT18)</f>
        <v>0</v>
      </c>
      <c r="S18" s="250">
        <f>SUM(AA18,AI18,AQ18,AY18,BG18,BO18,BW18,CE18,CM18,CU18)</f>
        <v>0</v>
      </c>
      <c r="T18" s="250">
        <f>SUM(AB18,AJ18,AR18,AZ18,BH18,BP18,BX18,CF18,CN18,CV18)</f>
        <v>0</v>
      </c>
      <c r="U18" s="250">
        <f>SUM(AC18,AK18,AS18,BA18,BI18,BQ18,BY18,CG18,CO18,CW18)</f>
        <v>0</v>
      </c>
      <c r="V18" s="250">
        <f>SUM(AD18,AL18,AT18,BB18,BJ18,BR18,BZ18,CH18,CP18,CX18)</f>
        <v>0</v>
      </c>
      <c r="W18" s="250">
        <f>SUM(AE18,AM18,AU18,BC18,BK18,BS18,CA18,CI18,CQ18,CY18)</f>
        <v>0</v>
      </c>
      <c r="X18" s="250">
        <f>SUM(Y18:AE18)</f>
        <v>0</v>
      </c>
      <c r="Y18" s="250">
        <v>0</v>
      </c>
      <c r="Z18" s="250">
        <v>0</v>
      </c>
      <c r="AA18" s="250">
        <v>0</v>
      </c>
      <c r="AB18" s="250">
        <v>0</v>
      </c>
      <c r="AC18" s="250">
        <v>0</v>
      </c>
      <c r="AD18" s="250">
        <v>0</v>
      </c>
      <c r="AE18" s="250">
        <v>0</v>
      </c>
      <c r="AF18" s="250">
        <f>SUM(AG18:AM18)</f>
        <v>0</v>
      </c>
      <c r="AG18" s="250">
        <v>0</v>
      </c>
      <c r="AH18" s="250">
        <v>0</v>
      </c>
      <c r="AI18" s="250">
        <v>0</v>
      </c>
      <c r="AJ18" s="250">
        <v>0</v>
      </c>
      <c r="AK18" s="250">
        <v>0</v>
      </c>
      <c r="AL18" s="250">
        <v>0</v>
      </c>
      <c r="AM18" s="250">
        <v>0</v>
      </c>
      <c r="AN18" s="250">
        <f>SUM(AO18:AU18)</f>
        <v>0</v>
      </c>
      <c r="AO18" s="250">
        <v>0</v>
      </c>
      <c r="AP18" s="250">
        <v>0</v>
      </c>
      <c r="AQ18" s="250">
        <v>0</v>
      </c>
      <c r="AR18" s="250">
        <v>0</v>
      </c>
      <c r="AS18" s="250">
        <v>0</v>
      </c>
      <c r="AT18" s="250">
        <v>0</v>
      </c>
      <c r="AU18" s="250">
        <v>0</v>
      </c>
      <c r="AV18" s="250">
        <f>SUM(AW18:BC18)</f>
        <v>0</v>
      </c>
      <c r="AW18" s="250">
        <v>0</v>
      </c>
      <c r="AX18" s="250">
        <v>0</v>
      </c>
      <c r="AY18" s="250">
        <v>0</v>
      </c>
      <c r="AZ18" s="250">
        <v>0</v>
      </c>
      <c r="BA18" s="250">
        <v>0</v>
      </c>
      <c r="BB18" s="250">
        <v>0</v>
      </c>
      <c r="BC18" s="250">
        <v>0</v>
      </c>
      <c r="BD18" s="250">
        <f>SUM(BE18:BK18)</f>
        <v>0</v>
      </c>
      <c r="BE18" s="250">
        <v>0</v>
      </c>
      <c r="BF18" s="250">
        <v>0</v>
      </c>
      <c r="BG18" s="250">
        <v>0</v>
      </c>
      <c r="BH18" s="250">
        <v>0</v>
      </c>
      <c r="BI18" s="250">
        <v>0</v>
      </c>
      <c r="BJ18" s="250">
        <v>0</v>
      </c>
      <c r="BK18" s="250">
        <v>0</v>
      </c>
      <c r="BL18" s="250">
        <f>SUM(BM18:BS18)</f>
        <v>0</v>
      </c>
      <c r="BM18" s="250">
        <v>0</v>
      </c>
      <c r="BN18" s="250">
        <v>0</v>
      </c>
      <c r="BO18" s="250">
        <v>0</v>
      </c>
      <c r="BP18" s="250">
        <v>0</v>
      </c>
      <c r="BQ18" s="250">
        <v>0</v>
      </c>
      <c r="BR18" s="250">
        <v>0</v>
      </c>
      <c r="BS18" s="250">
        <v>0</v>
      </c>
      <c r="BT18" s="250">
        <f>SUM(BU18:CA18)</f>
        <v>0</v>
      </c>
      <c r="BU18" s="250">
        <v>0</v>
      </c>
      <c r="BV18" s="250">
        <v>0</v>
      </c>
      <c r="BW18" s="250">
        <v>0</v>
      </c>
      <c r="BX18" s="250">
        <v>0</v>
      </c>
      <c r="BY18" s="250">
        <v>0</v>
      </c>
      <c r="BZ18" s="250">
        <v>0</v>
      </c>
      <c r="CA18" s="250">
        <v>0</v>
      </c>
      <c r="CB18" s="250">
        <f>SUM(CC18:CI18)</f>
        <v>0</v>
      </c>
      <c r="CC18" s="250">
        <v>0</v>
      </c>
      <c r="CD18" s="250">
        <v>0</v>
      </c>
      <c r="CE18" s="250">
        <v>0</v>
      </c>
      <c r="CF18" s="250">
        <v>0</v>
      </c>
      <c r="CG18" s="250">
        <v>0</v>
      </c>
      <c r="CH18" s="250">
        <v>0</v>
      </c>
      <c r="CI18" s="250">
        <v>0</v>
      </c>
      <c r="CJ18" s="250">
        <f>SUM(CK18:CQ18)</f>
        <v>0</v>
      </c>
      <c r="CK18" s="250">
        <v>0</v>
      </c>
      <c r="CL18" s="250">
        <v>0</v>
      </c>
      <c r="CM18" s="250">
        <v>0</v>
      </c>
      <c r="CN18" s="250">
        <v>0</v>
      </c>
      <c r="CO18" s="250">
        <v>0</v>
      </c>
      <c r="CP18" s="250">
        <v>0</v>
      </c>
      <c r="CQ18" s="250">
        <v>0</v>
      </c>
      <c r="CR18" s="250">
        <f>SUM(CS18:CY18)</f>
        <v>0</v>
      </c>
      <c r="CS18" s="250">
        <v>0</v>
      </c>
      <c r="CT18" s="250">
        <v>0</v>
      </c>
      <c r="CU18" s="250">
        <v>0</v>
      </c>
      <c r="CV18" s="250">
        <v>0</v>
      </c>
      <c r="CW18" s="250">
        <v>0</v>
      </c>
      <c r="CX18" s="250">
        <v>0</v>
      </c>
      <c r="CY18" s="250">
        <v>0</v>
      </c>
    </row>
    <row r="19" spans="1:103" s="201" customFormat="1" ht="12" customHeight="1">
      <c r="A19" s="202" t="s">
        <v>402</v>
      </c>
      <c r="B19" s="203" t="s">
        <v>426</v>
      </c>
      <c r="C19" s="202" t="s">
        <v>427</v>
      </c>
      <c r="D19" s="250">
        <f>SUM(E19,F19,N19,O19)</f>
        <v>0</v>
      </c>
      <c r="E19" s="250">
        <f>X19</f>
        <v>0</v>
      </c>
      <c r="F19" s="250">
        <f>SUM(G19:M19)</f>
        <v>0</v>
      </c>
      <c r="G19" s="250">
        <f>AF19</f>
        <v>0</v>
      </c>
      <c r="H19" s="250">
        <f>AN19</f>
        <v>0</v>
      </c>
      <c r="I19" s="250">
        <f>AV19</f>
        <v>0</v>
      </c>
      <c r="J19" s="250">
        <f>BD19</f>
        <v>0</v>
      </c>
      <c r="K19" s="250">
        <f>BL19</f>
        <v>0</v>
      </c>
      <c r="L19" s="250">
        <f>BT19</f>
        <v>0</v>
      </c>
      <c r="M19" s="250">
        <f>CB19</f>
        <v>0</v>
      </c>
      <c r="N19" s="250">
        <f>CJ19</f>
        <v>0</v>
      </c>
      <c r="O19" s="250">
        <f>CR19</f>
        <v>0</v>
      </c>
      <c r="P19" s="250">
        <f>SUM(Q19:W19)</f>
        <v>0</v>
      </c>
      <c r="Q19" s="250">
        <f>SUM(Y19,AG19,AO19,AW19,BE19,BM19,BU19,CC19,CK19,CS19)</f>
        <v>0</v>
      </c>
      <c r="R19" s="250">
        <f>SUM(Z19,AH19,AP19,AX19,BF19,BN19,BV19,CD19,CL19,CT19)</f>
        <v>0</v>
      </c>
      <c r="S19" s="250">
        <f>SUM(AA19,AI19,AQ19,AY19,BG19,BO19,BW19,CE19,CM19,CU19)</f>
        <v>0</v>
      </c>
      <c r="T19" s="250">
        <f>SUM(AB19,AJ19,AR19,AZ19,BH19,BP19,BX19,CF19,CN19,CV19)</f>
        <v>0</v>
      </c>
      <c r="U19" s="250">
        <f>SUM(AC19,AK19,AS19,BA19,BI19,BQ19,BY19,CG19,CO19,CW19)</f>
        <v>0</v>
      </c>
      <c r="V19" s="250">
        <f>SUM(AD19,AL19,AT19,BB19,BJ19,BR19,BZ19,CH19,CP19,CX19)</f>
        <v>0</v>
      </c>
      <c r="W19" s="250">
        <f>SUM(AE19,AM19,AU19,BC19,BK19,BS19,CA19,CI19,CQ19,CY19)</f>
        <v>0</v>
      </c>
      <c r="X19" s="250">
        <f>SUM(Y19:AE19)</f>
        <v>0</v>
      </c>
      <c r="Y19" s="250">
        <v>0</v>
      </c>
      <c r="Z19" s="250">
        <v>0</v>
      </c>
      <c r="AA19" s="250">
        <v>0</v>
      </c>
      <c r="AB19" s="250">
        <v>0</v>
      </c>
      <c r="AC19" s="250">
        <v>0</v>
      </c>
      <c r="AD19" s="250">
        <v>0</v>
      </c>
      <c r="AE19" s="250">
        <v>0</v>
      </c>
      <c r="AF19" s="250">
        <f>SUM(AG19:AM19)</f>
        <v>0</v>
      </c>
      <c r="AG19" s="250">
        <v>0</v>
      </c>
      <c r="AH19" s="250">
        <v>0</v>
      </c>
      <c r="AI19" s="250">
        <v>0</v>
      </c>
      <c r="AJ19" s="250">
        <v>0</v>
      </c>
      <c r="AK19" s="250">
        <v>0</v>
      </c>
      <c r="AL19" s="250">
        <v>0</v>
      </c>
      <c r="AM19" s="250">
        <v>0</v>
      </c>
      <c r="AN19" s="250">
        <f>SUM(AO19:AU19)</f>
        <v>0</v>
      </c>
      <c r="AO19" s="250">
        <v>0</v>
      </c>
      <c r="AP19" s="250">
        <v>0</v>
      </c>
      <c r="AQ19" s="250">
        <v>0</v>
      </c>
      <c r="AR19" s="250">
        <v>0</v>
      </c>
      <c r="AS19" s="250">
        <v>0</v>
      </c>
      <c r="AT19" s="250">
        <v>0</v>
      </c>
      <c r="AU19" s="250">
        <v>0</v>
      </c>
      <c r="AV19" s="250">
        <f>SUM(AW19:BC19)</f>
        <v>0</v>
      </c>
      <c r="AW19" s="250">
        <v>0</v>
      </c>
      <c r="AX19" s="250">
        <v>0</v>
      </c>
      <c r="AY19" s="250">
        <v>0</v>
      </c>
      <c r="AZ19" s="250">
        <v>0</v>
      </c>
      <c r="BA19" s="250">
        <v>0</v>
      </c>
      <c r="BB19" s="250">
        <v>0</v>
      </c>
      <c r="BC19" s="250">
        <v>0</v>
      </c>
      <c r="BD19" s="250">
        <f>SUM(BE19:BK19)</f>
        <v>0</v>
      </c>
      <c r="BE19" s="250">
        <v>0</v>
      </c>
      <c r="BF19" s="250">
        <v>0</v>
      </c>
      <c r="BG19" s="250">
        <v>0</v>
      </c>
      <c r="BH19" s="250">
        <v>0</v>
      </c>
      <c r="BI19" s="250">
        <v>0</v>
      </c>
      <c r="BJ19" s="250">
        <v>0</v>
      </c>
      <c r="BK19" s="250">
        <v>0</v>
      </c>
      <c r="BL19" s="250">
        <f>SUM(BM19:BS19)</f>
        <v>0</v>
      </c>
      <c r="BM19" s="250">
        <v>0</v>
      </c>
      <c r="BN19" s="250">
        <v>0</v>
      </c>
      <c r="BO19" s="250">
        <v>0</v>
      </c>
      <c r="BP19" s="250">
        <v>0</v>
      </c>
      <c r="BQ19" s="250">
        <v>0</v>
      </c>
      <c r="BR19" s="250">
        <v>0</v>
      </c>
      <c r="BS19" s="250">
        <v>0</v>
      </c>
      <c r="BT19" s="250">
        <f>SUM(BU19:CA19)</f>
        <v>0</v>
      </c>
      <c r="BU19" s="250">
        <v>0</v>
      </c>
      <c r="BV19" s="250">
        <v>0</v>
      </c>
      <c r="BW19" s="250">
        <v>0</v>
      </c>
      <c r="BX19" s="250">
        <v>0</v>
      </c>
      <c r="BY19" s="250">
        <v>0</v>
      </c>
      <c r="BZ19" s="250">
        <v>0</v>
      </c>
      <c r="CA19" s="250">
        <v>0</v>
      </c>
      <c r="CB19" s="250">
        <f>SUM(CC19:CI19)</f>
        <v>0</v>
      </c>
      <c r="CC19" s="250">
        <v>0</v>
      </c>
      <c r="CD19" s="250">
        <v>0</v>
      </c>
      <c r="CE19" s="250">
        <v>0</v>
      </c>
      <c r="CF19" s="250">
        <v>0</v>
      </c>
      <c r="CG19" s="250">
        <v>0</v>
      </c>
      <c r="CH19" s="250">
        <v>0</v>
      </c>
      <c r="CI19" s="250">
        <v>0</v>
      </c>
      <c r="CJ19" s="250">
        <f>SUM(CK19:CQ19)</f>
        <v>0</v>
      </c>
      <c r="CK19" s="250">
        <v>0</v>
      </c>
      <c r="CL19" s="250">
        <v>0</v>
      </c>
      <c r="CM19" s="250">
        <v>0</v>
      </c>
      <c r="CN19" s="250">
        <v>0</v>
      </c>
      <c r="CO19" s="250">
        <v>0</v>
      </c>
      <c r="CP19" s="250">
        <v>0</v>
      </c>
      <c r="CQ19" s="250">
        <v>0</v>
      </c>
      <c r="CR19" s="250">
        <f>SUM(CS19:CY19)</f>
        <v>0</v>
      </c>
      <c r="CS19" s="250">
        <v>0</v>
      </c>
      <c r="CT19" s="250">
        <v>0</v>
      </c>
      <c r="CU19" s="250">
        <v>0</v>
      </c>
      <c r="CV19" s="250">
        <v>0</v>
      </c>
      <c r="CW19" s="250">
        <v>0</v>
      </c>
      <c r="CX19" s="250">
        <v>0</v>
      </c>
      <c r="CY19" s="250">
        <v>0</v>
      </c>
    </row>
    <row r="20" spans="1:103" s="201" customFormat="1" ht="12" customHeight="1">
      <c r="A20" s="202" t="s">
        <v>402</v>
      </c>
      <c r="B20" s="203" t="s">
        <v>428</v>
      </c>
      <c r="C20" s="202" t="s">
        <v>429</v>
      </c>
      <c r="D20" s="250">
        <f>SUM(E20,F20,N20,O20)</f>
        <v>0</v>
      </c>
      <c r="E20" s="250">
        <f>X20</f>
        <v>0</v>
      </c>
      <c r="F20" s="250">
        <f>SUM(G20:M20)</f>
        <v>0</v>
      </c>
      <c r="G20" s="250">
        <f>AF20</f>
        <v>0</v>
      </c>
      <c r="H20" s="250">
        <f>AN20</f>
        <v>0</v>
      </c>
      <c r="I20" s="250">
        <f>AV20</f>
        <v>0</v>
      </c>
      <c r="J20" s="250">
        <f>BD20</f>
        <v>0</v>
      </c>
      <c r="K20" s="250">
        <f>BL20</f>
        <v>0</v>
      </c>
      <c r="L20" s="250">
        <f>BT20</f>
        <v>0</v>
      </c>
      <c r="M20" s="250">
        <f>CB20</f>
        <v>0</v>
      </c>
      <c r="N20" s="250">
        <f>CJ20</f>
        <v>0</v>
      </c>
      <c r="O20" s="250">
        <f>CR20</f>
        <v>0</v>
      </c>
      <c r="P20" s="250">
        <f>SUM(Q20:W20)</f>
        <v>0</v>
      </c>
      <c r="Q20" s="250">
        <f>SUM(Y20,AG20,AO20,AW20,BE20,BM20,BU20,CC20,CK20,CS20)</f>
        <v>0</v>
      </c>
      <c r="R20" s="250">
        <f>SUM(Z20,AH20,AP20,AX20,BF20,BN20,BV20,CD20,CL20,CT20)</f>
        <v>0</v>
      </c>
      <c r="S20" s="250">
        <f>SUM(AA20,AI20,AQ20,AY20,BG20,BO20,BW20,CE20,CM20,CU20)</f>
        <v>0</v>
      </c>
      <c r="T20" s="250">
        <f>SUM(AB20,AJ20,AR20,AZ20,BH20,BP20,BX20,CF20,CN20,CV20)</f>
        <v>0</v>
      </c>
      <c r="U20" s="250">
        <f>SUM(AC20,AK20,AS20,BA20,BI20,BQ20,BY20,CG20,CO20,CW20)</f>
        <v>0</v>
      </c>
      <c r="V20" s="250">
        <f>SUM(AD20,AL20,AT20,BB20,BJ20,BR20,BZ20,CH20,CP20,CX20)</f>
        <v>0</v>
      </c>
      <c r="W20" s="250">
        <f>SUM(AE20,AM20,AU20,BC20,BK20,BS20,CA20,CI20,CQ20,CY20)</f>
        <v>0</v>
      </c>
      <c r="X20" s="250">
        <f>SUM(Y20:AE20)</f>
        <v>0</v>
      </c>
      <c r="Y20" s="250">
        <v>0</v>
      </c>
      <c r="Z20" s="250">
        <v>0</v>
      </c>
      <c r="AA20" s="250">
        <v>0</v>
      </c>
      <c r="AB20" s="250">
        <v>0</v>
      </c>
      <c r="AC20" s="250">
        <v>0</v>
      </c>
      <c r="AD20" s="250">
        <v>0</v>
      </c>
      <c r="AE20" s="250">
        <v>0</v>
      </c>
      <c r="AF20" s="250">
        <f>SUM(AG20:AM20)</f>
        <v>0</v>
      </c>
      <c r="AG20" s="250">
        <v>0</v>
      </c>
      <c r="AH20" s="250">
        <v>0</v>
      </c>
      <c r="AI20" s="250">
        <v>0</v>
      </c>
      <c r="AJ20" s="250">
        <v>0</v>
      </c>
      <c r="AK20" s="250">
        <v>0</v>
      </c>
      <c r="AL20" s="250">
        <v>0</v>
      </c>
      <c r="AM20" s="250">
        <v>0</v>
      </c>
      <c r="AN20" s="250">
        <f>SUM(AO20:AU20)</f>
        <v>0</v>
      </c>
      <c r="AO20" s="250">
        <v>0</v>
      </c>
      <c r="AP20" s="250">
        <v>0</v>
      </c>
      <c r="AQ20" s="250">
        <v>0</v>
      </c>
      <c r="AR20" s="250">
        <v>0</v>
      </c>
      <c r="AS20" s="250">
        <v>0</v>
      </c>
      <c r="AT20" s="250">
        <v>0</v>
      </c>
      <c r="AU20" s="250">
        <v>0</v>
      </c>
      <c r="AV20" s="250">
        <f>SUM(AW20:BC20)</f>
        <v>0</v>
      </c>
      <c r="AW20" s="250">
        <v>0</v>
      </c>
      <c r="AX20" s="250">
        <v>0</v>
      </c>
      <c r="AY20" s="250">
        <v>0</v>
      </c>
      <c r="AZ20" s="250">
        <v>0</v>
      </c>
      <c r="BA20" s="250">
        <v>0</v>
      </c>
      <c r="BB20" s="250">
        <v>0</v>
      </c>
      <c r="BC20" s="250">
        <v>0</v>
      </c>
      <c r="BD20" s="250">
        <f>SUM(BE20:BK20)</f>
        <v>0</v>
      </c>
      <c r="BE20" s="250">
        <v>0</v>
      </c>
      <c r="BF20" s="250">
        <v>0</v>
      </c>
      <c r="BG20" s="250">
        <v>0</v>
      </c>
      <c r="BH20" s="250">
        <v>0</v>
      </c>
      <c r="BI20" s="250">
        <v>0</v>
      </c>
      <c r="BJ20" s="250">
        <v>0</v>
      </c>
      <c r="BK20" s="250">
        <v>0</v>
      </c>
      <c r="BL20" s="250">
        <f>SUM(BM20:BS20)</f>
        <v>0</v>
      </c>
      <c r="BM20" s="250">
        <v>0</v>
      </c>
      <c r="BN20" s="250">
        <v>0</v>
      </c>
      <c r="BO20" s="250">
        <v>0</v>
      </c>
      <c r="BP20" s="250">
        <v>0</v>
      </c>
      <c r="BQ20" s="250">
        <v>0</v>
      </c>
      <c r="BR20" s="250">
        <v>0</v>
      </c>
      <c r="BS20" s="250">
        <v>0</v>
      </c>
      <c r="BT20" s="250">
        <f>SUM(BU20:CA20)</f>
        <v>0</v>
      </c>
      <c r="BU20" s="250">
        <v>0</v>
      </c>
      <c r="BV20" s="250">
        <v>0</v>
      </c>
      <c r="BW20" s="250">
        <v>0</v>
      </c>
      <c r="BX20" s="250">
        <v>0</v>
      </c>
      <c r="BY20" s="250">
        <v>0</v>
      </c>
      <c r="BZ20" s="250">
        <v>0</v>
      </c>
      <c r="CA20" s="250">
        <v>0</v>
      </c>
      <c r="CB20" s="250">
        <f>SUM(CC20:CI20)</f>
        <v>0</v>
      </c>
      <c r="CC20" s="250">
        <v>0</v>
      </c>
      <c r="CD20" s="250">
        <v>0</v>
      </c>
      <c r="CE20" s="250">
        <v>0</v>
      </c>
      <c r="CF20" s="250">
        <v>0</v>
      </c>
      <c r="CG20" s="250">
        <v>0</v>
      </c>
      <c r="CH20" s="250">
        <v>0</v>
      </c>
      <c r="CI20" s="250">
        <v>0</v>
      </c>
      <c r="CJ20" s="250">
        <f>SUM(CK20:CQ20)</f>
        <v>0</v>
      </c>
      <c r="CK20" s="250">
        <v>0</v>
      </c>
      <c r="CL20" s="250">
        <v>0</v>
      </c>
      <c r="CM20" s="250">
        <v>0</v>
      </c>
      <c r="CN20" s="250">
        <v>0</v>
      </c>
      <c r="CO20" s="250">
        <v>0</v>
      </c>
      <c r="CP20" s="250">
        <v>0</v>
      </c>
      <c r="CQ20" s="250">
        <v>0</v>
      </c>
      <c r="CR20" s="250">
        <f>SUM(CS20:CY20)</f>
        <v>0</v>
      </c>
      <c r="CS20" s="250">
        <v>0</v>
      </c>
      <c r="CT20" s="250">
        <v>0</v>
      </c>
      <c r="CU20" s="250">
        <v>0</v>
      </c>
      <c r="CV20" s="250">
        <v>0</v>
      </c>
      <c r="CW20" s="250">
        <v>0</v>
      </c>
      <c r="CX20" s="250">
        <v>0</v>
      </c>
      <c r="CY20" s="250">
        <v>0</v>
      </c>
    </row>
    <row r="21" spans="1:103" s="201" customFormat="1" ht="12" customHeight="1">
      <c r="A21" s="202" t="s">
        <v>402</v>
      </c>
      <c r="B21" s="203" t="s">
        <v>430</v>
      </c>
      <c r="C21" s="202" t="s">
        <v>431</v>
      </c>
      <c r="D21" s="250">
        <f>SUM(E21,F21,N21,O21)</f>
        <v>0</v>
      </c>
      <c r="E21" s="250">
        <f>X21</f>
        <v>0</v>
      </c>
      <c r="F21" s="250">
        <f>SUM(G21:M21)</f>
        <v>0</v>
      </c>
      <c r="G21" s="250">
        <f>AF21</f>
        <v>0</v>
      </c>
      <c r="H21" s="250">
        <f>AN21</f>
        <v>0</v>
      </c>
      <c r="I21" s="250">
        <f>AV21</f>
        <v>0</v>
      </c>
      <c r="J21" s="250">
        <f>BD21</f>
        <v>0</v>
      </c>
      <c r="K21" s="250">
        <f>BL21</f>
        <v>0</v>
      </c>
      <c r="L21" s="250">
        <f>BT21</f>
        <v>0</v>
      </c>
      <c r="M21" s="250">
        <f>CB21</f>
        <v>0</v>
      </c>
      <c r="N21" s="250">
        <f>CJ21</f>
        <v>0</v>
      </c>
      <c r="O21" s="250">
        <f>CR21</f>
        <v>0</v>
      </c>
      <c r="P21" s="250">
        <f>SUM(Q21:W21)</f>
        <v>0</v>
      </c>
      <c r="Q21" s="250">
        <f>SUM(Y21,AG21,AO21,AW21,BE21,BM21,BU21,CC21,CK21,CS21)</f>
        <v>0</v>
      </c>
      <c r="R21" s="250">
        <f>SUM(Z21,AH21,AP21,AX21,BF21,BN21,BV21,CD21,CL21,CT21)</f>
        <v>0</v>
      </c>
      <c r="S21" s="250">
        <f>SUM(AA21,AI21,AQ21,AY21,BG21,BO21,BW21,CE21,CM21,CU21)</f>
        <v>0</v>
      </c>
      <c r="T21" s="250">
        <f>SUM(AB21,AJ21,AR21,AZ21,BH21,BP21,BX21,CF21,CN21,CV21)</f>
        <v>0</v>
      </c>
      <c r="U21" s="250">
        <f>SUM(AC21,AK21,AS21,BA21,BI21,BQ21,BY21,CG21,CO21,CW21)</f>
        <v>0</v>
      </c>
      <c r="V21" s="250">
        <f>SUM(AD21,AL21,AT21,BB21,BJ21,BR21,BZ21,CH21,CP21,CX21)</f>
        <v>0</v>
      </c>
      <c r="W21" s="250">
        <f>SUM(AE21,AM21,AU21,BC21,BK21,BS21,CA21,CI21,CQ21,CY21)</f>
        <v>0</v>
      </c>
      <c r="X21" s="250">
        <f>SUM(Y21:AE21)</f>
        <v>0</v>
      </c>
      <c r="Y21" s="250">
        <v>0</v>
      </c>
      <c r="Z21" s="250">
        <v>0</v>
      </c>
      <c r="AA21" s="250">
        <v>0</v>
      </c>
      <c r="AB21" s="250">
        <v>0</v>
      </c>
      <c r="AC21" s="250">
        <v>0</v>
      </c>
      <c r="AD21" s="250">
        <v>0</v>
      </c>
      <c r="AE21" s="250">
        <v>0</v>
      </c>
      <c r="AF21" s="250">
        <f>SUM(AG21:AM21)</f>
        <v>0</v>
      </c>
      <c r="AG21" s="250">
        <v>0</v>
      </c>
      <c r="AH21" s="250">
        <v>0</v>
      </c>
      <c r="AI21" s="250">
        <v>0</v>
      </c>
      <c r="AJ21" s="250">
        <v>0</v>
      </c>
      <c r="AK21" s="250">
        <v>0</v>
      </c>
      <c r="AL21" s="250">
        <v>0</v>
      </c>
      <c r="AM21" s="250">
        <v>0</v>
      </c>
      <c r="AN21" s="250">
        <f>SUM(AO21:AU21)</f>
        <v>0</v>
      </c>
      <c r="AO21" s="250">
        <v>0</v>
      </c>
      <c r="AP21" s="250">
        <v>0</v>
      </c>
      <c r="AQ21" s="250">
        <v>0</v>
      </c>
      <c r="AR21" s="250">
        <v>0</v>
      </c>
      <c r="AS21" s="250">
        <v>0</v>
      </c>
      <c r="AT21" s="250">
        <v>0</v>
      </c>
      <c r="AU21" s="250">
        <v>0</v>
      </c>
      <c r="AV21" s="250">
        <f>SUM(AW21:BC21)</f>
        <v>0</v>
      </c>
      <c r="AW21" s="250">
        <v>0</v>
      </c>
      <c r="AX21" s="250">
        <v>0</v>
      </c>
      <c r="AY21" s="250">
        <v>0</v>
      </c>
      <c r="AZ21" s="250">
        <v>0</v>
      </c>
      <c r="BA21" s="250">
        <v>0</v>
      </c>
      <c r="BB21" s="250">
        <v>0</v>
      </c>
      <c r="BC21" s="250">
        <v>0</v>
      </c>
      <c r="BD21" s="250">
        <f>SUM(BE21:BK21)</f>
        <v>0</v>
      </c>
      <c r="BE21" s="250">
        <v>0</v>
      </c>
      <c r="BF21" s="250">
        <v>0</v>
      </c>
      <c r="BG21" s="250">
        <v>0</v>
      </c>
      <c r="BH21" s="250">
        <v>0</v>
      </c>
      <c r="BI21" s="250">
        <v>0</v>
      </c>
      <c r="BJ21" s="250">
        <v>0</v>
      </c>
      <c r="BK21" s="250">
        <v>0</v>
      </c>
      <c r="BL21" s="250">
        <f>SUM(BM21:BS21)</f>
        <v>0</v>
      </c>
      <c r="BM21" s="250">
        <v>0</v>
      </c>
      <c r="BN21" s="250">
        <v>0</v>
      </c>
      <c r="BO21" s="250">
        <v>0</v>
      </c>
      <c r="BP21" s="250">
        <v>0</v>
      </c>
      <c r="BQ21" s="250">
        <v>0</v>
      </c>
      <c r="BR21" s="250">
        <v>0</v>
      </c>
      <c r="BS21" s="250">
        <v>0</v>
      </c>
      <c r="BT21" s="250">
        <f>SUM(BU21:CA21)</f>
        <v>0</v>
      </c>
      <c r="BU21" s="250">
        <v>0</v>
      </c>
      <c r="BV21" s="250">
        <v>0</v>
      </c>
      <c r="BW21" s="250">
        <v>0</v>
      </c>
      <c r="BX21" s="250">
        <v>0</v>
      </c>
      <c r="BY21" s="250">
        <v>0</v>
      </c>
      <c r="BZ21" s="250">
        <v>0</v>
      </c>
      <c r="CA21" s="250">
        <v>0</v>
      </c>
      <c r="CB21" s="250">
        <f>SUM(CC21:CI21)</f>
        <v>0</v>
      </c>
      <c r="CC21" s="250">
        <v>0</v>
      </c>
      <c r="CD21" s="250">
        <v>0</v>
      </c>
      <c r="CE21" s="250">
        <v>0</v>
      </c>
      <c r="CF21" s="250">
        <v>0</v>
      </c>
      <c r="CG21" s="250">
        <v>0</v>
      </c>
      <c r="CH21" s="250">
        <v>0</v>
      </c>
      <c r="CI21" s="250">
        <v>0</v>
      </c>
      <c r="CJ21" s="250">
        <f>SUM(CK21:CQ21)</f>
        <v>0</v>
      </c>
      <c r="CK21" s="250">
        <v>0</v>
      </c>
      <c r="CL21" s="250">
        <v>0</v>
      </c>
      <c r="CM21" s="250">
        <v>0</v>
      </c>
      <c r="CN21" s="250">
        <v>0</v>
      </c>
      <c r="CO21" s="250">
        <v>0</v>
      </c>
      <c r="CP21" s="250">
        <v>0</v>
      </c>
      <c r="CQ21" s="250">
        <v>0</v>
      </c>
      <c r="CR21" s="250">
        <f>SUM(CS21:CY21)</f>
        <v>0</v>
      </c>
      <c r="CS21" s="250">
        <v>0</v>
      </c>
      <c r="CT21" s="250">
        <v>0</v>
      </c>
      <c r="CU21" s="250">
        <v>0</v>
      </c>
      <c r="CV21" s="250">
        <v>0</v>
      </c>
      <c r="CW21" s="250">
        <v>0</v>
      </c>
      <c r="CX21" s="250">
        <v>0</v>
      </c>
      <c r="CY21" s="250">
        <v>0</v>
      </c>
    </row>
    <row r="22" spans="1:103" s="201" customFormat="1" ht="12" customHeight="1">
      <c r="A22" s="202" t="s">
        <v>402</v>
      </c>
      <c r="B22" s="203" t="s">
        <v>432</v>
      </c>
      <c r="C22" s="202" t="s">
        <v>433</v>
      </c>
      <c r="D22" s="250">
        <f>SUM(E22,F22,N22,O22)</f>
        <v>0</v>
      </c>
      <c r="E22" s="250">
        <f>X22</f>
        <v>0</v>
      </c>
      <c r="F22" s="250">
        <f>SUM(G22:M22)</f>
        <v>0</v>
      </c>
      <c r="G22" s="250">
        <f>AF22</f>
        <v>0</v>
      </c>
      <c r="H22" s="250">
        <f>AN22</f>
        <v>0</v>
      </c>
      <c r="I22" s="250">
        <f>AV22</f>
        <v>0</v>
      </c>
      <c r="J22" s="250">
        <f>BD22</f>
        <v>0</v>
      </c>
      <c r="K22" s="250">
        <f>BL22</f>
        <v>0</v>
      </c>
      <c r="L22" s="250">
        <f>BT22</f>
        <v>0</v>
      </c>
      <c r="M22" s="250">
        <f>CB22</f>
        <v>0</v>
      </c>
      <c r="N22" s="250">
        <f>CJ22</f>
        <v>0</v>
      </c>
      <c r="O22" s="250">
        <f>CR22</f>
        <v>0</v>
      </c>
      <c r="P22" s="250">
        <f>SUM(Q22:W22)</f>
        <v>0</v>
      </c>
      <c r="Q22" s="250">
        <f>SUM(Y22,AG22,AO22,AW22,BE22,BM22,BU22,CC22,CK22,CS22)</f>
        <v>0</v>
      </c>
      <c r="R22" s="250">
        <f>SUM(Z22,AH22,AP22,AX22,BF22,BN22,BV22,CD22,CL22,CT22)</f>
        <v>0</v>
      </c>
      <c r="S22" s="250">
        <f>SUM(AA22,AI22,AQ22,AY22,BG22,BO22,BW22,CE22,CM22,CU22)</f>
        <v>0</v>
      </c>
      <c r="T22" s="250">
        <f>SUM(AB22,AJ22,AR22,AZ22,BH22,BP22,BX22,CF22,CN22,CV22)</f>
        <v>0</v>
      </c>
      <c r="U22" s="250">
        <f>SUM(AC22,AK22,AS22,BA22,BI22,BQ22,BY22,CG22,CO22,CW22)</f>
        <v>0</v>
      </c>
      <c r="V22" s="250">
        <f>SUM(AD22,AL22,AT22,BB22,BJ22,BR22,BZ22,CH22,CP22,CX22)</f>
        <v>0</v>
      </c>
      <c r="W22" s="250">
        <f>SUM(AE22,AM22,AU22,BC22,BK22,BS22,CA22,CI22,CQ22,CY22)</f>
        <v>0</v>
      </c>
      <c r="X22" s="250">
        <f>SUM(Y22:AE22)</f>
        <v>0</v>
      </c>
      <c r="Y22" s="250">
        <v>0</v>
      </c>
      <c r="Z22" s="250">
        <v>0</v>
      </c>
      <c r="AA22" s="250">
        <v>0</v>
      </c>
      <c r="AB22" s="250">
        <v>0</v>
      </c>
      <c r="AC22" s="250">
        <v>0</v>
      </c>
      <c r="AD22" s="250">
        <v>0</v>
      </c>
      <c r="AE22" s="250">
        <v>0</v>
      </c>
      <c r="AF22" s="250">
        <f>SUM(AG22:AM22)</f>
        <v>0</v>
      </c>
      <c r="AG22" s="250">
        <v>0</v>
      </c>
      <c r="AH22" s="250">
        <v>0</v>
      </c>
      <c r="AI22" s="250">
        <v>0</v>
      </c>
      <c r="AJ22" s="250">
        <v>0</v>
      </c>
      <c r="AK22" s="250">
        <v>0</v>
      </c>
      <c r="AL22" s="250">
        <v>0</v>
      </c>
      <c r="AM22" s="250">
        <v>0</v>
      </c>
      <c r="AN22" s="250">
        <f>SUM(AO22:AU22)</f>
        <v>0</v>
      </c>
      <c r="AO22" s="250">
        <v>0</v>
      </c>
      <c r="AP22" s="250">
        <v>0</v>
      </c>
      <c r="AQ22" s="250">
        <v>0</v>
      </c>
      <c r="AR22" s="250">
        <v>0</v>
      </c>
      <c r="AS22" s="250">
        <v>0</v>
      </c>
      <c r="AT22" s="250">
        <v>0</v>
      </c>
      <c r="AU22" s="250">
        <v>0</v>
      </c>
      <c r="AV22" s="250">
        <f>SUM(AW22:BC22)</f>
        <v>0</v>
      </c>
      <c r="AW22" s="250">
        <v>0</v>
      </c>
      <c r="AX22" s="250">
        <v>0</v>
      </c>
      <c r="AY22" s="250">
        <v>0</v>
      </c>
      <c r="AZ22" s="250">
        <v>0</v>
      </c>
      <c r="BA22" s="250">
        <v>0</v>
      </c>
      <c r="BB22" s="250">
        <v>0</v>
      </c>
      <c r="BC22" s="250">
        <v>0</v>
      </c>
      <c r="BD22" s="250">
        <f>SUM(BE22:BK22)</f>
        <v>0</v>
      </c>
      <c r="BE22" s="250">
        <v>0</v>
      </c>
      <c r="BF22" s="250">
        <v>0</v>
      </c>
      <c r="BG22" s="250">
        <v>0</v>
      </c>
      <c r="BH22" s="250">
        <v>0</v>
      </c>
      <c r="BI22" s="250">
        <v>0</v>
      </c>
      <c r="BJ22" s="250">
        <v>0</v>
      </c>
      <c r="BK22" s="250">
        <v>0</v>
      </c>
      <c r="BL22" s="250">
        <f>SUM(BM22:BS22)</f>
        <v>0</v>
      </c>
      <c r="BM22" s="250">
        <v>0</v>
      </c>
      <c r="BN22" s="250">
        <v>0</v>
      </c>
      <c r="BO22" s="250">
        <v>0</v>
      </c>
      <c r="BP22" s="250">
        <v>0</v>
      </c>
      <c r="BQ22" s="250">
        <v>0</v>
      </c>
      <c r="BR22" s="250">
        <v>0</v>
      </c>
      <c r="BS22" s="250">
        <v>0</v>
      </c>
      <c r="BT22" s="250">
        <f>SUM(BU22:CA22)</f>
        <v>0</v>
      </c>
      <c r="BU22" s="250">
        <v>0</v>
      </c>
      <c r="BV22" s="250">
        <v>0</v>
      </c>
      <c r="BW22" s="250">
        <v>0</v>
      </c>
      <c r="BX22" s="250">
        <v>0</v>
      </c>
      <c r="BY22" s="250">
        <v>0</v>
      </c>
      <c r="BZ22" s="250">
        <v>0</v>
      </c>
      <c r="CA22" s="250">
        <v>0</v>
      </c>
      <c r="CB22" s="250">
        <f>SUM(CC22:CI22)</f>
        <v>0</v>
      </c>
      <c r="CC22" s="250">
        <v>0</v>
      </c>
      <c r="CD22" s="250">
        <v>0</v>
      </c>
      <c r="CE22" s="250">
        <v>0</v>
      </c>
      <c r="CF22" s="250">
        <v>0</v>
      </c>
      <c r="CG22" s="250">
        <v>0</v>
      </c>
      <c r="CH22" s="250">
        <v>0</v>
      </c>
      <c r="CI22" s="250">
        <v>0</v>
      </c>
      <c r="CJ22" s="250">
        <f>SUM(CK22:CQ22)</f>
        <v>0</v>
      </c>
      <c r="CK22" s="250">
        <v>0</v>
      </c>
      <c r="CL22" s="250">
        <v>0</v>
      </c>
      <c r="CM22" s="250">
        <v>0</v>
      </c>
      <c r="CN22" s="250">
        <v>0</v>
      </c>
      <c r="CO22" s="250">
        <v>0</v>
      </c>
      <c r="CP22" s="250">
        <v>0</v>
      </c>
      <c r="CQ22" s="250">
        <v>0</v>
      </c>
      <c r="CR22" s="250">
        <f>SUM(CS22:CY22)</f>
        <v>0</v>
      </c>
      <c r="CS22" s="250">
        <v>0</v>
      </c>
      <c r="CT22" s="250">
        <v>0</v>
      </c>
      <c r="CU22" s="250">
        <v>0</v>
      </c>
      <c r="CV22" s="250">
        <v>0</v>
      </c>
      <c r="CW22" s="250">
        <v>0</v>
      </c>
      <c r="CX22" s="250">
        <v>0</v>
      </c>
      <c r="CY22" s="250">
        <v>0</v>
      </c>
    </row>
    <row r="23" spans="1:103" s="201" customFormat="1" ht="12" customHeight="1">
      <c r="A23" s="202" t="s">
        <v>402</v>
      </c>
      <c r="B23" s="203" t="s">
        <v>434</v>
      </c>
      <c r="C23" s="202" t="s">
        <v>435</v>
      </c>
      <c r="D23" s="250">
        <f>SUM(E23,F23,N23,O23)</f>
        <v>0</v>
      </c>
      <c r="E23" s="250">
        <f>X23</f>
        <v>0</v>
      </c>
      <c r="F23" s="250">
        <f>SUM(G23:M23)</f>
        <v>0</v>
      </c>
      <c r="G23" s="250">
        <f>AF23</f>
        <v>0</v>
      </c>
      <c r="H23" s="250">
        <f>AN23</f>
        <v>0</v>
      </c>
      <c r="I23" s="250">
        <f>AV23</f>
        <v>0</v>
      </c>
      <c r="J23" s="250">
        <f>BD23</f>
        <v>0</v>
      </c>
      <c r="K23" s="250">
        <f>BL23</f>
        <v>0</v>
      </c>
      <c r="L23" s="250">
        <f>BT23</f>
        <v>0</v>
      </c>
      <c r="M23" s="250">
        <f>CB23</f>
        <v>0</v>
      </c>
      <c r="N23" s="250">
        <f>CJ23</f>
        <v>0</v>
      </c>
      <c r="O23" s="250">
        <f>CR23</f>
        <v>0</v>
      </c>
      <c r="P23" s="250">
        <f>SUM(Q23:W23)</f>
        <v>0</v>
      </c>
      <c r="Q23" s="250">
        <f>SUM(Y23,AG23,AO23,AW23,BE23,BM23,BU23,CC23,CK23,CS23)</f>
        <v>0</v>
      </c>
      <c r="R23" s="250">
        <f>SUM(Z23,AH23,AP23,AX23,BF23,BN23,BV23,CD23,CL23,CT23)</f>
        <v>0</v>
      </c>
      <c r="S23" s="250">
        <f>SUM(AA23,AI23,AQ23,AY23,BG23,BO23,BW23,CE23,CM23,CU23)</f>
        <v>0</v>
      </c>
      <c r="T23" s="250">
        <f>SUM(AB23,AJ23,AR23,AZ23,BH23,BP23,BX23,CF23,CN23,CV23)</f>
        <v>0</v>
      </c>
      <c r="U23" s="250">
        <f>SUM(AC23,AK23,AS23,BA23,BI23,BQ23,BY23,CG23,CO23,CW23)</f>
        <v>0</v>
      </c>
      <c r="V23" s="250">
        <f>SUM(AD23,AL23,AT23,BB23,BJ23,BR23,BZ23,CH23,CP23,CX23)</f>
        <v>0</v>
      </c>
      <c r="W23" s="250">
        <f>SUM(AE23,AM23,AU23,BC23,BK23,BS23,CA23,CI23,CQ23,CY23)</f>
        <v>0</v>
      </c>
      <c r="X23" s="250">
        <f>SUM(Y23:AE23)</f>
        <v>0</v>
      </c>
      <c r="Y23" s="250">
        <v>0</v>
      </c>
      <c r="Z23" s="250">
        <v>0</v>
      </c>
      <c r="AA23" s="250">
        <v>0</v>
      </c>
      <c r="AB23" s="250">
        <v>0</v>
      </c>
      <c r="AC23" s="250">
        <v>0</v>
      </c>
      <c r="AD23" s="250">
        <v>0</v>
      </c>
      <c r="AE23" s="250">
        <v>0</v>
      </c>
      <c r="AF23" s="250">
        <f>SUM(AG23:AM23)</f>
        <v>0</v>
      </c>
      <c r="AG23" s="250">
        <v>0</v>
      </c>
      <c r="AH23" s="250">
        <v>0</v>
      </c>
      <c r="AI23" s="250">
        <v>0</v>
      </c>
      <c r="AJ23" s="250">
        <v>0</v>
      </c>
      <c r="AK23" s="250">
        <v>0</v>
      </c>
      <c r="AL23" s="250">
        <v>0</v>
      </c>
      <c r="AM23" s="250">
        <v>0</v>
      </c>
      <c r="AN23" s="250">
        <f>SUM(AO23:AU23)</f>
        <v>0</v>
      </c>
      <c r="AO23" s="250">
        <v>0</v>
      </c>
      <c r="AP23" s="250">
        <v>0</v>
      </c>
      <c r="AQ23" s="250">
        <v>0</v>
      </c>
      <c r="AR23" s="250">
        <v>0</v>
      </c>
      <c r="AS23" s="250">
        <v>0</v>
      </c>
      <c r="AT23" s="250">
        <v>0</v>
      </c>
      <c r="AU23" s="250">
        <v>0</v>
      </c>
      <c r="AV23" s="250">
        <f>SUM(AW23:BC23)</f>
        <v>0</v>
      </c>
      <c r="AW23" s="250">
        <v>0</v>
      </c>
      <c r="AX23" s="250">
        <v>0</v>
      </c>
      <c r="AY23" s="250">
        <v>0</v>
      </c>
      <c r="AZ23" s="250">
        <v>0</v>
      </c>
      <c r="BA23" s="250">
        <v>0</v>
      </c>
      <c r="BB23" s="250">
        <v>0</v>
      </c>
      <c r="BC23" s="250">
        <v>0</v>
      </c>
      <c r="BD23" s="250">
        <f>SUM(BE23:BK23)</f>
        <v>0</v>
      </c>
      <c r="BE23" s="250">
        <v>0</v>
      </c>
      <c r="BF23" s="250">
        <v>0</v>
      </c>
      <c r="BG23" s="250">
        <v>0</v>
      </c>
      <c r="BH23" s="250">
        <v>0</v>
      </c>
      <c r="BI23" s="250">
        <v>0</v>
      </c>
      <c r="BJ23" s="250">
        <v>0</v>
      </c>
      <c r="BK23" s="250">
        <v>0</v>
      </c>
      <c r="BL23" s="250">
        <f>SUM(BM23:BS23)</f>
        <v>0</v>
      </c>
      <c r="BM23" s="250">
        <v>0</v>
      </c>
      <c r="BN23" s="250">
        <v>0</v>
      </c>
      <c r="BO23" s="250">
        <v>0</v>
      </c>
      <c r="BP23" s="250">
        <v>0</v>
      </c>
      <c r="BQ23" s="250">
        <v>0</v>
      </c>
      <c r="BR23" s="250">
        <v>0</v>
      </c>
      <c r="BS23" s="250">
        <v>0</v>
      </c>
      <c r="BT23" s="250">
        <f>SUM(BU23:CA23)</f>
        <v>0</v>
      </c>
      <c r="BU23" s="250">
        <v>0</v>
      </c>
      <c r="BV23" s="250">
        <v>0</v>
      </c>
      <c r="BW23" s="250">
        <v>0</v>
      </c>
      <c r="BX23" s="250">
        <v>0</v>
      </c>
      <c r="BY23" s="250">
        <v>0</v>
      </c>
      <c r="BZ23" s="250">
        <v>0</v>
      </c>
      <c r="CA23" s="250">
        <v>0</v>
      </c>
      <c r="CB23" s="250">
        <f>SUM(CC23:CI23)</f>
        <v>0</v>
      </c>
      <c r="CC23" s="250">
        <v>0</v>
      </c>
      <c r="CD23" s="250">
        <v>0</v>
      </c>
      <c r="CE23" s="250">
        <v>0</v>
      </c>
      <c r="CF23" s="250">
        <v>0</v>
      </c>
      <c r="CG23" s="250">
        <v>0</v>
      </c>
      <c r="CH23" s="250">
        <v>0</v>
      </c>
      <c r="CI23" s="250">
        <v>0</v>
      </c>
      <c r="CJ23" s="250">
        <f>SUM(CK23:CQ23)</f>
        <v>0</v>
      </c>
      <c r="CK23" s="250">
        <v>0</v>
      </c>
      <c r="CL23" s="250">
        <v>0</v>
      </c>
      <c r="CM23" s="250">
        <v>0</v>
      </c>
      <c r="CN23" s="250">
        <v>0</v>
      </c>
      <c r="CO23" s="250">
        <v>0</v>
      </c>
      <c r="CP23" s="250">
        <v>0</v>
      </c>
      <c r="CQ23" s="250">
        <v>0</v>
      </c>
      <c r="CR23" s="250">
        <f>SUM(CS23:CY23)</f>
        <v>0</v>
      </c>
      <c r="CS23" s="250">
        <v>0</v>
      </c>
      <c r="CT23" s="250">
        <v>0</v>
      </c>
      <c r="CU23" s="250">
        <v>0</v>
      </c>
      <c r="CV23" s="250">
        <v>0</v>
      </c>
      <c r="CW23" s="250">
        <v>0</v>
      </c>
      <c r="CX23" s="250">
        <v>0</v>
      </c>
      <c r="CY23" s="250">
        <v>0</v>
      </c>
    </row>
    <row r="24" spans="1:103" s="201" customFormat="1" ht="12" customHeight="1">
      <c r="A24" s="202" t="s">
        <v>402</v>
      </c>
      <c r="B24" s="203" t="s">
        <v>436</v>
      </c>
      <c r="C24" s="202" t="s">
        <v>437</v>
      </c>
      <c r="D24" s="250">
        <f>SUM(E24,F24,N24,O24)</f>
        <v>0</v>
      </c>
      <c r="E24" s="250">
        <f>X24</f>
        <v>0</v>
      </c>
      <c r="F24" s="250">
        <f>SUM(G24:M24)</f>
        <v>0</v>
      </c>
      <c r="G24" s="250">
        <f>AF24</f>
        <v>0</v>
      </c>
      <c r="H24" s="250">
        <f>AN24</f>
        <v>0</v>
      </c>
      <c r="I24" s="250">
        <f>AV24</f>
        <v>0</v>
      </c>
      <c r="J24" s="250">
        <f>BD24</f>
        <v>0</v>
      </c>
      <c r="K24" s="250">
        <f>BL24</f>
        <v>0</v>
      </c>
      <c r="L24" s="250">
        <f>BT24</f>
        <v>0</v>
      </c>
      <c r="M24" s="250">
        <f>CB24</f>
        <v>0</v>
      </c>
      <c r="N24" s="250">
        <f>CJ24</f>
        <v>0</v>
      </c>
      <c r="O24" s="250">
        <f>CR24</f>
        <v>0</v>
      </c>
      <c r="P24" s="250">
        <f>SUM(Q24:W24)</f>
        <v>0</v>
      </c>
      <c r="Q24" s="250">
        <f>SUM(Y24,AG24,AO24,AW24,BE24,BM24,BU24,CC24,CK24,CS24)</f>
        <v>0</v>
      </c>
      <c r="R24" s="250">
        <f>SUM(Z24,AH24,AP24,AX24,BF24,BN24,BV24,CD24,CL24,CT24)</f>
        <v>0</v>
      </c>
      <c r="S24" s="250">
        <f>SUM(AA24,AI24,AQ24,AY24,BG24,BO24,BW24,CE24,CM24,CU24)</f>
        <v>0</v>
      </c>
      <c r="T24" s="250">
        <f>SUM(AB24,AJ24,AR24,AZ24,BH24,BP24,BX24,CF24,CN24,CV24)</f>
        <v>0</v>
      </c>
      <c r="U24" s="250">
        <f>SUM(AC24,AK24,AS24,BA24,BI24,BQ24,BY24,CG24,CO24,CW24)</f>
        <v>0</v>
      </c>
      <c r="V24" s="250">
        <f>SUM(AD24,AL24,AT24,BB24,BJ24,BR24,BZ24,CH24,CP24,CX24)</f>
        <v>0</v>
      </c>
      <c r="W24" s="250">
        <f>SUM(AE24,AM24,AU24,BC24,BK24,BS24,CA24,CI24,CQ24,CY24)</f>
        <v>0</v>
      </c>
      <c r="X24" s="250">
        <f>SUM(Y24:AE24)</f>
        <v>0</v>
      </c>
      <c r="Y24" s="250">
        <v>0</v>
      </c>
      <c r="Z24" s="250">
        <v>0</v>
      </c>
      <c r="AA24" s="250">
        <v>0</v>
      </c>
      <c r="AB24" s="250">
        <v>0</v>
      </c>
      <c r="AC24" s="250">
        <v>0</v>
      </c>
      <c r="AD24" s="250">
        <v>0</v>
      </c>
      <c r="AE24" s="250">
        <v>0</v>
      </c>
      <c r="AF24" s="250">
        <f>SUM(AG24:AM24)</f>
        <v>0</v>
      </c>
      <c r="AG24" s="250">
        <v>0</v>
      </c>
      <c r="AH24" s="250">
        <v>0</v>
      </c>
      <c r="AI24" s="250">
        <v>0</v>
      </c>
      <c r="AJ24" s="250">
        <v>0</v>
      </c>
      <c r="AK24" s="250">
        <v>0</v>
      </c>
      <c r="AL24" s="250">
        <v>0</v>
      </c>
      <c r="AM24" s="250">
        <v>0</v>
      </c>
      <c r="AN24" s="250">
        <f>SUM(AO24:AU24)</f>
        <v>0</v>
      </c>
      <c r="AO24" s="250">
        <v>0</v>
      </c>
      <c r="AP24" s="250">
        <v>0</v>
      </c>
      <c r="AQ24" s="250">
        <v>0</v>
      </c>
      <c r="AR24" s="250">
        <v>0</v>
      </c>
      <c r="AS24" s="250">
        <v>0</v>
      </c>
      <c r="AT24" s="250">
        <v>0</v>
      </c>
      <c r="AU24" s="250">
        <v>0</v>
      </c>
      <c r="AV24" s="250">
        <f>SUM(AW24:BC24)</f>
        <v>0</v>
      </c>
      <c r="AW24" s="250">
        <v>0</v>
      </c>
      <c r="AX24" s="250">
        <v>0</v>
      </c>
      <c r="AY24" s="250">
        <v>0</v>
      </c>
      <c r="AZ24" s="250">
        <v>0</v>
      </c>
      <c r="BA24" s="250">
        <v>0</v>
      </c>
      <c r="BB24" s="250">
        <v>0</v>
      </c>
      <c r="BC24" s="250">
        <v>0</v>
      </c>
      <c r="BD24" s="250">
        <f>SUM(BE24:BK24)</f>
        <v>0</v>
      </c>
      <c r="BE24" s="250">
        <v>0</v>
      </c>
      <c r="BF24" s="250">
        <v>0</v>
      </c>
      <c r="BG24" s="250">
        <v>0</v>
      </c>
      <c r="BH24" s="250">
        <v>0</v>
      </c>
      <c r="BI24" s="250">
        <v>0</v>
      </c>
      <c r="BJ24" s="250">
        <v>0</v>
      </c>
      <c r="BK24" s="250">
        <v>0</v>
      </c>
      <c r="BL24" s="250">
        <f>SUM(BM24:BS24)</f>
        <v>0</v>
      </c>
      <c r="BM24" s="250">
        <v>0</v>
      </c>
      <c r="BN24" s="250">
        <v>0</v>
      </c>
      <c r="BO24" s="250">
        <v>0</v>
      </c>
      <c r="BP24" s="250">
        <v>0</v>
      </c>
      <c r="BQ24" s="250">
        <v>0</v>
      </c>
      <c r="BR24" s="250">
        <v>0</v>
      </c>
      <c r="BS24" s="250">
        <v>0</v>
      </c>
      <c r="BT24" s="250">
        <f>SUM(BU24:CA24)</f>
        <v>0</v>
      </c>
      <c r="BU24" s="250">
        <v>0</v>
      </c>
      <c r="BV24" s="250">
        <v>0</v>
      </c>
      <c r="BW24" s="250">
        <v>0</v>
      </c>
      <c r="BX24" s="250">
        <v>0</v>
      </c>
      <c r="BY24" s="250">
        <v>0</v>
      </c>
      <c r="BZ24" s="250">
        <v>0</v>
      </c>
      <c r="CA24" s="250">
        <v>0</v>
      </c>
      <c r="CB24" s="250">
        <f>SUM(CC24:CI24)</f>
        <v>0</v>
      </c>
      <c r="CC24" s="250">
        <v>0</v>
      </c>
      <c r="CD24" s="250">
        <v>0</v>
      </c>
      <c r="CE24" s="250">
        <v>0</v>
      </c>
      <c r="CF24" s="250">
        <v>0</v>
      </c>
      <c r="CG24" s="250">
        <v>0</v>
      </c>
      <c r="CH24" s="250">
        <v>0</v>
      </c>
      <c r="CI24" s="250">
        <v>0</v>
      </c>
      <c r="CJ24" s="250">
        <f>SUM(CK24:CQ24)</f>
        <v>0</v>
      </c>
      <c r="CK24" s="250">
        <v>0</v>
      </c>
      <c r="CL24" s="250">
        <v>0</v>
      </c>
      <c r="CM24" s="250">
        <v>0</v>
      </c>
      <c r="CN24" s="250">
        <v>0</v>
      </c>
      <c r="CO24" s="250">
        <v>0</v>
      </c>
      <c r="CP24" s="250">
        <v>0</v>
      </c>
      <c r="CQ24" s="250">
        <v>0</v>
      </c>
      <c r="CR24" s="250">
        <f>SUM(CS24:CY24)</f>
        <v>0</v>
      </c>
      <c r="CS24" s="250">
        <v>0</v>
      </c>
      <c r="CT24" s="250">
        <v>0</v>
      </c>
      <c r="CU24" s="250">
        <v>0</v>
      </c>
      <c r="CV24" s="250">
        <v>0</v>
      </c>
      <c r="CW24" s="250">
        <v>0</v>
      </c>
      <c r="CX24" s="250">
        <v>0</v>
      </c>
      <c r="CY24" s="250">
        <v>0</v>
      </c>
    </row>
    <row r="25" spans="1:103" s="201" customFormat="1" ht="12" customHeight="1">
      <c r="A25" s="202" t="s">
        <v>402</v>
      </c>
      <c r="B25" s="203" t="s">
        <v>438</v>
      </c>
      <c r="C25" s="202" t="s">
        <v>439</v>
      </c>
      <c r="D25" s="250">
        <f>SUM(E25,F25,N25,O25)</f>
        <v>0</v>
      </c>
      <c r="E25" s="250">
        <f>X25</f>
        <v>0</v>
      </c>
      <c r="F25" s="250">
        <f>SUM(G25:M25)</f>
        <v>0</v>
      </c>
      <c r="G25" s="250">
        <f>AF25</f>
        <v>0</v>
      </c>
      <c r="H25" s="250">
        <f>AN25</f>
        <v>0</v>
      </c>
      <c r="I25" s="250">
        <f>AV25</f>
        <v>0</v>
      </c>
      <c r="J25" s="250">
        <f>BD25</f>
        <v>0</v>
      </c>
      <c r="K25" s="250">
        <f>BL25</f>
        <v>0</v>
      </c>
      <c r="L25" s="250">
        <f>BT25</f>
        <v>0</v>
      </c>
      <c r="M25" s="250">
        <f>CB25</f>
        <v>0</v>
      </c>
      <c r="N25" s="250">
        <f>CJ25</f>
        <v>0</v>
      </c>
      <c r="O25" s="250">
        <f>CR25</f>
        <v>0</v>
      </c>
      <c r="P25" s="250">
        <f>SUM(Q25:W25)</f>
        <v>0</v>
      </c>
      <c r="Q25" s="250">
        <f>SUM(Y25,AG25,AO25,AW25,BE25,BM25,BU25,CC25,CK25,CS25)</f>
        <v>0</v>
      </c>
      <c r="R25" s="250">
        <f>SUM(Z25,AH25,AP25,AX25,BF25,BN25,BV25,CD25,CL25,CT25)</f>
        <v>0</v>
      </c>
      <c r="S25" s="250">
        <f>SUM(AA25,AI25,AQ25,AY25,BG25,BO25,BW25,CE25,CM25,CU25)</f>
        <v>0</v>
      </c>
      <c r="T25" s="250">
        <f>SUM(AB25,AJ25,AR25,AZ25,BH25,BP25,BX25,CF25,CN25,CV25)</f>
        <v>0</v>
      </c>
      <c r="U25" s="250">
        <f>SUM(AC25,AK25,AS25,BA25,BI25,BQ25,BY25,CG25,CO25,CW25)</f>
        <v>0</v>
      </c>
      <c r="V25" s="250">
        <f>SUM(AD25,AL25,AT25,BB25,BJ25,BR25,BZ25,CH25,CP25,CX25)</f>
        <v>0</v>
      </c>
      <c r="W25" s="250">
        <f>SUM(AE25,AM25,AU25,BC25,BK25,BS25,CA25,CI25,CQ25,CY25)</f>
        <v>0</v>
      </c>
      <c r="X25" s="250">
        <f>SUM(Y25:AE25)</f>
        <v>0</v>
      </c>
      <c r="Y25" s="250">
        <v>0</v>
      </c>
      <c r="Z25" s="250">
        <v>0</v>
      </c>
      <c r="AA25" s="250">
        <v>0</v>
      </c>
      <c r="AB25" s="250">
        <v>0</v>
      </c>
      <c r="AC25" s="250">
        <v>0</v>
      </c>
      <c r="AD25" s="250">
        <v>0</v>
      </c>
      <c r="AE25" s="250">
        <v>0</v>
      </c>
      <c r="AF25" s="250">
        <f>SUM(AG25:AM25)</f>
        <v>0</v>
      </c>
      <c r="AG25" s="250">
        <v>0</v>
      </c>
      <c r="AH25" s="250">
        <v>0</v>
      </c>
      <c r="AI25" s="250">
        <v>0</v>
      </c>
      <c r="AJ25" s="250">
        <v>0</v>
      </c>
      <c r="AK25" s="250">
        <v>0</v>
      </c>
      <c r="AL25" s="250">
        <v>0</v>
      </c>
      <c r="AM25" s="250">
        <v>0</v>
      </c>
      <c r="AN25" s="250">
        <f>SUM(AO25:AU25)</f>
        <v>0</v>
      </c>
      <c r="AO25" s="250">
        <v>0</v>
      </c>
      <c r="AP25" s="250">
        <v>0</v>
      </c>
      <c r="AQ25" s="250">
        <v>0</v>
      </c>
      <c r="AR25" s="250">
        <v>0</v>
      </c>
      <c r="AS25" s="250">
        <v>0</v>
      </c>
      <c r="AT25" s="250">
        <v>0</v>
      </c>
      <c r="AU25" s="250">
        <v>0</v>
      </c>
      <c r="AV25" s="250">
        <f>SUM(AW25:BC25)</f>
        <v>0</v>
      </c>
      <c r="AW25" s="250">
        <v>0</v>
      </c>
      <c r="AX25" s="250">
        <v>0</v>
      </c>
      <c r="AY25" s="250">
        <v>0</v>
      </c>
      <c r="AZ25" s="250">
        <v>0</v>
      </c>
      <c r="BA25" s="250">
        <v>0</v>
      </c>
      <c r="BB25" s="250">
        <v>0</v>
      </c>
      <c r="BC25" s="250">
        <v>0</v>
      </c>
      <c r="BD25" s="250">
        <f>SUM(BE25:BK25)</f>
        <v>0</v>
      </c>
      <c r="BE25" s="250">
        <v>0</v>
      </c>
      <c r="BF25" s="250">
        <v>0</v>
      </c>
      <c r="BG25" s="250">
        <v>0</v>
      </c>
      <c r="BH25" s="250">
        <v>0</v>
      </c>
      <c r="BI25" s="250">
        <v>0</v>
      </c>
      <c r="BJ25" s="250">
        <v>0</v>
      </c>
      <c r="BK25" s="250">
        <v>0</v>
      </c>
      <c r="BL25" s="250">
        <f>SUM(BM25:BS25)</f>
        <v>0</v>
      </c>
      <c r="BM25" s="250">
        <v>0</v>
      </c>
      <c r="BN25" s="250">
        <v>0</v>
      </c>
      <c r="BO25" s="250">
        <v>0</v>
      </c>
      <c r="BP25" s="250">
        <v>0</v>
      </c>
      <c r="BQ25" s="250">
        <v>0</v>
      </c>
      <c r="BR25" s="250">
        <v>0</v>
      </c>
      <c r="BS25" s="250">
        <v>0</v>
      </c>
      <c r="BT25" s="250">
        <f>SUM(BU25:CA25)</f>
        <v>0</v>
      </c>
      <c r="BU25" s="250">
        <v>0</v>
      </c>
      <c r="BV25" s="250">
        <v>0</v>
      </c>
      <c r="BW25" s="250">
        <v>0</v>
      </c>
      <c r="BX25" s="250">
        <v>0</v>
      </c>
      <c r="BY25" s="250">
        <v>0</v>
      </c>
      <c r="BZ25" s="250">
        <v>0</v>
      </c>
      <c r="CA25" s="250">
        <v>0</v>
      </c>
      <c r="CB25" s="250">
        <f>SUM(CC25:CI25)</f>
        <v>0</v>
      </c>
      <c r="CC25" s="250">
        <v>0</v>
      </c>
      <c r="CD25" s="250">
        <v>0</v>
      </c>
      <c r="CE25" s="250">
        <v>0</v>
      </c>
      <c r="CF25" s="250">
        <v>0</v>
      </c>
      <c r="CG25" s="250">
        <v>0</v>
      </c>
      <c r="CH25" s="250">
        <v>0</v>
      </c>
      <c r="CI25" s="250">
        <v>0</v>
      </c>
      <c r="CJ25" s="250">
        <f>SUM(CK25:CQ25)</f>
        <v>0</v>
      </c>
      <c r="CK25" s="250">
        <v>0</v>
      </c>
      <c r="CL25" s="250">
        <v>0</v>
      </c>
      <c r="CM25" s="250">
        <v>0</v>
      </c>
      <c r="CN25" s="250">
        <v>0</v>
      </c>
      <c r="CO25" s="250">
        <v>0</v>
      </c>
      <c r="CP25" s="250">
        <v>0</v>
      </c>
      <c r="CQ25" s="250">
        <v>0</v>
      </c>
      <c r="CR25" s="250">
        <f>SUM(CS25:CY25)</f>
        <v>0</v>
      </c>
      <c r="CS25" s="250">
        <v>0</v>
      </c>
      <c r="CT25" s="250">
        <v>0</v>
      </c>
      <c r="CU25" s="250">
        <v>0</v>
      </c>
      <c r="CV25" s="250">
        <v>0</v>
      </c>
      <c r="CW25" s="250">
        <v>0</v>
      </c>
      <c r="CX25" s="250">
        <v>0</v>
      </c>
      <c r="CY25" s="250">
        <v>0</v>
      </c>
    </row>
    <row r="26" spans="1:103" s="201" customFormat="1" ht="12" customHeight="1">
      <c r="A26" s="202" t="s">
        <v>402</v>
      </c>
      <c r="B26" s="203" t="s">
        <v>440</v>
      </c>
      <c r="C26" s="202" t="s">
        <v>441</v>
      </c>
      <c r="D26" s="250">
        <f>SUM(E26,F26,N26,O26)</f>
        <v>0</v>
      </c>
      <c r="E26" s="250">
        <f>X26</f>
        <v>0</v>
      </c>
      <c r="F26" s="250">
        <f>SUM(G26:M26)</f>
        <v>0</v>
      </c>
      <c r="G26" s="250">
        <f>AF26</f>
        <v>0</v>
      </c>
      <c r="H26" s="250">
        <f>AN26</f>
        <v>0</v>
      </c>
      <c r="I26" s="250">
        <f>AV26</f>
        <v>0</v>
      </c>
      <c r="J26" s="250">
        <f>BD26</f>
        <v>0</v>
      </c>
      <c r="K26" s="250">
        <f>BL26</f>
        <v>0</v>
      </c>
      <c r="L26" s="250">
        <f>BT26</f>
        <v>0</v>
      </c>
      <c r="M26" s="250">
        <f>CB26</f>
        <v>0</v>
      </c>
      <c r="N26" s="250">
        <f>CJ26</f>
        <v>0</v>
      </c>
      <c r="O26" s="250">
        <f>CR26</f>
        <v>0</v>
      </c>
      <c r="P26" s="250">
        <f>SUM(Q26:W26)</f>
        <v>0</v>
      </c>
      <c r="Q26" s="250">
        <f>SUM(Y26,AG26,AO26,AW26,BE26,BM26,BU26,CC26,CK26,CS26)</f>
        <v>0</v>
      </c>
      <c r="R26" s="250">
        <f>SUM(Z26,AH26,AP26,AX26,BF26,BN26,BV26,CD26,CL26,CT26)</f>
        <v>0</v>
      </c>
      <c r="S26" s="250">
        <f>SUM(AA26,AI26,AQ26,AY26,BG26,BO26,BW26,CE26,CM26,CU26)</f>
        <v>0</v>
      </c>
      <c r="T26" s="250">
        <f>SUM(AB26,AJ26,AR26,AZ26,BH26,BP26,BX26,CF26,CN26,CV26)</f>
        <v>0</v>
      </c>
      <c r="U26" s="250">
        <f>SUM(AC26,AK26,AS26,BA26,BI26,BQ26,BY26,CG26,CO26,CW26)</f>
        <v>0</v>
      </c>
      <c r="V26" s="250">
        <f>SUM(AD26,AL26,AT26,BB26,BJ26,BR26,BZ26,CH26,CP26,CX26)</f>
        <v>0</v>
      </c>
      <c r="W26" s="250">
        <f>SUM(AE26,AM26,AU26,BC26,BK26,BS26,CA26,CI26,CQ26,CY26)</f>
        <v>0</v>
      </c>
      <c r="X26" s="250">
        <f>SUM(Y26:AE26)</f>
        <v>0</v>
      </c>
      <c r="Y26" s="250">
        <v>0</v>
      </c>
      <c r="Z26" s="250">
        <v>0</v>
      </c>
      <c r="AA26" s="250">
        <v>0</v>
      </c>
      <c r="AB26" s="250">
        <v>0</v>
      </c>
      <c r="AC26" s="250">
        <v>0</v>
      </c>
      <c r="AD26" s="250">
        <v>0</v>
      </c>
      <c r="AE26" s="250">
        <v>0</v>
      </c>
      <c r="AF26" s="250">
        <f>SUM(AG26:AM26)</f>
        <v>0</v>
      </c>
      <c r="AG26" s="250">
        <v>0</v>
      </c>
      <c r="AH26" s="250">
        <v>0</v>
      </c>
      <c r="AI26" s="250">
        <v>0</v>
      </c>
      <c r="AJ26" s="250">
        <v>0</v>
      </c>
      <c r="AK26" s="250">
        <v>0</v>
      </c>
      <c r="AL26" s="250">
        <v>0</v>
      </c>
      <c r="AM26" s="250">
        <v>0</v>
      </c>
      <c r="AN26" s="250">
        <f>SUM(AO26:AU26)</f>
        <v>0</v>
      </c>
      <c r="AO26" s="250">
        <v>0</v>
      </c>
      <c r="AP26" s="250">
        <v>0</v>
      </c>
      <c r="AQ26" s="250">
        <v>0</v>
      </c>
      <c r="AR26" s="250">
        <v>0</v>
      </c>
      <c r="AS26" s="250">
        <v>0</v>
      </c>
      <c r="AT26" s="250">
        <v>0</v>
      </c>
      <c r="AU26" s="250">
        <v>0</v>
      </c>
      <c r="AV26" s="250">
        <f>SUM(AW26:BC26)</f>
        <v>0</v>
      </c>
      <c r="AW26" s="250">
        <v>0</v>
      </c>
      <c r="AX26" s="250">
        <v>0</v>
      </c>
      <c r="AY26" s="250">
        <v>0</v>
      </c>
      <c r="AZ26" s="250">
        <v>0</v>
      </c>
      <c r="BA26" s="250">
        <v>0</v>
      </c>
      <c r="BB26" s="250">
        <v>0</v>
      </c>
      <c r="BC26" s="250">
        <v>0</v>
      </c>
      <c r="BD26" s="250">
        <f>SUM(BE26:BK26)</f>
        <v>0</v>
      </c>
      <c r="BE26" s="250">
        <v>0</v>
      </c>
      <c r="BF26" s="250">
        <v>0</v>
      </c>
      <c r="BG26" s="250">
        <v>0</v>
      </c>
      <c r="BH26" s="250">
        <v>0</v>
      </c>
      <c r="BI26" s="250">
        <v>0</v>
      </c>
      <c r="BJ26" s="250">
        <v>0</v>
      </c>
      <c r="BK26" s="250">
        <v>0</v>
      </c>
      <c r="BL26" s="250">
        <f>SUM(BM26:BS26)</f>
        <v>0</v>
      </c>
      <c r="BM26" s="250">
        <v>0</v>
      </c>
      <c r="BN26" s="250">
        <v>0</v>
      </c>
      <c r="BO26" s="250">
        <v>0</v>
      </c>
      <c r="BP26" s="250">
        <v>0</v>
      </c>
      <c r="BQ26" s="250">
        <v>0</v>
      </c>
      <c r="BR26" s="250">
        <v>0</v>
      </c>
      <c r="BS26" s="250">
        <v>0</v>
      </c>
      <c r="BT26" s="250">
        <f>SUM(BU26:CA26)</f>
        <v>0</v>
      </c>
      <c r="BU26" s="250">
        <v>0</v>
      </c>
      <c r="BV26" s="250">
        <v>0</v>
      </c>
      <c r="BW26" s="250">
        <v>0</v>
      </c>
      <c r="BX26" s="250">
        <v>0</v>
      </c>
      <c r="BY26" s="250">
        <v>0</v>
      </c>
      <c r="BZ26" s="250">
        <v>0</v>
      </c>
      <c r="CA26" s="250">
        <v>0</v>
      </c>
      <c r="CB26" s="250">
        <f>SUM(CC26:CI26)</f>
        <v>0</v>
      </c>
      <c r="CC26" s="250">
        <v>0</v>
      </c>
      <c r="CD26" s="250">
        <v>0</v>
      </c>
      <c r="CE26" s="250">
        <v>0</v>
      </c>
      <c r="CF26" s="250">
        <v>0</v>
      </c>
      <c r="CG26" s="250">
        <v>0</v>
      </c>
      <c r="CH26" s="250">
        <v>0</v>
      </c>
      <c r="CI26" s="250">
        <v>0</v>
      </c>
      <c r="CJ26" s="250">
        <f>SUM(CK26:CQ26)</f>
        <v>0</v>
      </c>
      <c r="CK26" s="250">
        <v>0</v>
      </c>
      <c r="CL26" s="250">
        <v>0</v>
      </c>
      <c r="CM26" s="250">
        <v>0</v>
      </c>
      <c r="CN26" s="250">
        <v>0</v>
      </c>
      <c r="CO26" s="250">
        <v>0</v>
      </c>
      <c r="CP26" s="250">
        <v>0</v>
      </c>
      <c r="CQ26" s="250">
        <v>0</v>
      </c>
      <c r="CR26" s="250">
        <f>SUM(CS26:CY26)</f>
        <v>0</v>
      </c>
      <c r="CS26" s="250">
        <v>0</v>
      </c>
      <c r="CT26" s="250">
        <v>0</v>
      </c>
      <c r="CU26" s="250">
        <v>0</v>
      </c>
      <c r="CV26" s="250">
        <v>0</v>
      </c>
      <c r="CW26" s="250">
        <v>0</v>
      </c>
      <c r="CX26" s="250">
        <v>0</v>
      </c>
      <c r="CY26" s="250">
        <v>0</v>
      </c>
    </row>
    <row r="27" spans="1:103" s="201" customFormat="1" ht="12" customHeight="1">
      <c r="A27" s="202" t="s">
        <v>402</v>
      </c>
      <c r="B27" s="203" t="s">
        <v>442</v>
      </c>
      <c r="C27" s="202" t="s">
        <v>443</v>
      </c>
      <c r="D27" s="250">
        <f>SUM(E27,F27,N27,O27)</f>
        <v>0</v>
      </c>
      <c r="E27" s="250">
        <f>X27</f>
        <v>0</v>
      </c>
      <c r="F27" s="250">
        <f>SUM(G27:M27)</f>
        <v>0</v>
      </c>
      <c r="G27" s="250">
        <f>AF27</f>
        <v>0</v>
      </c>
      <c r="H27" s="250">
        <f>AN27</f>
        <v>0</v>
      </c>
      <c r="I27" s="250">
        <f>AV27</f>
        <v>0</v>
      </c>
      <c r="J27" s="250">
        <f>BD27</f>
        <v>0</v>
      </c>
      <c r="K27" s="250">
        <f>BL27</f>
        <v>0</v>
      </c>
      <c r="L27" s="250">
        <f>BT27</f>
        <v>0</v>
      </c>
      <c r="M27" s="250">
        <f>CB27</f>
        <v>0</v>
      </c>
      <c r="N27" s="250">
        <f>CJ27</f>
        <v>0</v>
      </c>
      <c r="O27" s="250">
        <f>CR27</f>
        <v>0</v>
      </c>
      <c r="P27" s="250">
        <f>SUM(Q27:W27)</f>
        <v>0</v>
      </c>
      <c r="Q27" s="250">
        <f>SUM(Y27,AG27,AO27,AW27,BE27,BM27,BU27,CC27,CK27,CS27)</f>
        <v>0</v>
      </c>
      <c r="R27" s="250">
        <f>SUM(Z27,AH27,AP27,AX27,BF27,BN27,BV27,CD27,CL27,CT27)</f>
        <v>0</v>
      </c>
      <c r="S27" s="250">
        <f>SUM(AA27,AI27,AQ27,AY27,BG27,BO27,BW27,CE27,CM27,CU27)</f>
        <v>0</v>
      </c>
      <c r="T27" s="250">
        <f>SUM(AB27,AJ27,AR27,AZ27,BH27,BP27,BX27,CF27,CN27,CV27)</f>
        <v>0</v>
      </c>
      <c r="U27" s="250">
        <f>SUM(AC27,AK27,AS27,BA27,BI27,BQ27,BY27,CG27,CO27,CW27)</f>
        <v>0</v>
      </c>
      <c r="V27" s="250">
        <f>SUM(AD27,AL27,AT27,BB27,BJ27,BR27,BZ27,CH27,CP27,CX27)</f>
        <v>0</v>
      </c>
      <c r="W27" s="250">
        <f>SUM(AE27,AM27,AU27,BC27,BK27,BS27,CA27,CI27,CQ27,CY27)</f>
        <v>0</v>
      </c>
      <c r="X27" s="250">
        <f>SUM(Y27:AE27)</f>
        <v>0</v>
      </c>
      <c r="Y27" s="250">
        <v>0</v>
      </c>
      <c r="Z27" s="250">
        <v>0</v>
      </c>
      <c r="AA27" s="250">
        <v>0</v>
      </c>
      <c r="AB27" s="250">
        <v>0</v>
      </c>
      <c r="AC27" s="250">
        <v>0</v>
      </c>
      <c r="AD27" s="250">
        <v>0</v>
      </c>
      <c r="AE27" s="250">
        <v>0</v>
      </c>
      <c r="AF27" s="250">
        <f>SUM(AG27:AM27)</f>
        <v>0</v>
      </c>
      <c r="AG27" s="250">
        <v>0</v>
      </c>
      <c r="AH27" s="250">
        <v>0</v>
      </c>
      <c r="AI27" s="250">
        <v>0</v>
      </c>
      <c r="AJ27" s="250">
        <v>0</v>
      </c>
      <c r="AK27" s="250">
        <v>0</v>
      </c>
      <c r="AL27" s="250">
        <v>0</v>
      </c>
      <c r="AM27" s="250">
        <v>0</v>
      </c>
      <c r="AN27" s="250">
        <f>SUM(AO27:AU27)</f>
        <v>0</v>
      </c>
      <c r="AO27" s="250">
        <v>0</v>
      </c>
      <c r="AP27" s="250">
        <v>0</v>
      </c>
      <c r="AQ27" s="250">
        <v>0</v>
      </c>
      <c r="AR27" s="250">
        <v>0</v>
      </c>
      <c r="AS27" s="250">
        <v>0</v>
      </c>
      <c r="AT27" s="250">
        <v>0</v>
      </c>
      <c r="AU27" s="250">
        <v>0</v>
      </c>
      <c r="AV27" s="250">
        <f>SUM(AW27:BC27)</f>
        <v>0</v>
      </c>
      <c r="AW27" s="250">
        <v>0</v>
      </c>
      <c r="AX27" s="250">
        <v>0</v>
      </c>
      <c r="AY27" s="250">
        <v>0</v>
      </c>
      <c r="AZ27" s="250">
        <v>0</v>
      </c>
      <c r="BA27" s="250">
        <v>0</v>
      </c>
      <c r="BB27" s="250">
        <v>0</v>
      </c>
      <c r="BC27" s="250">
        <v>0</v>
      </c>
      <c r="BD27" s="250">
        <f>SUM(BE27:BK27)</f>
        <v>0</v>
      </c>
      <c r="BE27" s="250">
        <v>0</v>
      </c>
      <c r="BF27" s="250">
        <v>0</v>
      </c>
      <c r="BG27" s="250">
        <v>0</v>
      </c>
      <c r="BH27" s="250">
        <v>0</v>
      </c>
      <c r="BI27" s="250">
        <v>0</v>
      </c>
      <c r="BJ27" s="250">
        <v>0</v>
      </c>
      <c r="BK27" s="250">
        <v>0</v>
      </c>
      <c r="BL27" s="250">
        <f>SUM(BM27:BS27)</f>
        <v>0</v>
      </c>
      <c r="BM27" s="250">
        <v>0</v>
      </c>
      <c r="BN27" s="250">
        <v>0</v>
      </c>
      <c r="BO27" s="250">
        <v>0</v>
      </c>
      <c r="BP27" s="250">
        <v>0</v>
      </c>
      <c r="BQ27" s="250">
        <v>0</v>
      </c>
      <c r="BR27" s="250">
        <v>0</v>
      </c>
      <c r="BS27" s="250">
        <v>0</v>
      </c>
      <c r="BT27" s="250">
        <f>SUM(BU27:CA27)</f>
        <v>0</v>
      </c>
      <c r="BU27" s="250">
        <v>0</v>
      </c>
      <c r="BV27" s="250">
        <v>0</v>
      </c>
      <c r="BW27" s="250">
        <v>0</v>
      </c>
      <c r="BX27" s="250">
        <v>0</v>
      </c>
      <c r="BY27" s="250">
        <v>0</v>
      </c>
      <c r="BZ27" s="250">
        <v>0</v>
      </c>
      <c r="CA27" s="250">
        <v>0</v>
      </c>
      <c r="CB27" s="250">
        <f>SUM(CC27:CI27)</f>
        <v>0</v>
      </c>
      <c r="CC27" s="250">
        <v>0</v>
      </c>
      <c r="CD27" s="250">
        <v>0</v>
      </c>
      <c r="CE27" s="250">
        <v>0</v>
      </c>
      <c r="CF27" s="250">
        <v>0</v>
      </c>
      <c r="CG27" s="250">
        <v>0</v>
      </c>
      <c r="CH27" s="250">
        <v>0</v>
      </c>
      <c r="CI27" s="250">
        <v>0</v>
      </c>
      <c r="CJ27" s="250">
        <f>SUM(CK27:CQ27)</f>
        <v>0</v>
      </c>
      <c r="CK27" s="250">
        <v>0</v>
      </c>
      <c r="CL27" s="250">
        <v>0</v>
      </c>
      <c r="CM27" s="250">
        <v>0</v>
      </c>
      <c r="CN27" s="250">
        <v>0</v>
      </c>
      <c r="CO27" s="250">
        <v>0</v>
      </c>
      <c r="CP27" s="250">
        <v>0</v>
      </c>
      <c r="CQ27" s="250">
        <v>0</v>
      </c>
      <c r="CR27" s="250">
        <f>SUM(CS27:CY27)</f>
        <v>0</v>
      </c>
      <c r="CS27" s="250">
        <v>0</v>
      </c>
      <c r="CT27" s="250">
        <v>0</v>
      </c>
      <c r="CU27" s="250">
        <v>0</v>
      </c>
      <c r="CV27" s="250">
        <v>0</v>
      </c>
      <c r="CW27" s="250">
        <v>0</v>
      </c>
      <c r="CX27" s="250">
        <v>0</v>
      </c>
      <c r="CY27" s="250">
        <v>0</v>
      </c>
    </row>
    <row r="28" spans="1:103" s="201" customFormat="1" ht="12" customHeight="1">
      <c r="A28" s="202" t="s">
        <v>402</v>
      </c>
      <c r="B28" s="203" t="s">
        <v>444</v>
      </c>
      <c r="C28" s="202" t="s">
        <v>445</v>
      </c>
      <c r="D28" s="250">
        <f>SUM(E28,F28,N28,O28)</f>
        <v>0</v>
      </c>
      <c r="E28" s="250">
        <f>X28</f>
        <v>0</v>
      </c>
      <c r="F28" s="250">
        <f>SUM(G28:M28)</f>
        <v>0</v>
      </c>
      <c r="G28" s="250">
        <f>AF28</f>
        <v>0</v>
      </c>
      <c r="H28" s="250">
        <f>AN28</f>
        <v>0</v>
      </c>
      <c r="I28" s="250">
        <f>AV28</f>
        <v>0</v>
      </c>
      <c r="J28" s="250">
        <f>BD28</f>
        <v>0</v>
      </c>
      <c r="K28" s="250">
        <f>BL28</f>
        <v>0</v>
      </c>
      <c r="L28" s="250">
        <f>BT28</f>
        <v>0</v>
      </c>
      <c r="M28" s="250">
        <f>CB28</f>
        <v>0</v>
      </c>
      <c r="N28" s="250">
        <f>CJ28</f>
        <v>0</v>
      </c>
      <c r="O28" s="250">
        <f>CR28</f>
        <v>0</v>
      </c>
      <c r="P28" s="250">
        <f>SUM(Q28:W28)</f>
        <v>0</v>
      </c>
      <c r="Q28" s="250">
        <f>SUM(Y28,AG28,AO28,AW28,BE28,BM28,BU28,CC28,CK28,CS28)</f>
        <v>0</v>
      </c>
      <c r="R28" s="250">
        <f>SUM(Z28,AH28,AP28,AX28,BF28,BN28,BV28,CD28,CL28,CT28)</f>
        <v>0</v>
      </c>
      <c r="S28" s="250">
        <f>SUM(AA28,AI28,AQ28,AY28,BG28,BO28,BW28,CE28,CM28,CU28)</f>
        <v>0</v>
      </c>
      <c r="T28" s="250">
        <f>SUM(AB28,AJ28,AR28,AZ28,BH28,BP28,BX28,CF28,CN28,CV28)</f>
        <v>0</v>
      </c>
      <c r="U28" s="250">
        <f>SUM(AC28,AK28,AS28,BA28,BI28,BQ28,BY28,CG28,CO28,CW28)</f>
        <v>0</v>
      </c>
      <c r="V28" s="250">
        <f>SUM(AD28,AL28,AT28,BB28,BJ28,BR28,BZ28,CH28,CP28,CX28)</f>
        <v>0</v>
      </c>
      <c r="W28" s="250">
        <f>SUM(AE28,AM28,AU28,BC28,BK28,BS28,CA28,CI28,CQ28,CY28)</f>
        <v>0</v>
      </c>
      <c r="X28" s="250">
        <f>SUM(Y28:AE28)</f>
        <v>0</v>
      </c>
      <c r="Y28" s="250">
        <v>0</v>
      </c>
      <c r="Z28" s="250">
        <v>0</v>
      </c>
      <c r="AA28" s="250">
        <v>0</v>
      </c>
      <c r="AB28" s="250">
        <v>0</v>
      </c>
      <c r="AC28" s="250">
        <v>0</v>
      </c>
      <c r="AD28" s="250">
        <v>0</v>
      </c>
      <c r="AE28" s="250">
        <v>0</v>
      </c>
      <c r="AF28" s="250">
        <f>SUM(AG28:AM28)</f>
        <v>0</v>
      </c>
      <c r="AG28" s="250">
        <v>0</v>
      </c>
      <c r="AH28" s="250">
        <v>0</v>
      </c>
      <c r="AI28" s="250">
        <v>0</v>
      </c>
      <c r="AJ28" s="250">
        <v>0</v>
      </c>
      <c r="AK28" s="250">
        <v>0</v>
      </c>
      <c r="AL28" s="250">
        <v>0</v>
      </c>
      <c r="AM28" s="250">
        <v>0</v>
      </c>
      <c r="AN28" s="250">
        <f>SUM(AO28:AU28)</f>
        <v>0</v>
      </c>
      <c r="AO28" s="250">
        <v>0</v>
      </c>
      <c r="AP28" s="250">
        <v>0</v>
      </c>
      <c r="AQ28" s="250">
        <v>0</v>
      </c>
      <c r="AR28" s="250">
        <v>0</v>
      </c>
      <c r="AS28" s="250">
        <v>0</v>
      </c>
      <c r="AT28" s="250">
        <v>0</v>
      </c>
      <c r="AU28" s="250">
        <v>0</v>
      </c>
      <c r="AV28" s="250">
        <f>SUM(AW28:BC28)</f>
        <v>0</v>
      </c>
      <c r="AW28" s="250">
        <v>0</v>
      </c>
      <c r="AX28" s="250">
        <v>0</v>
      </c>
      <c r="AY28" s="250">
        <v>0</v>
      </c>
      <c r="AZ28" s="250">
        <v>0</v>
      </c>
      <c r="BA28" s="250">
        <v>0</v>
      </c>
      <c r="BB28" s="250">
        <v>0</v>
      </c>
      <c r="BC28" s="250">
        <v>0</v>
      </c>
      <c r="BD28" s="250">
        <f>SUM(BE28:BK28)</f>
        <v>0</v>
      </c>
      <c r="BE28" s="250">
        <v>0</v>
      </c>
      <c r="BF28" s="250">
        <v>0</v>
      </c>
      <c r="BG28" s="250">
        <v>0</v>
      </c>
      <c r="BH28" s="250">
        <v>0</v>
      </c>
      <c r="BI28" s="250">
        <v>0</v>
      </c>
      <c r="BJ28" s="250">
        <v>0</v>
      </c>
      <c r="BK28" s="250">
        <v>0</v>
      </c>
      <c r="BL28" s="250">
        <f>SUM(BM28:BS28)</f>
        <v>0</v>
      </c>
      <c r="BM28" s="250">
        <v>0</v>
      </c>
      <c r="BN28" s="250">
        <v>0</v>
      </c>
      <c r="BO28" s="250">
        <v>0</v>
      </c>
      <c r="BP28" s="250">
        <v>0</v>
      </c>
      <c r="BQ28" s="250">
        <v>0</v>
      </c>
      <c r="BR28" s="250">
        <v>0</v>
      </c>
      <c r="BS28" s="250">
        <v>0</v>
      </c>
      <c r="BT28" s="250">
        <f>SUM(BU28:CA28)</f>
        <v>0</v>
      </c>
      <c r="BU28" s="250">
        <v>0</v>
      </c>
      <c r="BV28" s="250">
        <v>0</v>
      </c>
      <c r="BW28" s="250">
        <v>0</v>
      </c>
      <c r="BX28" s="250">
        <v>0</v>
      </c>
      <c r="BY28" s="250">
        <v>0</v>
      </c>
      <c r="BZ28" s="250">
        <v>0</v>
      </c>
      <c r="CA28" s="250">
        <v>0</v>
      </c>
      <c r="CB28" s="250">
        <f>SUM(CC28:CI28)</f>
        <v>0</v>
      </c>
      <c r="CC28" s="250">
        <v>0</v>
      </c>
      <c r="CD28" s="250">
        <v>0</v>
      </c>
      <c r="CE28" s="250">
        <v>0</v>
      </c>
      <c r="CF28" s="250">
        <v>0</v>
      </c>
      <c r="CG28" s="250">
        <v>0</v>
      </c>
      <c r="CH28" s="250">
        <v>0</v>
      </c>
      <c r="CI28" s="250">
        <v>0</v>
      </c>
      <c r="CJ28" s="250">
        <f>SUM(CK28:CQ28)</f>
        <v>0</v>
      </c>
      <c r="CK28" s="250">
        <v>0</v>
      </c>
      <c r="CL28" s="250">
        <v>0</v>
      </c>
      <c r="CM28" s="250">
        <v>0</v>
      </c>
      <c r="CN28" s="250">
        <v>0</v>
      </c>
      <c r="CO28" s="250">
        <v>0</v>
      </c>
      <c r="CP28" s="250">
        <v>0</v>
      </c>
      <c r="CQ28" s="250">
        <v>0</v>
      </c>
      <c r="CR28" s="250">
        <f>SUM(CS28:CY28)</f>
        <v>0</v>
      </c>
      <c r="CS28" s="250">
        <v>0</v>
      </c>
      <c r="CT28" s="250">
        <v>0</v>
      </c>
      <c r="CU28" s="250">
        <v>0</v>
      </c>
      <c r="CV28" s="250">
        <v>0</v>
      </c>
      <c r="CW28" s="250">
        <v>0</v>
      </c>
      <c r="CX28" s="250">
        <v>0</v>
      </c>
      <c r="CY28" s="250">
        <v>0</v>
      </c>
    </row>
    <row r="29" spans="1:103" s="201" customFormat="1" ht="12" customHeight="1">
      <c r="A29" s="202" t="s">
        <v>402</v>
      </c>
      <c r="B29" s="203" t="s">
        <v>446</v>
      </c>
      <c r="C29" s="202" t="s">
        <v>447</v>
      </c>
      <c r="D29" s="250">
        <f>SUM(E29,F29,N29,O29)</f>
        <v>0</v>
      </c>
      <c r="E29" s="250">
        <f>X29</f>
        <v>0</v>
      </c>
      <c r="F29" s="250">
        <f>SUM(G29:M29)</f>
        <v>0</v>
      </c>
      <c r="G29" s="250">
        <f>AF29</f>
        <v>0</v>
      </c>
      <c r="H29" s="250">
        <f>AN29</f>
        <v>0</v>
      </c>
      <c r="I29" s="250">
        <f>AV29</f>
        <v>0</v>
      </c>
      <c r="J29" s="250">
        <f>BD29</f>
        <v>0</v>
      </c>
      <c r="K29" s="250">
        <f>BL29</f>
        <v>0</v>
      </c>
      <c r="L29" s="250">
        <f>BT29</f>
        <v>0</v>
      </c>
      <c r="M29" s="250">
        <f>CB29</f>
        <v>0</v>
      </c>
      <c r="N29" s="250">
        <f>CJ29</f>
        <v>0</v>
      </c>
      <c r="O29" s="250">
        <f>CR29</f>
        <v>0</v>
      </c>
      <c r="P29" s="250">
        <f>SUM(Q29:W29)</f>
        <v>0</v>
      </c>
      <c r="Q29" s="250">
        <f>SUM(Y29,AG29,AO29,AW29,BE29,BM29,BU29,CC29,CK29,CS29)</f>
        <v>0</v>
      </c>
      <c r="R29" s="250">
        <f>SUM(Z29,AH29,AP29,AX29,BF29,BN29,BV29,CD29,CL29,CT29)</f>
        <v>0</v>
      </c>
      <c r="S29" s="250">
        <f>SUM(AA29,AI29,AQ29,AY29,BG29,BO29,BW29,CE29,CM29,CU29)</f>
        <v>0</v>
      </c>
      <c r="T29" s="250">
        <f>SUM(AB29,AJ29,AR29,AZ29,BH29,BP29,BX29,CF29,CN29,CV29)</f>
        <v>0</v>
      </c>
      <c r="U29" s="250">
        <f>SUM(AC29,AK29,AS29,BA29,BI29,BQ29,BY29,CG29,CO29,CW29)</f>
        <v>0</v>
      </c>
      <c r="V29" s="250">
        <f>SUM(AD29,AL29,AT29,BB29,BJ29,BR29,BZ29,CH29,CP29,CX29)</f>
        <v>0</v>
      </c>
      <c r="W29" s="250">
        <f>SUM(AE29,AM29,AU29,BC29,BK29,BS29,CA29,CI29,CQ29,CY29)</f>
        <v>0</v>
      </c>
      <c r="X29" s="250">
        <f>SUM(Y29:AE29)</f>
        <v>0</v>
      </c>
      <c r="Y29" s="250">
        <v>0</v>
      </c>
      <c r="Z29" s="250">
        <v>0</v>
      </c>
      <c r="AA29" s="250">
        <v>0</v>
      </c>
      <c r="AB29" s="250">
        <v>0</v>
      </c>
      <c r="AC29" s="250">
        <v>0</v>
      </c>
      <c r="AD29" s="250">
        <v>0</v>
      </c>
      <c r="AE29" s="250">
        <v>0</v>
      </c>
      <c r="AF29" s="250">
        <f>SUM(AG29:AM29)</f>
        <v>0</v>
      </c>
      <c r="AG29" s="250">
        <v>0</v>
      </c>
      <c r="AH29" s="250">
        <v>0</v>
      </c>
      <c r="AI29" s="250">
        <v>0</v>
      </c>
      <c r="AJ29" s="250">
        <v>0</v>
      </c>
      <c r="AK29" s="250">
        <v>0</v>
      </c>
      <c r="AL29" s="250">
        <v>0</v>
      </c>
      <c r="AM29" s="250">
        <v>0</v>
      </c>
      <c r="AN29" s="250">
        <f>SUM(AO29:AU29)</f>
        <v>0</v>
      </c>
      <c r="AO29" s="250">
        <v>0</v>
      </c>
      <c r="AP29" s="250">
        <v>0</v>
      </c>
      <c r="AQ29" s="250">
        <v>0</v>
      </c>
      <c r="AR29" s="250">
        <v>0</v>
      </c>
      <c r="AS29" s="250">
        <v>0</v>
      </c>
      <c r="AT29" s="250">
        <v>0</v>
      </c>
      <c r="AU29" s="250">
        <v>0</v>
      </c>
      <c r="AV29" s="250">
        <f>SUM(AW29:BC29)</f>
        <v>0</v>
      </c>
      <c r="AW29" s="250">
        <v>0</v>
      </c>
      <c r="AX29" s="250">
        <v>0</v>
      </c>
      <c r="AY29" s="250">
        <v>0</v>
      </c>
      <c r="AZ29" s="250">
        <v>0</v>
      </c>
      <c r="BA29" s="250">
        <v>0</v>
      </c>
      <c r="BB29" s="250">
        <v>0</v>
      </c>
      <c r="BC29" s="250">
        <v>0</v>
      </c>
      <c r="BD29" s="250">
        <f>SUM(BE29:BK29)</f>
        <v>0</v>
      </c>
      <c r="BE29" s="250">
        <v>0</v>
      </c>
      <c r="BF29" s="250">
        <v>0</v>
      </c>
      <c r="BG29" s="250">
        <v>0</v>
      </c>
      <c r="BH29" s="250">
        <v>0</v>
      </c>
      <c r="BI29" s="250">
        <v>0</v>
      </c>
      <c r="BJ29" s="250">
        <v>0</v>
      </c>
      <c r="BK29" s="250">
        <v>0</v>
      </c>
      <c r="BL29" s="250">
        <f>SUM(BM29:BS29)</f>
        <v>0</v>
      </c>
      <c r="BM29" s="250">
        <v>0</v>
      </c>
      <c r="BN29" s="250">
        <v>0</v>
      </c>
      <c r="BO29" s="250">
        <v>0</v>
      </c>
      <c r="BP29" s="250">
        <v>0</v>
      </c>
      <c r="BQ29" s="250">
        <v>0</v>
      </c>
      <c r="BR29" s="250">
        <v>0</v>
      </c>
      <c r="BS29" s="250">
        <v>0</v>
      </c>
      <c r="BT29" s="250">
        <f>SUM(BU29:CA29)</f>
        <v>0</v>
      </c>
      <c r="BU29" s="250">
        <v>0</v>
      </c>
      <c r="BV29" s="250">
        <v>0</v>
      </c>
      <c r="BW29" s="250">
        <v>0</v>
      </c>
      <c r="BX29" s="250">
        <v>0</v>
      </c>
      <c r="BY29" s="250">
        <v>0</v>
      </c>
      <c r="BZ29" s="250">
        <v>0</v>
      </c>
      <c r="CA29" s="250">
        <v>0</v>
      </c>
      <c r="CB29" s="250">
        <f>SUM(CC29:CI29)</f>
        <v>0</v>
      </c>
      <c r="CC29" s="250">
        <v>0</v>
      </c>
      <c r="CD29" s="250">
        <v>0</v>
      </c>
      <c r="CE29" s="250">
        <v>0</v>
      </c>
      <c r="CF29" s="250">
        <v>0</v>
      </c>
      <c r="CG29" s="250">
        <v>0</v>
      </c>
      <c r="CH29" s="250">
        <v>0</v>
      </c>
      <c r="CI29" s="250">
        <v>0</v>
      </c>
      <c r="CJ29" s="250">
        <f>SUM(CK29:CQ29)</f>
        <v>0</v>
      </c>
      <c r="CK29" s="250">
        <v>0</v>
      </c>
      <c r="CL29" s="250">
        <v>0</v>
      </c>
      <c r="CM29" s="250">
        <v>0</v>
      </c>
      <c r="CN29" s="250">
        <v>0</v>
      </c>
      <c r="CO29" s="250">
        <v>0</v>
      </c>
      <c r="CP29" s="250">
        <v>0</v>
      </c>
      <c r="CQ29" s="250">
        <v>0</v>
      </c>
      <c r="CR29" s="250">
        <f>SUM(CS29:CY29)</f>
        <v>0</v>
      </c>
      <c r="CS29" s="250">
        <v>0</v>
      </c>
      <c r="CT29" s="250">
        <v>0</v>
      </c>
      <c r="CU29" s="250">
        <v>0</v>
      </c>
      <c r="CV29" s="250">
        <v>0</v>
      </c>
      <c r="CW29" s="250">
        <v>0</v>
      </c>
      <c r="CX29" s="250">
        <v>0</v>
      </c>
      <c r="CY29" s="250">
        <v>0</v>
      </c>
    </row>
    <row r="30" spans="1:103" s="201" customFormat="1" ht="12" customHeight="1">
      <c r="A30" s="202" t="s">
        <v>402</v>
      </c>
      <c r="B30" s="203" t="s">
        <v>448</v>
      </c>
      <c r="C30" s="202" t="s">
        <v>449</v>
      </c>
      <c r="D30" s="250">
        <f>SUM(E30,F30,N30,O30)</f>
        <v>0</v>
      </c>
      <c r="E30" s="250">
        <f>X30</f>
        <v>0</v>
      </c>
      <c r="F30" s="250">
        <f>SUM(G30:M30)</f>
        <v>0</v>
      </c>
      <c r="G30" s="250">
        <f>AF30</f>
        <v>0</v>
      </c>
      <c r="H30" s="250">
        <f>AN30</f>
        <v>0</v>
      </c>
      <c r="I30" s="250">
        <f>AV30</f>
        <v>0</v>
      </c>
      <c r="J30" s="250">
        <f>BD30</f>
        <v>0</v>
      </c>
      <c r="K30" s="250">
        <f>BL30</f>
        <v>0</v>
      </c>
      <c r="L30" s="250">
        <f>BT30</f>
        <v>0</v>
      </c>
      <c r="M30" s="250">
        <f>CB30</f>
        <v>0</v>
      </c>
      <c r="N30" s="250">
        <f>CJ30</f>
        <v>0</v>
      </c>
      <c r="O30" s="250">
        <f>CR30</f>
        <v>0</v>
      </c>
      <c r="P30" s="250">
        <f>SUM(Q30:W30)</f>
        <v>0</v>
      </c>
      <c r="Q30" s="250">
        <f>SUM(Y30,AG30,AO30,AW30,BE30,BM30,BU30,CC30,CK30,CS30)</f>
        <v>0</v>
      </c>
      <c r="R30" s="250">
        <f>SUM(Z30,AH30,AP30,AX30,BF30,BN30,BV30,CD30,CL30,CT30)</f>
        <v>0</v>
      </c>
      <c r="S30" s="250">
        <f>SUM(AA30,AI30,AQ30,AY30,BG30,BO30,BW30,CE30,CM30,CU30)</f>
        <v>0</v>
      </c>
      <c r="T30" s="250">
        <f>SUM(AB30,AJ30,AR30,AZ30,BH30,BP30,BX30,CF30,CN30,CV30)</f>
        <v>0</v>
      </c>
      <c r="U30" s="250">
        <f>SUM(AC30,AK30,AS30,BA30,BI30,BQ30,BY30,CG30,CO30,CW30)</f>
        <v>0</v>
      </c>
      <c r="V30" s="250">
        <f>SUM(AD30,AL30,AT30,BB30,BJ30,BR30,BZ30,CH30,CP30,CX30)</f>
        <v>0</v>
      </c>
      <c r="W30" s="250">
        <f>SUM(AE30,AM30,AU30,BC30,BK30,BS30,CA30,CI30,CQ30,CY30)</f>
        <v>0</v>
      </c>
      <c r="X30" s="250">
        <f>SUM(Y30:AE30)</f>
        <v>0</v>
      </c>
      <c r="Y30" s="250">
        <v>0</v>
      </c>
      <c r="Z30" s="250">
        <v>0</v>
      </c>
      <c r="AA30" s="250">
        <v>0</v>
      </c>
      <c r="AB30" s="250">
        <v>0</v>
      </c>
      <c r="AC30" s="250">
        <v>0</v>
      </c>
      <c r="AD30" s="250">
        <v>0</v>
      </c>
      <c r="AE30" s="250">
        <v>0</v>
      </c>
      <c r="AF30" s="250">
        <f>SUM(AG30:AM30)</f>
        <v>0</v>
      </c>
      <c r="AG30" s="250">
        <v>0</v>
      </c>
      <c r="AH30" s="250">
        <v>0</v>
      </c>
      <c r="AI30" s="250">
        <v>0</v>
      </c>
      <c r="AJ30" s="250">
        <v>0</v>
      </c>
      <c r="AK30" s="250">
        <v>0</v>
      </c>
      <c r="AL30" s="250">
        <v>0</v>
      </c>
      <c r="AM30" s="250">
        <v>0</v>
      </c>
      <c r="AN30" s="250">
        <f>SUM(AO30:AU30)</f>
        <v>0</v>
      </c>
      <c r="AO30" s="250">
        <v>0</v>
      </c>
      <c r="AP30" s="250">
        <v>0</v>
      </c>
      <c r="AQ30" s="250">
        <v>0</v>
      </c>
      <c r="AR30" s="250">
        <v>0</v>
      </c>
      <c r="AS30" s="250">
        <v>0</v>
      </c>
      <c r="AT30" s="250">
        <v>0</v>
      </c>
      <c r="AU30" s="250">
        <v>0</v>
      </c>
      <c r="AV30" s="250">
        <f>SUM(AW30:BC30)</f>
        <v>0</v>
      </c>
      <c r="AW30" s="250">
        <v>0</v>
      </c>
      <c r="AX30" s="250">
        <v>0</v>
      </c>
      <c r="AY30" s="250">
        <v>0</v>
      </c>
      <c r="AZ30" s="250">
        <v>0</v>
      </c>
      <c r="BA30" s="250">
        <v>0</v>
      </c>
      <c r="BB30" s="250">
        <v>0</v>
      </c>
      <c r="BC30" s="250">
        <v>0</v>
      </c>
      <c r="BD30" s="250">
        <f>SUM(BE30:BK30)</f>
        <v>0</v>
      </c>
      <c r="BE30" s="250">
        <v>0</v>
      </c>
      <c r="BF30" s="250">
        <v>0</v>
      </c>
      <c r="BG30" s="250">
        <v>0</v>
      </c>
      <c r="BH30" s="250">
        <v>0</v>
      </c>
      <c r="BI30" s="250">
        <v>0</v>
      </c>
      <c r="BJ30" s="250">
        <v>0</v>
      </c>
      <c r="BK30" s="250">
        <v>0</v>
      </c>
      <c r="BL30" s="250">
        <f>SUM(BM30:BS30)</f>
        <v>0</v>
      </c>
      <c r="BM30" s="250">
        <v>0</v>
      </c>
      <c r="BN30" s="250">
        <v>0</v>
      </c>
      <c r="BO30" s="250">
        <v>0</v>
      </c>
      <c r="BP30" s="250">
        <v>0</v>
      </c>
      <c r="BQ30" s="250">
        <v>0</v>
      </c>
      <c r="BR30" s="250">
        <v>0</v>
      </c>
      <c r="BS30" s="250">
        <v>0</v>
      </c>
      <c r="BT30" s="250">
        <f>SUM(BU30:CA30)</f>
        <v>0</v>
      </c>
      <c r="BU30" s="250">
        <v>0</v>
      </c>
      <c r="BV30" s="250">
        <v>0</v>
      </c>
      <c r="BW30" s="250">
        <v>0</v>
      </c>
      <c r="BX30" s="250">
        <v>0</v>
      </c>
      <c r="BY30" s="250">
        <v>0</v>
      </c>
      <c r="BZ30" s="250">
        <v>0</v>
      </c>
      <c r="CA30" s="250">
        <v>0</v>
      </c>
      <c r="CB30" s="250">
        <f>SUM(CC30:CI30)</f>
        <v>0</v>
      </c>
      <c r="CC30" s="250">
        <v>0</v>
      </c>
      <c r="CD30" s="250">
        <v>0</v>
      </c>
      <c r="CE30" s="250">
        <v>0</v>
      </c>
      <c r="CF30" s="250">
        <v>0</v>
      </c>
      <c r="CG30" s="250">
        <v>0</v>
      </c>
      <c r="CH30" s="250">
        <v>0</v>
      </c>
      <c r="CI30" s="250">
        <v>0</v>
      </c>
      <c r="CJ30" s="250">
        <f>SUM(CK30:CQ30)</f>
        <v>0</v>
      </c>
      <c r="CK30" s="250">
        <v>0</v>
      </c>
      <c r="CL30" s="250">
        <v>0</v>
      </c>
      <c r="CM30" s="250">
        <v>0</v>
      </c>
      <c r="CN30" s="250">
        <v>0</v>
      </c>
      <c r="CO30" s="250">
        <v>0</v>
      </c>
      <c r="CP30" s="250">
        <v>0</v>
      </c>
      <c r="CQ30" s="250">
        <v>0</v>
      </c>
      <c r="CR30" s="250">
        <f>SUM(CS30:CY30)</f>
        <v>0</v>
      </c>
      <c r="CS30" s="250">
        <v>0</v>
      </c>
      <c r="CT30" s="250">
        <v>0</v>
      </c>
      <c r="CU30" s="250">
        <v>0</v>
      </c>
      <c r="CV30" s="250">
        <v>0</v>
      </c>
      <c r="CW30" s="250">
        <v>0</v>
      </c>
      <c r="CX30" s="250">
        <v>0</v>
      </c>
      <c r="CY30" s="250">
        <v>0</v>
      </c>
    </row>
    <row r="31" spans="1:103" s="201" customFormat="1" ht="12" customHeight="1">
      <c r="A31" s="202" t="s">
        <v>402</v>
      </c>
      <c r="B31" s="203" t="s">
        <v>450</v>
      </c>
      <c r="C31" s="202" t="s">
        <v>451</v>
      </c>
      <c r="D31" s="250">
        <f>SUM(E31,F31,N31,O31)</f>
        <v>0</v>
      </c>
      <c r="E31" s="250">
        <f>X31</f>
        <v>0</v>
      </c>
      <c r="F31" s="250">
        <f>SUM(G31:M31)</f>
        <v>0</v>
      </c>
      <c r="G31" s="250">
        <f>AF31</f>
        <v>0</v>
      </c>
      <c r="H31" s="250">
        <f>AN31</f>
        <v>0</v>
      </c>
      <c r="I31" s="250">
        <f>AV31</f>
        <v>0</v>
      </c>
      <c r="J31" s="250">
        <f>BD31</f>
        <v>0</v>
      </c>
      <c r="K31" s="250">
        <f>BL31</f>
        <v>0</v>
      </c>
      <c r="L31" s="250">
        <f>BT31</f>
        <v>0</v>
      </c>
      <c r="M31" s="250">
        <f>CB31</f>
        <v>0</v>
      </c>
      <c r="N31" s="250">
        <f>CJ31</f>
        <v>0</v>
      </c>
      <c r="O31" s="250">
        <f>CR31</f>
        <v>0</v>
      </c>
      <c r="P31" s="250">
        <f>SUM(Q31:W31)</f>
        <v>0</v>
      </c>
      <c r="Q31" s="250">
        <f>SUM(Y31,AG31,AO31,AW31,BE31,BM31,BU31,CC31,CK31,CS31)</f>
        <v>0</v>
      </c>
      <c r="R31" s="250">
        <f>SUM(Z31,AH31,AP31,AX31,BF31,BN31,BV31,CD31,CL31,CT31)</f>
        <v>0</v>
      </c>
      <c r="S31" s="250">
        <f>SUM(AA31,AI31,AQ31,AY31,BG31,BO31,BW31,CE31,CM31,CU31)</f>
        <v>0</v>
      </c>
      <c r="T31" s="250">
        <f>SUM(AB31,AJ31,AR31,AZ31,BH31,BP31,BX31,CF31,CN31,CV31)</f>
        <v>0</v>
      </c>
      <c r="U31" s="250">
        <f>SUM(AC31,AK31,AS31,BA31,BI31,BQ31,BY31,CG31,CO31,CW31)</f>
        <v>0</v>
      </c>
      <c r="V31" s="250">
        <f>SUM(AD31,AL31,AT31,BB31,BJ31,BR31,BZ31,CH31,CP31,CX31)</f>
        <v>0</v>
      </c>
      <c r="W31" s="250">
        <f>SUM(AE31,AM31,AU31,BC31,BK31,BS31,CA31,CI31,CQ31,CY31)</f>
        <v>0</v>
      </c>
      <c r="X31" s="250">
        <f>SUM(Y31:AE31)</f>
        <v>0</v>
      </c>
      <c r="Y31" s="250">
        <v>0</v>
      </c>
      <c r="Z31" s="250">
        <v>0</v>
      </c>
      <c r="AA31" s="250">
        <v>0</v>
      </c>
      <c r="AB31" s="250">
        <v>0</v>
      </c>
      <c r="AC31" s="250">
        <v>0</v>
      </c>
      <c r="AD31" s="250">
        <v>0</v>
      </c>
      <c r="AE31" s="250">
        <v>0</v>
      </c>
      <c r="AF31" s="250">
        <f>SUM(AG31:AM31)</f>
        <v>0</v>
      </c>
      <c r="AG31" s="250">
        <v>0</v>
      </c>
      <c r="AH31" s="250">
        <v>0</v>
      </c>
      <c r="AI31" s="250">
        <v>0</v>
      </c>
      <c r="AJ31" s="250">
        <v>0</v>
      </c>
      <c r="AK31" s="250">
        <v>0</v>
      </c>
      <c r="AL31" s="250">
        <v>0</v>
      </c>
      <c r="AM31" s="250">
        <v>0</v>
      </c>
      <c r="AN31" s="250">
        <f>SUM(AO31:AU31)</f>
        <v>0</v>
      </c>
      <c r="AO31" s="250">
        <v>0</v>
      </c>
      <c r="AP31" s="250">
        <v>0</v>
      </c>
      <c r="AQ31" s="250">
        <v>0</v>
      </c>
      <c r="AR31" s="250">
        <v>0</v>
      </c>
      <c r="AS31" s="250">
        <v>0</v>
      </c>
      <c r="AT31" s="250">
        <v>0</v>
      </c>
      <c r="AU31" s="250">
        <v>0</v>
      </c>
      <c r="AV31" s="250">
        <f>SUM(AW31:BC31)</f>
        <v>0</v>
      </c>
      <c r="AW31" s="250">
        <v>0</v>
      </c>
      <c r="AX31" s="250">
        <v>0</v>
      </c>
      <c r="AY31" s="250">
        <v>0</v>
      </c>
      <c r="AZ31" s="250">
        <v>0</v>
      </c>
      <c r="BA31" s="250">
        <v>0</v>
      </c>
      <c r="BB31" s="250">
        <v>0</v>
      </c>
      <c r="BC31" s="250">
        <v>0</v>
      </c>
      <c r="BD31" s="250">
        <f>SUM(BE31:BK31)</f>
        <v>0</v>
      </c>
      <c r="BE31" s="250">
        <v>0</v>
      </c>
      <c r="BF31" s="250">
        <v>0</v>
      </c>
      <c r="BG31" s="250">
        <v>0</v>
      </c>
      <c r="BH31" s="250">
        <v>0</v>
      </c>
      <c r="BI31" s="250">
        <v>0</v>
      </c>
      <c r="BJ31" s="250">
        <v>0</v>
      </c>
      <c r="BK31" s="250">
        <v>0</v>
      </c>
      <c r="BL31" s="250">
        <f>SUM(BM31:BS31)</f>
        <v>0</v>
      </c>
      <c r="BM31" s="250">
        <v>0</v>
      </c>
      <c r="BN31" s="250">
        <v>0</v>
      </c>
      <c r="BO31" s="250">
        <v>0</v>
      </c>
      <c r="BP31" s="250">
        <v>0</v>
      </c>
      <c r="BQ31" s="250">
        <v>0</v>
      </c>
      <c r="BR31" s="250">
        <v>0</v>
      </c>
      <c r="BS31" s="250">
        <v>0</v>
      </c>
      <c r="BT31" s="250">
        <f>SUM(BU31:CA31)</f>
        <v>0</v>
      </c>
      <c r="BU31" s="250">
        <v>0</v>
      </c>
      <c r="BV31" s="250">
        <v>0</v>
      </c>
      <c r="BW31" s="250">
        <v>0</v>
      </c>
      <c r="BX31" s="250">
        <v>0</v>
      </c>
      <c r="BY31" s="250">
        <v>0</v>
      </c>
      <c r="BZ31" s="250">
        <v>0</v>
      </c>
      <c r="CA31" s="250">
        <v>0</v>
      </c>
      <c r="CB31" s="250">
        <f>SUM(CC31:CI31)</f>
        <v>0</v>
      </c>
      <c r="CC31" s="250">
        <v>0</v>
      </c>
      <c r="CD31" s="250">
        <v>0</v>
      </c>
      <c r="CE31" s="250">
        <v>0</v>
      </c>
      <c r="CF31" s="250">
        <v>0</v>
      </c>
      <c r="CG31" s="250">
        <v>0</v>
      </c>
      <c r="CH31" s="250">
        <v>0</v>
      </c>
      <c r="CI31" s="250">
        <v>0</v>
      </c>
      <c r="CJ31" s="250">
        <f>SUM(CK31:CQ31)</f>
        <v>0</v>
      </c>
      <c r="CK31" s="250">
        <v>0</v>
      </c>
      <c r="CL31" s="250">
        <v>0</v>
      </c>
      <c r="CM31" s="250">
        <v>0</v>
      </c>
      <c r="CN31" s="250">
        <v>0</v>
      </c>
      <c r="CO31" s="250">
        <v>0</v>
      </c>
      <c r="CP31" s="250">
        <v>0</v>
      </c>
      <c r="CQ31" s="250">
        <v>0</v>
      </c>
      <c r="CR31" s="250">
        <f>SUM(CS31:CY31)</f>
        <v>0</v>
      </c>
      <c r="CS31" s="250">
        <v>0</v>
      </c>
      <c r="CT31" s="250">
        <v>0</v>
      </c>
      <c r="CU31" s="250">
        <v>0</v>
      </c>
      <c r="CV31" s="250">
        <v>0</v>
      </c>
      <c r="CW31" s="250">
        <v>0</v>
      </c>
      <c r="CX31" s="250">
        <v>0</v>
      </c>
      <c r="CY31" s="250">
        <v>0</v>
      </c>
    </row>
    <row r="32" spans="1:103" s="201" customFormat="1" ht="12" customHeight="1">
      <c r="A32" s="202" t="s">
        <v>402</v>
      </c>
      <c r="B32" s="203" t="s">
        <v>452</v>
      </c>
      <c r="C32" s="202" t="s">
        <v>453</v>
      </c>
      <c r="D32" s="250">
        <f>SUM(E32,F32,N32,O32)</f>
        <v>0</v>
      </c>
      <c r="E32" s="250">
        <f>X32</f>
        <v>0</v>
      </c>
      <c r="F32" s="250">
        <f>SUM(G32:M32)</f>
        <v>0</v>
      </c>
      <c r="G32" s="250">
        <f>AF32</f>
        <v>0</v>
      </c>
      <c r="H32" s="250">
        <f>AN32</f>
        <v>0</v>
      </c>
      <c r="I32" s="250">
        <f>AV32</f>
        <v>0</v>
      </c>
      <c r="J32" s="250">
        <f>BD32</f>
        <v>0</v>
      </c>
      <c r="K32" s="250">
        <f>BL32</f>
        <v>0</v>
      </c>
      <c r="L32" s="250">
        <f>BT32</f>
        <v>0</v>
      </c>
      <c r="M32" s="250">
        <f>CB32</f>
        <v>0</v>
      </c>
      <c r="N32" s="250">
        <f>CJ32</f>
        <v>0</v>
      </c>
      <c r="O32" s="250">
        <f>CR32</f>
        <v>0</v>
      </c>
      <c r="P32" s="250">
        <f>SUM(Q32:W32)</f>
        <v>0</v>
      </c>
      <c r="Q32" s="250">
        <f>SUM(Y32,AG32,AO32,AW32,BE32,BM32,BU32,CC32,CK32,CS32)</f>
        <v>0</v>
      </c>
      <c r="R32" s="250">
        <f>SUM(Z32,AH32,AP32,AX32,BF32,BN32,BV32,CD32,CL32,CT32)</f>
        <v>0</v>
      </c>
      <c r="S32" s="250">
        <f>SUM(AA32,AI32,AQ32,AY32,BG32,BO32,BW32,CE32,CM32,CU32)</f>
        <v>0</v>
      </c>
      <c r="T32" s="250">
        <f>SUM(AB32,AJ32,AR32,AZ32,BH32,BP32,BX32,CF32,CN32,CV32)</f>
        <v>0</v>
      </c>
      <c r="U32" s="250">
        <f>SUM(AC32,AK32,AS32,BA32,BI32,BQ32,BY32,CG32,CO32,CW32)</f>
        <v>0</v>
      </c>
      <c r="V32" s="250">
        <f>SUM(AD32,AL32,AT32,BB32,BJ32,BR32,BZ32,CH32,CP32,CX32)</f>
        <v>0</v>
      </c>
      <c r="W32" s="250">
        <f>SUM(AE32,AM32,AU32,BC32,BK32,BS32,CA32,CI32,CQ32,CY32)</f>
        <v>0</v>
      </c>
      <c r="X32" s="250">
        <f>SUM(Y32:AE32)</f>
        <v>0</v>
      </c>
      <c r="Y32" s="250">
        <v>0</v>
      </c>
      <c r="Z32" s="250">
        <v>0</v>
      </c>
      <c r="AA32" s="250">
        <v>0</v>
      </c>
      <c r="AB32" s="250">
        <v>0</v>
      </c>
      <c r="AC32" s="250">
        <v>0</v>
      </c>
      <c r="AD32" s="250">
        <v>0</v>
      </c>
      <c r="AE32" s="250">
        <v>0</v>
      </c>
      <c r="AF32" s="250">
        <f>SUM(AG32:AM32)</f>
        <v>0</v>
      </c>
      <c r="AG32" s="250">
        <v>0</v>
      </c>
      <c r="AH32" s="250">
        <v>0</v>
      </c>
      <c r="AI32" s="250">
        <v>0</v>
      </c>
      <c r="AJ32" s="250">
        <v>0</v>
      </c>
      <c r="AK32" s="250">
        <v>0</v>
      </c>
      <c r="AL32" s="250">
        <v>0</v>
      </c>
      <c r="AM32" s="250">
        <v>0</v>
      </c>
      <c r="AN32" s="250">
        <f>SUM(AO32:AU32)</f>
        <v>0</v>
      </c>
      <c r="AO32" s="250">
        <v>0</v>
      </c>
      <c r="AP32" s="250">
        <v>0</v>
      </c>
      <c r="AQ32" s="250">
        <v>0</v>
      </c>
      <c r="AR32" s="250">
        <v>0</v>
      </c>
      <c r="AS32" s="250">
        <v>0</v>
      </c>
      <c r="AT32" s="250">
        <v>0</v>
      </c>
      <c r="AU32" s="250">
        <v>0</v>
      </c>
      <c r="AV32" s="250">
        <f>SUM(AW32:BC32)</f>
        <v>0</v>
      </c>
      <c r="AW32" s="250">
        <v>0</v>
      </c>
      <c r="AX32" s="250">
        <v>0</v>
      </c>
      <c r="AY32" s="250">
        <v>0</v>
      </c>
      <c r="AZ32" s="250">
        <v>0</v>
      </c>
      <c r="BA32" s="250">
        <v>0</v>
      </c>
      <c r="BB32" s="250">
        <v>0</v>
      </c>
      <c r="BC32" s="250">
        <v>0</v>
      </c>
      <c r="BD32" s="250">
        <f>SUM(BE32:BK32)</f>
        <v>0</v>
      </c>
      <c r="BE32" s="250">
        <v>0</v>
      </c>
      <c r="BF32" s="250">
        <v>0</v>
      </c>
      <c r="BG32" s="250">
        <v>0</v>
      </c>
      <c r="BH32" s="250">
        <v>0</v>
      </c>
      <c r="BI32" s="250">
        <v>0</v>
      </c>
      <c r="BJ32" s="250">
        <v>0</v>
      </c>
      <c r="BK32" s="250">
        <v>0</v>
      </c>
      <c r="BL32" s="250">
        <f>SUM(BM32:BS32)</f>
        <v>0</v>
      </c>
      <c r="BM32" s="250">
        <v>0</v>
      </c>
      <c r="BN32" s="250">
        <v>0</v>
      </c>
      <c r="BO32" s="250">
        <v>0</v>
      </c>
      <c r="BP32" s="250">
        <v>0</v>
      </c>
      <c r="BQ32" s="250">
        <v>0</v>
      </c>
      <c r="BR32" s="250">
        <v>0</v>
      </c>
      <c r="BS32" s="250">
        <v>0</v>
      </c>
      <c r="BT32" s="250">
        <f>SUM(BU32:CA32)</f>
        <v>0</v>
      </c>
      <c r="BU32" s="250">
        <v>0</v>
      </c>
      <c r="BV32" s="250">
        <v>0</v>
      </c>
      <c r="BW32" s="250">
        <v>0</v>
      </c>
      <c r="BX32" s="250">
        <v>0</v>
      </c>
      <c r="BY32" s="250">
        <v>0</v>
      </c>
      <c r="BZ32" s="250">
        <v>0</v>
      </c>
      <c r="CA32" s="250">
        <v>0</v>
      </c>
      <c r="CB32" s="250">
        <f>SUM(CC32:CI32)</f>
        <v>0</v>
      </c>
      <c r="CC32" s="250">
        <v>0</v>
      </c>
      <c r="CD32" s="250">
        <v>0</v>
      </c>
      <c r="CE32" s="250">
        <v>0</v>
      </c>
      <c r="CF32" s="250">
        <v>0</v>
      </c>
      <c r="CG32" s="250">
        <v>0</v>
      </c>
      <c r="CH32" s="250">
        <v>0</v>
      </c>
      <c r="CI32" s="250">
        <v>0</v>
      </c>
      <c r="CJ32" s="250">
        <f>SUM(CK32:CQ32)</f>
        <v>0</v>
      </c>
      <c r="CK32" s="250">
        <v>0</v>
      </c>
      <c r="CL32" s="250">
        <v>0</v>
      </c>
      <c r="CM32" s="250">
        <v>0</v>
      </c>
      <c r="CN32" s="250">
        <v>0</v>
      </c>
      <c r="CO32" s="250">
        <v>0</v>
      </c>
      <c r="CP32" s="250">
        <v>0</v>
      </c>
      <c r="CQ32" s="250">
        <v>0</v>
      </c>
      <c r="CR32" s="250">
        <f>SUM(CS32:CY32)</f>
        <v>0</v>
      </c>
      <c r="CS32" s="250">
        <v>0</v>
      </c>
      <c r="CT32" s="250">
        <v>0</v>
      </c>
      <c r="CU32" s="250">
        <v>0</v>
      </c>
      <c r="CV32" s="250">
        <v>0</v>
      </c>
      <c r="CW32" s="250">
        <v>0</v>
      </c>
      <c r="CX32" s="250">
        <v>0</v>
      </c>
      <c r="CY32" s="250">
        <v>0</v>
      </c>
    </row>
    <row r="33" spans="1:103" s="201" customFormat="1" ht="12" customHeight="1">
      <c r="A33" s="202" t="s">
        <v>402</v>
      </c>
      <c r="B33" s="203" t="s">
        <v>454</v>
      </c>
      <c r="C33" s="202" t="s">
        <v>455</v>
      </c>
      <c r="D33" s="250">
        <f>SUM(E33,F33,N33,O33)</f>
        <v>0</v>
      </c>
      <c r="E33" s="250">
        <f>X33</f>
        <v>0</v>
      </c>
      <c r="F33" s="250">
        <f>SUM(G33:M33)</f>
        <v>0</v>
      </c>
      <c r="G33" s="250">
        <f>AF33</f>
        <v>0</v>
      </c>
      <c r="H33" s="250">
        <f>AN33</f>
        <v>0</v>
      </c>
      <c r="I33" s="250">
        <f>AV33</f>
        <v>0</v>
      </c>
      <c r="J33" s="250">
        <f>BD33</f>
        <v>0</v>
      </c>
      <c r="K33" s="250">
        <f>BL33</f>
        <v>0</v>
      </c>
      <c r="L33" s="250">
        <f>BT33</f>
        <v>0</v>
      </c>
      <c r="M33" s="250">
        <f>CB33</f>
        <v>0</v>
      </c>
      <c r="N33" s="250">
        <f>CJ33</f>
        <v>0</v>
      </c>
      <c r="O33" s="250">
        <f>CR33</f>
        <v>0</v>
      </c>
      <c r="P33" s="250">
        <f>SUM(Q33:W33)</f>
        <v>0</v>
      </c>
      <c r="Q33" s="250">
        <f>SUM(Y33,AG33,AO33,AW33,BE33,BM33,BU33,CC33,CK33,CS33)</f>
        <v>0</v>
      </c>
      <c r="R33" s="250">
        <f>SUM(Z33,AH33,AP33,AX33,BF33,BN33,BV33,CD33,CL33,CT33)</f>
        <v>0</v>
      </c>
      <c r="S33" s="250">
        <f>SUM(AA33,AI33,AQ33,AY33,BG33,BO33,BW33,CE33,CM33,CU33)</f>
        <v>0</v>
      </c>
      <c r="T33" s="250">
        <f>SUM(AB33,AJ33,AR33,AZ33,BH33,BP33,BX33,CF33,CN33,CV33)</f>
        <v>0</v>
      </c>
      <c r="U33" s="250">
        <f>SUM(AC33,AK33,AS33,BA33,BI33,BQ33,BY33,CG33,CO33,CW33)</f>
        <v>0</v>
      </c>
      <c r="V33" s="250">
        <f>SUM(AD33,AL33,AT33,BB33,BJ33,BR33,BZ33,CH33,CP33,CX33)</f>
        <v>0</v>
      </c>
      <c r="W33" s="250">
        <f>SUM(AE33,AM33,AU33,BC33,BK33,BS33,CA33,CI33,CQ33,CY33)</f>
        <v>0</v>
      </c>
      <c r="X33" s="250">
        <f>SUM(Y33:AE33)</f>
        <v>0</v>
      </c>
      <c r="Y33" s="250">
        <v>0</v>
      </c>
      <c r="Z33" s="250">
        <v>0</v>
      </c>
      <c r="AA33" s="250">
        <v>0</v>
      </c>
      <c r="AB33" s="250">
        <v>0</v>
      </c>
      <c r="AC33" s="250">
        <v>0</v>
      </c>
      <c r="AD33" s="250">
        <v>0</v>
      </c>
      <c r="AE33" s="250">
        <v>0</v>
      </c>
      <c r="AF33" s="250">
        <f>SUM(AG33:AM33)</f>
        <v>0</v>
      </c>
      <c r="AG33" s="250">
        <v>0</v>
      </c>
      <c r="AH33" s="250">
        <v>0</v>
      </c>
      <c r="AI33" s="250">
        <v>0</v>
      </c>
      <c r="AJ33" s="250">
        <v>0</v>
      </c>
      <c r="AK33" s="250">
        <v>0</v>
      </c>
      <c r="AL33" s="250">
        <v>0</v>
      </c>
      <c r="AM33" s="250">
        <v>0</v>
      </c>
      <c r="AN33" s="250">
        <f>SUM(AO33:AU33)</f>
        <v>0</v>
      </c>
      <c r="AO33" s="250">
        <v>0</v>
      </c>
      <c r="AP33" s="250">
        <v>0</v>
      </c>
      <c r="AQ33" s="250">
        <v>0</v>
      </c>
      <c r="AR33" s="250">
        <v>0</v>
      </c>
      <c r="AS33" s="250">
        <v>0</v>
      </c>
      <c r="AT33" s="250">
        <v>0</v>
      </c>
      <c r="AU33" s="250">
        <v>0</v>
      </c>
      <c r="AV33" s="250">
        <f>SUM(AW33:BC33)</f>
        <v>0</v>
      </c>
      <c r="AW33" s="250">
        <v>0</v>
      </c>
      <c r="AX33" s="250">
        <v>0</v>
      </c>
      <c r="AY33" s="250">
        <v>0</v>
      </c>
      <c r="AZ33" s="250">
        <v>0</v>
      </c>
      <c r="BA33" s="250">
        <v>0</v>
      </c>
      <c r="BB33" s="250">
        <v>0</v>
      </c>
      <c r="BC33" s="250">
        <v>0</v>
      </c>
      <c r="BD33" s="250">
        <f>SUM(BE33:BK33)</f>
        <v>0</v>
      </c>
      <c r="BE33" s="250">
        <v>0</v>
      </c>
      <c r="BF33" s="250">
        <v>0</v>
      </c>
      <c r="BG33" s="250">
        <v>0</v>
      </c>
      <c r="BH33" s="250">
        <v>0</v>
      </c>
      <c r="BI33" s="250">
        <v>0</v>
      </c>
      <c r="BJ33" s="250">
        <v>0</v>
      </c>
      <c r="BK33" s="250">
        <v>0</v>
      </c>
      <c r="BL33" s="250">
        <f>SUM(BM33:BS33)</f>
        <v>0</v>
      </c>
      <c r="BM33" s="250">
        <v>0</v>
      </c>
      <c r="BN33" s="250">
        <v>0</v>
      </c>
      <c r="BO33" s="250">
        <v>0</v>
      </c>
      <c r="BP33" s="250">
        <v>0</v>
      </c>
      <c r="BQ33" s="250">
        <v>0</v>
      </c>
      <c r="BR33" s="250">
        <v>0</v>
      </c>
      <c r="BS33" s="250">
        <v>0</v>
      </c>
      <c r="BT33" s="250">
        <f>SUM(BU33:CA33)</f>
        <v>0</v>
      </c>
      <c r="BU33" s="250">
        <v>0</v>
      </c>
      <c r="BV33" s="250">
        <v>0</v>
      </c>
      <c r="BW33" s="250">
        <v>0</v>
      </c>
      <c r="BX33" s="250">
        <v>0</v>
      </c>
      <c r="BY33" s="250">
        <v>0</v>
      </c>
      <c r="BZ33" s="250">
        <v>0</v>
      </c>
      <c r="CA33" s="250">
        <v>0</v>
      </c>
      <c r="CB33" s="250">
        <f>SUM(CC33:CI33)</f>
        <v>0</v>
      </c>
      <c r="CC33" s="250">
        <v>0</v>
      </c>
      <c r="CD33" s="250">
        <v>0</v>
      </c>
      <c r="CE33" s="250">
        <v>0</v>
      </c>
      <c r="CF33" s="250">
        <v>0</v>
      </c>
      <c r="CG33" s="250">
        <v>0</v>
      </c>
      <c r="CH33" s="250">
        <v>0</v>
      </c>
      <c r="CI33" s="250">
        <v>0</v>
      </c>
      <c r="CJ33" s="250">
        <f>SUM(CK33:CQ33)</f>
        <v>0</v>
      </c>
      <c r="CK33" s="250">
        <v>0</v>
      </c>
      <c r="CL33" s="250">
        <v>0</v>
      </c>
      <c r="CM33" s="250">
        <v>0</v>
      </c>
      <c r="CN33" s="250">
        <v>0</v>
      </c>
      <c r="CO33" s="250">
        <v>0</v>
      </c>
      <c r="CP33" s="250">
        <v>0</v>
      </c>
      <c r="CQ33" s="250">
        <v>0</v>
      </c>
      <c r="CR33" s="250">
        <f>SUM(CS33:CY33)</f>
        <v>0</v>
      </c>
      <c r="CS33" s="250">
        <v>0</v>
      </c>
      <c r="CT33" s="250">
        <v>0</v>
      </c>
      <c r="CU33" s="250">
        <v>0</v>
      </c>
      <c r="CV33" s="250">
        <v>0</v>
      </c>
      <c r="CW33" s="250">
        <v>0</v>
      </c>
      <c r="CX33" s="250">
        <v>0</v>
      </c>
      <c r="CY33" s="250">
        <v>0</v>
      </c>
    </row>
    <row r="34" spans="1:103" s="201" customFormat="1" ht="12" customHeight="1">
      <c r="A34" s="202" t="s">
        <v>402</v>
      </c>
      <c r="B34" s="203" t="s">
        <v>456</v>
      </c>
      <c r="C34" s="202" t="s">
        <v>457</v>
      </c>
      <c r="D34" s="250">
        <f>SUM(E34,F34,N34,O34)</f>
        <v>0</v>
      </c>
      <c r="E34" s="250">
        <f>X34</f>
        <v>0</v>
      </c>
      <c r="F34" s="250">
        <f>SUM(G34:M34)</f>
        <v>0</v>
      </c>
      <c r="G34" s="250">
        <f>AF34</f>
        <v>0</v>
      </c>
      <c r="H34" s="250">
        <f>AN34</f>
        <v>0</v>
      </c>
      <c r="I34" s="250">
        <f>AV34</f>
        <v>0</v>
      </c>
      <c r="J34" s="250">
        <f>BD34</f>
        <v>0</v>
      </c>
      <c r="K34" s="250">
        <f>BL34</f>
        <v>0</v>
      </c>
      <c r="L34" s="250">
        <f>BT34</f>
        <v>0</v>
      </c>
      <c r="M34" s="250">
        <f>CB34</f>
        <v>0</v>
      </c>
      <c r="N34" s="250">
        <f>CJ34</f>
        <v>0</v>
      </c>
      <c r="O34" s="250">
        <f>CR34</f>
        <v>0</v>
      </c>
      <c r="P34" s="250">
        <f>SUM(Q34:W34)</f>
        <v>0</v>
      </c>
      <c r="Q34" s="250">
        <f>SUM(Y34,AG34,AO34,AW34,BE34,BM34,BU34,CC34,CK34,CS34)</f>
        <v>0</v>
      </c>
      <c r="R34" s="250">
        <f>SUM(Z34,AH34,AP34,AX34,BF34,BN34,BV34,CD34,CL34,CT34)</f>
        <v>0</v>
      </c>
      <c r="S34" s="250">
        <f>SUM(AA34,AI34,AQ34,AY34,BG34,BO34,BW34,CE34,CM34,CU34)</f>
        <v>0</v>
      </c>
      <c r="T34" s="250">
        <f>SUM(AB34,AJ34,AR34,AZ34,BH34,BP34,BX34,CF34,CN34,CV34)</f>
        <v>0</v>
      </c>
      <c r="U34" s="250">
        <f>SUM(AC34,AK34,AS34,BA34,BI34,BQ34,BY34,CG34,CO34,CW34)</f>
        <v>0</v>
      </c>
      <c r="V34" s="250">
        <f>SUM(AD34,AL34,AT34,BB34,BJ34,BR34,BZ34,CH34,CP34,CX34)</f>
        <v>0</v>
      </c>
      <c r="W34" s="250">
        <f>SUM(AE34,AM34,AU34,BC34,BK34,BS34,CA34,CI34,CQ34,CY34)</f>
        <v>0</v>
      </c>
      <c r="X34" s="250">
        <f>SUM(Y34:AE34)</f>
        <v>0</v>
      </c>
      <c r="Y34" s="250">
        <v>0</v>
      </c>
      <c r="Z34" s="250">
        <v>0</v>
      </c>
      <c r="AA34" s="250">
        <v>0</v>
      </c>
      <c r="AB34" s="250">
        <v>0</v>
      </c>
      <c r="AC34" s="250">
        <v>0</v>
      </c>
      <c r="AD34" s="250">
        <v>0</v>
      </c>
      <c r="AE34" s="250">
        <v>0</v>
      </c>
      <c r="AF34" s="250">
        <f>SUM(AG34:AM34)</f>
        <v>0</v>
      </c>
      <c r="AG34" s="250">
        <v>0</v>
      </c>
      <c r="AH34" s="250">
        <v>0</v>
      </c>
      <c r="AI34" s="250">
        <v>0</v>
      </c>
      <c r="AJ34" s="250">
        <v>0</v>
      </c>
      <c r="AK34" s="250">
        <v>0</v>
      </c>
      <c r="AL34" s="250">
        <v>0</v>
      </c>
      <c r="AM34" s="250">
        <v>0</v>
      </c>
      <c r="AN34" s="250">
        <f>SUM(AO34:AU34)</f>
        <v>0</v>
      </c>
      <c r="AO34" s="250">
        <v>0</v>
      </c>
      <c r="AP34" s="250">
        <v>0</v>
      </c>
      <c r="AQ34" s="250">
        <v>0</v>
      </c>
      <c r="AR34" s="250">
        <v>0</v>
      </c>
      <c r="AS34" s="250">
        <v>0</v>
      </c>
      <c r="AT34" s="250">
        <v>0</v>
      </c>
      <c r="AU34" s="250">
        <v>0</v>
      </c>
      <c r="AV34" s="250">
        <f>SUM(AW34:BC34)</f>
        <v>0</v>
      </c>
      <c r="AW34" s="250">
        <v>0</v>
      </c>
      <c r="AX34" s="250">
        <v>0</v>
      </c>
      <c r="AY34" s="250">
        <v>0</v>
      </c>
      <c r="AZ34" s="250">
        <v>0</v>
      </c>
      <c r="BA34" s="250">
        <v>0</v>
      </c>
      <c r="BB34" s="250">
        <v>0</v>
      </c>
      <c r="BC34" s="250">
        <v>0</v>
      </c>
      <c r="BD34" s="250">
        <f>SUM(BE34:BK34)</f>
        <v>0</v>
      </c>
      <c r="BE34" s="250">
        <v>0</v>
      </c>
      <c r="BF34" s="250">
        <v>0</v>
      </c>
      <c r="BG34" s="250">
        <v>0</v>
      </c>
      <c r="BH34" s="250">
        <v>0</v>
      </c>
      <c r="BI34" s="250">
        <v>0</v>
      </c>
      <c r="BJ34" s="250">
        <v>0</v>
      </c>
      <c r="BK34" s="250">
        <v>0</v>
      </c>
      <c r="BL34" s="250">
        <f>SUM(BM34:BS34)</f>
        <v>0</v>
      </c>
      <c r="BM34" s="250">
        <v>0</v>
      </c>
      <c r="BN34" s="250">
        <v>0</v>
      </c>
      <c r="BO34" s="250">
        <v>0</v>
      </c>
      <c r="BP34" s="250">
        <v>0</v>
      </c>
      <c r="BQ34" s="250">
        <v>0</v>
      </c>
      <c r="BR34" s="250">
        <v>0</v>
      </c>
      <c r="BS34" s="250">
        <v>0</v>
      </c>
      <c r="BT34" s="250">
        <f>SUM(BU34:CA34)</f>
        <v>0</v>
      </c>
      <c r="BU34" s="250">
        <v>0</v>
      </c>
      <c r="BV34" s="250">
        <v>0</v>
      </c>
      <c r="BW34" s="250">
        <v>0</v>
      </c>
      <c r="BX34" s="250">
        <v>0</v>
      </c>
      <c r="BY34" s="250">
        <v>0</v>
      </c>
      <c r="BZ34" s="250">
        <v>0</v>
      </c>
      <c r="CA34" s="250">
        <v>0</v>
      </c>
      <c r="CB34" s="250">
        <f>SUM(CC34:CI34)</f>
        <v>0</v>
      </c>
      <c r="CC34" s="250">
        <v>0</v>
      </c>
      <c r="CD34" s="250">
        <v>0</v>
      </c>
      <c r="CE34" s="250">
        <v>0</v>
      </c>
      <c r="CF34" s="250">
        <v>0</v>
      </c>
      <c r="CG34" s="250">
        <v>0</v>
      </c>
      <c r="CH34" s="250">
        <v>0</v>
      </c>
      <c r="CI34" s="250">
        <v>0</v>
      </c>
      <c r="CJ34" s="250">
        <f>SUM(CK34:CQ34)</f>
        <v>0</v>
      </c>
      <c r="CK34" s="250">
        <v>0</v>
      </c>
      <c r="CL34" s="250">
        <v>0</v>
      </c>
      <c r="CM34" s="250">
        <v>0</v>
      </c>
      <c r="CN34" s="250">
        <v>0</v>
      </c>
      <c r="CO34" s="250">
        <v>0</v>
      </c>
      <c r="CP34" s="250">
        <v>0</v>
      </c>
      <c r="CQ34" s="250">
        <v>0</v>
      </c>
      <c r="CR34" s="250">
        <f>SUM(CS34:CY34)</f>
        <v>0</v>
      </c>
      <c r="CS34" s="250">
        <v>0</v>
      </c>
      <c r="CT34" s="250">
        <v>0</v>
      </c>
      <c r="CU34" s="250">
        <v>0</v>
      </c>
      <c r="CV34" s="250">
        <v>0</v>
      </c>
      <c r="CW34" s="250">
        <v>0</v>
      </c>
      <c r="CX34" s="250">
        <v>0</v>
      </c>
      <c r="CY34" s="250">
        <v>0</v>
      </c>
    </row>
    <row r="35" spans="1:103" s="201" customFormat="1" ht="12" customHeight="1">
      <c r="A35" s="202" t="s">
        <v>402</v>
      </c>
      <c r="B35" s="203" t="s">
        <v>458</v>
      </c>
      <c r="C35" s="202" t="s">
        <v>459</v>
      </c>
      <c r="D35" s="250">
        <f>SUM(E35,F35,N35,O35)</f>
        <v>0</v>
      </c>
      <c r="E35" s="250">
        <f>X35</f>
        <v>0</v>
      </c>
      <c r="F35" s="250">
        <f>SUM(G35:M35)</f>
        <v>0</v>
      </c>
      <c r="G35" s="250">
        <f>AF35</f>
        <v>0</v>
      </c>
      <c r="H35" s="250">
        <f>AN35</f>
        <v>0</v>
      </c>
      <c r="I35" s="250">
        <f>AV35</f>
        <v>0</v>
      </c>
      <c r="J35" s="250">
        <f>BD35</f>
        <v>0</v>
      </c>
      <c r="K35" s="250">
        <f>BL35</f>
        <v>0</v>
      </c>
      <c r="L35" s="250">
        <f>BT35</f>
        <v>0</v>
      </c>
      <c r="M35" s="250">
        <f>CB35</f>
        <v>0</v>
      </c>
      <c r="N35" s="250">
        <f>CJ35</f>
        <v>0</v>
      </c>
      <c r="O35" s="250">
        <f>CR35</f>
        <v>0</v>
      </c>
      <c r="P35" s="250">
        <f>SUM(Q35:W35)</f>
        <v>0</v>
      </c>
      <c r="Q35" s="250">
        <f>SUM(Y35,AG35,AO35,AW35,BE35,BM35,BU35,CC35,CK35,CS35)</f>
        <v>0</v>
      </c>
      <c r="R35" s="250">
        <f>SUM(Z35,AH35,AP35,AX35,BF35,BN35,BV35,CD35,CL35,CT35)</f>
        <v>0</v>
      </c>
      <c r="S35" s="250">
        <f>SUM(AA35,AI35,AQ35,AY35,BG35,BO35,BW35,CE35,CM35,CU35)</f>
        <v>0</v>
      </c>
      <c r="T35" s="250">
        <f>SUM(AB35,AJ35,AR35,AZ35,BH35,BP35,BX35,CF35,CN35,CV35)</f>
        <v>0</v>
      </c>
      <c r="U35" s="250">
        <f>SUM(AC35,AK35,AS35,BA35,BI35,BQ35,BY35,CG35,CO35,CW35)</f>
        <v>0</v>
      </c>
      <c r="V35" s="250">
        <f>SUM(AD35,AL35,AT35,BB35,BJ35,BR35,BZ35,CH35,CP35,CX35)</f>
        <v>0</v>
      </c>
      <c r="W35" s="250">
        <f>SUM(AE35,AM35,AU35,BC35,BK35,BS35,CA35,CI35,CQ35,CY35)</f>
        <v>0</v>
      </c>
      <c r="X35" s="250">
        <f>SUM(Y35:AE35)</f>
        <v>0</v>
      </c>
      <c r="Y35" s="250">
        <v>0</v>
      </c>
      <c r="Z35" s="250">
        <v>0</v>
      </c>
      <c r="AA35" s="250">
        <v>0</v>
      </c>
      <c r="AB35" s="250">
        <v>0</v>
      </c>
      <c r="AC35" s="250">
        <v>0</v>
      </c>
      <c r="AD35" s="250">
        <v>0</v>
      </c>
      <c r="AE35" s="250">
        <v>0</v>
      </c>
      <c r="AF35" s="250">
        <f>SUM(AG35:AM35)</f>
        <v>0</v>
      </c>
      <c r="AG35" s="250">
        <v>0</v>
      </c>
      <c r="AH35" s="250">
        <v>0</v>
      </c>
      <c r="AI35" s="250">
        <v>0</v>
      </c>
      <c r="AJ35" s="250">
        <v>0</v>
      </c>
      <c r="AK35" s="250">
        <v>0</v>
      </c>
      <c r="AL35" s="250">
        <v>0</v>
      </c>
      <c r="AM35" s="250">
        <v>0</v>
      </c>
      <c r="AN35" s="250">
        <f>SUM(AO35:AU35)</f>
        <v>0</v>
      </c>
      <c r="AO35" s="250">
        <v>0</v>
      </c>
      <c r="AP35" s="250">
        <v>0</v>
      </c>
      <c r="AQ35" s="250">
        <v>0</v>
      </c>
      <c r="AR35" s="250">
        <v>0</v>
      </c>
      <c r="AS35" s="250">
        <v>0</v>
      </c>
      <c r="AT35" s="250">
        <v>0</v>
      </c>
      <c r="AU35" s="250">
        <v>0</v>
      </c>
      <c r="AV35" s="250">
        <f>SUM(AW35:BC35)</f>
        <v>0</v>
      </c>
      <c r="AW35" s="250">
        <v>0</v>
      </c>
      <c r="AX35" s="250">
        <v>0</v>
      </c>
      <c r="AY35" s="250">
        <v>0</v>
      </c>
      <c r="AZ35" s="250">
        <v>0</v>
      </c>
      <c r="BA35" s="250">
        <v>0</v>
      </c>
      <c r="BB35" s="250">
        <v>0</v>
      </c>
      <c r="BC35" s="250">
        <v>0</v>
      </c>
      <c r="BD35" s="250">
        <f>SUM(BE35:BK35)</f>
        <v>0</v>
      </c>
      <c r="BE35" s="250">
        <v>0</v>
      </c>
      <c r="BF35" s="250">
        <v>0</v>
      </c>
      <c r="BG35" s="250">
        <v>0</v>
      </c>
      <c r="BH35" s="250">
        <v>0</v>
      </c>
      <c r="BI35" s="250">
        <v>0</v>
      </c>
      <c r="BJ35" s="250">
        <v>0</v>
      </c>
      <c r="BK35" s="250">
        <v>0</v>
      </c>
      <c r="BL35" s="250">
        <f>SUM(BM35:BS35)</f>
        <v>0</v>
      </c>
      <c r="BM35" s="250">
        <v>0</v>
      </c>
      <c r="BN35" s="250">
        <v>0</v>
      </c>
      <c r="BO35" s="250">
        <v>0</v>
      </c>
      <c r="BP35" s="250">
        <v>0</v>
      </c>
      <c r="BQ35" s="250">
        <v>0</v>
      </c>
      <c r="BR35" s="250">
        <v>0</v>
      </c>
      <c r="BS35" s="250">
        <v>0</v>
      </c>
      <c r="BT35" s="250">
        <f>SUM(BU35:CA35)</f>
        <v>0</v>
      </c>
      <c r="BU35" s="250">
        <v>0</v>
      </c>
      <c r="BV35" s="250">
        <v>0</v>
      </c>
      <c r="BW35" s="250">
        <v>0</v>
      </c>
      <c r="BX35" s="250">
        <v>0</v>
      </c>
      <c r="BY35" s="250">
        <v>0</v>
      </c>
      <c r="BZ35" s="250">
        <v>0</v>
      </c>
      <c r="CA35" s="250">
        <v>0</v>
      </c>
      <c r="CB35" s="250">
        <f>SUM(CC35:CI35)</f>
        <v>0</v>
      </c>
      <c r="CC35" s="250">
        <v>0</v>
      </c>
      <c r="CD35" s="250">
        <v>0</v>
      </c>
      <c r="CE35" s="250">
        <v>0</v>
      </c>
      <c r="CF35" s="250">
        <v>0</v>
      </c>
      <c r="CG35" s="250">
        <v>0</v>
      </c>
      <c r="CH35" s="250">
        <v>0</v>
      </c>
      <c r="CI35" s="250">
        <v>0</v>
      </c>
      <c r="CJ35" s="250">
        <f>SUM(CK35:CQ35)</f>
        <v>0</v>
      </c>
      <c r="CK35" s="250">
        <v>0</v>
      </c>
      <c r="CL35" s="250">
        <v>0</v>
      </c>
      <c r="CM35" s="250">
        <v>0</v>
      </c>
      <c r="CN35" s="250">
        <v>0</v>
      </c>
      <c r="CO35" s="250">
        <v>0</v>
      </c>
      <c r="CP35" s="250">
        <v>0</v>
      </c>
      <c r="CQ35" s="250">
        <v>0</v>
      </c>
      <c r="CR35" s="250">
        <f>SUM(CS35:CY35)</f>
        <v>0</v>
      </c>
      <c r="CS35" s="250">
        <v>0</v>
      </c>
      <c r="CT35" s="250">
        <v>0</v>
      </c>
      <c r="CU35" s="250">
        <v>0</v>
      </c>
      <c r="CV35" s="250">
        <v>0</v>
      </c>
      <c r="CW35" s="250">
        <v>0</v>
      </c>
      <c r="CX35" s="250">
        <v>0</v>
      </c>
      <c r="CY35" s="250">
        <v>0</v>
      </c>
    </row>
    <row r="36" spans="1:103" s="201" customFormat="1" ht="12" customHeight="1">
      <c r="A36" s="202" t="s">
        <v>402</v>
      </c>
      <c r="B36" s="203" t="s">
        <v>460</v>
      </c>
      <c r="C36" s="202" t="s">
        <v>461</v>
      </c>
      <c r="D36" s="250">
        <f>SUM(E36,F36,N36,O36)</f>
        <v>0</v>
      </c>
      <c r="E36" s="250">
        <f>X36</f>
        <v>0</v>
      </c>
      <c r="F36" s="250">
        <f>SUM(G36:M36)</f>
        <v>0</v>
      </c>
      <c r="G36" s="250">
        <f>AF36</f>
        <v>0</v>
      </c>
      <c r="H36" s="250">
        <f>AN36</f>
        <v>0</v>
      </c>
      <c r="I36" s="250">
        <f>AV36</f>
        <v>0</v>
      </c>
      <c r="J36" s="250">
        <f>BD36</f>
        <v>0</v>
      </c>
      <c r="K36" s="250">
        <f>BL36</f>
        <v>0</v>
      </c>
      <c r="L36" s="250">
        <f>BT36</f>
        <v>0</v>
      </c>
      <c r="M36" s="250">
        <f>CB36</f>
        <v>0</v>
      </c>
      <c r="N36" s="250">
        <f>CJ36</f>
        <v>0</v>
      </c>
      <c r="O36" s="250">
        <f>CR36</f>
        <v>0</v>
      </c>
      <c r="P36" s="250">
        <f>SUM(Q36:W36)</f>
        <v>0</v>
      </c>
      <c r="Q36" s="250">
        <f>SUM(Y36,AG36,AO36,AW36,BE36,BM36,BU36,CC36,CK36,CS36)</f>
        <v>0</v>
      </c>
      <c r="R36" s="250">
        <f>SUM(Z36,AH36,AP36,AX36,BF36,BN36,BV36,CD36,CL36,CT36)</f>
        <v>0</v>
      </c>
      <c r="S36" s="250">
        <f>SUM(AA36,AI36,AQ36,AY36,BG36,BO36,BW36,CE36,CM36,CU36)</f>
        <v>0</v>
      </c>
      <c r="T36" s="250">
        <f>SUM(AB36,AJ36,AR36,AZ36,BH36,BP36,BX36,CF36,CN36,CV36)</f>
        <v>0</v>
      </c>
      <c r="U36" s="250">
        <f>SUM(AC36,AK36,AS36,BA36,BI36,BQ36,BY36,CG36,CO36,CW36)</f>
        <v>0</v>
      </c>
      <c r="V36" s="250">
        <f>SUM(AD36,AL36,AT36,BB36,BJ36,BR36,BZ36,CH36,CP36,CX36)</f>
        <v>0</v>
      </c>
      <c r="W36" s="250">
        <f>SUM(AE36,AM36,AU36,BC36,BK36,BS36,CA36,CI36,CQ36,CY36)</f>
        <v>0</v>
      </c>
      <c r="X36" s="250">
        <f>SUM(Y36:AE36)</f>
        <v>0</v>
      </c>
      <c r="Y36" s="250">
        <v>0</v>
      </c>
      <c r="Z36" s="250">
        <v>0</v>
      </c>
      <c r="AA36" s="250">
        <v>0</v>
      </c>
      <c r="AB36" s="250">
        <v>0</v>
      </c>
      <c r="AC36" s="250">
        <v>0</v>
      </c>
      <c r="AD36" s="250">
        <v>0</v>
      </c>
      <c r="AE36" s="250">
        <v>0</v>
      </c>
      <c r="AF36" s="250">
        <f>SUM(AG36:AM36)</f>
        <v>0</v>
      </c>
      <c r="AG36" s="250">
        <v>0</v>
      </c>
      <c r="AH36" s="250">
        <v>0</v>
      </c>
      <c r="AI36" s="250">
        <v>0</v>
      </c>
      <c r="AJ36" s="250">
        <v>0</v>
      </c>
      <c r="AK36" s="250">
        <v>0</v>
      </c>
      <c r="AL36" s="250">
        <v>0</v>
      </c>
      <c r="AM36" s="250">
        <v>0</v>
      </c>
      <c r="AN36" s="250">
        <f>SUM(AO36:AU36)</f>
        <v>0</v>
      </c>
      <c r="AO36" s="250">
        <v>0</v>
      </c>
      <c r="AP36" s="250">
        <v>0</v>
      </c>
      <c r="AQ36" s="250">
        <v>0</v>
      </c>
      <c r="AR36" s="250">
        <v>0</v>
      </c>
      <c r="AS36" s="250">
        <v>0</v>
      </c>
      <c r="AT36" s="250">
        <v>0</v>
      </c>
      <c r="AU36" s="250">
        <v>0</v>
      </c>
      <c r="AV36" s="250">
        <f>SUM(AW36:BC36)</f>
        <v>0</v>
      </c>
      <c r="AW36" s="250">
        <v>0</v>
      </c>
      <c r="AX36" s="250">
        <v>0</v>
      </c>
      <c r="AY36" s="250">
        <v>0</v>
      </c>
      <c r="AZ36" s="250">
        <v>0</v>
      </c>
      <c r="BA36" s="250">
        <v>0</v>
      </c>
      <c r="BB36" s="250">
        <v>0</v>
      </c>
      <c r="BC36" s="250">
        <v>0</v>
      </c>
      <c r="BD36" s="250">
        <f>SUM(BE36:BK36)</f>
        <v>0</v>
      </c>
      <c r="BE36" s="250">
        <v>0</v>
      </c>
      <c r="BF36" s="250">
        <v>0</v>
      </c>
      <c r="BG36" s="250">
        <v>0</v>
      </c>
      <c r="BH36" s="250">
        <v>0</v>
      </c>
      <c r="BI36" s="250">
        <v>0</v>
      </c>
      <c r="BJ36" s="250">
        <v>0</v>
      </c>
      <c r="BK36" s="250">
        <v>0</v>
      </c>
      <c r="BL36" s="250">
        <f>SUM(BM36:BS36)</f>
        <v>0</v>
      </c>
      <c r="BM36" s="250">
        <v>0</v>
      </c>
      <c r="BN36" s="250">
        <v>0</v>
      </c>
      <c r="BO36" s="250">
        <v>0</v>
      </c>
      <c r="BP36" s="250">
        <v>0</v>
      </c>
      <c r="BQ36" s="250">
        <v>0</v>
      </c>
      <c r="BR36" s="250">
        <v>0</v>
      </c>
      <c r="BS36" s="250">
        <v>0</v>
      </c>
      <c r="BT36" s="250">
        <f>SUM(BU36:CA36)</f>
        <v>0</v>
      </c>
      <c r="BU36" s="250">
        <v>0</v>
      </c>
      <c r="BV36" s="250">
        <v>0</v>
      </c>
      <c r="BW36" s="250">
        <v>0</v>
      </c>
      <c r="BX36" s="250">
        <v>0</v>
      </c>
      <c r="BY36" s="250">
        <v>0</v>
      </c>
      <c r="BZ36" s="250">
        <v>0</v>
      </c>
      <c r="CA36" s="250">
        <v>0</v>
      </c>
      <c r="CB36" s="250">
        <f>SUM(CC36:CI36)</f>
        <v>0</v>
      </c>
      <c r="CC36" s="250">
        <v>0</v>
      </c>
      <c r="CD36" s="250">
        <v>0</v>
      </c>
      <c r="CE36" s="250">
        <v>0</v>
      </c>
      <c r="CF36" s="250">
        <v>0</v>
      </c>
      <c r="CG36" s="250">
        <v>0</v>
      </c>
      <c r="CH36" s="250">
        <v>0</v>
      </c>
      <c r="CI36" s="250">
        <v>0</v>
      </c>
      <c r="CJ36" s="250">
        <f>SUM(CK36:CQ36)</f>
        <v>0</v>
      </c>
      <c r="CK36" s="250">
        <v>0</v>
      </c>
      <c r="CL36" s="250">
        <v>0</v>
      </c>
      <c r="CM36" s="250">
        <v>0</v>
      </c>
      <c r="CN36" s="250">
        <v>0</v>
      </c>
      <c r="CO36" s="250">
        <v>0</v>
      </c>
      <c r="CP36" s="250">
        <v>0</v>
      </c>
      <c r="CQ36" s="250">
        <v>0</v>
      </c>
      <c r="CR36" s="250">
        <f>SUM(CS36:CY36)</f>
        <v>0</v>
      </c>
      <c r="CS36" s="250">
        <v>0</v>
      </c>
      <c r="CT36" s="250">
        <v>0</v>
      </c>
      <c r="CU36" s="250">
        <v>0</v>
      </c>
      <c r="CV36" s="250">
        <v>0</v>
      </c>
      <c r="CW36" s="250">
        <v>0</v>
      </c>
      <c r="CX36" s="250">
        <v>0</v>
      </c>
      <c r="CY36" s="250">
        <v>0</v>
      </c>
    </row>
    <row r="37" spans="1:103" s="201" customFormat="1" ht="12" customHeight="1">
      <c r="A37" s="202" t="s">
        <v>402</v>
      </c>
      <c r="B37" s="203" t="s">
        <v>462</v>
      </c>
      <c r="C37" s="202" t="s">
        <v>463</v>
      </c>
      <c r="D37" s="250">
        <f>SUM(E37,F37,N37,O37)</f>
        <v>0</v>
      </c>
      <c r="E37" s="250">
        <f>X37</f>
        <v>0</v>
      </c>
      <c r="F37" s="250">
        <f>SUM(G37:M37)</f>
        <v>0</v>
      </c>
      <c r="G37" s="250">
        <f>AF37</f>
        <v>0</v>
      </c>
      <c r="H37" s="250">
        <f>AN37</f>
        <v>0</v>
      </c>
      <c r="I37" s="250">
        <f>AV37</f>
        <v>0</v>
      </c>
      <c r="J37" s="250">
        <f>BD37</f>
        <v>0</v>
      </c>
      <c r="K37" s="250">
        <f>BL37</f>
        <v>0</v>
      </c>
      <c r="L37" s="250">
        <f>BT37</f>
        <v>0</v>
      </c>
      <c r="M37" s="250">
        <f>CB37</f>
        <v>0</v>
      </c>
      <c r="N37" s="250">
        <f>CJ37</f>
        <v>0</v>
      </c>
      <c r="O37" s="250">
        <f>CR37</f>
        <v>0</v>
      </c>
      <c r="P37" s="250">
        <f>SUM(Q37:W37)</f>
        <v>0</v>
      </c>
      <c r="Q37" s="250">
        <f>SUM(Y37,AG37,AO37,AW37,BE37,BM37,BU37,CC37,CK37,CS37)</f>
        <v>0</v>
      </c>
      <c r="R37" s="250">
        <f>SUM(Z37,AH37,AP37,AX37,BF37,BN37,BV37,CD37,CL37,CT37)</f>
        <v>0</v>
      </c>
      <c r="S37" s="250">
        <f>SUM(AA37,AI37,AQ37,AY37,BG37,BO37,BW37,CE37,CM37,CU37)</f>
        <v>0</v>
      </c>
      <c r="T37" s="250">
        <f>SUM(AB37,AJ37,AR37,AZ37,BH37,BP37,BX37,CF37,CN37,CV37)</f>
        <v>0</v>
      </c>
      <c r="U37" s="250">
        <f>SUM(AC37,AK37,AS37,BA37,BI37,BQ37,BY37,CG37,CO37,CW37)</f>
        <v>0</v>
      </c>
      <c r="V37" s="250">
        <f>SUM(AD37,AL37,AT37,BB37,BJ37,BR37,BZ37,CH37,CP37,CX37)</f>
        <v>0</v>
      </c>
      <c r="W37" s="250">
        <f>SUM(AE37,AM37,AU37,BC37,BK37,BS37,CA37,CI37,CQ37,CY37)</f>
        <v>0</v>
      </c>
      <c r="X37" s="250">
        <f>SUM(Y37:AE37)</f>
        <v>0</v>
      </c>
      <c r="Y37" s="250">
        <v>0</v>
      </c>
      <c r="Z37" s="250">
        <v>0</v>
      </c>
      <c r="AA37" s="250">
        <v>0</v>
      </c>
      <c r="AB37" s="250">
        <v>0</v>
      </c>
      <c r="AC37" s="250">
        <v>0</v>
      </c>
      <c r="AD37" s="250">
        <v>0</v>
      </c>
      <c r="AE37" s="250">
        <v>0</v>
      </c>
      <c r="AF37" s="250">
        <f>SUM(AG37:AM37)</f>
        <v>0</v>
      </c>
      <c r="AG37" s="250">
        <v>0</v>
      </c>
      <c r="AH37" s="250">
        <v>0</v>
      </c>
      <c r="AI37" s="250">
        <v>0</v>
      </c>
      <c r="AJ37" s="250">
        <v>0</v>
      </c>
      <c r="AK37" s="250">
        <v>0</v>
      </c>
      <c r="AL37" s="250">
        <v>0</v>
      </c>
      <c r="AM37" s="250">
        <v>0</v>
      </c>
      <c r="AN37" s="250">
        <f>SUM(AO37:AU37)</f>
        <v>0</v>
      </c>
      <c r="AO37" s="250">
        <v>0</v>
      </c>
      <c r="AP37" s="250">
        <v>0</v>
      </c>
      <c r="AQ37" s="250">
        <v>0</v>
      </c>
      <c r="AR37" s="250">
        <v>0</v>
      </c>
      <c r="AS37" s="250">
        <v>0</v>
      </c>
      <c r="AT37" s="250">
        <v>0</v>
      </c>
      <c r="AU37" s="250">
        <v>0</v>
      </c>
      <c r="AV37" s="250">
        <f>SUM(AW37:BC37)</f>
        <v>0</v>
      </c>
      <c r="AW37" s="250">
        <v>0</v>
      </c>
      <c r="AX37" s="250">
        <v>0</v>
      </c>
      <c r="AY37" s="250">
        <v>0</v>
      </c>
      <c r="AZ37" s="250">
        <v>0</v>
      </c>
      <c r="BA37" s="250">
        <v>0</v>
      </c>
      <c r="BB37" s="250">
        <v>0</v>
      </c>
      <c r="BC37" s="250">
        <v>0</v>
      </c>
      <c r="BD37" s="250">
        <f>SUM(BE37:BK37)</f>
        <v>0</v>
      </c>
      <c r="BE37" s="250">
        <v>0</v>
      </c>
      <c r="BF37" s="250">
        <v>0</v>
      </c>
      <c r="BG37" s="250">
        <v>0</v>
      </c>
      <c r="BH37" s="250">
        <v>0</v>
      </c>
      <c r="BI37" s="250">
        <v>0</v>
      </c>
      <c r="BJ37" s="250">
        <v>0</v>
      </c>
      <c r="BK37" s="250">
        <v>0</v>
      </c>
      <c r="BL37" s="250">
        <f>SUM(BM37:BS37)</f>
        <v>0</v>
      </c>
      <c r="BM37" s="250">
        <v>0</v>
      </c>
      <c r="BN37" s="250">
        <v>0</v>
      </c>
      <c r="BO37" s="250">
        <v>0</v>
      </c>
      <c r="BP37" s="250">
        <v>0</v>
      </c>
      <c r="BQ37" s="250">
        <v>0</v>
      </c>
      <c r="BR37" s="250">
        <v>0</v>
      </c>
      <c r="BS37" s="250">
        <v>0</v>
      </c>
      <c r="BT37" s="250">
        <f>SUM(BU37:CA37)</f>
        <v>0</v>
      </c>
      <c r="BU37" s="250">
        <v>0</v>
      </c>
      <c r="BV37" s="250">
        <v>0</v>
      </c>
      <c r="BW37" s="250">
        <v>0</v>
      </c>
      <c r="BX37" s="250">
        <v>0</v>
      </c>
      <c r="BY37" s="250">
        <v>0</v>
      </c>
      <c r="BZ37" s="250">
        <v>0</v>
      </c>
      <c r="CA37" s="250">
        <v>0</v>
      </c>
      <c r="CB37" s="250">
        <f>SUM(CC37:CI37)</f>
        <v>0</v>
      </c>
      <c r="CC37" s="250">
        <v>0</v>
      </c>
      <c r="CD37" s="250">
        <v>0</v>
      </c>
      <c r="CE37" s="250">
        <v>0</v>
      </c>
      <c r="CF37" s="250">
        <v>0</v>
      </c>
      <c r="CG37" s="250">
        <v>0</v>
      </c>
      <c r="CH37" s="250">
        <v>0</v>
      </c>
      <c r="CI37" s="250">
        <v>0</v>
      </c>
      <c r="CJ37" s="250">
        <f>SUM(CK37:CQ37)</f>
        <v>0</v>
      </c>
      <c r="CK37" s="250">
        <v>0</v>
      </c>
      <c r="CL37" s="250">
        <v>0</v>
      </c>
      <c r="CM37" s="250">
        <v>0</v>
      </c>
      <c r="CN37" s="250">
        <v>0</v>
      </c>
      <c r="CO37" s="250">
        <v>0</v>
      </c>
      <c r="CP37" s="250">
        <v>0</v>
      </c>
      <c r="CQ37" s="250">
        <v>0</v>
      </c>
      <c r="CR37" s="250">
        <f>SUM(CS37:CY37)</f>
        <v>0</v>
      </c>
      <c r="CS37" s="250">
        <v>0</v>
      </c>
      <c r="CT37" s="250">
        <v>0</v>
      </c>
      <c r="CU37" s="250">
        <v>0</v>
      </c>
      <c r="CV37" s="250">
        <v>0</v>
      </c>
      <c r="CW37" s="250">
        <v>0</v>
      </c>
      <c r="CX37" s="250">
        <v>0</v>
      </c>
      <c r="CY37" s="250">
        <v>0</v>
      </c>
    </row>
    <row r="38" spans="1:103" s="201" customFormat="1" ht="12" customHeight="1">
      <c r="A38" s="202" t="s">
        <v>402</v>
      </c>
      <c r="B38" s="203" t="s">
        <v>464</v>
      </c>
      <c r="C38" s="202" t="s">
        <v>465</v>
      </c>
      <c r="D38" s="250">
        <f>SUM(E38,F38,N38,O38)</f>
        <v>0</v>
      </c>
      <c r="E38" s="250">
        <f>X38</f>
        <v>0</v>
      </c>
      <c r="F38" s="250">
        <f>SUM(G38:M38)</f>
        <v>0</v>
      </c>
      <c r="G38" s="250">
        <f>AF38</f>
        <v>0</v>
      </c>
      <c r="H38" s="250">
        <f>AN38</f>
        <v>0</v>
      </c>
      <c r="I38" s="250">
        <f>AV38</f>
        <v>0</v>
      </c>
      <c r="J38" s="250">
        <f>BD38</f>
        <v>0</v>
      </c>
      <c r="K38" s="250">
        <f>BL38</f>
        <v>0</v>
      </c>
      <c r="L38" s="250">
        <f>BT38</f>
        <v>0</v>
      </c>
      <c r="M38" s="250">
        <f>CB38</f>
        <v>0</v>
      </c>
      <c r="N38" s="250">
        <f>CJ38</f>
        <v>0</v>
      </c>
      <c r="O38" s="250">
        <f>CR38</f>
        <v>0</v>
      </c>
      <c r="P38" s="250">
        <f>SUM(Q38:W38)</f>
        <v>0</v>
      </c>
      <c r="Q38" s="250">
        <f>SUM(Y38,AG38,AO38,AW38,BE38,BM38,BU38,CC38,CK38,CS38)</f>
        <v>0</v>
      </c>
      <c r="R38" s="250">
        <f>SUM(Z38,AH38,AP38,AX38,BF38,BN38,BV38,CD38,CL38,CT38)</f>
        <v>0</v>
      </c>
      <c r="S38" s="250">
        <f>SUM(AA38,AI38,AQ38,AY38,BG38,BO38,BW38,CE38,CM38,CU38)</f>
        <v>0</v>
      </c>
      <c r="T38" s="250">
        <f>SUM(AB38,AJ38,AR38,AZ38,BH38,BP38,BX38,CF38,CN38,CV38)</f>
        <v>0</v>
      </c>
      <c r="U38" s="250">
        <f>SUM(AC38,AK38,AS38,BA38,BI38,BQ38,BY38,CG38,CO38,CW38)</f>
        <v>0</v>
      </c>
      <c r="V38" s="250">
        <f>SUM(AD38,AL38,AT38,BB38,BJ38,BR38,BZ38,CH38,CP38,CX38)</f>
        <v>0</v>
      </c>
      <c r="W38" s="250">
        <f>SUM(AE38,AM38,AU38,BC38,BK38,BS38,CA38,CI38,CQ38,CY38)</f>
        <v>0</v>
      </c>
      <c r="X38" s="250">
        <f>SUM(Y38:AE38)</f>
        <v>0</v>
      </c>
      <c r="Y38" s="250">
        <v>0</v>
      </c>
      <c r="Z38" s="250">
        <v>0</v>
      </c>
      <c r="AA38" s="250">
        <v>0</v>
      </c>
      <c r="AB38" s="250">
        <v>0</v>
      </c>
      <c r="AC38" s="250">
        <v>0</v>
      </c>
      <c r="AD38" s="250">
        <v>0</v>
      </c>
      <c r="AE38" s="250">
        <v>0</v>
      </c>
      <c r="AF38" s="250">
        <f>SUM(AG38:AM38)</f>
        <v>0</v>
      </c>
      <c r="AG38" s="250">
        <v>0</v>
      </c>
      <c r="AH38" s="250">
        <v>0</v>
      </c>
      <c r="AI38" s="250">
        <v>0</v>
      </c>
      <c r="AJ38" s="250">
        <v>0</v>
      </c>
      <c r="AK38" s="250">
        <v>0</v>
      </c>
      <c r="AL38" s="250">
        <v>0</v>
      </c>
      <c r="AM38" s="250">
        <v>0</v>
      </c>
      <c r="AN38" s="250">
        <f>SUM(AO38:AU38)</f>
        <v>0</v>
      </c>
      <c r="AO38" s="250">
        <v>0</v>
      </c>
      <c r="AP38" s="250">
        <v>0</v>
      </c>
      <c r="AQ38" s="250">
        <v>0</v>
      </c>
      <c r="AR38" s="250">
        <v>0</v>
      </c>
      <c r="AS38" s="250">
        <v>0</v>
      </c>
      <c r="AT38" s="250">
        <v>0</v>
      </c>
      <c r="AU38" s="250">
        <v>0</v>
      </c>
      <c r="AV38" s="250">
        <f>SUM(AW38:BC38)</f>
        <v>0</v>
      </c>
      <c r="AW38" s="250">
        <v>0</v>
      </c>
      <c r="AX38" s="250">
        <v>0</v>
      </c>
      <c r="AY38" s="250">
        <v>0</v>
      </c>
      <c r="AZ38" s="250">
        <v>0</v>
      </c>
      <c r="BA38" s="250">
        <v>0</v>
      </c>
      <c r="BB38" s="250">
        <v>0</v>
      </c>
      <c r="BC38" s="250">
        <v>0</v>
      </c>
      <c r="BD38" s="250">
        <f>SUM(BE38:BK38)</f>
        <v>0</v>
      </c>
      <c r="BE38" s="250">
        <v>0</v>
      </c>
      <c r="BF38" s="250">
        <v>0</v>
      </c>
      <c r="BG38" s="250">
        <v>0</v>
      </c>
      <c r="BH38" s="250">
        <v>0</v>
      </c>
      <c r="BI38" s="250">
        <v>0</v>
      </c>
      <c r="BJ38" s="250">
        <v>0</v>
      </c>
      <c r="BK38" s="250">
        <v>0</v>
      </c>
      <c r="BL38" s="250">
        <f>SUM(BM38:BS38)</f>
        <v>0</v>
      </c>
      <c r="BM38" s="250">
        <v>0</v>
      </c>
      <c r="BN38" s="250">
        <v>0</v>
      </c>
      <c r="BO38" s="250">
        <v>0</v>
      </c>
      <c r="BP38" s="250">
        <v>0</v>
      </c>
      <c r="BQ38" s="250">
        <v>0</v>
      </c>
      <c r="BR38" s="250">
        <v>0</v>
      </c>
      <c r="BS38" s="250">
        <v>0</v>
      </c>
      <c r="BT38" s="250">
        <f>SUM(BU38:CA38)</f>
        <v>0</v>
      </c>
      <c r="BU38" s="250">
        <v>0</v>
      </c>
      <c r="BV38" s="250">
        <v>0</v>
      </c>
      <c r="BW38" s="250">
        <v>0</v>
      </c>
      <c r="BX38" s="250">
        <v>0</v>
      </c>
      <c r="BY38" s="250">
        <v>0</v>
      </c>
      <c r="BZ38" s="250">
        <v>0</v>
      </c>
      <c r="CA38" s="250">
        <v>0</v>
      </c>
      <c r="CB38" s="250">
        <f>SUM(CC38:CI38)</f>
        <v>0</v>
      </c>
      <c r="CC38" s="250">
        <v>0</v>
      </c>
      <c r="CD38" s="250">
        <v>0</v>
      </c>
      <c r="CE38" s="250">
        <v>0</v>
      </c>
      <c r="CF38" s="250">
        <v>0</v>
      </c>
      <c r="CG38" s="250">
        <v>0</v>
      </c>
      <c r="CH38" s="250">
        <v>0</v>
      </c>
      <c r="CI38" s="250">
        <v>0</v>
      </c>
      <c r="CJ38" s="250">
        <f>SUM(CK38:CQ38)</f>
        <v>0</v>
      </c>
      <c r="CK38" s="250">
        <v>0</v>
      </c>
      <c r="CL38" s="250">
        <v>0</v>
      </c>
      <c r="CM38" s="250">
        <v>0</v>
      </c>
      <c r="CN38" s="250">
        <v>0</v>
      </c>
      <c r="CO38" s="250">
        <v>0</v>
      </c>
      <c r="CP38" s="250">
        <v>0</v>
      </c>
      <c r="CQ38" s="250">
        <v>0</v>
      </c>
      <c r="CR38" s="250">
        <f>SUM(CS38:CY38)</f>
        <v>0</v>
      </c>
      <c r="CS38" s="250">
        <v>0</v>
      </c>
      <c r="CT38" s="250">
        <v>0</v>
      </c>
      <c r="CU38" s="250">
        <v>0</v>
      </c>
      <c r="CV38" s="250">
        <v>0</v>
      </c>
      <c r="CW38" s="250">
        <v>0</v>
      </c>
      <c r="CX38" s="250">
        <v>0</v>
      </c>
      <c r="CY38" s="250">
        <v>0</v>
      </c>
    </row>
    <row r="39" spans="1:103" s="201" customFormat="1" ht="12" customHeight="1">
      <c r="A39" s="202" t="s">
        <v>402</v>
      </c>
      <c r="B39" s="203" t="s">
        <v>466</v>
      </c>
      <c r="C39" s="202" t="s">
        <v>467</v>
      </c>
      <c r="D39" s="250">
        <f>SUM(E39,F39,N39,O39)</f>
        <v>0</v>
      </c>
      <c r="E39" s="250">
        <f>X39</f>
        <v>0</v>
      </c>
      <c r="F39" s="250">
        <f>SUM(G39:M39)</f>
        <v>0</v>
      </c>
      <c r="G39" s="250">
        <f>AF39</f>
        <v>0</v>
      </c>
      <c r="H39" s="250">
        <f>AN39</f>
        <v>0</v>
      </c>
      <c r="I39" s="250">
        <f>AV39</f>
        <v>0</v>
      </c>
      <c r="J39" s="250">
        <f>BD39</f>
        <v>0</v>
      </c>
      <c r="K39" s="250">
        <f>BL39</f>
        <v>0</v>
      </c>
      <c r="L39" s="250">
        <f>BT39</f>
        <v>0</v>
      </c>
      <c r="M39" s="250">
        <f>CB39</f>
        <v>0</v>
      </c>
      <c r="N39" s="250">
        <f>CJ39</f>
        <v>0</v>
      </c>
      <c r="O39" s="250">
        <f>CR39</f>
        <v>0</v>
      </c>
      <c r="P39" s="250">
        <f>SUM(Q39:W39)</f>
        <v>0</v>
      </c>
      <c r="Q39" s="250">
        <f>SUM(Y39,AG39,AO39,AW39,BE39,BM39,BU39,CC39,CK39,CS39)</f>
        <v>0</v>
      </c>
      <c r="R39" s="250">
        <f>SUM(Z39,AH39,AP39,AX39,BF39,BN39,BV39,CD39,CL39,CT39)</f>
        <v>0</v>
      </c>
      <c r="S39" s="250">
        <f>SUM(AA39,AI39,AQ39,AY39,BG39,BO39,BW39,CE39,CM39,CU39)</f>
        <v>0</v>
      </c>
      <c r="T39" s="250">
        <f>SUM(AB39,AJ39,AR39,AZ39,BH39,BP39,BX39,CF39,CN39,CV39)</f>
        <v>0</v>
      </c>
      <c r="U39" s="250">
        <f>SUM(AC39,AK39,AS39,BA39,BI39,BQ39,BY39,CG39,CO39,CW39)</f>
        <v>0</v>
      </c>
      <c r="V39" s="250">
        <f>SUM(AD39,AL39,AT39,BB39,BJ39,BR39,BZ39,CH39,CP39,CX39)</f>
        <v>0</v>
      </c>
      <c r="W39" s="250">
        <f>SUM(AE39,AM39,AU39,BC39,BK39,BS39,CA39,CI39,CQ39,CY39)</f>
        <v>0</v>
      </c>
      <c r="X39" s="250">
        <f>SUM(Y39:AE39)</f>
        <v>0</v>
      </c>
      <c r="Y39" s="250">
        <v>0</v>
      </c>
      <c r="Z39" s="250">
        <v>0</v>
      </c>
      <c r="AA39" s="250">
        <v>0</v>
      </c>
      <c r="AB39" s="250">
        <v>0</v>
      </c>
      <c r="AC39" s="250">
        <v>0</v>
      </c>
      <c r="AD39" s="250">
        <v>0</v>
      </c>
      <c r="AE39" s="250">
        <v>0</v>
      </c>
      <c r="AF39" s="250">
        <f>SUM(AG39:AM39)</f>
        <v>0</v>
      </c>
      <c r="AG39" s="250">
        <v>0</v>
      </c>
      <c r="AH39" s="250">
        <v>0</v>
      </c>
      <c r="AI39" s="250">
        <v>0</v>
      </c>
      <c r="AJ39" s="250">
        <v>0</v>
      </c>
      <c r="AK39" s="250">
        <v>0</v>
      </c>
      <c r="AL39" s="250">
        <v>0</v>
      </c>
      <c r="AM39" s="250">
        <v>0</v>
      </c>
      <c r="AN39" s="250">
        <f>SUM(AO39:AU39)</f>
        <v>0</v>
      </c>
      <c r="AO39" s="250">
        <v>0</v>
      </c>
      <c r="AP39" s="250">
        <v>0</v>
      </c>
      <c r="AQ39" s="250">
        <v>0</v>
      </c>
      <c r="AR39" s="250">
        <v>0</v>
      </c>
      <c r="AS39" s="250">
        <v>0</v>
      </c>
      <c r="AT39" s="250">
        <v>0</v>
      </c>
      <c r="AU39" s="250">
        <v>0</v>
      </c>
      <c r="AV39" s="250">
        <f>SUM(AW39:BC39)</f>
        <v>0</v>
      </c>
      <c r="AW39" s="250">
        <v>0</v>
      </c>
      <c r="AX39" s="250">
        <v>0</v>
      </c>
      <c r="AY39" s="250">
        <v>0</v>
      </c>
      <c r="AZ39" s="250">
        <v>0</v>
      </c>
      <c r="BA39" s="250">
        <v>0</v>
      </c>
      <c r="BB39" s="250">
        <v>0</v>
      </c>
      <c r="BC39" s="250">
        <v>0</v>
      </c>
      <c r="BD39" s="250">
        <f>SUM(BE39:BK39)</f>
        <v>0</v>
      </c>
      <c r="BE39" s="250">
        <v>0</v>
      </c>
      <c r="BF39" s="250">
        <v>0</v>
      </c>
      <c r="BG39" s="250">
        <v>0</v>
      </c>
      <c r="BH39" s="250">
        <v>0</v>
      </c>
      <c r="BI39" s="250">
        <v>0</v>
      </c>
      <c r="BJ39" s="250">
        <v>0</v>
      </c>
      <c r="BK39" s="250">
        <v>0</v>
      </c>
      <c r="BL39" s="250">
        <f>SUM(BM39:BS39)</f>
        <v>0</v>
      </c>
      <c r="BM39" s="250">
        <v>0</v>
      </c>
      <c r="BN39" s="250">
        <v>0</v>
      </c>
      <c r="BO39" s="250">
        <v>0</v>
      </c>
      <c r="BP39" s="250">
        <v>0</v>
      </c>
      <c r="BQ39" s="250">
        <v>0</v>
      </c>
      <c r="BR39" s="250">
        <v>0</v>
      </c>
      <c r="BS39" s="250">
        <v>0</v>
      </c>
      <c r="BT39" s="250">
        <f>SUM(BU39:CA39)</f>
        <v>0</v>
      </c>
      <c r="BU39" s="250">
        <v>0</v>
      </c>
      <c r="BV39" s="250">
        <v>0</v>
      </c>
      <c r="BW39" s="250">
        <v>0</v>
      </c>
      <c r="BX39" s="250">
        <v>0</v>
      </c>
      <c r="BY39" s="250">
        <v>0</v>
      </c>
      <c r="BZ39" s="250">
        <v>0</v>
      </c>
      <c r="CA39" s="250">
        <v>0</v>
      </c>
      <c r="CB39" s="250">
        <f>SUM(CC39:CI39)</f>
        <v>0</v>
      </c>
      <c r="CC39" s="250">
        <v>0</v>
      </c>
      <c r="CD39" s="250">
        <v>0</v>
      </c>
      <c r="CE39" s="250">
        <v>0</v>
      </c>
      <c r="CF39" s="250">
        <v>0</v>
      </c>
      <c r="CG39" s="250">
        <v>0</v>
      </c>
      <c r="CH39" s="250">
        <v>0</v>
      </c>
      <c r="CI39" s="250">
        <v>0</v>
      </c>
      <c r="CJ39" s="250">
        <f>SUM(CK39:CQ39)</f>
        <v>0</v>
      </c>
      <c r="CK39" s="250">
        <v>0</v>
      </c>
      <c r="CL39" s="250">
        <v>0</v>
      </c>
      <c r="CM39" s="250">
        <v>0</v>
      </c>
      <c r="CN39" s="250">
        <v>0</v>
      </c>
      <c r="CO39" s="250">
        <v>0</v>
      </c>
      <c r="CP39" s="250">
        <v>0</v>
      </c>
      <c r="CQ39" s="250">
        <v>0</v>
      </c>
      <c r="CR39" s="250">
        <f>SUM(CS39:CY39)</f>
        <v>0</v>
      </c>
      <c r="CS39" s="250">
        <v>0</v>
      </c>
      <c r="CT39" s="250">
        <v>0</v>
      </c>
      <c r="CU39" s="250">
        <v>0</v>
      </c>
      <c r="CV39" s="250">
        <v>0</v>
      </c>
      <c r="CW39" s="250">
        <v>0</v>
      </c>
      <c r="CX39" s="250">
        <v>0</v>
      </c>
      <c r="CY39" s="250">
        <v>0</v>
      </c>
    </row>
    <row r="40" spans="1:103" s="201" customFormat="1" ht="12" customHeight="1">
      <c r="A40" s="202" t="s">
        <v>402</v>
      </c>
      <c r="B40" s="203" t="s">
        <v>468</v>
      </c>
      <c r="C40" s="202" t="s">
        <v>469</v>
      </c>
      <c r="D40" s="250">
        <f>SUM(E40,F40,N40,O40)</f>
        <v>0</v>
      </c>
      <c r="E40" s="250">
        <f>X40</f>
        <v>0</v>
      </c>
      <c r="F40" s="250">
        <f>SUM(G40:M40)</f>
        <v>0</v>
      </c>
      <c r="G40" s="250">
        <f>AF40</f>
        <v>0</v>
      </c>
      <c r="H40" s="250">
        <f>AN40</f>
        <v>0</v>
      </c>
      <c r="I40" s="250">
        <f>AV40</f>
        <v>0</v>
      </c>
      <c r="J40" s="250">
        <f>BD40</f>
        <v>0</v>
      </c>
      <c r="K40" s="250">
        <f>BL40</f>
        <v>0</v>
      </c>
      <c r="L40" s="250">
        <f>BT40</f>
        <v>0</v>
      </c>
      <c r="M40" s="250">
        <f>CB40</f>
        <v>0</v>
      </c>
      <c r="N40" s="250">
        <f>CJ40</f>
        <v>0</v>
      </c>
      <c r="O40" s="250">
        <f>CR40</f>
        <v>0</v>
      </c>
      <c r="P40" s="250">
        <f>SUM(Q40:W40)</f>
        <v>0</v>
      </c>
      <c r="Q40" s="250">
        <f>SUM(Y40,AG40,AO40,AW40,BE40,BM40,BU40,CC40,CK40,CS40)</f>
        <v>0</v>
      </c>
      <c r="R40" s="250">
        <f>SUM(Z40,AH40,AP40,AX40,BF40,BN40,BV40,CD40,CL40,CT40)</f>
        <v>0</v>
      </c>
      <c r="S40" s="250">
        <f>SUM(AA40,AI40,AQ40,AY40,BG40,BO40,BW40,CE40,CM40,CU40)</f>
        <v>0</v>
      </c>
      <c r="T40" s="250">
        <f>SUM(AB40,AJ40,AR40,AZ40,BH40,BP40,BX40,CF40,CN40,CV40)</f>
        <v>0</v>
      </c>
      <c r="U40" s="250">
        <f>SUM(AC40,AK40,AS40,BA40,BI40,BQ40,BY40,CG40,CO40,CW40)</f>
        <v>0</v>
      </c>
      <c r="V40" s="250">
        <f>SUM(AD40,AL40,AT40,BB40,BJ40,BR40,BZ40,CH40,CP40,CX40)</f>
        <v>0</v>
      </c>
      <c r="W40" s="250">
        <f>SUM(AE40,AM40,AU40,BC40,BK40,BS40,CA40,CI40,CQ40,CY40)</f>
        <v>0</v>
      </c>
      <c r="X40" s="250">
        <f>SUM(Y40:AE40)</f>
        <v>0</v>
      </c>
      <c r="Y40" s="250">
        <v>0</v>
      </c>
      <c r="Z40" s="250">
        <v>0</v>
      </c>
      <c r="AA40" s="250">
        <v>0</v>
      </c>
      <c r="AB40" s="250">
        <v>0</v>
      </c>
      <c r="AC40" s="250">
        <v>0</v>
      </c>
      <c r="AD40" s="250">
        <v>0</v>
      </c>
      <c r="AE40" s="250">
        <v>0</v>
      </c>
      <c r="AF40" s="250">
        <f>SUM(AG40:AM40)</f>
        <v>0</v>
      </c>
      <c r="AG40" s="250">
        <v>0</v>
      </c>
      <c r="AH40" s="250">
        <v>0</v>
      </c>
      <c r="AI40" s="250">
        <v>0</v>
      </c>
      <c r="AJ40" s="250">
        <v>0</v>
      </c>
      <c r="AK40" s="250">
        <v>0</v>
      </c>
      <c r="AL40" s="250">
        <v>0</v>
      </c>
      <c r="AM40" s="250">
        <v>0</v>
      </c>
      <c r="AN40" s="250">
        <f>SUM(AO40:AU40)</f>
        <v>0</v>
      </c>
      <c r="AO40" s="250">
        <v>0</v>
      </c>
      <c r="AP40" s="250">
        <v>0</v>
      </c>
      <c r="AQ40" s="250">
        <v>0</v>
      </c>
      <c r="AR40" s="250">
        <v>0</v>
      </c>
      <c r="AS40" s="250">
        <v>0</v>
      </c>
      <c r="AT40" s="250">
        <v>0</v>
      </c>
      <c r="AU40" s="250">
        <v>0</v>
      </c>
      <c r="AV40" s="250">
        <f>SUM(AW40:BC40)</f>
        <v>0</v>
      </c>
      <c r="AW40" s="250">
        <v>0</v>
      </c>
      <c r="AX40" s="250">
        <v>0</v>
      </c>
      <c r="AY40" s="250">
        <v>0</v>
      </c>
      <c r="AZ40" s="250">
        <v>0</v>
      </c>
      <c r="BA40" s="250">
        <v>0</v>
      </c>
      <c r="BB40" s="250">
        <v>0</v>
      </c>
      <c r="BC40" s="250">
        <v>0</v>
      </c>
      <c r="BD40" s="250">
        <f>SUM(BE40:BK40)</f>
        <v>0</v>
      </c>
      <c r="BE40" s="250">
        <v>0</v>
      </c>
      <c r="BF40" s="250">
        <v>0</v>
      </c>
      <c r="BG40" s="250">
        <v>0</v>
      </c>
      <c r="BH40" s="250">
        <v>0</v>
      </c>
      <c r="BI40" s="250">
        <v>0</v>
      </c>
      <c r="BJ40" s="250">
        <v>0</v>
      </c>
      <c r="BK40" s="250">
        <v>0</v>
      </c>
      <c r="BL40" s="250">
        <f>SUM(BM40:BS40)</f>
        <v>0</v>
      </c>
      <c r="BM40" s="250">
        <v>0</v>
      </c>
      <c r="BN40" s="250">
        <v>0</v>
      </c>
      <c r="BO40" s="250">
        <v>0</v>
      </c>
      <c r="BP40" s="250">
        <v>0</v>
      </c>
      <c r="BQ40" s="250">
        <v>0</v>
      </c>
      <c r="BR40" s="250">
        <v>0</v>
      </c>
      <c r="BS40" s="250">
        <v>0</v>
      </c>
      <c r="BT40" s="250">
        <f>SUM(BU40:CA40)</f>
        <v>0</v>
      </c>
      <c r="BU40" s="250">
        <v>0</v>
      </c>
      <c r="BV40" s="250">
        <v>0</v>
      </c>
      <c r="BW40" s="250">
        <v>0</v>
      </c>
      <c r="BX40" s="250">
        <v>0</v>
      </c>
      <c r="BY40" s="250">
        <v>0</v>
      </c>
      <c r="BZ40" s="250">
        <v>0</v>
      </c>
      <c r="CA40" s="250">
        <v>0</v>
      </c>
      <c r="CB40" s="250">
        <f>SUM(CC40:CI40)</f>
        <v>0</v>
      </c>
      <c r="CC40" s="250">
        <v>0</v>
      </c>
      <c r="CD40" s="250">
        <v>0</v>
      </c>
      <c r="CE40" s="250">
        <v>0</v>
      </c>
      <c r="CF40" s="250">
        <v>0</v>
      </c>
      <c r="CG40" s="250">
        <v>0</v>
      </c>
      <c r="CH40" s="250">
        <v>0</v>
      </c>
      <c r="CI40" s="250">
        <v>0</v>
      </c>
      <c r="CJ40" s="250">
        <f>SUM(CK40:CQ40)</f>
        <v>0</v>
      </c>
      <c r="CK40" s="250">
        <v>0</v>
      </c>
      <c r="CL40" s="250">
        <v>0</v>
      </c>
      <c r="CM40" s="250">
        <v>0</v>
      </c>
      <c r="CN40" s="250">
        <v>0</v>
      </c>
      <c r="CO40" s="250">
        <v>0</v>
      </c>
      <c r="CP40" s="250">
        <v>0</v>
      </c>
      <c r="CQ40" s="250">
        <v>0</v>
      </c>
      <c r="CR40" s="250">
        <f>SUM(CS40:CY40)</f>
        <v>0</v>
      </c>
      <c r="CS40" s="250">
        <v>0</v>
      </c>
      <c r="CT40" s="250">
        <v>0</v>
      </c>
      <c r="CU40" s="250">
        <v>0</v>
      </c>
      <c r="CV40" s="250">
        <v>0</v>
      </c>
      <c r="CW40" s="250">
        <v>0</v>
      </c>
      <c r="CX40" s="250">
        <v>0</v>
      </c>
      <c r="CY40" s="250">
        <v>0</v>
      </c>
    </row>
    <row r="41" spans="1:103" s="201" customFormat="1" ht="12" customHeight="1">
      <c r="A41" s="202" t="s">
        <v>402</v>
      </c>
      <c r="B41" s="203" t="s">
        <v>470</v>
      </c>
      <c r="C41" s="202" t="s">
        <v>471</v>
      </c>
      <c r="D41" s="250">
        <f>SUM(E41,F41,N41,O41)</f>
        <v>0</v>
      </c>
      <c r="E41" s="250">
        <f>X41</f>
        <v>0</v>
      </c>
      <c r="F41" s="250">
        <f>SUM(G41:M41)</f>
        <v>0</v>
      </c>
      <c r="G41" s="250">
        <f>AF41</f>
        <v>0</v>
      </c>
      <c r="H41" s="250">
        <f>AN41</f>
        <v>0</v>
      </c>
      <c r="I41" s="250">
        <f>AV41</f>
        <v>0</v>
      </c>
      <c r="J41" s="250">
        <f>BD41</f>
        <v>0</v>
      </c>
      <c r="K41" s="250">
        <f>BL41</f>
        <v>0</v>
      </c>
      <c r="L41" s="250">
        <f>BT41</f>
        <v>0</v>
      </c>
      <c r="M41" s="250">
        <f>CB41</f>
        <v>0</v>
      </c>
      <c r="N41" s="250">
        <f>CJ41</f>
        <v>0</v>
      </c>
      <c r="O41" s="250">
        <f>CR41</f>
        <v>0</v>
      </c>
      <c r="P41" s="250">
        <f>SUM(Q41:W41)</f>
        <v>0</v>
      </c>
      <c r="Q41" s="250">
        <f>SUM(Y41,AG41,AO41,AW41,BE41,BM41,BU41,CC41,CK41,CS41)</f>
        <v>0</v>
      </c>
      <c r="R41" s="250">
        <f>SUM(Z41,AH41,AP41,AX41,BF41,BN41,BV41,CD41,CL41,CT41)</f>
        <v>0</v>
      </c>
      <c r="S41" s="250">
        <f>SUM(AA41,AI41,AQ41,AY41,BG41,BO41,BW41,CE41,CM41,CU41)</f>
        <v>0</v>
      </c>
      <c r="T41" s="250">
        <f>SUM(AB41,AJ41,AR41,AZ41,BH41,BP41,BX41,CF41,CN41,CV41)</f>
        <v>0</v>
      </c>
      <c r="U41" s="250">
        <f>SUM(AC41,AK41,AS41,BA41,BI41,BQ41,BY41,CG41,CO41,CW41)</f>
        <v>0</v>
      </c>
      <c r="V41" s="250">
        <f>SUM(AD41,AL41,AT41,BB41,BJ41,BR41,BZ41,CH41,CP41,CX41)</f>
        <v>0</v>
      </c>
      <c r="W41" s="250">
        <f>SUM(AE41,AM41,AU41,BC41,BK41,BS41,CA41,CI41,CQ41,CY41)</f>
        <v>0</v>
      </c>
      <c r="X41" s="250">
        <f>SUM(Y41:AE41)</f>
        <v>0</v>
      </c>
      <c r="Y41" s="250">
        <v>0</v>
      </c>
      <c r="Z41" s="250">
        <v>0</v>
      </c>
      <c r="AA41" s="250">
        <v>0</v>
      </c>
      <c r="AB41" s="250">
        <v>0</v>
      </c>
      <c r="AC41" s="250">
        <v>0</v>
      </c>
      <c r="AD41" s="250">
        <v>0</v>
      </c>
      <c r="AE41" s="250">
        <v>0</v>
      </c>
      <c r="AF41" s="250">
        <f>SUM(AG41:AM41)</f>
        <v>0</v>
      </c>
      <c r="AG41" s="250">
        <v>0</v>
      </c>
      <c r="AH41" s="250">
        <v>0</v>
      </c>
      <c r="AI41" s="250">
        <v>0</v>
      </c>
      <c r="AJ41" s="250">
        <v>0</v>
      </c>
      <c r="AK41" s="250">
        <v>0</v>
      </c>
      <c r="AL41" s="250">
        <v>0</v>
      </c>
      <c r="AM41" s="250">
        <v>0</v>
      </c>
      <c r="AN41" s="250">
        <f>SUM(AO41:AU41)</f>
        <v>0</v>
      </c>
      <c r="AO41" s="250">
        <v>0</v>
      </c>
      <c r="AP41" s="250">
        <v>0</v>
      </c>
      <c r="AQ41" s="250">
        <v>0</v>
      </c>
      <c r="AR41" s="250">
        <v>0</v>
      </c>
      <c r="AS41" s="250">
        <v>0</v>
      </c>
      <c r="AT41" s="250">
        <v>0</v>
      </c>
      <c r="AU41" s="250">
        <v>0</v>
      </c>
      <c r="AV41" s="250">
        <f>SUM(AW41:BC41)</f>
        <v>0</v>
      </c>
      <c r="AW41" s="250">
        <v>0</v>
      </c>
      <c r="AX41" s="250">
        <v>0</v>
      </c>
      <c r="AY41" s="250">
        <v>0</v>
      </c>
      <c r="AZ41" s="250">
        <v>0</v>
      </c>
      <c r="BA41" s="250">
        <v>0</v>
      </c>
      <c r="BB41" s="250">
        <v>0</v>
      </c>
      <c r="BC41" s="250">
        <v>0</v>
      </c>
      <c r="BD41" s="250">
        <f>SUM(BE41:BK41)</f>
        <v>0</v>
      </c>
      <c r="BE41" s="250">
        <v>0</v>
      </c>
      <c r="BF41" s="250">
        <v>0</v>
      </c>
      <c r="BG41" s="250">
        <v>0</v>
      </c>
      <c r="BH41" s="250">
        <v>0</v>
      </c>
      <c r="BI41" s="250">
        <v>0</v>
      </c>
      <c r="BJ41" s="250">
        <v>0</v>
      </c>
      <c r="BK41" s="250">
        <v>0</v>
      </c>
      <c r="BL41" s="250">
        <f>SUM(BM41:BS41)</f>
        <v>0</v>
      </c>
      <c r="BM41" s="250">
        <v>0</v>
      </c>
      <c r="BN41" s="250">
        <v>0</v>
      </c>
      <c r="BO41" s="250">
        <v>0</v>
      </c>
      <c r="BP41" s="250">
        <v>0</v>
      </c>
      <c r="BQ41" s="250">
        <v>0</v>
      </c>
      <c r="BR41" s="250">
        <v>0</v>
      </c>
      <c r="BS41" s="250">
        <v>0</v>
      </c>
      <c r="BT41" s="250">
        <f>SUM(BU41:CA41)</f>
        <v>0</v>
      </c>
      <c r="BU41" s="250">
        <v>0</v>
      </c>
      <c r="BV41" s="250">
        <v>0</v>
      </c>
      <c r="BW41" s="250">
        <v>0</v>
      </c>
      <c r="BX41" s="250">
        <v>0</v>
      </c>
      <c r="BY41" s="250">
        <v>0</v>
      </c>
      <c r="BZ41" s="250">
        <v>0</v>
      </c>
      <c r="CA41" s="250">
        <v>0</v>
      </c>
      <c r="CB41" s="250">
        <f>SUM(CC41:CI41)</f>
        <v>0</v>
      </c>
      <c r="CC41" s="250">
        <v>0</v>
      </c>
      <c r="CD41" s="250">
        <v>0</v>
      </c>
      <c r="CE41" s="250">
        <v>0</v>
      </c>
      <c r="CF41" s="250">
        <v>0</v>
      </c>
      <c r="CG41" s="250">
        <v>0</v>
      </c>
      <c r="CH41" s="250">
        <v>0</v>
      </c>
      <c r="CI41" s="250">
        <v>0</v>
      </c>
      <c r="CJ41" s="250">
        <f>SUM(CK41:CQ41)</f>
        <v>0</v>
      </c>
      <c r="CK41" s="250">
        <v>0</v>
      </c>
      <c r="CL41" s="250">
        <v>0</v>
      </c>
      <c r="CM41" s="250">
        <v>0</v>
      </c>
      <c r="CN41" s="250">
        <v>0</v>
      </c>
      <c r="CO41" s="250">
        <v>0</v>
      </c>
      <c r="CP41" s="250">
        <v>0</v>
      </c>
      <c r="CQ41" s="250">
        <v>0</v>
      </c>
      <c r="CR41" s="250">
        <f>SUM(CS41:CY41)</f>
        <v>0</v>
      </c>
      <c r="CS41" s="250">
        <v>0</v>
      </c>
      <c r="CT41" s="250">
        <v>0</v>
      </c>
      <c r="CU41" s="250">
        <v>0</v>
      </c>
      <c r="CV41" s="250">
        <v>0</v>
      </c>
      <c r="CW41" s="250">
        <v>0</v>
      </c>
      <c r="CX41" s="250">
        <v>0</v>
      </c>
      <c r="CY41" s="250">
        <v>0</v>
      </c>
    </row>
    <row r="42" spans="1:103" s="201" customFormat="1" ht="12" customHeight="1">
      <c r="A42" s="202" t="s">
        <v>402</v>
      </c>
      <c r="B42" s="203" t="s">
        <v>472</v>
      </c>
      <c r="C42" s="202" t="s">
        <v>473</v>
      </c>
      <c r="D42" s="250">
        <f>SUM(E42,F42,N42,O42)</f>
        <v>0</v>
      </c>
      <c r="E42" s="250">
        <f>X42</f>
        <v>0</v>
      </c>
      <c r="F42" s="250">
        <f>SUM(G42:M42)</f>
        <v>0</v>
      </c>
      <c r="G42" s="250">
        <f>AF42</f>
        <v>0</v>
      </c>
      <c r="H42" s="250">
        <f>AN42</f>
        <v>0</v>
      </c>
      <c r="I42" s="250">
        <f>AV42</f>
        <v>0</v>
      </c>
      <c r="J42" s="250">
        <f>BD42</f>
        <v>0</v>
      </c>
      <c r="K42" s="250">
        <f>BL42</f>
        <v>0</v>
      </c>
      <c r="L42" s="250">
        <f>BT42</f>
        <v>0</v>
      </c>
      <c r="M42" s="250">
        <f>CB42</f>
        <v>0</v>
      </c>
      <c r="N42" s="250">
        <f>CJ42</f>
        <v>0</v>
      </c>
      <c r="O42" s="250">
        <f>CR42</f>
        <v>0</v>
      </c>
      <c r="P42" s="250">
        <f>SUM(Q42:W42)</f>
        <v>0</v>
      </c>
      <c r="Q42" s="250">
        <f>SUM(Y42,AG42,AO42,AW42,BE42,BM42,BU42,CC42,CK42,CS42)</f>
        <v>0</v>
      </c>
      <c r="R42" s="250">
        <f>SUM(Z42,AH42,AP42,AX42,BF42,BN42,BV42,CD42,CL42,CT42)</f>
        <v>0</v>
      </c>
      <c r="S42" s="250">
        <f>SUM(AA42,AI42,AQ42,AY42,BG42,BO42,BW42,CE42,CM42,CU42)</f>
        <v>0</v>
      </c>
      <c r="T42" s="250">
        <f>SUM(AB42,AJ42,AR42,AZ42,BH42,BP42,BX42,CF42,CN42,CV42)</f>
        <v>0</v>
      </c>
      <c r="U42" s="250">
        <f>SUM(AC42,AK42,AS42,BA42,BI42,BQ42,BY42,CG42,CO42,CW42)</f>
        <v>0</v>
      </c>
      <c r="V42" s="250">
        <f>SUM(AD42,AL42,AT42,BB42,BJ42,BR42,BZ42,CH42,CP42,CX42)</f>
        <v>0</v>
      </c>
      <c r="W42" s="250">
        <f>SUM(AE42,AM42,AU42,BC42,BK42,BS42,CA42,CI42,CQ42,CY42)</f>
        <v>0</v>
      </c>
      <c r="X42" s="250">
        <f>SUM(Y42:AE42)</f>
        <v>0</v>
      </c>
      <c r="Y42" s="250">
        <v>0</v>
      </c>
      <c r="Z42" s="250">
        <v>0</v>
      </c>
      <c r="AA42" s="250">
        <v>0</v>
      </c>
      <c r="AB42" s="250">
        <v>0</v>
      </c>
      <c r="AC42" s="250">
        <v>0</v>
      </c>
      <c r="AD42" s="250">
        <v>0</v>
      </c>
      <c r="AE42" s="250">
        <v>0</v>
      </c>
      <c r="AF42" s="250">
        <f>SUM(AG42:AM42)</f>
        <v>0</v>
      </c>
      <c r="AG42" s="250">
        <v>0</v>
      </c>
      <c r="AH42" s="250">
        <v>0</v>
      </c>
      <c r="AI42" s="250">
        <v>0</v>
      </c>
      <c r="AJ42" s="250">
        <v>0</v>
      </c>
      <c r="AK42" s="250">
        <v>0</v>
      </c>
      <c r="AL42" s="250">
        <v>0</v>
      </c>
      <c r="AM42" s="250">
        <v>0</v>
      </c>
      <c r="AN42" s="250">
        <f>SUM(AO42:AU42)</f>
        <v>0</v>
      </c>
      <c r="AO42" s="250">
        <v>0</v>
      </c>
      <c r="AP42" s="250">
        <v>0</v>
      </c>
      <c r="AQ42" s="250">
        <v>0</v>
      </c>
      <c r="AR42" s="250">
        <v>0</v>
      </c>
      <c r="AS42" s="250">
        <v>0</v>
      </c>
      <c r="AT42" s="250">
        <v>0</v>
      </c>
      <c r="AU42" s="250">
        <v>0</v>
      </c>
      <c r="AV42" s="250">
        <f>SUM(AW42:BC42)</f>
        <v>0</v>
      </c>
      <c r="AW42" s="250">
        <v>0</v>
      </c>
      <c r="AX42" s="250">
        <v>0</v>
      </c>
      <c r="AY42" s="250">
        <v>0</v>
      </c>
      <c r="AZ42" s="250">
        <v>0</v>
      </c>
      <c r="BA42" s="250">
        <v>0</v>
      </c>
      <c r="BB42" s="250">
        <v>0</v>
      </c>
      <c r="BC42" s="250">
        <v>0</v>
      </c>
      <c r="BD42" s="250">
        <f>SUM(BE42:BK42)</f>
        <v>0</v>
      </c>
      <c r="BE42" s="250">
        <v>0</v>
      </c>
      <c r="BF42" s="250">
        <v>0</v>
      </c>
      <c r="BG42" s="250">
        <v>0</v>
      </c>
      <c r="BH42" s="250">
        <v>0</v>
      </c>
      <c r="BI42" s="250">
        <v>0</v>
      </c>
      <c r="BJ42" s="250">
        <v>0</v>
      </c>
      <c r="BK42" s="250">
        <v>0</v>
      </c>
      <c r="BL42" s="250">
        <f>SUM(BM42:BS42)</f>
        <v>0</v>
      </c>
      <c r="BM42" s="250">
        <v>0</v>
      </c>
      <c r="BN42" s="250">
        <v>0</v>
      </c>
      <c r="BO42" s="250">
        <v>0</v>
      </c>
      <c r="BP42" s="250">
        <v>0</v>
      </c>
      <c r="BQ42" s="250">
        <v>0</v>
      </c>
      <c r="BR42" s="250">
        <v>0</v>
      </c>
      <c r="BS42" s="250">
        <v>0</v>
      </c>
      <c r="BT42" s="250">
        <f>SUM(BU42:CA42)</f>
        <v>0</v>
      </c>
      <c r="BU42" s="250">
        <v>0</v>
      </c>
      <c r="BV42" s="250">
        <v>0</v>
      </c>
      <c r="BW42" s="250">
        <v>0</v>
      </c>
      <c r="BX42" s="250">
        <v>0</v>
      </c>
      <c r="BY42" s="250">
        <v>0</v>
      </c>
      <c r="BZ42" s="250">
        <v>0</v>
      </c>
      <c r="CA42" s="250">
        <v>0</v>
      </c>
      <c r="CB42" s="250">
        <f>SUM(CC42:CI42)</f>
        <v>0</v>
      </c>
      <c r="CC42" s="250">
        <v>0</v>
      </c>
      <c r="CD42" s="250">
        <v>0</v>
      </c>
      <c r="CE42" s="250">
        <v>0</v>
      </c>
      <c r="CF42" s="250">
        <v>0</v>
      </c>
      <c r="CG42" s="250">
        <v>0</v>
      </c>
      <c r="CH42" s="250">
        <v>0</v>
      </c>
      <c r="CI42" s="250">
        <v>0</v>
      </c>
      <c r="CJ42" s="250">
        <f>SUM(CK42:CQ42)</f>
        <v>0</v>
      </c>
      <c r="CK42" s="250">
        <v>0</v>
      </c>
      <c r="CL42" s="250">
        <v>0</v>
      </c>
      <c r="CM42" s="250">
        <v>0</v>
      </c>
      <c r="CN42" s="250">
        <v>0</v>
      </c>
      <c r="CO42" s="250">
        <v>0</v>
      </c>
      <c r="CP42" s="250">
        <v>0</v>
      </c>
      <c r="CQ42" s="250">
        <v>0</v>
      </c>
      <c r="CR42" s="250">
        <f>SUM(CS42:CY42)</f>
        <v>0</v>
      </c>
      <c r="CS42" s="250">
        <v>0</v>
      </c>
      <c r="CT42" s="250">
        <v>0</v>
      </c>
      <c r="CU42" s="250">
        <v>0</v>
      </c>
      <c r="CV42" s="250">
        <v>0</v>
      </c>
      <c r="CW42" s="250">
        <v>0</v>
      </c>
      <c r="CX42" s="250">
        <v>0</v>
      </c>
      <c r="CY42" s="250">
        <v>0</v>
      </c>
    </row>
  </sheetData>
  <sheetProtection/>
  <mergeCells count="105">
    <mergeCell ref="BW3:BW5"/>
    <mergeCell ref="BX3:BX5"/>
    <mergeCell ref="BY3:BY5"/>
    <mergeCell ref="CG3:CG5"/>
    <mergeCell ref="BZ3:BZ5"/>
    <mergeCell ref="CA3:CA5"/>
    <mergeCell ref="CB3:CB5"/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F3:CF5"/>
    <mergeCell ref="CL3:CL5"/>
    <mergeCell ref="CM3:CM5"/>
    <mergeCell ref="CJ3:CJ5"/>
    <mergeCell ref="CN3:CN5"/>
    <mergeCell ref="CO3:CO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CB2:CI2"/>
    <mergeCell ref="O3:O5"/>
    <mergeCell ref="P3:P5"/>
    <mergeCell ref="AC3:AC5"/>
    <mergeCell ref="BD3:BD5"/>
    <mergeCell ref="AV3:AV5"/>
    <mergeCell ref="AW3:AW5"/>
    <mergeCell ref="AZ3:AZ5"/>
    <mergeCell ref="BA3:BA5"/>
    <mergeCell ref="BB3:BB5"/>
    <mergeCell ref="BC3:BC5"/>
    <mergeCell ref="D3:D4"/>
    <mergeCell ref="E3:E5"/>
    <mergeCell ref="F3:M3"/>
    <mergeCell ref="N3:N5"/>
    <mergeCell ref="K4:K5"/>
    <mergeCell ref="L4:L5"/>
    <mergeCell ref="M4:M5"/>
    <mergeCell ref="AY3:AY5"/>
    <mergeCell ref="AM3:AM5"/>
    <mergeCell ref="BI3:BI5"/>
    <mergeCell ref="BS3:BS5"/>
    <mergeCell ref="BJ3:BJ5"/>
    <mergeCell ref="BE3:BE5"/>
    <mergeCell ref="BF3:BF5"/>
    <mergeCell ref="BG3:BG5"/>
    <mergeCell ref="BH3:BH5"/>
    <mergeCell ref="AR3:AR5"/>
    <mergeCell ref="AI3:AI5"/>
    <mergeCell ref="AS3:AS5"/>
    <mergeCell ref="AO3:AO5"/>
    <mergeCell ref="AQ3:AQ5"/>
    <mergeCell ref="AN3:AN5"/>
    <mergeCell ref="BT3:BT5"/>
    <mergeCell ref="AU3:AU5"/>
    <mergeCell ref="AG3:AG5"/>
    <mergeCell ref="AT3:AT5"/>
    <mergeCell ref="AK3:AK5"/>
    <mergeCell ref="AL3:AL5"/>
    <mergeCell ref="AJ3:AJ5"/>
    <mergeCell ref="AX3:AX5"/>
    <mergeCell ref="AH3:AH5"/>
    <mergeCell ref="AP3:AP5"/>
    <mergeCell ref="A2:A6"/>
    <mergeCell ref="B2:B6"/>
    <mergeCell ref="C2:C6"/>
    <mergeCell ref="Z3:Z5"/>
    <mergeCell ref="X3:X5"/>
    <mergeCell ref="V3:V5"/>
    <mergeCell ref="W3:W5"/>
    <mergeCell ref="Y3:Y5"/>
    <mergeCell ref="AE3:AE5"/>
    <mergeCell ref="AF3:AF5"/>
    <mergeCell ref="AD3:AD5"/>
    <mergeCell ref="Q3:Q5"/>
    <mergeCell ref="S3:S5"/>
    <mergeCell ref="T3:T5"/>
    <mergeCell ref="U3:U5"/>
    <mergeCell ref="R3:R5"/>
    <mergeCell ref="AA3:AA5"/>
    <mergeCell ref="AB3:AB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ゴシック,標準"&amp;14災害廃棄物の処理処分状況（平成21年度実績）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000"/>
  <sheetViews>
    <sheetView zoomScale="85" zoomScaleNormal="85" zoomScalePageLayoutView="0" workbookViewId="0" topLeftCell="A32">
      <selection activeCell="J44" sqref="J44"/>
    </sheetView>
  </sheetViews>
  <sheetFormatPr defaultColWidth="0" defaultRowHeight="14.25" zeroHeight="1"/>
  <cols>
    <col min="1" max="1" width="2.5" style="1" customWidth="1"/>
    <col min="2" max="3" width="4.09765625" style="1" customWidth="1"/>
    <col min="4" max="4" width="14.09765625" style="1" customWidth="1"/>
    <col min="5" max="6" width="13.59765625" style="1" customWidth="1"/>
    <col min="7" max="7" width="3.3984375" style="1" customWidth="1"/>
    <col min="8" max="10" width="3.59765625" style="1" customWidth="1"/>
    <col min="11" max="11" width="30.8984375" style="1" customWidth="1"/>
    <col min="12" max="15" width="13.59765625" style="1" customWidth="1"/>
    <col min="16" max="16" width="2.69921875" style="1" customWidth="1"/>
    <col min="17" max="20" width="11.5" style="1" hidden="1" customWidth="1"/>
    <col min="21" max="21" width="16.59765625" style="1" hidden="1" customWidth="1"/>
    <col min="22" max="22" width="37.19921875" style="36" hidden="1" customWidth="1"/>
    <col min="23" max="23" width="18.3984375" style="36" hidden="1" customWidth="1"/>
    <col min="24" max="24" width="4" style="36" hidden="1" customWidth="1"/>
    <col min="25" max="25" width="13.59765625" style="36" hidden="1" customWidth="1"/>
    <col min="26" max="26" width="9" style="189" hidden="1" customWidth="1"/>
    <col min="27" max="27" width="8" style="36" hidden="1" customWidth="1"/>
    <col min="28" max="28" width="5" style="36" hidden="1" customWidth="1"/>
    <col min="29" max="29" width="8" style="36" hidden="1" customWidth="1"/>
    <col min="30" max="30" width="4" style="188" hidden="1" customWidth="1"/>
    <col min="31" max="31" width="10" style="36" hidden="1" customWidth="1"/>
    <col min="32" max="16384" width="8" style="1" hidden="1" customWidth="1"/>
  </cols>
  <sheetData>
    <row r="1" ht="7.5" customHeight="1" thickBot="1">
      <c r="Z1" s="36"/>
    </row>
    <row r="2" spans="1:28" ht="14.25" thickBot="1">
      <c r="A2" s="184"/>
      <c r="C2" s="37" t="s">
        <v>668</v>
      </c>
      <c r="D2" s="129" t="s">
        <v>189</v>
      </c>
      <c r="E2" s="393" t="s">
        <v>669</v>
      </c>
      <c r="F2" s="38"/>
      <c r="N2" s="1" t="str">
        <f>LEFT(D2,2)</f>
        <v>10</v>
      </c>
      <c r="O2" s="1" t="str">
        <f>IF(N2&gt;0,VLOOKUP(N2,$AD$6:$AE$52,2,FALSE),"-")</f>
        <v>群馬県</v>
      </c>
      <c r="V2" s="185">
        <f>+IF(VALUE(D2)=0,0,1)</f>
        <v>1</v>
      </c>
      <c r="W2" s="36" t="str">
        <f>IF(V2=0,"",VLOOKUP(D2,'ごみ処理概要'!B7:C999,2,FALSE))</f>
        <v>合計</v>
      </c>
      <c r="Y2" s="185">
        <f>IF(V2=0,1,IF(ISERROR(W2),1,0))</f>
        <v>0</v>
      </c>
      <c r="Z2" s="36"/>
      <c r="AA2" s="188" t="s">
        <v>670</v>
      </c>
      <c r="AB2" s="36">
        <f>IF(V2=0,0,VLOOKUP(D2,AA5:AB300,2,FALSE))</f>
        <v>7</v>
      </c>
    </row>
    <row r="3" spans="1:26" ht="7.5" customHeight="1">
      <c r="A3" s="184"/>
      <c r="W3" s="186"/>
      <c r="Y3" s="185"/>
      <c r="Z3" s="36"/>
    </row>
    <row r="4" spans="1:26" ht="19.5" customHeight="1" thickBot="1">
      <c r="A4" s="184"/>
      <c r="B4" s="128" t="str">
        <f>IF(ISERROR(W2),"",W2&amp;" 処理量（平成２１年度実績）")</f>
        <v>合計 処理量（平成２１年度実績）</v>
      </c>
      <c r="C4" s="39"/>
      <c r="D4" s="40"/>
      <c r="E4" s="40"/>
      <c r="F4" s="40"/>
      <c r="Z4" s="36"/>
    </row>
    <row r="5" spans="1:28" ht="15" customHeight="1" thickBot="1">
      <c r="A5" s="184"/>
      <c r="H5" s="342"/>
      <c r="I5" s="343"/>
      <c r="J5" s="343"/>
      <c r="K5" s="343"/>
      <c r="L5" s="346" t="s">
        <v>671</v>
      </c>
      <c r="M5" s="348" t="s">
        <v>672</v>
      </c>
      <c r="N5" s="349"/>
      <c r="O5" s="350"/>
      <c r="Z5" s="36"/>
      <c r="AA5" s="36">
        <f>+'ごみ処理概要'!B5</f>
        <v>0</v>
      </c>
      <c r="AB5" s="36">
        <v>5</v>
      </c>
    </row>
    <row r="6" spans="1:31" ht="15" customHeight="1" thickBot="1">
      <c r="A6" s="184"/>
      <c r="B6" s="55"/>
      <c r="C6" s="53" t="s">
        <v>150</v>
      </c>
      <c r="D6" s="54"/>
      <c r="E6" s="130">
        <f>Y6</f>
        <v>2006903</v>
      </c>
      <c r="F6" s="57"/>
      <c r="H6" s="344"/>
      <c r="I6" s="345"/>
      <c r="J6" s="345"/>
      <c r="K6" s="345"/>
      <c r="L6" s="347"/>
      <c r="M6" s="394" t="s">
        <v>673</v>
      </c>
      <c r="N6" s="2" t="s">
        <v>674</v>
      </c>
      <c r="O6" s="3" t="s">
        <v>675</v>
      </c>
      <c r="V6" s="36" t="s">
        <v>150</v>
      </c>
      <c r="W6" s="186" t="s">
        <v>676</v>
      </c>
      <c r="X6" s="186" t="s">
        <v>35</v>
      </c>
      <c r="Y6" s="36">
        <f ca="1">IF(Y$2=0,INDIRECT(W6&amp;"!"&amp;X6&amp;$AB$2),0)</f>
        <v>2006903</v>
      </c>
      <c r="Z6" s="36"/>
      <c r="AA6" s="36">
        <f>+'ごみ処理概要'!B6</f>
        <v>0</v>
      </c>
      <c r="AB6" s="36">
        <v>6</v>
      </c>
      <c r="AD6" s="188" t="s">
        <v>677</v>
      </c>
      <c r="AE6" s="36" t="s">
        <v>46</v>
      </c>
    </row>
    <row r="7" spans="2:31" ht="15" customHeight="1" thickBot="1">
      <c r="B7" s="56"/>
      <c r="C7" s="52" t="s">
        <v>152</v>
      </c>
      <c r="D7" s="14"/>
      <c r="E7" s="41">
        <f>Y7</f>
        <v>0</v>
      </c>
      <c r="F7" s="57"/>
      <c r="H7" s="352" t="s">
        <v>678</v>
      </c>
      <c r="I7" s="352" t="s">
        <v>679</v>
      </c>
      <c r="J7" s="4" t="s">
        <v>680</v>
      </c>
      <c r="K7" s="5"/>
      <c r="L7" s="135">
        <f>Y42</f>
        <v>642523</v>
      </c>
      <c r="M7" s="136" t="s">
        <v>14</v>
      </c>
      <c r="N7" s="137" t="s">
        <v>14</v>
      </c>
      <c r="O7" s="138" t="s">
        <v>14</v>
      </c>
      <c r="V7" s="36" t="s">
        <v>152</v>
      </c>
      <c r="W7" s="186" t="s">
        <v>676</v>
      </c>
      <c r="X7" s="186" t="s">
        <v>36</v>
      </c>
      <c r="Y7" s="36">
        <f ca="1">IF(Y$2=0,INDIRECT(W7&amp;"!"&amp;X7&amp;$AB$2),0)</f>
        <v>0</v>
      </c>
      <c r="Z7" s="36"/>
      <c r="AA7" s="188" t="str">
        <f>+'ごみ処理概要'!B7</f>
        <v>10000</v>
      </c>
      <c r="AB7" s="36">
        <v>7</v>
      </c>
      <c r="AD7" s="188" t="s">
        <v>681</v>
      </c>
      <c r="AE7" s="36" t="s">
        <v>47</v>
      </c>
    </row>
    <row r="8" spans="2:31" ht="15" customHeight="1" thickBot="1">
      <c r="B8" s="347" t="s">
        <v>682</v>
      </c>
      <c r="C8" s="354"/>
      <c r="D8" s="354"/>
      <c r="E8" s="131">
        <f>SUM(E6:E7)</f>
        <v>2006903</v>
      </c>
      <c r="F8" s="57"/>
      <c r="H8" s="351"/>
      <c r="I8" s="353"/>
      <c r="J8" s="361" t="s">
        <v>683</v>
      </c>
      <c r="K8" s="42" t="s">
        <v>660</v>
      </c>
      <c r="L8" s="130">
        <f>Y43</f>
        <v>14736</v>
      </c>
      <c r="M8" s="139" t="s">
        <v>14</v>
      </c>
      <c r="N8" s="140" t="s">
        <v>14</v>
      </c>
      <c r="O8" s="141" t="s">
        <v>14</v>
      </c>
      <c r="V8" s="36" t="s">
        <v>138</v>
      </c>
      <c r="W8" s="186" t="s">
        <v>676</v>
      </c>
      <c r="X8" s="186" t="s">
        <v>39</v>
      </c>
      <c r="Y8" s="36">
        <f ca="1">IF(Y$2=0,INDIRECT(W8&amp;"!"&amp;X8&amp;$AB$2),0)</f>
        <v>45148</v>
      </c>
      <c r="Z8" s="36"/>
      <c r="AA8" s="188" t="str">
        <f>+'ごみ処理概要'!B8</f>
        <v>10201</v>
      </c>
      <c r="AB8" s="36">
        <v>8</v>
      </c>
      <c r="AD8" s="188" t="s">
        <v>684</v>
      </c>
      <c r="AE8" s="36" t="s">
        <v>48</v>
      </c>
    </row>
    <row r="9" spans="2:31" ht="15" customHeight="1" thickBot="1">
      <c r="B9" s="364" t="s">
        <v>138</v>
      </c>
      <c r="C9" s="354"/>
      <c r="D9" s="354"/>
      <c r="E9" s="131">
        <f>Y8</f>
        <v>45148</v>
      </c>
      <c r="F9" s="57"/>
      <c r="H9" s="351"/>
      <c r="I9" s="353"/>
      <c r="J9" s="362"/>
      <c r="K9" s="43" t="s">
        <v>169</v>
      </c>
      <c r="L9" s="41">
        <f>Y44</f>
        <v>0</v>
      </c>
      <c r="M9" s="142" t="s">
        <v>14</v>
      </c>
      <c r="N9" s="143" t="s">
        <v>14</v>
      </c>
      <c r="O9" s="144" t="s">
        <v>14</v>
      </c>
      <c r="V9" s="36" t="s">
        <v>288</v>
      </c>
      <c r="W9" s="186" t="s">
        <v>685</v>
      </c>
      <c r="X9" s="186" t="s">
        <v>36</v>
      </c>
      <c r="Y9" s="36">
        <f ca="1">IF(Y$2=0,INDIRECT(W9&amp;"!"&amp;X9&amp;$AB$2),0)</f>
        <v>0</v>
      </c>
      <c r="Z9" s="36"/>
      <c r="AA9" s="188" t="str">
        <f>+'ごみ処理概要'!B9</f>
        <v>10202</v>
      </c>
      <c r="AB9" s="36">
        <v>9</v>
      </c>
      <c r="AD9" s="188" t="s">
        <v>686</v>
      </c>
      <c r="AE9" s="36" t="s">
        <v>49</v>
      </c>
    </row>
    <row r="10" spans="2:31" ht="15" customHeight="1" thickBot="1">
      <c r="B10" s="34"/>
      <c r="C10" s="33"/>
      <c r="D10" s="33"/>
      <c r="E10" s="44"/>
      <c r="F10" s="44"/>
      <c r="H10" s="351"/>
      <c r="I10" s="353"/>
      <c r="J10" s="362"/>
      <c r="K10" s="45" t="s">
        <v>171</v>
      </c>
      <c r="L10" s="41">
        <f>Y45</f>
        <v>0</v>
      </c>
      <c r="M10" s="142" t="s">
        <v>14</v>
      </c>
      <c r="N10" s="143" t="s">
        <v>14</v>
      </c>
      <c r="O10" s="144" t="s">
        <v>14</v>
      </c>
      <c r="V10" s="36" t="s">
        <v>290</v>
      </c>
      <c r="W10" s="186" t="s">
        <v>685</v>
      </c>
      <c r="X10" s="186" t="s">
        <v>41</v>
      </c>
      <c r="Y10" s="36">
        <f ca="1">IF(Y$2=0,INDIRECT(W10&amp;"!"&amp;X10&amp;$AB$2),0)</f>
        <v>443415</v>
      </c>
      <c r="Z10" s="36"/>
      <c r="AA10" s="188" t="str">
        <f>+'ごみ処理概要'!B10</f>
        <v>10203</v>
      </c>
      <c r="AB10" s="36">
        <v>10</v>
      </c>
      <c r="AD10" s="188" t="s">
        <v>687</v>
      </c>
      <c r="AE10" s="36" t="s">
        <v>50</v>
      </c>
    </row>
    <row r="11" spans="2:31" ht="15" customHeight="1" thickBot="1">
      <c r="B11" s="365"/>
      <c r="C11" s="365"/>
      <c r="D11" s="365"/>
      <c r="E11" s="35" t="s">
        <v>688</v>
      </c>
      <c r="F11" s="35" t="s">
        <v>689</v>
      </c>
      <c r="H11" s="351"/>
      <c r="I11" s="353"/>
      <c r="J11" s="362"/>
      <c r="K11" s="46" t="s">
        <v>173</v>
      </c>
      <c r="L11" s="41">
        <f>Y46</f>
        <v>0</v>
      </c>
      <c r="M11" s="142" t="s">
        <v>14</v>
      </c>
      <c r="N11" s="143" t="s">
        <v>14</v>
      </c>
      <c r="O11" s="144" t="s">
        <v>14</v>
      </c>
      <c r="V11" s="36" t="s">
        <v>292</v>
      </c>
      <c r="W11" s="186" t="s">
        <v>685</v>
      </c>
      <c r="X11" s="186" t="s">
        <v>45</v>
      </c>
      <c r="Y11" s="36">
        <f ca="1">IF(Y$2=0,INDIRECT(W11&amp;"!"&amp;X11&amp;$AB$2),0)</f>
        <v>21035</v>
      </c>
      <c r="Z11" s="36"/>
      <c r="AA11" s="188" t="str">
        <f>+'ごみ処理概要'!B11</f>
        <v>10204</v>
      </c>
      <c r="AB11" s="36">
        <v>11</v>
      </c>
      <c r="AD11" s="188" t="s">
        <v>690</v>
      </c>
      <c r="AE11" s="36" t="s">
        <v>51</v>
      </c>
    </row>
    <row r="12" spans="2:31" ht="15" customHeight="1">
      <c r="B12" s="369" t="s">
        <v>691</v>
      </c>
      <c r="C12" s="372" t="s">
        <v>692</v>
      </c>
      <c r="D12" s="9" t="s">
        <v>288</v>
      </c>
      <c r="E12" s="130">
        <f>Y17</f>
        <v>0</v>
      </c>
      <c r="F12" s="130">
        <f>Y29</f>
        <v>0</v>
      </c>
      <c r="H12" s="351"/>
      <c r="I12" s="353"/>
      <c r="J12" s="362"/>
      <c r="K12" s="46" t="s">
        <v>175</v>
      </c>
      <c r="L12" s="41">
        <f>Y47</f>
        <v>6</v>
      </c>
      <c r="M12" s="142" t="s">
        <v>14</v>
      </c>
      <c r="N12" s="143" t="s">
        <v>14</v>
      </c>
      <c r="O12" s="144" t="s">
        <v>14</v>
      </c>
      <c r="V12" s="36" t="s">
        <v>294</v>
      </c>
      <c r="W12" s="186" t="s">
        <v>685</v>
      </c>
      <c r="X12" s="186" t="s">
        <v>693</v>
      </c>
      <c r="Y12" s="36">
        <f ca="1">IF(Y$2=0,INDIRECT(W12&amp;"!"&amp;X12&amp;$AB$2),0)</f>
        <v>49327</v>
      </c>
      <c r="Z12" s="36"/>
      <c r="AA12" s="188" t="str">
        <f>+'ごみ処理概要'!B12</f>
        <v>10205</v>
      </c>
      <c r="AB12" s="36">
        <v>12</v>
      </c>
      <c r="AD12" s="188" t="s">
        <v>694</v>
      </c>
      <c r="AE12" s="36" t="s">
        <v>52</v>
      </c>
    </row>
    <row r="13" spans="2:31" ht="15" customHeight="1">
      <c r="B13" s="370"/>
      <c r="C13" s="373"/>
      <c r="D13" s="10" t="s">
        <v>290</v>
      </c>
      <c r="E13" s="41">
        <f>Y18</f>
        <v>443415</v>
      </c>
      <c r="F13" s="41">
        <f>Y30</f>
        <v>125117</v>
      </c>
      <c r="H13" s="351"/>
      <c r="I13" s="353"/>
      <c r="J13" s="362"/>
      <c r="K13" s="46" t="s">
        <v>177</v>
      </c>
      <c r="L13" s="41">
        <f>Y48</f>
        <v>1007</v>
      </c>
      <c r="M13" s="142" t="s">
        <v>14</v>
      </c>
      <c r="N13" s="143" t="s">
        <v>14</v>
      </c>
      <c r="O13" s="144" t="s">
        <v>14</v>
      </c>
      <c r="V13" s="36" t="s">
        <v>398</v>
      </c>
      <c r="W13" s="186" t="s">
        <v>685</v>
      </c>
      <c r="X13" s="186" t="s">
        <v>695</v>
      </c>
      <c r="Y13" s="36">
        <f ca="1">IF(Y$2=0,INDIRECT(W13&amp;"!"&amp;X13&amp;$AB$2),0)</f>
        <v>635</v>
      </c>
      <c r="Z13" s="36"/>
      <c r="AA13" s="188" t="str">
        <f>+'ごみ処理概要'!B13</f>
        <v>10206</v>
      </c>
      <c r="AB13" s="36">
        <v>13</v>
      </c>
      <c r="AD13" s="188" t="s">
        <v>696</v>
      </c>
      <c r="AE13" s="36" t="s">
        <v>53</v>
      </c>
    </row>
    <row r="14" spans="2:31" ht="15" customHeight="1" thickBot="1">
      <c r="B14" s="370"/>
      <c r="C14" s="373"/>
      <c r="D14" s="10" t="s">
        <v>292</v>
      </c>
      <c r="E14" s="41">
        <f>Y19</f>
        <v>21035</v>
      </c>
      <c r="F14" s="41">
        <f>Y31</f>
        <v>3069</v>
      </c>
      <c r="H14" s="351"/>
      <c r="I14" s="353"/>
      <c r="J14" s="363"/>
      <c r="K14" s="47" t="s">
        <v>697</v>
      </c>
      <c r="L14" s="131">
        <f>Y49</f>
        <v>0</v>
      </c>
      <c r="M14" s="145" t="s">
        <v>14</v>
      </c>
      <c r="N14" s="146" t="s">
        <v>14</v>
      </c>
      <c r="O14" s="147" t="s">
        <v>14</v>
      </c>
      <c r="V14" s="36" t="s">
        <v>297</v>
      </c>
      <c r="W14" s="186" t="s">
        <v>685</v>
      </c>
      <c r="X14" s="186" t="s">
        <v>698</v>
      </c>
      <c r="Y14" s="36">
        <f ca="1">IF(Y$2=0,INDIRECT(W14&amp;"!"&amp;X14&amp;$AB$2),0)</f>
        <v>6295</v>
      </c>
      <c r="Z14" s="36"/>
      <c r="AA14" s="188" t="str">
        <f>+'ごみ処理概要'!B14</f>
        <v>10207</v>
      </c>
      <c r="AB14" s="36">
        <v>14</v>
      </c>
      <c r="AD14" s="188" t="s">
        <v>699</v>
      </c>
      <c r="AE14" s="36" t="s">
        <v>54</v>
      </c>
    </row>
    <row r="15" spans="2:31" ht="15" customHeight="1" thickBot="1">
      <c r="B15" s="370"/>
      <c r="C15" s="373"/>
      <c r="D15" s="10" t="s">
        <v>294</v>
      </c>
      <c r="E15" s="41">
        <f>Y20</f>
        <v>49327</v>
      </c>
      <c r="F15" s="41">
        <f>Y32</f>
        <v>2302</v>
      </c>
      <c r="H15" s="351"/>
      <c r="I15" s="11"/>
      <c r="J15" s="12" t="s">
        <v>700</v>
      </c>
      <c r="K15" s="13"/>
      <c r="L15" s="148">
        <f>SUM(L7:L14)</f>
        <v>658272</v>
      </c>
      <c r="M15" s="149" t="s">
        <v>14</v>
      </c>
      <c r="N15" s="150">
        <f>Y59</f>
        <v>76248</v>
      </c>
      <c r="O15" s="151">
        <f>Y67</f>
        <v>518</v>
      </c>
      <c r="V15" s="36" t="s">
        <v>391</v>
      </c>
      <c r="W15" s="186" t="s">
        <v>685</v>
      </c>
      <c r="X15" s="186" t="s">
        <v>701</v>
      </c>
      <c r="Y15" s="36">
        <f ca="1">IF(Y$2=0,INDIRECT(W15&amp;"!"&amp;X15&amp;$AB$2),0)</f>
        <v>104153</v>
      </c>
      <c r="Z15" s="36"/>
      <c r="AA15" s="188" t="str">
        <f>+'ごみ処理概要'!B15</f>
        <v>10208</v>
      </c>
      <c r="AB15" s="36">
        <v>15</v>
      </c>
      <c r="AD15" s="188" t="s">
        <v>702</v>
      </c>
      <c r="AE15" s="36" t="s">
        <v>55</v>
      </c>
    </row>
    <row r="16" spans="2:31" ht="15" customHeight="1">
      <c r="B16" s="370"/>
      <c r="C16" s="373"/>
      <c r="D16" s="10" t="s">
        <v>398</v>
      </c>
      <c r="E16" s="41">
        <f>Y21</f>
        <v>635</v>
      </c>
      <c r="F16" s="41">
        <f>Y33</f>
        <v>0</v>
      </c>
      <c r="H16" s="351"/>
      <c r="I16" s="352" t="s">
        <v>703</v>
      </c>
      <c r="J16" s="15" t="s">
        <v>660</v>
      </c>
      <c r="K16" s="16"/>
      <c r="L16" s="152">
        <f>Y50</f>
        <v>52997</v>
      </c>
      <c r="M16" s="153">
        <f>L8</f>
        <v>14736</v>
      </c>
      <c r="N16" s="154">
        <f>Y60</f>
        <v>15541</v>
      </c>
      <c r="O16" s="155">
        <f>Y68</f>
        <v>22720</v>
      </c>
      <c r="V16" s="36" t="s">
        <v>156</v>
      </c>
      <c r="W16" s="186" t="s">
        <v>676</v>
      </c>
      <c r="X16" s="186" t="s">
        <v>41</v>
      </c>
      <c r="Y16" s="36">
        <f ca="1">IF(Y$2=0,INDIRECT(W16&amp;"!"&amp;X16&amp;$AB$2),0)</f>
        <v>47441</v>
      </c>
      <c r="Z16" s="36"/>
      <c r="AA16" s="188" t="str">
        <f>+'ごみ処理概要'!B16</f>
        <v>10209</v>
      </c>
      <c r="AB16" s="36">
        <v>16</v>
      </c>
      <c r="AD16" s="188" t="s">
        <v>704</v>
      </c>
      <c r="AE16" s="36" t="s">
        <v>56</v>
      </c>
    </row>
    <row r="17" spans="2:31" ht="15" customHeight="1">
      <c r="B17" s="370"/>
      <c r="C17" s="373"/>
      <c r="D17" s="10" t="s">
        <v>297</v>
      </c>
      <c r="E17" s="41">
        <f>Y22</f>
        <v>6295</v>
      </c>
      <c r="F17" s="41">
        <f>Y34</f>
        <v>241</v>
      </c>
      <c r="H17" s="351"/>
      <c r="I17" s="353"/>
      <c r="J17" s="17" t="s">
        <v>169</v>
      </c>
      <c r="K17" s="18"/>
      <c r="L17" s="41">
        <f>Y51</f>
        <v>750</v>
      </c>
      <c r="M17" s="156">
        <f>L9</f>
        <v>0</v>
      </c>
      <c r="N17" s="157">
        <f>Y61</f>
        <v>2</v>
      </c>
      <c r="O17" s="158">
        <f>Y69</f>
        <v>282</v>
      </c>
      <c r="V17" s="36" t="s">
        <v>705</v>
      </c>
      <c r="W17" s="186" t="s">
        <v>685</v>
      </c>
      <c r="X17" s="186" t="s">
        <v>706</v>
      </c>
      <c r="Y17" s="36">
        <f ca="1">IF(Y$2=0,INDIRECT(W17&amp;"!"&amp;X17&amp;$AB$2),0)</f>
        <v>0</v>
      </c>
      <c r="Z17" s="36"/>
      <c r="AA17" s="188" t="str">
        <f>+'ごみ処理概要'!B17</f>
        <v>10210</v>
      </c>
      <c r="AB17" s="36">
        <v>17</v>
      </c>
      <c r="AD17" s="188" t="s">
        <v>707</v>
      </c>
      <c r="AE17" s="36" t="s">
        <v>57</v>
      </c>
    </row>
    <row r="18" spans="2:31" ht="15" customHeight="1">
      <c r="B18" s="370"/>
      <c r="C18" s="374"/>
      <c r="D18" s="60" t="s">
        <v>700</v>
      </c>
      <c r="E18" s="132">
        <f>SUM(E12:E17)</f>
        <v>520707</v>
      </c>
      <c r="F18" s="132">
        <f>SUM(F12:F17)</f>
        <v>130729</v>
      </c>
      <c r="H18" s="351"/>
      <c r="I18" s="353"/>
      <c r="J18" s="19" t="s">
        <v>171</v>
      </c>
      <c r="K18" s="16"/>
      <c r="L18" s="41">
        <f>Y52</f>
        <v>0</v>
      </c>
      <c r="M18" s="156">
        <f>L10</f>
        <v>0</v>
      </c>
      <c r="N18" s="157">
        <f>Y62</f>
        <v>0</v>
      </c>
      <c r="O18" s="158">
        <f>Y70</f>
        <v>0</v>
      </c>
      <c r="V18" s="36" t="s">
        <v>708</v>
      </c>
      <c r="W18" s="186" t="s">
        <v>685</v>
      </c>
      <c r="X18" s="186" t="s">
        <v>709</v>
      </c>
      <c r="Y18" s="36">
        <f ca="1">IF(Y$2=0,INDIRECT(W18&amp;"!"&amp;X18&amp;$AB$2),0)</f>
        <v>443415</v>
      </c>
      <c r="Z18" s="36"/>
      <c r="AA18" s="188" t="str">
        <f>+'ごみ処理概要'!B18</f>
        <v>10211</v>
      </c>
      <c r="AB18" s="36">
        <v>18</v>
      </c>
      <c r="AD18" s="188" t="s">
        <v>710</v>
      </c>
      <c r="AE18" s="36" t="s">
        <v>58</v>
      </c>
    </row>
    <row r="19" spans="2:31" ht="15" customHeight="1">
      <c r="B19" s="370"/>
      <c r="C19" s="366" t="s">
        <v>711</v>
      </c>
      <c r="D19" s="10" t="s">
        <v>288</v>
      </c>
      <c r="E19" s="133">
        <f>Y23</f>
        <v>0</v>
      </c>
      <c r="F19" s="41">
        <f>Y35</f>
        <v>0</v>
      </c>
      <c r="H19" s="351"/>
      <c r="I19" s="353"/>
      <c r="J19" s="19" t="s">
        <v>173</v>
      </c>
      <c r="K19" s="16"/>
      <c r="L19" s="41">
        <f>Y53</f>
        <v>0</v>
      </c>
      <c r="M19" s="156">
        <f>L11</f>
        <v>0</v>
      </c>
      <c r="N19" s="157">
        <f>Y63</f>
        <v>0</v>
      </c>
      <c r="O19" s="158">
        <f>Y71</f>
        <v>0</v>
      </c>
      <c r="V19" s="36" t="s">
        <v>712</v>
      </c>
      <c r="W19" s="186" t="s">
        <v>685</v>
      </c>
      <c r="X19" s="186" t="s">
        <v>713</v>
      </c>
      <c r="Y19" s="36">
        <f ca="1">IF(Y$2=0,INDIRECT(W19&amp;"!"&amp;X19&amp;$AB$2),0)</f>
        <v>21035</v>
      </c>
      <c r="Z19" s="36"/>
      <c r="AA19" s="188" t="str">
        <f>+'ごみ処理概要'!B19</f>
        <v>10212</v>
      </c>
      <c r="AB19" s="36">
        <v>19</v>
      </c>
      <c r="AD19" s="188" t="s">
        <v>714</v>
      </c>
      <c r="AE19" s="36" t="s">
        <v>59</v>
      </c>
    </row>
    <row r="20" spans="2:31" ht="15" customHeight="1">
      <c r="B20" s="370"/>
      <c r="C20" s="367"/>
      <c r="D20" s="10" t="s">
        <v>290</v>
      </c>
      <c r="E20" s="133">
        <f>Y24</f>
        <v>17590</v>
      </c>
      <c r="F20" s="41">
        <f>Y36</f>
        <v>63484</v>
      </c>
      <c r="H20" s="351"/>
      <c r="I20" s="353"/>
      <c r="J20" s="17" t="s">
        <v>175</v>
      </c>
      <c r="K20" s="18"/>
      <c r="L20" s="41">
        <f>Y54</f>
        <v>7527</v>
      </c>
      <c r="M20" s="156">
        <f>L12</f>
        <v>6</v>
      </c>
      <c r="N20" s="157">
        <f>Y64</f>
        <v>49</v>
      </c>
      <c r="O20" s="158">
        <f>Y72</f>
        <v>4302.4</v>
      </c>
      <c r="V20" s="36" t="s">
        <v>715</v>
      </c>
      <c r="W20" s="186" t="s">
        <v>685</v>
      </c>
      <c r="X20" s="186" t="s">
        <v>716</v>
      </c>
      <c r="Y20" s="36">
        <f ca="1">IF(Y$2=0,INDIRECT(W20&amp;"!"&amp;X20&amp;$AB$2),0)</f>
        <v>49327</v>
      </c>
      <c r="Z20" s="36"/>
      <c r="AA20" s="188" t="str">
        <f>+'ごみ処理概要'!B20</f>
        <v>10344</v>
      </c>
      <c r="AB20" s="36">
        <v>20</v>
      </c>
      <c r="AD20" s="188" t="s">
        <v>717</v>
      </c>
      <c r="AE20" s="36" t="s">
        <v>60</v>
      </c>
    </row>
    <row r="21" spans="2:31" ht="15" customHeight="1">
      <c r="B21" s="370"/>
      <c r="C21" s="367"/>
      <c r="D21" s="10" t="s">
        <v>292</v>
      </c>
      <c r="E21" s="133">
        <f>Y25</f>
        <v>2855</v>
      </c>
      <c r="F21" s="41">
        <f>Y37</f>
        <v>3399</v>
      </c>
      <c r="H21" s="351"/>
      <c r="I21" s="353"/>
      <c r="J21" s="17" t="s">
        <v>177</v>
      </c>
      <c r="K21" s="18"/>
      <c r="L21" s="41">
        <f>Y55</f>
        <v>20192</v>
      </c>
      <c r="M21" s="156">
        <f>L13</f>
        <v>1007</v>
      </c>
      <c r="N21" s="157">
        <f>Y65</f>
        <v>1050</v>
      </c>
      <c r="O21" s="158">
        <f>Y73</f>
        <v>18135</v>
      </c>
      <c r="V21" s="36" t="s">
        <v>718</v>
      </c>
      <c r="W21" s="186" t="s">
        <v>685</v>
      </c>
      <c r="X21" s="186" t="s">
        <v>719</v>
      </c>
      <c r="Y21" s="36">
        <f ca="1">IF(Y$2=0,INDIRECT(W21&amp;"!"&amp;X21&amp;$AB$2),0)</f>
        <v>635</v>
      </c>
      <c r="Z21" s="36"/>
      <c r="AA21" s="188" t="str">
        <f>+'ごみ処理概要'!B21</f>
        <v>10345</v>
      </c>
      <c r="AB21" s="36">
        <v>21</v>
      </c>
      <c r="AD21" s="188" t="s">
        <v>720</v>
      </c>
      <c r="AE21" s="36" t="s">
        <v>61</v>
      </c>
    </row>
    <row r="22" spans="2:31" ht="15" customHeight="1" thickBot="1">
      <c r="B22" s="370"/>
      <c r="C22" s="367"/>
      <c r="D22" s="10" t="s">
        <v>294</v>
      </c>
      <c r="E22" s="133">
        <f>Y26</f>
        <v>3067</v>
      </c>
      <c r="F22" s="41">
        <f>Y38</f>
        <v>5733</v>
      </c>
      <c r="H22" s="351"/>
      <c r="I22" s="353"/>
      <c r="J22" s="20" t="s">
        <v>697</v>
      </c>
      <c r="K22" s="21"/>
      <c r="L22" s="131">
        <f>Y56</f>
        <v>626</v>
      </c>
      <c r="M22" s="159">
        <f>L14</f>
        <v>0</v>
      </c>
      <c r="N22" s="160">
        <f>Y66</f>
        <v>571</v>
      </c>
      <c r="O22" s="147" t="s">
        <v>14</v>
      </c>
      <c r="V22" s="36" t="s">
        <v>721</v>
      </c>
      <c r="W22" s="186" t="s">
        <v>685</v>
      </c>
      <c r="X22" s="186" t="s">
        <v>722</v>
      </c>
      <c r="Y22" s="36">
        <f ca="1">IF(Y$2=0,INDIRECT(W22&amp;"!"&amp;X22&amp;$AB$2),0)</f>
        <v>6295</v>
      </c>
      <c r="Z22" s="36"/>
      <c r="AA22" s="188" t="str">
        <f>+'ごみ処理概要'!B22</f>
        <v>10366</v>
      </c>
      <c r="AB22" s="36">
        <v>22</v>
      </c>
      <c r="AD22" s="188" t="s">
        <v>723</v>
      </c>
      <c r="AE22" s="36" t="s">
        <v>62</v>
      </c>
    </row>
    <row r="23" spans="2:31" ht="15" customHeight="1" thickBot="1">
      <c r="B23" s="370"/>
      <c r="C23" s="367"/>
      <c r="D23" s="10" t="s">
        <v>398</v>
      </c>
      <c r="E23" s="133">
        <f>Y27</f>
        <v>1876</v>
      </c>
      <c r="F23" s="41">
        <f>Y39</f>
        <v>9</v>
      </c>
      <c r="H23" s="351"/>
      <c r="I23" s="11"/>
      <c r="J23" s="22" t="s">
        <v>700</v>
      </c>
      <c r="K23" s="23"/>
      <c r="L23" s="161">
        <f>SUM(L16:L22)</f>
        <v>82092</v>
      </c>
      <c r="M23" s="162">
        <f>SUM(M16:M22)</f>
        <v>15749</v>
      </c>
      <c r="N23" s="163">
        <f>SUM(N16:N22)</f>
        <v>17213</v>
      </c>
      <c r="O23" s="164">
        <f>SUM(O16:O21)</f>
        <v>45439.4</v>
      </c>
      <c r="V23" s="36" t="s">
        <v>724</v>
      </c>
      <c r="W23" s="186" t="s">
        <v>685</v>
      </c>
      <c r="X23" s="186" t="s">
        <v>725</v>
      </c>
      <c r="Y23" s="36">
        <f ca="1">IF(Y$2=0,INDIRECT(W23&amp;"!"&amp;X23&amp;$AB$2),0)</f>
        <v>0</v>
      </c>
      <c r="Z23" s="36"/>
      <c r="AA23" s="188" t="str">
        <f>+'ごみ処理概要'!B23</f>
        <v>10367</v>
      </c>
      <c r="AB23" s="36">
        <v>23</v>
      </c>
      <c r="AD23" s="188" t="s">
        <v>726</v>
      </c>
      <c r="AE23" s="36" t="s">
        <v>63</v>
      </c>
    </row>
    <row r="24" spans="2:31" ht="15" customHeight="1" thickBot="1">
      <c r="B24" s="370"/>
      <c r="C24" s="367"/>
      <c r="D24" s="10" t="s">
        <v>297</v>
      </c>
      <c r="E24" s="133">
        <f>Y28</f>
        <v>3871</v>
      </c>
      <c r="F24" s="41">
        <f>Y40</f>
        <v>2269</v>
      </c>
      <c r="H24" s="24"/>
      <c r="I24" s="294" t="s">
        <v>727</v>
      </c>
      <c r="J24" s="22"/>
      <c r="K24" s="22"/>
      <c r="L24" s="135">
        <f>SUM(L7,L23)</f>
        <v>724615</v>
      </c>
      <c r="M24" s="165">
        <f>M23</f>
        <v>15749</v>
      </c>
      <c r="N24" s="166">
        <f>SUM(N15,N23)</f>
        <v>93461</v>
      </c>
      <c r="O24" s="167">
        <f>SUM(O15,O23)</f>
        <v>45957.4</v>
      </c>
      <c r="V24" s="36" t="s">
        <v>728</v>
      </c>
      <c r="W24" s="186" t="s">
        <v>685</v>
      </c>
      <c r="X24" s="186" t="s">
        <v>729</v>
      </c>
      <c r="Y24" s="36">
        <f ca="1">IF(Y$2=0,INDIRECT(W24&amp;"!"&amp;X24&amp;$AB$2),0)</f>
        <v>17590</v>
      </c>
      <c r="Z24" s="36"/>
      <c r="AA24" s="188" t="str">
        <f>+'ごみ処理概要'!B24</f>
        <v>10382</v>
      </c>
      <c r="AB24" s="36">
        <v>24</v>
      </c>
      <c r="AD24" s="188" t="s">
        <v>730</v>
      </c>
      <c r="AE24" s="36" t="s">
        <v>64</v>
      </c>
    </row>
    <row r="25" spans="2:31" ht="15" customHeight="1">
      <c r="B25" s="370"/>
      <c r="C25" s="368"/>
      <c r="D25" s="14" t="s">
        <v>700</v>
      </c>
      <c r="E25" s="134">
        <f>SUM(E19:E24)</f>
        <v>29259</v>
      </c>
      <c r="F25" s="41">
        <f>SUM(F19:F24)</f>
        <v>74894</v>
      </c>
      <c r="H25" s="25" t="s">
        <v>657</v>
      </c>
      <c r="I25" s="26"/>
      <c r="J25" s="26"/>
      <c r="K25" s="27"/>
      <c r="L25" s="152">
        <f>Y57</f>
        <v>27705</v>
      </c>
      <c r="M25" s="168" t="s">
        <v>14</v>
      </c>
      <c r="N25" s="169" t="s">
        <v>14</v>
      </c>
      <c r="O25" s="155">
        <f>L25</f>
        <v>27705</v>
      </c>
      <c r="V25" s="36" t="s">
        <v>731</v>
      </c>
      <c r="W25" s="186" t="s">
        <v>685</v>
      </c>
      <c r="X25" s="186" t="s">
        <v>732</v>
      </c>
      <c r="Y25" s="36">
        <f ca="1">IF(Y$2=0,INDIRECT(W25&amp;"!"&amp;X25&amp;$AB$2),0)</f>
        <v>2855</v>
      </c>
      <c r="Z25" s="36"/>
      <c r="AA25" s="188" t="str">
        <f>+'ごみ処理概要'!B25</f>
        <v>10383</v>
      </c>
      <c r="AB25" s="36">
        <v>25</v>
      </c>
      <c r="AD25" s="188" t="s">
        <v>733</v>
      </c>
      <c r="AE25" s="36" t="s">
        <v>65</v>
      </c>
    </row>
    <row r="26" spans="2:31" ht="15" customHeight="1" thickBot="1">
      <c r="B26" s="371"/>
      <c r="C26" s="58" t="s">
        <v>1</v>
      </c>
      <c r="D26" s="59"/>
      <c r="E26" s="131">
        <f>E18+E25</f>
        <v>549966</v>
      </c>
      <c r="F26" s="131">
        <f>F18+F25</f>
        <v>205623</v>
      </c>
      <c r="H26" s="28" t="s">
        <v>655</v>
      </c>
      <c r="I26" s="29"/>
      <c r="J26" s="29"/>
      <c r="K26" s="30"/>
      <c r="L26" s="132">
        <f>Y58</f>
        <v>3269</v>
      </c>
      <c r="M26" s="170" t="s">
        <v>14</v>
      </c>
      <c r="N26" s="171">
        <f>L26</f>
        <v>3269</v>
      </c>
      <c r="O26" s="172" t="s">
        <v>14</v>
      </c>
      <c r="V26" s="36" t="s">
        <v>734</v>
      </c>
      <c r="W26" s="186" t="s">
        <v>685</v>
      </c>
      <c r="X26" s="186" t="s">
        <v>735</v>
      </c>
      <c r="Y26" s="36">
        <f ca="1">IF(Y$2=0,INDIRECT(W26&amp;"!"&amp;X26&amp;$AB$2),0)</f>
        <v>3067</v>
      </c>
      <c r="Z26" s="36"/>
      <c r="AA26" s="188" t="str">
        <f>+'ごみ処理概要'!B26</f>
        <v>10384</v>
      </c>
      <c r="AB26" s="36">
        <v>26</v>
      </c>
      <c r="AD26" s="188" t="s">
        <v>736</v>
      </c>
      <c r="AE26" s="36" t="s">
        <v>66</v>
      </c>
    </row>
    <row r="27" spans="8:31" ht="15" customHeight="1" thickBot="1">
      <c r="H27" s="358" t="s">
        <v>1</v>
      </c>
      <c r="I27" s="359"/>
      <c r="J27" s="359"/>
      <c r="K27" s="360"/>
      <c r="L27" s="173">
        <f>SUM(L24:L26)</f>
        <v>755589</v>
      </c>
      <c r="M27" s="174">
        <f>SUM(M24:M26)</f>
        <v>15749</v>
      </c>
      <c r="N27" s="175">
        <f>SUM(N24:N26)</f>
        <v>96730</v>
      </c>
      <c r="O27" s="176">
        <f>SUM(O24:O26)</f>
        <v>73662.4</v>
      </c>
      <c r="V27" s="36" t="s">
        <v>737</v>
      </c>
      <c r="W27" s="186" t="s">
        <v>685</v>
      </c>
      <c r="X27" s="186" t="s">
        <v>738</v>
      </c>
      <c r="Y27" s="36">
        <f ca="1">IF(Y$2=0,INDIRECT(W27&amp;"!"&amp;X27&amp;$AB$2),0)</f>
        <v>1876</v>
      </c>
      <c r="Z27" s="36"/>
      <c r="AA27" s="188" t="str">
        <f>+'ごみ処理概要'!B27</f>
        <v>10421</v>
      </c>
      <c r="AB27" s="36">
        <v>27</v>
      </c>
      <c r="AD27" s="188" t="s">
        <v>739</v>
      </c>
      <c r="AE27" s="36" t="s">
        <v>67</v>
      </c>
    </row>
    <row r="28" spans="6:31" ht="15" customHeight="1" thickBot="1">
      <c r="F28" s="5"/>
      <c r="H28" s="31" t="s">
        <v>740</v>
      </c>
      <c r="I28" s="31"/>
      <c r="J28" s="31"/>
      <c r="K28" s="31"/>
      <c r="V28" s="36" t="s">
        <v>741</v>
      </c>
      <c r="W28" s="186" t="s">
        <v>685</v>
      </c>
      <c r="X28" s="186" t="s">
        <v>742</v>
      </c>
      <c r="Y28" s="36">
        <f ca="1">IF(Y$2=0,INDIRECT(W28&amp;"!"&amp;X28&amp;$AB$2),0)</f>
        <v>3871</v>
      </c>
      <c r="Z28" s="36"/>
      <c r="AA28" s="188" t="str">
        <f>+'ごみ処理概要'!B28</f>
        <v>10424</v>
      </c>
      <c r="AB28" s="36">
        <v>28</v>
      </c>
      <c r="AD28" s="188" t="s">
        <v>743</v>
      </c>
      <c r="AE28" s="36" t="s">
        <v>68</v>
      </c>
    </row>
    <row r="29" spans="2:31" ht="15" customHeight="1">
      <c r="B29" s="62"/>
      <c r="C29" s="395" t="s">
        <v>266</v>
      </c>
      <c r="D29" s="7"/>
      <c r="E29" s="130">
        <f>E26</f>
        <v>549966</v>
      </c>
      <c r="F29" s="65"/>
      <c r="L29" s="66"/>
      <c r="M29" s="6" t="s">
        <v>657</v>
      </c>
      <c r="N29" s="6" t="s">
        <v>744</v>
      </c>
      <c r="O29" s="7" t="s">
        <v>156</v>
      </c>
      <c r="V29" s="36" t="s">
        <v>745</v>
      </c>
      <c r="W29" s="186" t="s">
        <v>685</v>
      </c>
      <c r="X29" s="186" t="s">
        <v>746</v>
      </c>
      <c r="Y29" s="36">
        <f ca="1">IF(Y$2=0,INDIRECT(W29&amp;"!"&amp;X29&amp;$AB$2),0)</f>
        <v>0</v>
      </c>
      <c r="Z29" s="36"/>
      <c r="AA29" s="188" t="str">
        <f>+'ごみ処理概要'!B29</f>
        <v>10425</v>
      </c>
      <c r="AB29" s="36">
        <v>29</v>
      </c>
      <c r="AD29" s="188" t="s">
        <v>747</v>
      </c>
      <c r="AE29" s="36" t="s">
        <v>69</v>
      </c>
    </row>
    <row r="30" spans="2:31" ht="15" customHeight="1">
      <c r="B30" s="63"/>
      <c r="C30" s="61" t="s">
        <v>268</v>
      </c>
      <c r="D30" s="8"/>
      <c r="E30" s="41">
        <f>F26</f>
        <v>205623</v>
      </c>
      <c r="F30" s="65"/>
      <c r="L30" s="67" t="s">
        <v>748</v>
      </c>
      <c r="M30" s="157">
        <f>Y74</f>
        <v>22713</v>
      </c>
      <c r="N30" s="157">
        <f>Y93</f>
        <v>3595</v>
      </c>
      <c r="O30" s="158">
        <f>Y113</f>
        <v>45440</v>
      </c>
      <c r="V30" s="36" t="s">
        <v>749</v>
      </c>
      <c r="W30" s="186" t="s">
        <v>685</v>
      </c>
      <c r="X30" s="186" t="s">
        <v>750</v>
      </c>
      <c r="Y30" s="36">
        <f ca="1">IF(Y$2=0,INDIRECT(W30&amp;"!"&amp;X30&amp;$AB$2),0)</f>
        <v>125117</v>
      </c>
      <c r="Z30" s="36"/>
      <c r="AA30" s="188" t="str">
        <f>+'ごみ処理概要'!B30</f>
        <v>10426</v>
      </c>
      <c r="AB30" s="36">
        <v>30</v>
      </c>
      <c r="AD30" s="188" t="s">
        <v>751</v>
      </c>
      <c r="AE30" s="36" t="s">
        <v>70</v>
      </c>
    </row>
    <row r="31" spans="2:31" ht="15" customHeight="1">
      <c r="B31" s="64"/>
      <c r="C31" s="61" t="s">
        <v>156</v>
      </c>
      <c r="D31" s="8"/>
      <c r="E31" s="41">
        <f>O50</f>
        <v>47441</v>
      </c>
      <c r="F31" s="65"/>
      <c r="L31" s="67" t="s">
        <v>495</v>
      </c>
      <c r="M31" s="157">
        <f>Y75</f>
        <v>86</v>
      </c>
      <c r="N31" s="157">
        <f>Y94</f>
        <v>138</v>
      </c>
      <c r="O31" s="158">
        <f>Y114</f>
        <v>76</v>
      </c>
      <c r="V31" s="36" t="s">
        <v>752</v>
      </c>
      <c r="W31" s="186" t="s">
        <v>685</v>
      </c>
      <c r="X31" s="186" t="s">
        <v>753</v>
      </c>
      <c r="Y31" s="36">
        <f ca="1">IF(Y$2=0,INDIRECT(W31&amp;"!"&amp;X31&amp;$AB$2),0)</f>
        <v>3069</v>
      </c>
      <c r="Z31" s="36"/>
      <c r="AA31" s="188" t="str">
        <f>+'ごみ処理概要'!B31</f>
        <v>10428</v>
      </c>
      <c r="AB31" s="36">
        <v>31</v>
      </c>
      <c r="AD31" s="188" t="s">
        <v>754</v>
      </c>
      <c r="AE31" s="36" t="s">
        <v>71</v>
      </c>
    </row>
    <row r="32" spans="2:31" ht="15" customHeight="1" thickBot="1">
      <c r="B32" s="355" t="s">
        <v>755</v>
      </c>
      <c r="C32" s="356"/>
      <c r="D32" s="357"/>
      <c r="E32" s="131">
        <f>SUM(E29:E31)</f>
        <v>803030</v>
      </c>
      <c r="F32" s="65"/>
      <c r="L32" s="67" t="s">
        <v>497</v>
      </c>
      <c r="M32" s="157">
        <f>Y76</f>
        <v>194</v>
      </c>
      <c r="N32" s="157">
        <f>Y95</f>
        <v>0</v>
      </c>
      <c r="O32" s="158">
        <f>Y115</f>
        <v>77</v>
      </c>
      <c r="V32" s="36" t="s">
        <v>756</v>
      </c>
      <c r="W32" s="186" t="s">
        <v>685</v>
      </c>
      <c r="X32" s="186" t="s">
        <v>757</v>
      </c>
      <c r="Y32" s="36">
        <f ca="1">IF(Y$2=0,INDIRECT(W32&amp;"!"&amp;X32&amp;$AB$2),0)</f>
        <v>2302</v>
      </c>
      <c r="Z32" s="36"/>
      <c r="AA32" s="188" t="str">
        <f>+'ごみ処理概要'!B32</f>
        <v>10429</v>
      </c>
      <c r="AB32" s="36">
        <v>32</v>
      </c>
      <c r="AD32" s="188" t="s">
        <v>758</v>
      </c>
      <c r="AE32" s="36" t="s">
        <v>72</v>
      </c>
    </row>
    <row r="33" spans="12:31" ht="15" customHeight="1">
      <c r="L33" s="67" t="s">
        <v>499</v>
      </c>
      <c r="M33" s="157">
        <f>Y77</f>
        <v>576</v>
      </c>
      <c r="N33" s="157">
        <f>Y96</f>
        <v>15839</v>
      </c>
      <c r="O33" s="158">
        <f>Y116</f>
        <v>1117</v>
      </c>
      <c r="V33" s="36" t="s">
        <v>759</v>
      </c>
      <c r="W33" s="186" t="s">
        <v>685</v>
      </c>
      <c r="X33" s="186" t="s">
        <v>760</v>
      </c>
      <c r="Y33" s="36">
        <f ca="1">IF(Y$2=0,INDIRECT(W33&amp;"!"&amp;X33&amp;$AB$2),0)</f>
        <v>0</v>
      </c>
      <c r="Z33" s="36"/>
      <c r="AA33" s="188" t="str">
        <f>+'ごみ処理概要'!B33</f>
        <v>10443</v>
      </c>
      <c r="AB33" s="36">
        <v>33</v>
      </c>
      <c r="AD33" s="188" t="s">
        <v>761</v>
      </c>
      <c r="AE33" s="36" t="s">
        <v>73</v>
      </c>
    </row>
    <row r="34" spans="12:31" ht="15" customHeight="1">
      <c r="L34" s="67" t="s">
        <v>501</v>
      </c>
      <c r="M34" s="157">
        <f>Y78</f>
        <v>1761</v>
      </c>
      <c r="N34" s="157">
        <f>Y97</f>
        <v>9812</v>
      </c>
      <c r="O34" s="158">
        <f>Y117</f>
        <v>491</v>
      </c>
      <c r="V34" s="36" t="s">
        <v>762</v>
      </c>
      <c r="W34" s="186" t="s">
        <v>685</v>
      </c>
      <c r="X34" s="186" t="s">
        <v>763</v>
      </c>
      <c r="Y34" s="36">
        <f ca="1">IF(Y$2=0,INDIRECT(W34&amp;"!"&amp;X34&amp;$AB$2),0)</f>
        <v>241</v>
      </c>
      <c r="Z34" s="36"/>
      <c r="AA34" s="188" t="str">
        <f>+'ごみ処理概要'!B34</f>
        <v>10444</v>
      </c>
      <c r="AB34" s="36">
        <v>34</v>
      </c>
      <c r="AD34" s="188" t="s">
        <v>764</v>
      </c>
      <c r="AE34" s="36" t="s">
        <v>74</v>
      </c>
    </row>
    <row r="35" spans="12:31" ht="15" customHeight="1">
      <c r="L35" s="67" t="s">
        <v>8</v>
      </c>
      <c r="M35" s="157">
        <f>Y79</f>
        <v>683</v>
      </c>
      <c r="N35" s="157">
        <f>Y98</f>
        <v>3323</v>
      </c>
      <c r="O35" s="158">
        <f>Y118</f>
        <v>170</v>
      </c>
      <c r="V35" s="36" t="s">
        <v>765</v>
      </c>
      <c r="W35" s="186" t="s">
        <v>685</v>
      </c>
      <c r="X35" s="186" t="s">
        <v>766</v>
      </c>
      <c r="Y35" s="36">
        <f ca="1">IF(Y$2=0,INDIRECT(W35&amp;"!"&amp;X35&amp;$AB$2),0)</f>
        <v>0</v>
      </c>
      <c r="Z35" s="36"/>
      <c r="AA35" s="188" t="str">
        <f>+'ごみ処理概要'!B35</f>
        <v>10448</v>
      </c>
      <c r="AB35" s="36">
        <v>35</v>
      </c>
      <c r="AD35" s="188" t="s">
        <v>767</v>
      </c>
      <c r="AE35" s="36" t="s">
        <v>75</v>
      </c>
    </row>
    <row r="36" spans="2:31" ht="15" customHeight="1">
      <c r="B36" s="295" t="str">
        <f>"計画収集ごみ量（混合ごみ＋可燃ごみ＋不燃ごみ＋資源ごみ＋粗大ごみ＋その他）＝"&amp;TEXT(E18+F18,"#,##0")&amp;"t/年"</f>
        <v>計画収集ごみ量（混合ごみ＋可燃ごみ＋不燃ごみ＋資源ごみ＋粗大ごみ＋その他）＝651,436t/年</v>
      </c>
      <c r="L36" s="67" t="s">
        <v>504</v>
      </c>
      <c r="M36" s="157">
        <f>Y80</f>
        <v>6</v>
      </c>
      <c r="N36" s="157">
        <f>Y99</f>
        <v>37</v>
      </c>
      <c r="O36" s="158">
        <f>Y119</f>
        <v>1</v>
      </c>
      <c r="V36" s="36" t="s">
        <v>768</v>
      </c>
      <c r="W36" s="186" t="s">
        <v>685</v>
      </c>
      <c r="X36" s="186" t="s">
        <v>769</v>
      </c>
      <c r="Y36" s="36">
        <f ca="1">IF(Y$2=0,INDIRECT(W36&amp;"!"&amp;X36&amp;$AB$2),0)</f>
        <v>63484</v>
      </c>
      <c r="Z36" s="36"/>
      <c r="AA36" s="188" t="str">
        <f>+'ごみ処理概要'!B36</f>
        <v>10449</v>
      </c>
      <c r="AB36" s="36">
        <v>36</v>
      </c>
      <c r="AD36" s="188" t="s">
        <v>770</v>
      </c>
      <c r="AE36" s="36" t="s">
        <v>76</v>
      </c>
    </row>
    <row r="37" spans="2:31" ht="15" customHeight="1">
      <c r="B37" s="296" t="str">
        <f>"ごみ搬入量（計画収集ごみ量＋直接搬入ごみ量）＝"&amp;TEXT(E18+E25+F18+F25,"#,##0")&amp;"t/年"</f>
        <v>ごみ搬入量（計画収集ごみ量＋直接搬入ごみ量）＝755,589t/年</v>
      </c>
      <c r="L37" s="67" t="s">
        <v>771</v>
      </c>
      <c r="M37" s="157">
        <f>Y81</f>
        <v>730</v>
      </c>
      <c r="N37" s="157">
        <f>Y100</f>
        <v>3110</v>
      </c>
      <c r="O37" s="158">
        <f>Y120</f>
        <v>1</v>
      </c>
      <c r="V37" s="36" t="s">
        <v>772</v>
      </c>
      <c r="W37" s="186" t="s">
        <v>685</v>
      </c>
      <c r="X37" s="186" t="s">
        <v>773</v>
      </c>
      <c r="Y37" s="36">
        <f ca="1">IF(Y$2=0,INDIRECT(W37&amp;"!"&amp;X37&amp;$AB$2),0)</f>
        <v>3399</v>
      </c>
      <c r="Z37" s="36"/>
      <c r="AA37" s="188" t="str">
        <f>+'ごみ処理概要'!B37</f>
        <v>10464</v>
      </c>
      <c r="AB37" s="36">
        <v>37</v>
      </c>
      <c r="AD37" s="188" t="s">
        <v>774</v>
      </c>
      <c r="AE37" s="36" t="s">
        <v>77</v>
      </c>
    </row>
    <row r="38" spans="2:31" ht="15" customHeight="1">
      <c r="B38" s="297" t="str">
        <f>"ごみ総排出量（ごみ搬入量＋集団回収量）＝"&amp;TEXT(E32,"#,###0")&amp;"t/年"</f>
        <v>ごみ総排出量（ごみ搬入量＋集団回収量）＝803,030t/年</v>
      </c>
      <c r="L38" s="67" t="s">
        <v>775</v>
      </c>
      <c r="M38" s="157">
        <f>Y82</f>
        <v>558</v>
      </c>
      <c r="N38" s="157">
        <f>Y101</f>
        <v>55</v>
      </c>
      <c r="O38" s="158">
        <f>Y121</f>
        <v>0</v>
      </c>
      <c r="V38" s="36" t="s">
        <v>776</v>
      </c>
      <c r="W38" s="186" t="s">
        <v>685</v>
      </c>
      <c r="X38" s="186" t="s">
        <v>777</v>
      </c>
      <c r="Y38" s="36">
        <f ca="1">IF(Y$2=0,INDIRECT(W38&amp;"!"&amp;X38&amp;$AB$2),0)</f>
        <v>5733</v>
      </c>
      <c r="Z38" s="36"/>
      <c r="AA38" s="188" t="str">
        <f>+'ごみ処理概要'!B38</f>
        <v>10521</v>
      </c>
      <c r="AB38" s="36">
        <v>38</v>
      </c>
      <c r="AD38" s="188" t="s">
        <v>778</v>
      </c>
      <c r="AE38" s="36" t="s">
        <v>78</v>
      </c>
    </row>
    <row r="39" spans="2:31" ht="15" customHeight="1">
      <c r="B39" s="297" t="str">
        <f>"ごみ総処理量（直接最終処分量＋直接焼却量＋焼却以外の中間処理量＋直接資源化量）＝"&amp;TEXT(L27,"#,##0")&amp;"t/年"</f>
        <v>ごみ総処理量（直接最終処分量＋直接焼却量＋焼却以外の中間処理量＋直接資源化量）＝755,589t/年</v>
      </c>
      <c r="L39" s="67" t="s">
        <v>510</v>
      </c>
      <c r="M39" s="157">
        <f>Y83</f>
        <v>234</v>
      </c>
      <c r="N39" s="157">
        <f>Y102</f>
        <v>100</v>
      </c>
      <c r="O39" s="158">
        <f>Y122</f>
        <v>60</v>
      </c>
      <c r="V39" s="36" t="s">
        <v>779</v>
      </c>
      <c r="W39" s="186" t="s">
        <v>685</v>
      </c>
      <c r="X39" s="186" t="s">
        <v>780</v>
      </c>
      <c r="Y39" s="36">
        <f ca="1">IF(Y$2=0,INDIRECT(W39&amp;"!"&amp;X39&amp;$AB$2),0)</f>
        <v>9</v>
      </c>
      <c r="Z39" s="36"/>
      <c r="AA39" s="188" t="str">
        <f>+'ごみ処理概要'!B39</f>
        <v>10522</v>
      </c>
      <c r="AB39" s="36">
        <v>39</v>
      </c>
      <c r="AD39" s="188" t="s">
        <v>781</v>
      </c>
      <c r="AE39" s="36" t="s">
        <v>79</v>
      </c>
    </row>
    <row r="40" spans="2:31" ht="15" customHeight="1">
      <c r="B40" s="296" t="str">
        <f>"１人１日あたりごみ排出量（ごみ総排出量/総人口）＝"&amp;TEXT(E32/E8/365*1000000,"#,##0")&amp;"g/人日"</f>
        <v>１人１日あたりごみ排出量（ごみ総排出量/総人口）＝1,096g/人日</v>
      </c>
      <c r="L40" s="67" t="s">
        <v>512</v>
      </c>
      <c r="M40" s="143" t="s">
        <v>14</v>
      </c>
      <c r="N40" s="157">
        <f>Y103</f>
        <v>282</v>
      </c>
      <c r="O40" s="144" t="s">
        <v>14</v>
      </c>
      <c r="V40" s="36" t="s">
        <v>782</v>
      </c>
      <c r="W40" s="186" t="s">
        <v>685</v>
      </c>
      <c r="X40" s="186" t="s">
        <v>783</v>
      </c>
      <c r="Y40" s="36">
        <f ca="1">IF(Y$2=0,INDIRECT(W40&amp;"!"&amp;X40&amp;$AB$2),0)</f>
        <v>2269</v>
      </c>
      <c r="Z40" s="36"/>
      <c r="AA40" s="188" t="str">
        <f>+'ごみ処理概要'!B40</f>
        <v>10523</v>
      </c>
      <c r="AB40" s="36">
        <v>40</v>
      </c>
      <c r="AD40" s="188" t="s">
        <v>784</v>
      </c>
      <c r="AE40" s="36" t="s">
        <v>80</v>
      </c>
    </row>
    <row r="41" spans="2:31" ht="15" customHeight="1">
      <c r="B41" s="296" t="str">
        <f>"リサイクル率（[資源化量合計＋集団回収量]/[ごみ処理量＋集団回収量]）＝"&amp;TEXT((O27+O50)/(L27+O50)*100,"##.##")&amp;"％"</f>
        <v>リサイクル率（[資源化量合計＋集団回収量]/[ごみ処理量＋集団回収量]）＝15.08％</v>
      </c>
      <c r="L41" s="67" t="s">
        <v>514</v>
      </c>
      <c r="M41" s="143" t="s">
        <v>14</v>
      </c>
      <c r="N41" s="157">
        <f>Y104</f>
        <v>0</v>
      </c>
      <c r="O41" s="144" t="s">
        <v>14</v>
      </c>
      <c r="W41" s="186"/>
      <c r="X41" s="186"/>
      <c r="Z41" s="36"/>
      <c r="AA41" s="188" t="str">
        <f>+'ごみ処理概要'!B41</f>
        <v>10524</v>
      </c>
      <c r="AB41" s="36">
        <v>41</v>
      </c>
      <c r="AD41" s="188" t="s">
        <v>785</v>
      </c>
      <c r="AE41" s="36" t="s">
        <v>81</v>
      </c>
    </row>
    <row r="42" spans="2:31" ht="15" customHeight="1">
      <c r="B42" s="296" t="str">
        <f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中間処理による減量化量（施設処理量-施設処理後資源化量-施設処理後残渣処分量）＝585,197t/年</v>
      </c>
      <c r="L42" s="67" t="s">
        <v>516</v>
      </c>
      <c r="M42" s="143" t="s">
        <v>14</v>
      </c>
      <c r="N42" s="157">
        <f>Y105</f>
        <v>20</v>
      </c>
      <c r="O42" s="144" t="s">
        <v>14</v>
      </c>
      <c r="V42" s="36" t="s">
        <v>680</v>
      </c>
      <c r="W42" s="186" t="s">
        <v>786</v>
      </c>
      <c r="X42" s="36" t="s">
        <v>35</v>
      </c>
      <c r="Y42" s="36">
        <f ca="1">IF(Y$2=0,INDIRECT(W42&amp;"!"&amp;X42&amp;$AB$2),0)</f>
        <v>642523</v>
      </c>
      <c r="Z42" s="36"/>
      <c r="AA42" s="188" t="str">
        <f>+'ごみ処理概要'!B42</f>
        <v>10525</v>
      </c>
      <c r="AB42" s="36">
        <v>42</v>
      </c>
      <c r="AD42" s="188" t="s">
        <v>787</v>
      </c>
      <c r="AE42" s="36" t="s">
        <v>82</v>
      </c>
    </row>
    <row r="43" spans="12:31" ht="15" customHeight="1">
      <c r="L43" s="67" t="s">
        <v>788</v>
      </c>
      <c r="M43" s="143" t="s">
        <v>14</v>
      </c>
      <c r="N43" s="157">
        <f>Y106</f>
        <v>4283</v>
      </c>
      <c r="O43" s="144" t="s">
        <v>14</v>
      </c>
      <c r="U43" s="1" t="s">
        <v>683</v>
      </c>
      <c r="V43" s="36" t="s">
        <v>660</v>
      </c>
      <c r="W43" s="186" t="s">
        <v>786</v>
      </c>
      <c r="X43" s="36" t="s">
        <v>789</v>
      </c>
      <c r="Y43" s="36">
        <f ca="1">IF(Y$2=0,INDIRECT(W43&amp;"!"&amp;X43&amp;$AB$2),0)</f>
        <v>14736</v>
      </c>
      <c r="Z43" s="36"/>
      <c r="AA43" s="188">
        <f>+'ごみ処理概要'!B43</f>
        <v>0</v>
      </c>
      <c r="AB43" s="36">
        <v>43</v>
      </c>
      <c r="AD43" s="188" t="s">
        <v>790</v>
      </c>
      <c r="AE43" s="36" t="s">
        <v>83</v>
      </c>
    </row>
    <row r="44" spans="12:31" ht="15" customHeight="1">
      <c r="L44" s="67" t="s">
        <v>791</v>
      </c>
      <c r="M44" s="143" t="s">
        <v>14</v>
      </c>
      <c r="N44" s="157">
        <f>Y107</f>
        <v>0</v>
      </c>
      <c r="O44" s="144" t="s">
        <v>14</v>
      </c>
      <c r="U44" s="1" t="s">
        <v>683</v>
      </c>
      <c r="V44" s="36" t="s">
        <v>169</v>
      </c>
      <c r="W44" s="186" t="s">
        <v>786</v>
      </c>
      <c r="X44" s="36" t="s">
        <v>792</v>
      </c>
      <c r="Y44" s="36">
        <f ca="1">IF(Y$2=0,INDIRECT(W44&amp;"!"&amp;X44&amp;$AB$2),0)</f>
        <v>0</v>
      </c>
      <c r="Z44" s="36"/>
      <c r="AA44" s="188">
        <f>+'ごみ処理概要'!B44</f>
        <v>0</v>
      </c>
      <c r="AB44" s="36">
        <v>44</v>
      </c>
      <c r="AD44" s="188" t="s">
        <v>793</v>
      </c>
      <c r="AE44" s="36" t="s">
        <v>84</v>
      </c>
    </row>
    <row r="45" spans="11:31" ht="15" customHeight="1">
      <c r="K45" s="49"/>
      <c r="L45" s="67" t="s">
        <v>794</v>
      </c>
      <c r="M45" s="143" t="s">
        <v>14</v>
      </c>
      <c r="N45" s="157">
        <f>Y108</f>
        <v>0</v>
      </c>
      <c r="O45" s="144" t="s">
        <v>14</v>
      </c>
      <c r="U45" s="1" t="s">
        <v>683</v>
      </c>
      <c r="V45" s="36" t="s">
        <v>171</v>
      </c>
      <c r="W45" s="186" t="s">
        <v>786</v>
      </c>
      <c r="X45" s="36" t="s">
        <v>795</v>
      </c>
      <c r="Y45" s="36">
        <f ca="1">IF(Y$2=0,INDIRECT(W45&amp;"!"&amp;X45&amp;$AB$2),0)</f>
        <v>0</v>
      </c>
      <c r="Z45" s="36"/>
      <c r="AA45" s="188">
        <f>+'ごみ処理概要'!B45</f>
        <v>0</v>
      </c>
      <c r="AB45" s="36">
        <v>45</v>
      </c>
      <c r="AD45" s="188" t="s">
        <v>796</v>
      </c>
      <c r="AE45" s="36" t="s">
        <v>85</v>
      </c>
    </row>
    <row r="46" spans="11:31" ht="15" customHeight="1">
      <c r="K46" s="49"/>
      <c r="L46" s="67" t="s">
        <v>125</v>
      </c>
      <c r="M46" s="143" t="s">
        <v>14</v>
      </c>
      <c r="N46" s="157">
        <f>Y109</f>
        <v>0</v>
      </c>
      <c r="O46" s="144" t="s">
        <v>14</v>
      </c>
      <c r="U46" s="1" t="s">
        <v>683</v>
      </c>
      <c r="V46" s="36" t="s">
        <v>173</v>
      </c>
      <c r="W46" s="186" t="s">
        <v>786</v>
      </c>
      <c r="X46" s="36" t="s">
        <v>695</v>
      </c>
      <c r="Y46" s="36">
        <f ca="1">IF(Y$2=0,INDIRECT(W46&amp;"!"&amp;X46&amp;$AB$2),0)</f>
        <v>0</v>
      </c>
      <c r="Z46" s="36"/>
      <c r="AA46" s="188">
        <f>+'ごみ処理概要'!B46</f>
        <v>0</v>
      </c>
      <c r="AB46" s="36">
        <v>46</v>
      </c>
      <c r="AD46" s="188" t="s">
        <v>797</v>
      </c>
      <c r="AE46" s="36" t="s">
        <v>86</v>
      </c>
    </row>
    <row r="47" spans="11:31" ht="15" customHeight="1">
      <c r="K47" s="49"/>
      <c r="L47" s="67" t="s">
        <v>798</v>
      </c>
      <c r="M47" s="143" t="s">
        <v>14</v>
      </c>
      <c r="N47" s="157">
        <f>Y110</f>
        <v>0</v>
      </c>
      <c r="O47" s="144" t="s">
        <v>14</v>
      </c>
      <c r="U47" s="1" t="s">
        <v>683</v>
      </c>
      <c r="V47" s="36" t="s">
        <v>175</v>
      </c>
      <c r="W47" s="186" t="s">
        <v>786</v>
      </c>
      <c r="X47" s="36" t="s">
        <v>799</v>
      </c>
      <c r="Y47" s="36">
        <f ca="1">IF(Y$2=0,INDIRECT(W47&amp;"!"&amp;X47&amp;$AB$2),0)</f>
        <v>6</v>
      </c>
      <c r="Z47" s="36"/>
      <c r="AA47" s="188">
        <f>+'ごみ処理概要'!B47</f>
        <v>0</v>
      </c>
      <c r="AB47" s="36">
        <v>47</v>
      </c>
      <c r="AD47" s="188" t="s">
        <v>800</v>
      </c>
      <c r="AE47" s="36" t="s">
        <v>87</v>
      </c>
    </row>
    <row r="48" spans="11:31" ht="15" customHeight="1">
      <c r="K48" s="49"/>
      <c r="L48" s="68" t="s">
        <v>801</v>
      </c>
      <c r="M48" s="157">
        <f>Y91</f>
        <v>7</v>
      </c>
      <c r="N48" s="157">
        <f>Y111</f>
        <v>41.4</v>
      </c>
      <c r="O48" s="158">
        <f>Y130</f>
        <v>1</v>
      </c>
      <c r="U48" s="1" t="s">
        <v>683</v>
      </c>
      <c r="V48" s="36" t="s">
        <v>177</v>
      </c>
      <c r="W48" s="186" t="s">
        <v>786</v>
      </c>
      <c r="X48" s="36" t="s">
        <v>802</v>
      </c>
      <c r="Y48" s="36">
        <f ca="1">IF(Y$2=0,INDIRECT(W48&amp;"!"&amp;X48&amp;$AB$2),0)</f>
        <v>1007</v>
      </c>
      <c r="Z48" s="36"/>
      <c r="AA48" s="188">
        <f>+'ごみ処理概要'!B48</f>
        <v>0</v>
      </c>
      <c r="AB48" s="36">
        <v>48</v>
      </c>
      <c r="AD48" s="188" t="s">
        <v>803</v>
      </c>
      <c r="AE48" s="36" t="s">
        <v>88</v>
      </c>
    </row>
    <row r="49" spans="12:31" ht="15" customHeight="1" thickBot="1">
      <c r="L49" s="69" t="s">
        <v>398</v>
      </c>
      <c r="M49" s="160">
        <f>Y92</f>
        <v>157</v>
      </c>
      <c r="N49" s="157">
        <f>Y112</f>
        <v>5322</v>
      </c>
      <c r="O49" s="177">
        <f>Y131</f>
        <v>7</v>
      </c>
      <c r="U49" s="1" t="s">
        <v>683</v>
      </c>
      <c r="V49" s="36" t="s">
        <v>697</v>
      </c>
      <c r="W49" s="186" t="s">
        <v>786</v>
      </c>
      <c r="X49" s="36" t="s">
        <v>804</v>
      </c>
      <c r="Y49" s="36">
        <f ca="1">IF(Y$2=0,INDIRECT(W49&amp;"!"&amp;X49&amp;$AB$2),0)</f>
        <v>0</v>
      </c>
      <c r="Z49" s="36"/>
      <c r="AA49" s="188">
        <f>+'ごみ処理概要'!B49</f>
        <v>0</v>
      </c>
      <c r="AB49" s="36">
        <v>49</v>
      </c>
      <c r="AD49" s="188" t="s">
        <v>805</v>
      </c>
      <c r="AE49" s="36" t="s">
        <v>89</v>
      </c>
    </row>
    <row r="50" spans="12:31" ht="15" customHeight="1" thickBot="1">
      <c r="L50" s="32" t="s">
        <v>1</v>
      </c>
      <c r="M50" s="166">
        <f>SUM(M30:M49)</f>
        <v>27705</v>
      </c>
      <c r="N50" s="166">
        <f>SUM(N30:N49)</f>
        <v>45957.4</v>
      </c>
      <c r="O50" s="167">
        <f>SUM(O30:O49)</f>
        <v>47441</v>
      </c>
      <c r="U50" s="1" t="s">
        <v>671</v>
      </c>
      <c r="V50" s="36" t="s">
        <v>660</v>
      </c>
      <c r="W50" s="186" t="s">
        <v>786</v>
      </c>
      <c r="X50" s="36" t="s">
        <v>39</v>
      </c>
      <c r="Y50" s="36">
        <f ca="1">IF(Y$2=0,INDIRECT(W50&amp;"!"&amp;X50&amp;$AB$2),0)</f>
        <v>52997</v>
      </c>
      <c r="Z50" s="36"/>
      <c r="AA50" s="188">
        <f>+'ごみ処理概要'!B50</f>
        <v>0</v>
      </c>
      <c r="AB50" s="36">
        <v>50</v>
      </c>
      <c r="AD50" s="188" t="s">
        <v>806</v>
      </c>
      <c r="AE50" s="36" t="s">
        <v>90</v>
      </c>
    </row>
    <row r="51" spans="12:31" ht="15" customHeight="1">
      <c r="L51" s="50"/>
      <c r="M51" s="51"/>
      <c r="U51" s="1" t="s">
        <v>671</v>
      </c>
      <c r="V51" s="36" t="s">
        <v>169</v>
      </c>
      <c r="W51" s="186" t="s">
        <v>786</v>
      </c>
      <c r="X51" s="36" t="s">
        <v>40</v>
      </c>
      <c r="Y51" s="36">
        <f ca="1">IF(Y$2=0,INDIRECT(W51&amp;"!"&amp;X51&amp;$AB$2),0)</f>
        <v>750</v>
      </c>
      <c r="Z51" s="36"/>
      <c r="AA51" s="188">
        <f>+'ごみ処理概要'!B51</f>
        <v>0</v>
      </c>
      <c r="AB51" s="36">
        <v>51</v>
      </c>
      <c r="AD51" s="188" t="s">
        <v>807</v>
      </c>
      <c r="AE51" s="36" t="s">
        <v>91</v>
      </c>
    </row>
    <row r="52" spans="21:31" ht="15" customHeight="1" hidden="1">
      <c r="U52" s="1" t="s">
        <v>671</v>
      </c>
      <c r="V52" s="36" t="s">
        <v>171</v>
      </c>
      <c r="W52" s="186" t="s">
        <v>786</v>
      </c>
      <c r="X52" s="36" t="s">
        <v>37</v>
      </c>
      <c r="Y52" s="36">
        <f ca="1">IF(Y$2=0,INDIRECT(W52&amp;"!"&amp;X52&amp;$AB$2),0)</f>
        <v>0</v>
      </c>
      <c r="Z52" s="36"/>
      <c r="AA52" s="188">
        <f>+'ごみ処理概要'!B52</f>
        <v>0</v>
      </c>
      <c r="AB52" s="36">
        <v>52</v>
      </c>
      <c r="AD52" s="188" t="s">
        <v>808</v>
      </c>
      <c r="AE52" s="36" t="s">
        <v>92</v>
      </c>
    </row>
    <row r="53" spans="21:28" ht="15" customHeight="1" hidden="1">
      <c r="U53" s="1" t="s">
        <v>671</v>
      </c>
      <c r="V53" s="36" t="s">
        <v>173</v>
      </c>
      <c r="W53" s="186" t="s">
        <v>786</v>
      </c>
      <c r="X53" s="36" t="s">
        <v>41</v>
      </c>
      <c r="Y53" s="36">
        <f ca="1">IF(Y$2=0,INDIRECT(W53&amp;"!"&amp;X53&amp;$AB$2),0)</f>
        <v>0</v>
      </c>
      <c r="Z53" s="36"/>
      <c r="AA53" s="188">
        <f>+'ごみ処理概要'!B53</f>
        <v>0</v>
      </c>
      <c r="AB53" s="36">
        <v>53</v>
      </c>
    </row>
    <row r="54" spans="21:28" ht="15" customHeight="1" hidden="1">
      <c r="U54" s="1" t="s">
        <v>671</v>
      </c>
      <c r="V54" s="36" t="s">
        <v>175</v>
      </c>
      <c r="W54" s="186" t="s">
        <v>786</v>
      </c>
      <c r="X54" s="36" t="s">
        <v>42</v>
      </c>
      <c r="Y54" s="36">
        <f ca="1">IF(Y$2=0,INDIRECT(W54&amp;"!"&amp;X54&amp;$AB$2),0)</f>
        <v>7527</v>
      </c>
      <c r="Z54" s="36"/>
      <c r="AA54" s="188">
        <f>+'ごみ処理概要'!B54</f>
        <v>0</v>
      </c>
      <c r="AB54" s="36">
        <v>54</v>
      </c>
    </row>
    <row r="55" spans="21:28" ht="15" customHeight="1" hidden="1">
      <c r="U55" s="1" t="s">
        <v>671</v>
      </c>
      <c r="V55" s="36" t="s">
        <v>177</v>
      </c>
      <c r="W55" s="186" t="s">
        <v>786</v>
      </c>
      <c r="X55" s="36" t="s">
        <v>43</v>
      </c>
      <c r="Y55" s="36">
        <f ca="1">IF(Y$2=0,INDIRECT(W55&amp;"!"&amp;X55&amp;$AB$2),0)</f>
        <v>20192</v>
      </c>
      <c r="Z55" s="36"/>
      <c r="AA55" s="188">
        <f>+'ごみ処理概要'!B55</f>
        <v>0</v>
      </c>
      <c r="AB55" s="36">
        <v>55</v>
      </c>
    </row>
    <row r="56" spans="21:28" ht="15" customHeight="1" hidden="1">
      <c r="U56" s="1" t="s">
        <v>671</v>
      </c>
      <c r="V56" s="36" t="s">
        <v>697</v>
      </c>
      <c r="W56" s="186" t="s">
        <v>786</v>
      </c>
      <c r="X56" s="36" t="s">
        <v>38</v>
      </c>
      <c r="Y56" s="36">
        <f ca="1">IF(Y$2=0,INDIRECT(W56&amp;"!"&amp;X56&amp;$AB$2),0)</f>
        <v>626</v>
      </c>
      <c r="Z56" s="36"/>
      <c r="AA56" s="188">
        <f>+'ごみ処理概要'!B56</f>
        <v>0</v>
      </c>
      <c r="AB56" s="36">
        <v>56</v>
      </c>
    </row>
    <row r="57" spans="22:28" ht="15" customHeight="1" hidden="1">
      <c r="V57" s="36" t="s">
        <v>657</v>
      </c>
      <c r="W57" s="186" t="s">
        <v>786</v>
      </c>
      <c r="X57" s="36" t="s">
        <v>44</v>
      </c>
      <c r="Y57" s="36">
        <f ca="1">IF(Y$2=0,INDIRECT(W57&amp;"!"&amp;X57&amp;$AB$2),0)</f>
        <v>27705</v>
      </c>
      <c r="Z57" s="36"/>
      <c r="AA57" s="188">
        <f>+'ごみ処理概要'!B57</f>
        <v>0</v>
      </c>
      <c r="AB57" s="36">
        <v>57</v>
      </c>
    </row>
    <row r="58" spans="22:28" ht="15" customHeight="1" hidden="1">
      <c r="V58" s="36" t="s">
        <v>655</v>
      </c>
      <c r="W58" s="186" t="s">
        <v>786</v>
      </c>
      <c r="X58" s="36" t="s">
        <v>45</v>
      </c>
      <c r="Y58" s="36">
        <f ca="1">IF(Y$2=0,INDIRECT(W58&amp;"!"&amp;X58&amp;$AB$2),0)</f>
        <v>3269</v>
      </c>
      <c r="Z58" s="36"/>
      <c r="AA58" s="188">
        <f>+'ごみ処理概要'!B58</f>
        <v>0</v>
      </c>
      <c r="AB58" s="36">
        <v>58</v>
      </c>
    </row>
    <row r="59" spans="21:28" ht="15" customHeight="1" hidden="1">
      <c r="U59" s="1" t="s">
        <v>809</v>
      </c>
      <c r="V59" s="36" t="s">
        <v>166</v>
      </c>
      <c r="W59" s="186" t="s">
        <v>786</v>
      </c>
      <c r="X59" s="36" t="s">
        <v>810</v>
      </c>
      <c r="Y59" s="36">
        <f ca="1">IF(Y$2=0,INDIRECT(W59&amp;"!"&amp;X59&amp;$AB$2),0)</f>
        <v>76248</v>
      </c>
      <c r="Z59" s="36"/>
      <c r="AA59" s="188">
        <f>+'ごみ処理概要'!B59</f>
        <v>0</v>
      </c>
      <c r="AB59" s="36">
        <v>59</v>
      </c>
    </row>
    <row r="60" spans="21:28" ht="13.5" hidden="1">
      <c r="U60" s="1" t="s">
        <v>809</v>
      </c>
      <c r="V60" s="36" t="s">
        <v>660</v>
      </c>
      <c r="W60" s="186" t="s">
        <v>786</v>
      </c>
      <c r="X60" s="36" t="s">
        <v>811</v>
      </c>
      <c r="Y60" s="36">
        <f ca="1">IF(Y$2=0,INDIRECT(W60&amp;"!"&amp;X60&amp;$AB$2),0)</f>
        <v>15541</v>
      </c>
      <c r="Z60" s="36"/>
      <c r="AA60" s="188">
        <f>+'ごみ処理概要'!B60</f>
        <v>0</v>
      </c>
      <c r="AB60" s="36">
        <v>60</v>
      </c>
    </row>
    <row r="61" spans="21:28" ht="13.5" hidden="1">
      <c r="U61" s="1" t="s">
        <v>809</v>
      </c>
      <c r="V61" s="36" t="s">
        <v>169</v>
      </c>
      <c r="W61" s="186" t="s">
        <v>786</v>
      </c>
      <c r="X61" s="36" t="s">
        <v>812</v>
      </c>
      <c r="Y61" s="36">
        <f ca="1">IF(Y$2=0,INDIRECT(W61&amp;"!"&amp;X61&amp;$AB$2),0)</f>
        <v>2</v>
      </c>
      <c r="Z61" s="36"/>
      <c r="AA61" s="188">
        <f>+'ごみ処理概要'!B61</f>
        <v>0</v>
      </c>
      <c r="AB61" s="36">
        <v>61</v>
      </c>
    </row>
    <row r="62" spans="21:28" ht="13.5" hidden="1">
      <c r="U62" s="1" t="s">
        <v>809</v>
      </c>
      <c r="V62" s="36" t="s">
        <v>171</v>
      </c>
      <c r="W62" s="186" t="s">
        <v>786</v>
      </c>
      <c r="X62" s="36" t="s">
        <v>813</v>
      </c>
      <c r="Y62" s="36">
        <f ca="1">IF(Y$2=0,INDIRECT(W62&amp;"!"&amp;X62&amp;$AB$2),0)</f>
        <v>0</v>
      </c>
      <c r="Z62" s="36"/>
      <c r="AA62" s="188">
        <f>+'ごみ処理概要'!B62</f>
        <v>0</v>
      </c>
      <c r="AB62" s="36">
        <v>62</v>
      </c>
    </row>
    <row r="63" spans="21:28" ht="13.5" hidden="1">
      <c r="U63" s="1" t="s">
        <v>809</v>
      </c>
      <c r="V63" s="36" t="s">
        <v>173</v>
      </c>
      <c r="W63" s="186" t="s">
        <v>786</v>
      </c>
      <c r="X63" s="36" t="s">
        <v>814</v>
      </c>
      <c r="Y63" s="36">
        <f ca="1">IF(Y$2=0,INDIRECT(W63&amp;"!"&amp;X63&amp;$AB$2),0)</f>
        <v>0</v>
      </c>
      <c r="Z63" s="36"/>
      <c r="AA63" s="188">
        <f>+'ごみ処理概要'!B63</f>
        <v>0</v>
      </c>
      <c r="AB63" s="36">
        <v>63</v>
      </c>
    </row>
    <row r="64" spans="21:28" ht="13.5" hidden="1">
      <c r="U64" s="1" t="s">
        <v>809</v>
      </c>
      <c r="V64" s="36" t="s">
        <v>175</v>
      </c>
      <c r="W64" s="186" t="s">
        <v>786</v>
      </c>
      <c r="X64" s="36" t="s">
        <v>815</v>
      </c>
      <c r="Y64" s="36">
        <f ca="1">IF(Y$2=0,INDIRECT(W64&amp;"!"&amp;X64&amp;$AB$2),0)</f>
        <v>49</v>
      </c>
      <c r="Z64" s="36"/>
      <c r="AA64" s="188">
        <f>+'ごみ処理概要'!B64</f>
        <v>0</v>
      </c>
      <c r="AB64" s="36">
        <v>64</v>
      </c>
    </row>
    <row r="65" spans="21:31" ht="13.5" hidden="1">
      <c r="U65" s="1" t="s">
        <v>809</v>
      </c>
      <c r="V65" s="36" t="s">
        <v>177</v>
      </c>
      <c r="W65" s="186" t="s">
        <v>786</v>
      </c>
      <c r="X65" s="36" t="s">
        <v>816</v>
      </c>
      <c r="Y65" s="36">
        <f ca="1">IF(Y$2=0,INDIRECT(W65&amp;"!"&amp;X65&amp;$AB$2),0)</f>
        <v>1050</v>
      </c>
      <c r="Z65" s="36"/>
      <c r="AA65" s="188">
        <f>+'ごみ処理概要'!B65</f>
        <v>0</v>
      </c>
      <c r="AB65" s="36">
        <v>65</v>
      </c>
      <c r="AC65" s="1"/>
      <c r="AE65" s="1"/>
    </row>
    <row r="66" spans="21:31" ht="13.5" hidden="1">
      <c r="U66" s="1" t="s">
        <v>809</v>
      </c>
      <c r="V66" s="36" t="s">
        <v>697</v>
      </c>
      <c r="W66" s="186" t="s">
        <v>786</v>
      </c>
      <c r="X66" s="36" t="s">
        <v>817</v>
      </c>
      <c r="Y66" s="36">
        <f ca="1">IF(Y$2=0,INDIRECT(W66&amp;"!"&amp;X66&amp;$AB$2),0)</f>
        <v>571</v>
      </c>
      <c r="Z66" s="36"/>
      <c r="AA66" s="188">
        <f>+'ごみ処理概要'!B66</f>
        <v>0</v>
      </c>
      <c r="AB66" s="36">
        <v>66</v>
      </c>
      <c r="AC66" s="1"/>
      <c r="AE66" s="1"/>
    </row>
    <row r="67" spans="21:31" ht="13.5" hidden="1">
      <c r="U67" s="1" t="s">
        <v>675</v>
      </c>
      <c r="V67" s="36" t="s">
        <v>166</v>
      </c>
      <c r="W67" s="186" t="s">
        <v>0</v>
      </c>
      <c r="X67" s="187" t="s">
        <v>804</v>
      </c>
      <c r="Y67" s="36">
        <f ca="1">IF(Y$2=0,INDIRECT(W67&amp;"!"&amp;X67&amp;$AB$2),0)</f>
        <v>518</v>
      </c>
      <c r="Z67" s="36"/>
      <c r="AA67" s="188">
        <f>+'ごみ処理概要'!B67</f>
        <v>0</v>
      </c>
      <c r="AB67" s="36">
        <v>67</v>
      </c>
      <c r="AC67" s="1"/>
      <c r="AE67" s="1"/>
    </row>
    <row r="68" spans="21:31" ht="13.5" hidden="1">
      <c r="U68" s="1" t="s">
        <v>675</v>
      </c>
      <c r="V68" s="36" t="s">
        <v>660</v>
      </c>
      <c r="W68" s="186" t="s">
        <v>0</v>
      </c>
      <c r="X68" s="187" t="s">
        <v>818</v>
      </c>
      <c r="Y68" s="36">
        <f ca="1">IF(Y$2=0,INDIRECT(W68&amp;"!"&amp;X68&amp;$AB$2),0)</f>
        <v>22720</v>
      </c>
      <c r="Z68" s="36"/>
      <c r="AA68" s="188">
        <f>+'ごみ処理概要'!B68</f>
        <v>0</v>
      </c>
      <c r="AB68" s="36">
        <v>68</v>
      </c>
      <c r="AC68" s="1"/>
      <c r="AE68" s="1"/>
    </row>
    <row r="69" spans="21:31" ht="13.5" hidden="1">
      <c r="U69" s="1" t="s">
        <v>675</v>
      </c>
      <c r="V69" s="36" t="s">
        <v>169</v>
      </c>
      <c r="W69" s="186" t="s">
        <v>0</v>
      </c>
      <c r="X69" s="187" t="s">
        <v>819</v>
      </c>
      <c r="Y69" s="36">
        <f ca="1">IF(Y$2=0,INDIRECT(W69&amp;"!"&amp;X69&amp;$AB$2),0)</f>
        <v>282</v>
      </c>
      <c r="Z69" s="36"/>
      <c r="AA69" s="188">
        <f>+'ごみ処理概要'!B69</f>
        <v>0</v>
      </c>
      <c r="AB69" s="36">
        <v>69</v>
      </c>
      <c r="AC69" s="1"/>
      <c r="AE69" s="1"/>
    </row>
    <row r="70" spans="21:31" ht="13.5" hidden="1">
      <c r="U70" s="1" t="s">
        <v>675</v>
      </c>
      <c r="V70" s="36" t="s">
        <v>171</v>
      </c>
      <c r="W70" s="186" t="s">
        <v>0</v>
      </c>
      <c r="X70" s="187" t="s">
        <v>735</v>
      </c>
      <c r="Y70" s="36">
        <f ca="1">IF(Y$2=0,INDIRECT(W70&amp;"!"&amp;X70&amp;$AB$2),0)</f>
        <v>0</v>
      </c>
      <c r="Z70" s="36"/>
      <c r="AA70" s="188">
        <f>+'ごみ処理概要'!B70</f>
        <v>0</v>
      </c>
      <c r="AB70" s="36">
        <v>70</v>
      </c>
      <c r="AC70" s="1"/>
      <c r="AE70" s="1"/>
    </row>
    <row r="71" spans="21:31" ht="13.5" hidden="1">
      <c r="U71" s="1" t="s">
        <v>675</v>
      </c>
      <c r="V71" s="36" t="s">
        <v>173</v>
      </c>
      <c r="W71" s="186" t="s">
        <v>0</v>
      </c>
      <c r="X71" s="187" t="s">
        <v>777</v>
      </c>
      <c r="Y71" s="36">
        <f ca="1">IF(Y$2=0,INDIRECT(W71&amp;"!"&amp;X71&amp;$AB$2),0)</f>
        <v>0</v>
      </c>
      <c r="Z71" s="36"/>
      <c r="AA71" s="188">
        <f>+'ごみ処理概要'!B71</f>
        <v>0</v>
      </c>
      <c r="AB71" s="36">
        <v>71</v>
      </c>
      <c r="AC71" s="1"/>
      <c r="AE71" s="1"/>
    </row>
    <row r="72" spans="21:31" ht="13.5" hidden="1">
      <c r="U72" s="1" t="s">
        <v>675</v>
      </c>
      <c r="V72" s="36" t="s">
        <v>175</v>
      </c>
      <c r="W72" s="186" t="s">
        <v>0</v>
      </c>
      <c r="X72" s="187" t="s">
        <v>820</v>
      </c>
      <c r="Y72" s="36">
        <f ca="1">IF(Y$2=0,INDIRECT(W72&amp;"!"&amp;X72&amp;$AB$2),0)</f>
        <v>4302.4</v>
      </c>
      <c r="Z72" s="36"/>
      <c r="AA72" s="188">
        <f>+'ごみ処理概要'!B72</f>
        <v>0</v>
      </c>
      <c r="AB72" s="36">
        <v>72</v>
      </c>
      <c r="AC72" s="1"/>
      <c r="AE72" s="1"/>
    </row>
    <row r="73" spans="21:31" ht="13.5" hidden="1">
      <c r="U73" s="1" t="s">
        <v>675</v>
      </c>
      <c r="V73" s="36" t="s">
        <v>177</v>
      </c>
      <c r="W73" s="186" t="s">
        <v>0</v>
      </c>
      <c r="X73" s="187" t="s">
        <v>821</v>
      </c>
      <c r="Y73" s="36">
        <f ca="1">IF(Y$2=0,INDIRECT(W73&amp;"!"&amp;X73&amp;$AB$2),0)</f>
        <v>18135</v>
      </c>
      <c r="Z73" s="36"/>
      <c r="AA73" s="188">
        <f>+'ごみ処理概要'!B73</f>
        <v>0</v>
      </c>
      <c r="AB73" s="36">
        <v>73</v>
      </c>
      <c r="AC73" s="1"/>
      <c r="AE73" s="1"/>
    </row>
    <row r="74" spans="21:31" ht="13.5" hidden="1">
      <c r="U74" s="1" t="s">
        <v>822</v>
      </c>
      <c r="V74" s="36" t="s">
        <v>493</v>
      </c>
      <c r="W74" s="186" t="s">
        <v>127</v>
      </c>
      <c r="X74" s="187" t="s">
        <v>698</v>
      </c>
      <c r="Y74" s="36">
        <f ca="1">IF(Y$2=0,INDIRECT(W74&amp;"!"&amp;X74&amp;$AB$2),0)</f>
        <v>22713</v>
      </c>
      <c r="Z74" s="36"/>
      <c r="AA74" s="188">
        <f>+'ごみ処理概要'!B74</f>
        <v>0</v>
      </c>
      <c r="AB74" s="36">
        <v>74</v>
      </c>
      <c r="AC74" s="1"/>
      <c r="AE74" s="1"/>
    </row>
    <row r="75" spans="21:31" ht="13.5" hidden="1">
      <c r="U75" s="1" t="s">
        <v>822</v>
      </c>
      <c r="V75" s="36" t="s">
        <v>495</v>
      </c>
      <c r="W75" s="186" t="s">
        <v>127</v>
      </c>
      <c r="X75" s="187" t="s">
        <v>823</v>
      </c>
      <c r="Y75" s="36">
        <f ca="1">IF(Y$2=0,INDIRECT(W75&amp;"!"&amp;X75&amp;$AB$2),0)</f>
        <v>86</v>
      </c>
      <c r="Z75" s="36"/>
      <c r="AA75" s="188">
        <f>+'ごみ処理概要'!B75</f>
        <v>0</v>
      </c>
      <c r="AB75" s="36">
        <v>75</v>
      </c>
      <c r="AC75" s="1"/>
      <c r="AE75" s="1"/>
    </row>
    <row r="76" spans="21:31" ht="13.5" hidden="1">
      <c r="U76" s="1" t="s">
        <v>822</v>
      </c>
      <c r="V76" s="36" t="s">
        <v>497</v>
      </c>
      <c r="W76" s="186" t="s">
        <v>127</v>
      </c>
      <c r="X76" s="187" t="s">
        <v>810</v>
      </c>
      <c r="Y76" s="36">
        <f ca="1">IF(Y$2=0,INDIRECT(W76&amp;"!"&amp;X76&amp;$AB$2),0)</f>
        <v>194</v>
      </c>
      <c r="Z76" s="36"/>
      <c r="AA76" s="188">
        <f>+'ごみ処理概要'!B76</f>
        <v>0</v>
      </c>
      <c r="AB76" s="36">
        <v>76</v>
      </c>
      <c r="AC76" s="1"/>
      <c r="AE76" s="1"/>
    </row>
    <row r="77" spans="21:31" ht="13.5" hidden="1">
      <c r="U77" s="1" t="s">
        <v>822</v>
      </c>
      <c r="V77" s="36" t="s">
        <v>499</v>
      </c>
      <c r="W77" s="186" t="s">
        <v>127</v>
      </c>
      <c r="X77" s="187" t="s">
        <v>824</v>
      </c>
      <c r="Y77" s="36">
        <f ca="1">IF(Y$2=0,INDIRECT(W77&amp;"!"&amp;X77&amp;$AB$2),0)</f>
        <v>576</v>
      </c>
      <c r="Z77" s="36"/>
      <c r="AA77" s="188">
        <f>+'ごみ処理概要'!B77</f>
        <v>0</v>
      </c>
      <c r="AB77" s="36">
        <v>77</v>
      </c>
      <c r="AC77" s="1"/>
      <c r="AE77" s="1"/>
    </row>
    <row r="78" spans="21:31" ht="13.5" hidden="1">
      <c r="U78" s="1" t="s">
        <v>822</v>
      </c>
      <c r="V78" s="36" t="s">
        <v>501</v>
      </c>
      <c r="W78" s="186" t="s">
        <v>127</v>
      </c>
      <c r="X78" s="187" t="s">
        <v>811</v>
      </c>
      <c r="Y78" s="36">
        <f ca="1">IF(Y$2=0,INDIRECT(W78&amp;"!"&amp;X78&amp;$AB$2),0)</f>
        <v>1761</v>
      </c>
      <c r="Z78" s="36"/>
      <c r="AA78" s="188">
        <f>+'ごみ処理概要'!B78</f>
        <v>0</v>
      </c>
      <c r="AB78" s="36">
        <v>78</v>
      </c>
      <c r="AC78" s="1"/>
      <c r="AE78" s="1"/>
    </row>
    <row r="79" spans="21:31" ht="13.5" hidden="1">
      <c r="U79" s="1" t="s">
        <v>822</v>
      </c>
      <c r="V79" s="36" t="s">
        <v>8</v>
      </c>
      <c r="W79" s="186" t="s">
        <v>127</v>
      </c>
      <c r="X79" s="187" t="s">
        <v>812</v>
      </c>
      <c r="Y79" s="36">
        <f ca="1">IF(Y$2=0,INDIRECT(W79&amp;"!"&amp;X79&amp;$AB$2),0)</f>
        <v>683</v>
      </c>
      <c r="Z79" s="36"/>
      <c r="AA79" s="188">
        <f>+'ごみ処理概要'!B79</f>
        <v>0</v>
      </c>
      <c r="AB79" s="36">
        <v>79</v>
      </c>
      <c r="AC79" s="1"/>
      <c r="AE79" s="1"/>
    </row>
    <row r="80" spans="21:31" ht="13.5" hidden="1">
      <c r="U80" s="1" t="s">
        <v>822</v>
      </c>
      <c r="V80" s="36" t="s">
        <v>504</v>
      </c>
      <c r="W80" s="186" t="s">
        <v>127</v>
      </c>
      <c r="X80" s="187" t="s">
        <v>813</v>
      </c>
      <c r="Y80" s="36">
        <f ca="1">IF(Y$2=0,INDIRECT(W80&amp;"!"&amp;X80&amp;$AB$2),0)</f>
        <v>6</v>
      </c>
      <c r="Z80" s="36"/>
      <c r="AA80" s="188">
        <f>+'ごみ処理概要'!B80</f>
        <v>0</v>
      </c>
      <c r="AB80" s="36">
        <v>80</v>
      </c>
      <c r="AC80" s="1"/>
      <c r="AE80" s="1"/>
    </row>
    <row r="81" spans="21:31" ht="13.5" hidden="1">
      <c r="U81" s="1" t="s">
        <v>822</v>
      </c>
      <c r="V81" s="36" t="s">
        <v>506</v>
      </c>
      <c r="W81" s="215" t="s">
        <v>127</v>
      </c>
      <c r="X81" s="187" t="s">
        <v>814</v>
      </c>
      <c r="Y81" s="36">
        <f ca="1">IF(Y$2=0,INDIRECT(W81&amp;"!"&amp;X81&amp;$AB$2),0)</f>
        <v>730</v>
      </c>
      <c r="Z81" s="36"/>
      <c r="AA81" s="188">
        <f>+'ごみ処理概要'!B81</f>
        <v>0</v>
      </c>
      <c r="AB81" s="36">
        <v>81</v>
      </c>
      <c r="AC81" s="1"/>
      <c r="AE81" s="1"/>
    </row>
    <row r="82" spans="21:31" ht="13.5" hidden="1">
      <c r="U82" s="1" t="s">
        <v>822</v>
      </c>
      <c r="V82" s="36" t="s">
        <v>508</v>
      </c>
      <c r="W82" s="186" t="s">
        <v>127</v>
      </c>
      <c r="X82" s="187" t="s">
        <v>815</v>
      </c>
      <c r="Y82" s="36">
        <f ca="1">IF(Y$2=0,INDIRECT(W82&amp;"!"&amp;X82&amp;$AB$2),0)</f>
        <v>558</v>
      </c>
      <c r="Z82" s="36"/>
      <c r="AA82" s="188">
        <f>+'ごみ処理概要'!B82</f>
        <v>0</v>
      </c>
      <c r="AB82" s="36">
        <v>82</v>
      </c>
      <c r="AC82" s="1"/>
      <c r="AE82" s="1"/>
    </row>
    <row r="83" spans="21:31" ht="13.5" hidden="1">
      <c r="U83" s="1" t="s">
        <v>822</v>
      </c>
      <c r="V83" s="36" t="s">
        <v>510</v>
      </c>
      <c r="W83" s="186" t="s">
        <v>127</v>
      </c>
      <c r="X83" s="187" t="s">
        <v>816</v>
      </c>
      <c r="Y83" s="36">
        <f ca="1">IF(Y$2=0,INDIRECT(W83&amp;"!"&amp;X83&amp;$AB$2),0)</f>
        <v>234</v>
      </c>
      <c r="Z83" s="36"/>
      <c r="AA83" s="188">
        <f>+'ごみ処理概要'!B83</f>
        <v>0</v>
      </c>
      <c r="AB83" s="36">
        <v>83</v>
      </c>
      <c r="AC83" s="1"/>
      <c r="AE83" s="1"/>
    </row>
    <row r="84" spans="21:31" ht="13.5" hidden="1">
      <c r="U84" s="1" t="s">
        <v>822</v>
      </c>
      <c r="V84" s="36" t="s">
        <v>512</v>
      </c>
      <c r="W84" s="186" t="s">
        <v>127</v>
      </c>
      <c r="X84" s="187"/>
      <c r="Z84" s="36"/>
      <c r="AA84" s="188">
        <f>+'ごみ処理概要'!B84</f>
        <v>0</v>
      </c>
      <c r="AB84" s="36">
        <v>84</v>
      </c>
      <c r="AC84" s="1"/>
      <c r="AE84" s="1"/>
    </row>
    <row r="85" spans="21:31" ht="13.5" hidden="1">
      <c r="U85" s="1" t="s">
        <v>822</v>
      </c>
      <c r="V85" s="36" t="s">
        <v>514</v>
      </c>
      <c r="W85" s="186" t="s">
        <v>127</v>
      </c>
      <c r="X85" s="187"/>
      <c r="Z85" s="36"/>
      <c r="AA85" s="188">
        <f>+'ごみ処理概要'!B85</f>
        <v>0</v>
      </c>
      <c r="AB85" s="36">
        <v>85</v>
      </c>
      <c r="AC85" s="1"/>
      <c r="AE85" s="1"/>
    </row>
    <row r="86" spans="21:31" ht="13.5" hidden="1">
      <c r="U86" s="1" t="s">
        <v>822</v>
      </c>
      <c r="V86" s="36" t="s">
        <v>516</v>
      </c>
      <c r="W86" s="186" t="s">
        <v>127</v>
      </c>
      <c r="X86" s="187"/>
      <c r="Z86" s="36"/>
      <c r="AA86" s="188">
        <f>+'ごみ処理概要'!B86</f>
        <v>0</v>
      </c>
      <c r="AB86" s="36">
        <v>86</v>
      </c>
      <c r="AC86" s="1"/>
      <c r="AE86" s="1"/>
    </row>
    <row r="87" spans="21:31" ht="13.5" hidden="1">
      <c r="U87" s="1" t="s">
        <v>822</v>
      </c>
      <c r="V87" s="36" t="s">
        <v>788</v>
      </c>
      <c r="W87" s="186" t="s">
        <v>127</v>
      </c>
      <c r="X87" s="187"/>
      <c r="Z87" s="36"/>
      <c r="AA87" s="188">
        <f>+'ごみ処理概要'!B87</f>
        <v>0</v>
      </c>
      <c r="AB87" s="36">
        <v>87</v>
      </c>
      <c r="AC87" s="1"/>
      <c r="AE87" s="1"/>
    </row>
    <row r="88" spans="21:31" ht="13.5" hidden="1">
      <c r="U88" s="1" t="s">
        <v>822</v>
      </c>
      <c r="V88" s="36" t="s">
        <v>791</v>
      </c>
      <c r="W88" s="186" t="s">
        <v>127</v>
      </c>
      <c r="X88" s="187"/>
      <c r="Z88" s="36"/>
      <c r="AA88" s="188">
        <f>+'ごみ処理概要'!B88</f>
        <v>0</v>
      </c>
      <c r="AB88" s="36">
        <v>88</v>
      </c>
      <c r="AC88" s="1"/>
      <c r="AE88" s="1"/>
    </row>
    <row r="89" spans="21:31" ht="13.5" hidden="1">
      <c r="U89" s="1" t="s">
        <v>822</v>
      </c>
      <c r="V89" s="36" t="s">
        <v>520</v>
      </c>
      <c r="W89" s="186" t="s">
        <v>127</v>
      </c>
      <c r="X89" s="187"/>
      <c r="Z89" s="36"/>
      <c r="AA89" s="188">
        <f>+'ごみ処理概要'!B89</f>
        <v>0</v>
      </c>
      <c r="AB89" s="36">
        <v>89</v>
      </c>
      <c r="AC89" s="1"/>
      <c r="AE89" s="1"/>
    </row>
    <row r="90" spans="21:31" ht="13.5" hidden="1">
      <c r="U90" s="1" t="s">
        <v>822</v>
      </c>
      <c r="V90" s="36" t="s">
        <v>523</v>
      </c>
      <c r="W90" s="186" t="s">
        <v>127</v>
      </c>
      <c r="X90" s="187"/>
      <c r="Z90" s="36"/>
      <c r="AA90" s="188">
        <f>+'ごみ処理概要'!B90</f>
        <v>0</v>
      </c>
      <c r="AB90" s="36">
        <v>90</v>
      </c>
      <c r="AC90" s="1"/>
      <c r="AE90" s="1"/>
    </row>
    <row r="91" spans="21:31" ht="13.5" hidden="1">
      <c r="U91" s="1" t="s">
        <v>822</v>
      </c>
      <c r="V91" s="36" t="s">
        <v>525</v>
      </c>
      <c r="W91" s="186" t="s">
        <v>127</v>
      </c>
      <c r="X91" s="187" t="s">
        <v>825</v>
      </c>
      <c r="Y91" s="36">
        <f ca="1">IF(Y$2=0,INDIRECT(W91&amp;"!"&amp;X91&amp;$AB$2),0)</f>
        <v>7</v>
      </c>
      <c r="Z91" s="36"/>
      <c r="AA91" s="188">
        <f>+'ごみ処理概要'!B91</f>
        <v>0</v>
      </c>
      <c r="AB91" s="36">
        <v>91</v>
      </c>
      <c r="AC91" s="1"/>
      <c r="AE91" s="1"/>
    </row>
    <row r="92" spans="21:31" ht="13.5" hidden="1">
      <c r="U92" s="1" t="s">
        <v>822</v>
      </c>
      <c r="V92" s="36" t="s">
        <v>398</v>
      </c>
      <c r="W92" s="186" t="s">
        <v>127</v>
      </c>
      <c r="X92" s="187" t="s">
        <v>826</v>
      </c>
      <c r="Y92" s="36">
        <f ca="1">IF(Y$2=0,INDIRECT(W92&amp;"!"&amp;X92&amp;$AB$2),0)</f>
        <v>157</v>
      </c>
      <c r="Z92" s="36"/>
      <c r="AA92" s="188">
        <f>+'ごみ処理概要'!B92</f>
        <v>0</v>
      </c>
      <c r="AB92" s="36">
        <v>92</v>
      </c>
      <c r="AC92" s="1"/>
      <c r="AE92" s="1"/>
    </row>
    <row r="93" spans="21:31" ht="13.5" hidden="1">
      <c r="U93" s="1" t="s">
        <v>126</v>
      </c>
      <c r="V93" s="36" t="s">
        <v>493</v>
      </c>
      <c r="W93" s="186" t="s">
        <v>127</v>
      </c>
      <c r="X93" s="187" t="s">
        <v>827</v>
      </c>
      <c r="Y93" s="36">
        <f ca="1">IF(Y$2=0,INDIRECT(W93&amp;"!"&amp;X93&amp;$AB$2),0)</f>
        <v>3595</v>
      </c>
      <c r="Z93" s="36"/>
      <c r="AA93" s="188">
        <f>+'ごみ処理概要'!B93</f>
        <v>0</v>
      </c>
      <c r="AB93" s="36">
        <v>93</v>
      </c>
      <c r="AC93" s="1"/>
      <c r="AE93" s="1"/>
    </row>
    <row r="94" spans="21:31" ht="13.5" hidden="1">
      <c r="U94" s="1" t="s">
        <v>126</v>
      </c>
      <c r="V94" s="36" t="s">
        <v>495</v>
      </c>
      <c r="W94" s="186" t="s">
        <v>127</v>
      </c>
      <c r="X94" s="187" t="s">
        <v>828</v>
      </c>
      <c r="Y94" s="36">
        <f ca="1">IF(Y$2=0,INDIRECT(W94&amp;"!"&amp;X94&amp;$AB$2),0)</f>
        <v>138</v>
      </c>
      <c r="AA94" s="188">
        <f>+'ごみ処理概要'!B94</f>
        <v>0</v>
      </c>
      <c r="AB94" s="36">
        <v>94</v>
      </c>
      <c r="AC94" s="1"/>
      <c r="AE94" s="1"/>
    </row>
    <row r="95" spans="21:31" ht="13.5" hidden="1">
      <c r="U95" s="1" t="s">
        <v>126</v>
      </c>
      <c r="V95" s="36" t="s">
        <v>497</v>
      </c>
      <c r="W95" s="186" t="s">
        <v>127</v>
      </c>
      <c r="X95" s="187" t="s">
        <v>829</v>
      </c>
      <c r="Y95" s="36">
        <f ca="1">IF(Y$2=0,INDIRECT(W95&amp;"!"&amp;X95&amp;$AB$2),0)</f>
        <v>0</v>
      </c>
      <c r="AA95" s="188">
        <f>+'ごみ処理概要'!B95</f>
        <v>0</v>
      </c>
      <c r="AB95" s="36">
        <v>95</v>
      </c>
      <c r="AC95" s="1"/>
      <c r="AE95" s="1"/>
    </row>
    <row r="96" spans="21:31" ht="13.5" hidden="1">
      <c r="U96" s="1" t="s">
        <v>126</v>
      </c>
      <c r="V96" s="36" t="s">
        <v>499</v>
      </c>
      <c r="W96" s="186" t="s">
        <v>127</v>
      </c>
      <c r="X96" s="187" t="s">
        <v>830</v>
      </c>
      <c r="Y96" s="36">
        <f ca="1">IF(Y$2=0,INDIRECT(W96&amp;"!"&amp;X96&amp;$AB$2),0)</f>
        <v>15839</v>
      </c>
      <c r="AA96" s="188">
        <f>+'ごみ処理概要'!B96</f>
        <v>0</v>
      </c>
      <c r="AB96" s="36">
        <v>96</v>
      </c>
      <c r="AC96" s="1"/>
      <c r="AE96" s="1"/>
    </row>
    <row r="97" spans="21:31" ht="13.5" hidden="1">
      <c r="U97" s="1" t="s">
        <v>126</v>
      </c>
      <c r="V97" s="36" t="s">
        <v>501</v>
      </c>
      <c r="W97" s="186" t="s">
        <v>127</v>
      </c>
      <c r="X97" s="187" t="s">
        <v>831</v>
      </c>
      <c r="Y97" s="36">
        <f ca="1">IF(Y$2=0,INDIRECT(W97&amp;"!"&amp;X97&amp;$AB$2),0)</f>
        <v>9812</v>
      </c>
      <c r="AA97" s="188">
        <f>+'ごみ処理概要'!B97</f>
        <v>0</v>
      </c>
      <c r="AB97" s="36">
        <v>97</v>
      </c>
      <c r="AC97" s="1"/>
      <c r="AE97" s="1"/>
    </row>
    <row r="98" spans="21:31" ht="13.5" hidden="1">
      <c r="U98" s="1" t="s">
        <v>126</v>
      </c>
      <c r="V98" s="36" t="s">
        <v>8</v>
      </c>
      <c r="W98" s="186" t="s">
        <v>127</v>
      </c>
      <c r="X98" s="187" t="s">
        <v>832</v>
      </c>
      <c r="Y98" s="36">
        <f ca="1">IF(Y$2=0,INDIRECT(W98&amp;"!"&amp;X98&amp;$AB$2),0)</f>
        <v>3323</v>
      </c>
      <c r="AA98" s="188">
        <f>+'ごみ処理概要'!B98</f>
        <v>0</v>
      </c>
      <c r="AB98" s="36">
        <v>98</v>
      </c>
      <c r="AC98" s="1"/>
      <c r="AE98" s="1"/>
    </row>
    <row r="99" spans="21:31" ht="13.5" hidden="1">
      <c r="U99" s="1" t="s">
        <v>126</v>
      </c>
      <c r="V99" s="36" t="s">
        <v>504</v>
      </c>
      <c r="W99" s="186" t="s">
        <v>127</v>
      </c>
      <c r="X99" s="187" t="s">
        <v>833</v>
      </c>
      <c r="Y99" s="36">
        <f ca="1">IF(Y$2=0,INDIRECT(W99&amp;"!"&amp;X99&amp;$AB$2),0)</f>
        <v>37</v>
      </c>
      <c r="AA99" s="188">
        <f>+'ごみ処理概要'!B99</f>
        <v>0</v>
      </c>
      <c r="AB99" s="36">
        <v>99</v>
      </c>
      <c r="AC99" s="1"/>
      <c r="AE99" s="1"/>
    </row>
    <row r="100" spans="21:31" ht="13.5" hidden="1">
      <c r="U100" s="1" t="s">
        <v>126</v>
      </c>
      <c r="V100" s="36" t="s">
        <v>506</v>
      </c>
      <c r="W100" s="215" t="s">
        <v>127</v>
      </c>
      <c r="X100" s="187" t="s">
        <v>834</v>
      </c>
      <c r="Y100" s="36">
        <f ca="1">IF(Y$2=0,INDIRECT(W100&amp;"!"&amp;X100&amp;$AB$2),0)</f>
        <v>3110</v>
      </c>
      <c r="AA100" s="188">
        <f>+'ごみ処理概要'!B100</f>
        <v>0</v>
      </c>
      <c r="AB100" s="36">
        <v>100</v>
      </c>
      <c r="AC100" s="1"/>
      <c r="AE100" s="1"/>
    </row>
    <row r="101" spans="21:31" ht="13.5" hidden="1">
      <c r="U101" s="1" t="s">
        <v>126</v>
      </c>
      <c r="V101" s="36" t="s">
        <v>508</v>
      </c>
      <c r="W101" s="186" t="s">
        <v>127</v>
      </c>
      <c r="X101" s="187" t="s">
        <v>701</v>
      </c>
      <c r="Y101" s="36">
        <f ca="1">IF(Y$2=0,INDIRECT(W101&amp;"!"&amp;X101&amp;$AB$2),0)</f>
        <v>55</v>
      </c>
      <c r="AA101" s="188">
        <f>+'ごみ処理概要'!B101</f>
        <v>0</v>
      </c>
      <c r="AB101" s="36">
        <v>101</v>
      </c>
      <c r="AC101" s="1"/>
      <c r="AE101" s="1"/>
    </row>
    <row r="102" spans="21:31" ht="13.5" hidden="1">
      <c r="U102" s="1" t="s">
        <v>126</v>
      </c>
      <c r="V102" s="36" t="s">
        <v>510</v>
      </c>
      <c r="W102" s="186" t="s">
        <v>127</v>
      </c>
      <c r="X102" s="187" t="s">
        <v>835</v>
      </c>
      <c r="Y102" s="36">
        <f ca="1">IF(Y$2=0,INDIRECT(W102&amp;"!"&amp;X102&amp;$AB$2),0)</f>
        <v>100</v>
      </c>
      <c r="AA102" s="188">
        <f>+'ごみ処理概要'!B102</f>
        <v>0</v>
      </c>
      <c r="AB102" s="36">
        <v>102</v>
      </c>
      <c r="AC102" s="1"/>
      <c r="AE102" s="1"/>
    </row>
    <row r="103" spans="21:31" ht="13.5" hidden="1">
      <c r="U103" s="1" t="s">
        <v>126</v>
      </c>
      <c r="V103" s="36" t="s">
        <v>512</v>
      </c>
      <c r="W103" s="186" t="s">
        <v>127</v>
      </c>
      <c r="X103" s="187" t="s">
        <v>836</v>
      </c>
      <c r="Y103" s="36">
        <f ca="1">IF(Y$2=0,INDIRECT(W103&amp;"!"&amp;X103&amp;$AB$2),0)</f>
        <v>282</v>
      </c>
      <c r="AA103" s="188">
        <f>+'ごみ処理概要'!B103</f>
        <v>0</v>
      </c>
      <c r="AB103" s="36">
        <v>103</v>
      </c>
      <c r="AC103" s="1"/>
      <c r="AE103" s="1"/>
    </row>
    <row r="104" spans="21:31" ht="13.5" hidden="1">
      <c r="U104" s="1" t="s">
        <v>126</v>
      </c>
      <c r="V104" s="36" t="s">
        <v>514</v>
      </c>
      <c r="W104" s="186" t="s">
        <v>127</v>
      </c>
      <c r="X104" s="187" t="s">
        <v>837</v>
      </c>
      <c r="Y104" s="36">
        <f ca="1">IF(Y$2=0,INDIRECT(W104&amp;"!"&amp;X104&amp;$AB$2),0)</f>
        <v>0</v>
      </c>
      <c r="AA104" s="188">
        <f>+'ごみ処理概要'!B104</f>
        <v>0</v>
      </c>
      <c r="AB104" s="36">
        <v>104</v>
      </c>
      <c r="AC104" s="1"/>
      <c r="AE104" s="1"/>
    </row>
    <row r="105" spans="21:31" ht="13.5" hidden="1">
      <c r="U105" s="1" t="s">
        <v>126</v>
      </c>
      <c r="V105" s="36" t="s">
        <v>516</v>
      </c>
      <c r="W105" s="186" t="s">
        <v>127</v>
      </c>
      <c r="X105" s="187" t="s">
        <v>838</v>
      </c>
      <c r="Y105" s="36">
        <f ca="1">IF(Y$2=0,INDIRECT(W105&amp;"!"&amp;X105&amp;$AB$2),0)</f>
        <v>20</v>
      </c>
      <c r="AA105" s="188">
        <f>+'ごみ処理概要'!B105</f>
        <v>0</v>
      </c>
      <c r="AB105" s="36">
        <v>105</v>
      </c>
      <c r="AC105" s="1"/>
      <c r="AE105" s="1"/>
    </row>
    <row r="106" spans="21:31" ht="13.5" hidden="1">
      <c r="U106" s="1" t="s">
        <v>126</v>
      </c>
      <c r="V106" s="36" t="s">
        <v>788</v>
      </c>
      <c r="W106" s="186" t="s">
        <v>127</v>
      </c>
      <c r="X106" s="187" t="s">
        <v>839</v>
      </c>
      <c r="Y106" s="36">
        <f ca="1">IF(Y$2=0,INDIRECT(W106&amp;"!"&amp;X106&amp;$AB$2),0)</f>
        <v>4283</v>
      </c>
      <c r="AA106" s="188">
        <f>+'ごみ処理概要'!B106</f>
        <v>0</v>
      </c>
      <c r="AB106" s="36">
        <v>106</v>
      </c>
      <c r="AC106" s="1"/>
      <c r="AE106" s="1"/>
    </row>
    <row r="107" spans="21:31" ht="13.5" hidden="1">
      <c r="U107" s="1" t="s">
        <v>126</v>
      </c>
      <c r="V107" s="36" t="s">
        <v>791</v>
      </c>
      <c r="W107" s="186" t="s">
        <v>127</v>
      </c>
      <c r="X107" s="187" t="s">
        <v>840</v>
      </c>
      <c r="Y107" s="36">
        <f ca="1">IF(Y$2=0,INDIRECT(W107&amp;"!"&amp;X107&amp;$AB$2),0)</f>
        <v>0</v>
      </c>
      <c r="AA107" s="188">
        <f>+'ごみ処理概要'!B107</f>
        <v>0</v>
      </c>
      <c r="AB107" s="36">
        <v>107</v>
      </c>
      <c r="AC107" s="1"/>
      <c r="AE107" s="1"/>
    </row>
    <row r="108" spans="21:31" ht="13.5" hidden="1">
      <c r="U108" s="1" t="s">
        <v>126</v>
      </c>
      <c r="V108" s="36" t="s">
        <v>520</v>
      </c>
      <c r="W108" s="186" t="s">
        <v>127</v>
      </c>
      <c r="X108" s="187" t="s">
        <v>841</v>
      </c>
      <c r="Y108" s="36">
        <f ca="1">IF(Y$2=0,INDIRECT(W108&amp;"!"&amp;X108&amp;$AB$2),0)</f>
        <v>0</v>
      </c>
      <c r="AA108" s="188">
        <f>+'ごみ処理概要'!B108</f>
        <v>0</v>
      </c>
      <c r="AB108" s="36">
        <v>108</v>
      </c>
      <c r="AC108" s="1"/>
      <c r="AE108" s="1"/>
    </row>
    <row r="109" spans="21:31" ht="13.5" hidden="1">
      <c r="U109" s="1" t="s">
        <v>126</v>
      </c>
      <c r="V109" s="36" t="s">
        <v>124</v>
      </c>
      <c r="W109" s="186" t="s">
        <v>127</v>
      </c>
      <c r="X109" s="187" t="s">
        <v>842</v>
      </c>
      <c r="Y109" s="36">
        <f ca="1">IF(Y$2=0,INDIRECT(W109&amp;"!"&amp;X109&amp;$AB$2),0)</f>
        <v>0</v>
      </c>
      <c r="AA109" s="188">
        <f>+'ごみ処理概要'!B109</f>
        <v>0</v>
      </c>
      <c r="AB109" s="36">
        <v>109</v>
      </c>
      <c r="AC109" s="1"/>
      <c r="AE109" s="1"/>
    </row>
    <row r="110" spans="21:31" ht="13.5" hidden="1">
      <c r="U110" s="1" t="s">
        <v>126</v>
      </c>
      <c r="V110" s="36" t="s">
        <v>523</v>
      </c>
      <c r="W110" s="186" t="s">
        <v>127</v>
      </c>
      <c r="X110" s="187" t="s">
        <v>843</v>
      </c>
      <c r="Y110" s="36">
        <f ca="1">IF(Y$2=0,INDIRECT(W110&amp;"!"&amp;X110&amp;$AB$2),0)</f>
        <v>0</v>
      </c>
      <c r="AA110" s="188">
        <f>+'ごみ処理概要'!B110</f>
        <v>0</v>
      </c>
      <c r="AB110" s="36">
        <v>110</v>
      </c>
      <c r="AC110" s="1"/>
      <c r="AE110" s="1"/>
    </row>
    <row r="111" spans="21:31" ht="13.5" hidden="1">
      <c r="U111" s="1" t="s">
        <v>126</v>
      </c>
      <c r="V111" s="36" t="s">
        <v>525</v>
      </c>
      <c r="W111" s="186" t="s">
        <v>127</v>
      </c>
      <c r="X111" s="187" t="s">
        <v>844</v>
      </c>
      <c r="Y111" s="36">
        <f ca="1">IF(Y$2=0,INDIRECT(W111&amp;"!"&amp;X111&amp;$AB$2),0)</f>
        <v>41.4</v>
      </c>
      <c r="AA111" s="188">
        <f>+'ごみ処理概要'!B111</f>
        <v>0</v>
      </c>
      <c r="AB111" s="36">
        <v>111</v>
      </c>
      <c r="AC111" s="1"/>
      <c r="AE111" s="1"/>
    </row>
    <row r="112" spans="21:31" ht="13.5" hidden="1">
      <c r="U112" s="1" t="s">
        <v>126</v>
      </c>
      <c r="V112" s="36" t="s">
        <v>398</v>
      </c>
      <c r="W112" s="186" t="s">
        <v>127</v>
      </c>
      <c r="X112" s="187" t="s">
        <v>845</v>
      </c>
      <c r="Y112" s="36">
        <f ca="1">IF(Y$2=0,INDIRECT(W112&amp;"!"&amp;X112&amp;$AB$2),0)</f>
        <v>5322</v>
      </c>
      <c r="AA112" s="188">
        <f>+'ごみ処理概要'!B112</f>
        <v>0</v>
      </c>
      <c r="AB112" s="36">
        <v>112</v>
      </c>
      <c r="AC112" s="1"/>
      <c r="AE112" s="1"/>
    </row>
    <row r="113" spans="21:31" ht="13.5" hidden="1">
      <c r="U113" s="1" t="s">
        <v>846</v>
      </c>
      <c r="V113" s="36" t="s">
        <v>493</v>
      </c>
      <c r="W113" s="186" t="s">
        <v>127</v>
      </c>
      <c r="X113" s="187" t="s">
        <v>847</v>
      </c>
      <c r="Y113" s="36">
        <f ca="1">IF(Y$2=0,INDIRECT(W113&amp;"!"&amp;X113&amp;$AB$2),0)</f>
        <v>45440</v>
      </c>
      <c r="AA113" s="188">
        <f>+'ごみ処理概要'!B113</f>
        <v>0</v>
      </c>
      <c r="AB113" s="36">
        <v>113</v>
      </c>
      <c r="AC113" s="1"/>
      <c r="AE113" s="1"/>
    </row>
    <row r="114" spans="21:31" ht="13.5" hidden="1">
      <c r="U114" s="1" t="s">
        <v>846</v>
      </c>
      <c r="V114" s="36" t="s">
        <v>495</v>
      </c>
      <c r="W114" s="186" t="s">
        <v>127</v>
      </c>
      <c r="X114" s="187" t="s">
        <v>848</v>
      </c>
      <c r="Y114" s="36">
        <f ca="1">IF(Y$2=0,INDIRECT(W114&amp;"!"&amp;X114&amp;$AB$2),0)</f>
        <v>76</v>
      </c>
      <c r="AA114" s="188">
        <f>+'ごみ処理概要'!B114</f>
        <v>0</v>
      </c>
      <c r="AB114" s="36">
        <v>114</v>
      </c>
      <c r="AC114" s="1"/>
      <c r="AE114" s="1"/>
    </row>
    <row r="115" spans="21:31" ht="13.5" hidden="1">
      <c r="U115" s="1" t="s">
        <v>846</v>
      </c>
      <c r="V115" s="36" t="s">
        <v>497</v>
      </c>
      <c r="W115" s="186" t="s">
        <v>127</v>
      </c>
      <c r="X115" s="187" t="s">
        <v>849</v>
      </c>
      <c r="Y115" s="36">
        <f ca="1">IF(Y$2=0,INDIRECT(W115&amp;"!"&amp;X115&amp;$AB$2),0)</f>
        <v>77</v>
      </c>
      <c r="AA115" s="188">
        <f>+'ごみ処理概要'!B115</f>
        <v>0</v>
      </c>
      <c r="AB115" s="36">
        <v>115</v>
      </c>
      <c r="AC115" s="1"/>
      <c r="AE115" s="1"/>
    </row>
    <row r="116" spans="21:31" ht="13.5" hidden="1">
      <c r="U116" s="1" t="s">
        <v>846</v>
      </c>
      <c r="V116" s="36" t="s">
        <v>499</v>
      </c>
      <c r="W116" s="186" t="s">
        <v>127</v>
      </c>
      <c r="X116" s="187" t="s">
        <v>850</v>
      </c>
      <c r="Y116" s="36">
        <f ca="1">IF(Y$2=0,INDIRECT(W116&amp;"!"&amp;X116&amp;$AB$2),0)</f>
        <v>1117</v>
      </c>
      <c r="AA116" s="188">
        <f>+'ごみ処理概要'!B116</f>
        <v>0</v>
      </c>
      <c r="AB116" s="36">
        <v>116</v>
      </c>
      <c r="AC116" s="1"/>
      <c r="AE116" s="1"/>
    </row>
    <row r="117" spans="21:31" ht="13.5" hidden="1">
      <c r="U117" s="1" t="s">
        <v>846</v>
      </c>
      <c r="V117" s="36" t="s">
        <v>501</v>
      </c>
      <c r="W117" s="186" t="s">
        <v>127</v>
      </c>
      <c r="X117" s="187" t="s">
        <v>851</v>
      </c>
      <c r="Y117" s="36">
        <f ca="1">IF(Y$2=0,INDIRECT(W117&amp;"!"&amp;X117&amp;$AB$2),0)</f>
        <v>491</v>
      </c>
      <c r="AA117" s="188">
        <f>+'ごみ処理概要'!B117</f>
        <v>0</v>
      </c>
      <c r="AB117" s="36">
        <v>117</v>
      </c>
      <c r="AC117" s="1"/>
      <c r="AE117" s="1"/>
    </row>
    <row r="118" spans="21:31" ht="13.5" hidden="1">
      <c r="U118" s="1" t="s">
        <v>846</v>
      </c>
      <c r="V118" s="36" t="s">
        <v>8</v>
      </c>
      <c r="W118" s="186" t="s">
        <v>127</v>
      </c>
      <c r="X118" s="187" t="s">
        <v>852</v>
      </c>
      <c r="Y118" s="36">
        <f ca="1">IF(Y$2=0,INDIRECT(W118&amp;"!"&amp;X118&amp;$AB$2),0)</f>
        <v>170</v>
      </c>
      <c r="AA118" s="188">
        <f>+'ごみ処理概要'!B118</f>
        <v>0</v>
      </c>
      <c r="AB118" s="36">
        <v>118</v>
      </c>
      <c r="AC118" s="1"/>
      <c r="AE118" s="1"/>
    </row>
    <row r="119" spans="21:31" ht="13.5" hidden="1">
      <c r="U119" s="1" t="s">
        <v>846</v>
      </c>
      <c r="V119" s="36" t="s">
        <v>504</v>
      </c>
      <c r="W119" s="186" t="s">
        <v>127</v>
      </c>
      <c r="X119" s="187" t="s">
        <v>853</v>
      </c>
      <c r="Y119" s="36">
        <f ca="1">IF(Y$2=0,INDIRECT(W119&amp;"!"&amp;X119&amp;$AB$2),0)</f>
        <v>1</v>
      </c>
      <c r="AA119" s="188">
        <f>+'ごみ処理概要'!B119</f>
        <v>0</v>
      </c>
      <c r="AB119" s="36">
        <v>119</v>
      </c>
      <c r="AC119" s="1"/>
      <c r="AE119" s="1"/>
    </row>
    <row r="120" spans="21:31" ht="13.5" hidden="1">
      <c r="U120" s="1" t="s">
        <v>846</v>
      </c>
      <c r="V120" s="36" t="s">
        <v>506</v>
      </c>
      <c r="W120" s="215" t="s">
        <v>127</v>
      </c>
      <c r="X120" s="187" t="s">
        <v>854</v>
      </c>
      <c r="Y120" s="36">
        <f ca="1">IF(Y$2=0,INDIRECT(W120&amp;"!"&amp;X120&amp;$AB$2),0)</f>
        <v>1</v>
      </c>
      <c r="AA120" s="188">
        <f>+'ごみ処理概要'!B120</f>
        <v>0</v>
      </c>
      <c r="AB120" s="36">
        <v>120</v>
      </c>
      <c r="AC120" s="1"/>
      <c r="AE120" s="1"/>
    </row>
    <row r="121" spans="21:31" ht="13.5" hidden="1">
      <c r="U121" s="1" t="s">
        <v>846</v>
      </c>
      <c r="V121" s="36" t="s">
        <v>508</v>
      </c>
      <c r="W121" s="186" t="s">
        <v>127</v>
      </c>
      <c r="X121" s="187" t="s">
        <v>855</v>
      </c>
      <c r="Y121" s="36">
        <f ca="1">IF(Y$2=0,INDIRECT(W121&amp;"!"&amp;X121&amp;$AB$2),0)</f>
        <v>0</v>
      </c>
      <c r="AA121" s="188">
        <f>+'ごみ処理概要'!B121</f>
        <v>0</v>
      </c>
      <c r="AB121" s="36">
        <v>121</v>
      </c>
      <c r="AC121" s="1"/>
      <c r="AE121" s="1"/>
    </row>
    <row r="122" spans="21:31" ht="13.5" hidden="1">
      <c r="U122" s="1" t="s">
        <v>846</v>
      </c>
      <c r="V122" s="36" t="s">
        <v>510</v>
      </c>
      <c r="W122" s="186" t="s">
        <v>127</v>
      </c>
      <c r="X122" s="187" t="s">
        <v>856</v>
      </c>
      <c r="Y122" s="36">
        <f ca="1">IF(Y$2=0,INDIRECT(W122&amp;"!"&amp;X122&amp;$AB$2),0)</f>
        <v>60</v>
      </c>
      <c r="AA122" s="188">
        <f>+'ごみ処理概要'!B122</f>
        <v>0</v>
      </c>
      <c r="AB122" s="36">
        <v>122</v>
      </c>
      <c r="AC122" s="1"/>
      <c r="AE122" s="1"/>
    </row>
    <row r="123" spans="21:31" ht="13.5" hidden="1">
      <c r="U123" s="1" t="s">
        <v>846</v>
      </c>
      <c r="V123" s="36" t="s">
        <v>512</v>
      </c>
      <c r="W123" s="186" t="s">
        <v>127</v>
      </c>
      <c r="X123" s="187"/>
      <c r="AA123" s="188">
        <f>+'ごみ処理概要'!B123</f>
        <v>0</v>
      </c>
      <c r="AB123" s="36">
        <v>123</v>
      </c>
      <c r="AC123" s="1"/>
      <c r="AE123" s="1"/>
    </row>
    <row r="124" spans="21:31" ht="13.5" hidden="1">
      <c r="U124" s="1" t="s">
        <v>846</v>
      </c>
      <c r="V124" s="36" t="s">
        <v>514</v>
      </c>
      <c r="W124" s="186" t="s">
        <v>127</v>
      </c>
      <c r="X124" s="187"/>
      <c r="AA124" s="188">
        <f>+'ごみ処理概要'!B124</f>
        <v>0</v>
      </c>
      <c r="AB124" s="36">
        <v>124</v>
      </c>
      <c r="AC124" s="1"/>
      <c r="AE124" s="1"/>
    </row>
    <row r="125" spans="21:31" ht="13.5" hidden="1">
      <c r="U125" s="1" t="s">
        <v>846</v>
      </c>
      <c r="V125" s="36" t="s">
        <v>516</v>
      </c>
      <c r="W125" s="186" t="s">
        <v>127</v>
      </c>
      <c r="X125" s="187"/>
      <c r="AA125" s="188">
        <f>+'ごみ処理概要'!B125</f>
        <v>0</v>
      </c>
      <c r="AB125" s="36">
        <v>125</v>
      </c>
      <c r="AC125" s="1"/>
      <c r="AE125" s="1"/>
    </row>
    <row r="126" spans="21:31" ht="13.5" hidden="1">
      <c r="U126" s="1" t="s">
        <v>846</v>
      </c>
      <c r="V126" s="36" t="s">
        <v>788</v>
      </c>
      <c r="W126" s="186" t="s">
        <v>127</v>
      </c>
      <c r="X126" s="187"/>
      <c r="AA126" s="188">
        <f>+'ごみ処理概要'!B126</f>
        <v>0</v>
      </c>
      <c r="AB126" s="36">
        <v>126</v>
      </c>
      <c r="AC126" s="1"/>
      <c r="AE126" s="1"/>
    </row>
    <row r="127" spans="21:31" ht="13.5" hidden="1">
      <c r="U127" s="1" t="s">
        <v>846</v>
      </c>
      <c r="V127" s="36" t="s">
        <v>791</v>
      </c>
      <c r="W127" s="186" t="s">
        <v>127</v>
      </c>
      <c r="X127" s="187"/>
      <c r="AA127" s="188">
        <f>+'ごみ処理概要'!B127</f>
        <v>0</v>
      </c>
      <c r="AB127" s="36">
        <v>127</v>
      </c>
      <c r="AC127" s="1"/>
      <c r="AE127" s="1"/>
    </row>
    <row r="128" spans="21:31" ht="13.5" hidden="1">
      <c r="U128" s="1" t="s">
        <v>846</v>
      </c>
      <c r="V128" s="36" t="s">
        <v>520</v>
      </c>
      <c r="W128" s="186" t="s">
        <v>127</v>
      </c>
      <c r="X128" s="187"/>
      <c r="AA128" s="188">
        <f>+'ごみ処理概要'!B128</f>
        <v>0</v>
      </c>
      <c r="AB128" s="36">
        <v>128</v>
      </c>
      <c r="AC128" s="1"/>
      <c r="AE128" s="1"/>
    </row>
    <row r="129" spans="21:31" ht="13.5" hidden="1">
      <c r="U129" s="1" t="s">
        <v>846</v>
      </c>
      <c r="V129" s="36" t="s">
        <v>523</v>
      </c>
      <c r="W129" s="186" t="s">
        <v>127</v>
      </c>
      <c r="X129" s="187"/>
      <c r="AA129" s="188">
        <f>+'ごみ処理概要'!B129</f>
        <v>0</v>
      </c>
      <c r="AB129" s="36">
        <v>129</v>
      </c>
      <c r="AC129" s="1"/>
      <c r="AE129" s="1"/>
    </row>
    <row r="130" spans="21:31" ht="13.5" hidden="1">
      <c r="U130" s="1" t="s">
        <v>846</v>
      </c>
      <c r="V130" s="36" t="s">
        <v>525</v>
      </c>
      <c r="W130" s="186" t="s">
        <v>127</v>
      </c>
      <c r="X130" s="187" t="s">
        <v>729</v>
      </c>
      <c r="Y130" s="36">
        <f ca="1">IF(Y$2=0,INDIRECT(W130&amp;"!"&amp;X130&amp;$AB$2),0)</f>
        <v>1</v>
      </c>
      <c r="AA130" s="188">
        <f>+'ごみ処理概要'!B130</f>
        <v>0</v>
      </c>
      <c r="AB130" s="36">
        <v>130</v>
      </c>
      <c r="AC130" s="1"/>
      <c r="AE130" s="1"/>
    </row>
    <row r="131" spans="21:31" ht="13.5" hidden="1">
      <c r="U131" s="1" t="s">
        <v>846</v>
      </c>
      <c r="V131" s="36" t="s">
        <v>398</v>
      </c>
      <c r="W131" s="186" t="s">
        <v>127</v>
      </c>
      <c r="X131" s="187" t="s">
        <v>732</v>
      </c>
      <c r="Y131" s="36">
        <f ca="1">IF(Y$2=0,INDIRECT(W131&amp;"!"&amp;X131&amp;$AB$2),0)</f>
        <v>7</v>
      </c>
      <c r="AA131" s="188">
        <f>+'ごみ処理概要'!B131</f>
        <v>0</v>
      </c>
      <c r="AB131" s="36">
        <v>131</v>
      </c>
      <c r="AC131" s="1"/>
      <c r="AE131" s="1"/>
    </row>
    <row r="132" spans="27:28" ht="13.5" hidden="1">
      <c r="AA132" s="188">
        <f>+'ごみ処理概要'!B132</f>
        <v>0</v>
      </c>
      <c r="AB132" s="36">
        <v>132</v>
      </c>
    </row>
    <row r="133" spans="22:28" ht="13.5" hidden="1">
      <c r="V133" s="36" t="s">
        <v>142</v>
      </c>
      <c r="W133" s="186" t="s">
        <v>685</v>
      </c>
      <c r="X133" s="186" t="s">
        <v>857</v>
      </c>
      <c r="Y133" s="36">
        <f ca="1">IF(Y$2=0,INDIRECT(W133&amp;"!"&amp;X133&amp;$AB$2),0)</f>
        <v>158</v>
      </c>
      <c r="AA133" s="188">
        <f>+'ごみ処理概要'!B133</f>
        <v>0</v>
      </c>
      <c r="AB133" s="36">
        <v>133</v>
      </c>
    </row>
    <row r="134" spans="27:28" ht="13.5" hidden="1">
      <c r="AA134" s="188">
        <f>+'ごみ処理概要'!B134</f>
        <v>0</v>
      </c>
      <c r="AB134" s="36">
        <v>134</v>
      </c>
    </row>
    <row r="135" spans="27:28" ht="13.5" hidden="1">
      <c r="AA135" s="188">
        <f>+'ごみ処理概要'!B135</f>
        <v>0</v>
      </c>
      <c r="AB135" s="36">
        <v>135</v>
      </c>
    </row>
    <row r="136" spans="27:28" ht="13.5" hidden="1">
      <c r="AA136" s="188">
        <f>+'ごみ処理概要'!B136</f>
        <v>0</v>
      </c>
      <c r="AB136" s="36">
        <v>136</v>
      </c>
    </row>
    <row r="137" spans="27:28" ht="13.5" hidden="1">
      <c r="AA137" s="188">
        <f>+'ごみ処理概要'!B137</f>
        <v>0</v>
      </c>
      <c r="AB137" s="36">
        <v>137</v>
      </c>
    </row>
    <row r="138" spans="27:28" ht="13.5" hidden="1">
      <c r="AA138" s="188">
        <f>+'ごみ処理概要'!B138</f>
        <v>0</v>
      </c>
      <c r="AB138" s="36">
        <v>138</v>
      </c>
    </row>
    <row r="139" spans="27:28" ht="13.5" hidden="1">
      <c r="AA139" s="188">
        <f>+'ごみ処理概要'!B139</f>
        <v>0</v>
      </c>
      <c r="AB139" s="36">
        <v>139</v>
      </c>
    </row>
    <row r="140" spans="27:28" ht="13.5" hidden="1">
      <c r="AA140" s="188">
        <f>+'ごみ処理概要'!B140</f>
        <v>0</v>
      </c>
      <c r="AB140" s="36">
        <v>140</v>
      </c>
    </row>
    <row r="141" spans="27:28" ht="13.5" hidden="1">
      <c r="AA141" s="188">
        <f>+'ごみ処理概要'!B141</f>
        <v>0</v>
      </c>
      <c r="AB141" s="36">
        <v>141</v>
      </c>
    </row>
    <row r="142" spans="27:28" ht="13.5" hidden="1">
      <c r="AA142" s="188">
        <f>+'ごみ処理概要'!B142</f>
        <v>0</v>
      </c>
      <c r="AB142" s="36">
        <v>142</v>
      </c>
    </row>
    <row r="143" spans="27:28" ht="13.5" hidden="1">
      <c r="AA143" s="188">
        <f>+'ごみ処理概要'!B143</f>
        <v>0</v>
      </c>
      <c r="AB143" s="36">
        <v>143</v>
      </c>
    </row>
    <row r="144" spans="27:28" ht="13.5" hidden="1">
      <c r="AA144" s="188">
        <f>+'ごみ処理概要'!B144</f>
        <v>0</v>
      </c>
      <c r="AB144" s="36">
        <v>144</v>
      </c>
    </row>
    <row r="145" spans="26:31" ht="13.5" hidden="1">
      <c r="Z145" s="1"/>
      <c r="AA145" s="188">
        <f>+'ごみ処理概要'!B145</f>
        <v>0</v>
      </c>
      <c r="AB145" s="36">
        <v>145</v>
      </c>
      <c r="AC145" s="1"/>
      <c r="AD145" s="1"/>
      <c r="AE145" s="1"/>
    </row>
    <row r="146" spans="26:31" ht="13.5" hidden="1">
      <c r="Z146" s="1"/>
      <c r="AA146" s="188">
        <f>+'ごみ処理概要'!B146</f>
        <v>0</v>
      </c>
      <c r="AB146" s="36">
        <v>146</v>
      </c>
      <c r="AC146" s="1"/>
      <c r="AD146" s="1"/>
      <c r="AE146" s="1"/>
    </row>
    <row r="147" spans="26:31" ht="13.5" hidden="1">
      <c r="Z147" s="1"/>
      <c r="AA147" s="188">
        <f>+'ごみ処理概要'!B147</f>
        <v>0</v>
      </c>
      <c r="AB147" s="36">
        <v>147</v>
      </c>
      <c r="AC147" s="1"/>
      <c r="AD147" s="1"/>
      <c r="AE147" s="1"/>
    </row>
    <row r="148" spans="22:31" ht="13.5" hidden="1">
      <c r="V148" s="1"/>
      <c r="W148" s="1"/>
      <c r="X148" s="1"/>
      <c r="Y148" s="1"/>
      <c r="Z148" s="1"/>
      <c r="AA148" s="188">
        <f>+'ごみ処理概要'!B148</f>
        <v>0</v>
      </c>
      <c r="AB148" s="36">
        <v>148</v>
      </c>
      <c r="AC148" s="1"/>
      <c r="AD148" s="1"/>
      <c r="AE148" s="1"/>
    </row>
    <row r="149" spans="22:31" ht="13.5" hidden="1">
      <c r="V149" s="1"/>
      <c r="W149" s="1"/>
      <c r="X149" s="1"/>
      <c r="Y149" s="1"/>
      <c r="Z149" s="1"/>
      <c r="AA149" s="188">
        <f>+'ごみ処理概要'!B149</f>
        <v>0</v>
      </c>
      <c r="AB149" s="36">
        <v>149</v>
      </c>
      <c r="AC149" s="1"/>
      <c r="AD149" s="1"/>
      <c r="AE149" s="1"/>
    </row>
    <row r="150" spans="22:31" ht="13.5" hidden="1">
      <c r="V150" s="1"/>
      <c r="W150" s="1"/>
      <c r="X150" s="1"/>
      <c r="Y150" s="1"/>
      <c r="Z150" s="1"/>
      <c r="AA150" s="188">
        <f>+'ごみ処理概要'!B150</f>
        <v>0</v>
      </c>
      <c r="AB150" s="36">
        <v>150</v>
      </c>
      <c r="AC150" s="1"/>
      <c r="AD150" s="1"/>
      <c r="AE150" s="1"/>
    </row>
    <row r="151" spans="22:31" ht="13.5" hidden="1">
      <c r="V151" s="1"/>
      <c r="W151" s="1"/>
      <c r="X151" s="1"/>
      <c r="Y151" s="1"/>
      <c r="Z151" s="1"/>
      <c r="AA151" s="188">
        <f>+'ごみ処理概要'!B151</f>
        <v>0</v>
      </c>
      <c r="AB151" s="36">
        <v>151</v>
      </c>
      <c r="AC151" s="1"/>
      <c r="AD151" s="1"/>
      <c r="AE151" s="1"/>
    </row>
    <row r="152" spans="22:31" ht="13.5" hidden="1">
      <c r="V152" s="1"/>
      <c r="W152" s="1"/>
      <c r="X152" s="1"/>
      <c r="Y152" s="1"/>
      <c r="Z152" s="1"/>
      <c r="AA152" s="188">
        <f>+'ごみ処理概要'!B152</f>
        <v>0</v>
      </c>
      <c r="AB152" s="36">
        <v>152</v>
      </c>
      <c r="AC152" s="1"/>
      <c r="AD152" s="1"/>
      <c r="AE152" s="1"/>
    </row>
    <row r="153" spans="22:31" ht="13.5" hidden="1">
      <c r="V153" s="1"/>
      <c r="W153" s="1"/>
      <c r="X153" s="1"/>
      <c r="Y153" s="1"/>
      <c r="Z153" s="1"/>
      <c r="AA153" s="188">
        <f>+'ごみ処理概要'!B153</f>
        <v>0</v>
      </c>
      <c r="AB153" s="36">
        <v>153</v>
      </c>
      <c r="AC153" s="1"/>
      <c r="AD153" s="1"/>
      <c r="AE153" s="1"/>
    </row>
    <row r="154" spans="22:31" ht="13.5" hidden="1">
      <c r="V154" s="1"/>
      <c r="W154" s="1"/>
      <c r="X154" s="1"/>
      <c r="Y154" s="1"/>
      <c r="Z154" s="1"/>
      <c r="AA154" s="188">
        <f>+'ごみ処理概要'!B154</f>
        <v>0</v>
      </c>
      <c r="AB154" s="36">
        <v>154</v>
      </c>
      <c r="AC154" s="1"/>
      <c r="AD154" s="1"/>
      <c r="AE154" s="1"/>
    </row>
    <row r="155" spans="22:31" ht="13.5" hidden="1">
      <c r="V155" s="1"/>
      <c r="W155" s="1"/>
      <c r="X155" s="1"/>
      <c r="Y155" s="1"/>
      <c r="Z155" s="1"/>
      <c r="AA155" s="188">
        <f>+'ごみ処理概要'!B155</f>
        <v>0</v>
      </c>
      <c r="AB155" s="36">
        <v>155</v>
      </c>
      <c r="AC155" s="1"/>
      <c r="AD155" s="1"/>
      <c r="AE155" s="1"/>
    </row>
    <row r="156" spans="22:31" ht="13.5" hidden="1">
      <c r="V156" s="1"/>
      <c r="W156" s="1"/>
      <c r="X156" s="1"/>
      <c r="Y156" s="1"/>
      <c r="Z156" s="1"/>
      <c r="AA156" s="188">
        <f>+'ごみ処理概要'!B156</f>
        <v>0</v>
      </c>
      <c r="AB156" s="36">
        <v>156</v>
      </c>
      <c r="AC156" s="1"/>
      <c r="AD156" s="1"/>
      <c r="AE156" s="1"/>
    </row>
    <row r="157" spans="22:31" ht="13.5" hidden="1">
      <c r="V157" s="1"/>
      <c r="W157" s="1"/>
      <c r="X157" s="1"/>
      <c r="Y157" s="1"/>
      <c r="Z157" s="1"/>
      <c r="AA157" s="188">
        <f>+'ごみ処理概要'!B157</f>
        <v>0</v>
      </c>
      <c r="AB157" s="36">
        <v>157</v>
      </c>
      <c r="AC157" s="1"/>
      <c r="AD157" s="1"/>
      <c r="AE157" s="1"/>
    </row>
    <row r="158" spans="22:31" ht="13.5" hidden="1">
      <c r="V158" s="1"/>
      <c r="W158" s="1"/>
      <c r="X158" s="1"/>
      <c r="Y158" s="1"/>
      <c r="Z158" s="1"/>
      <c r="AA158" s="188">
        <f>+'ごみ処理概要'!B158</f>
        <v>0</v>
      </c>
      <c r="AB158" s="36">
        <v>158</v>
      </c>
      <c r="AC158" s="1"/>
      <c r="AD158" s="1"/>
      <c r="AE158" s="1"/>
    </row>
    <row r="159" spans="22:31" ht="13.5" hidden="1">
      <c r="V159" s="1"/>
      <c r="W159" s="1"/>
      <c r="X159" s="1"/>
      <c r="Y159" s="1"/>
      <c r="Z159" s="1"/>
      <c r="AA159" s="188">
        <f>+'ごみ処理概要'!B159</f>
        <v>0</v>
      </c>
      <c r="AB159" s="36">
        <v>159</v>
      </c>
      <c r="AC159" s="1"/>
      <c r="AD159" s="1"/>
      <c r="AE159" s="1"/>
    </row>
    <row r="160" spans="22:31" ht="13.5" hidden="1">
      <c r="V160" s="1"/>
      <c r="W160" s="1"/>
      <c r="X160" s="1"/>
      <c r="Y160" s="1"/>
      <c r="Z160" s="1"/>
      <c r="AA160" s="188">
        <f>+'ごみ処理概要'!B160</f>
        <v>0</v>
      </c>
      <c r="AB160" s="36">
        <v>160</v>
      </c>
      <c r="AC160" s="1"/>
      <c r="AD160" s="1"/>
      <c r="AE160" s="1"/>
    </row>
    <row r="161" spans="22:31" ht="13.5" hidden="1">
      <c r="V161" s="1"/>
      <c r="W161" s="1"/>
      <c r="X161" s="1"/>
      <c r="Y161" s="1"/>
      <c r="Z161" s="1"/>
      <c r="AA161" s="188">
        <f>+'ごみ処理概要'!B161</f>
        <v>0</v>
      </c>
      <c r="AB161" s="36">
        <v>161</v>
      </c>
      <c r="AC161" s="1"/>
      <c r="AD161" s="1"/>
      <c r="AE161" s="1"/>
    </row>
    <row r="162" spans="22:31" ht="13.5" hidden="1">
      <c r="V162" s="1"/>
      <c r="W162" s="1"/>
      <c r="X162" s="1"/>
      <c r="Y162" s="1"/>
      <c r="Z162" s="1"/>
      <c r="AA162" s="188">
        <f>+'ごみ処理概要'!B162</f>
        <v>0</v>
      </c>
      <c r="AB162" s="36">
        <v>162</v>
      </c>
      <c r="AC162" s="1"/>
      <c r="AD162" s="1"/>
      <c r="AE162" s="1"/>
    </row>
    <row r="163" spans="22:31" ht="13.5" hidden="1">
      <c r="V163" s="1"/>
      <c r="W163" s="1"/>
      <c r="X163" s="1"/>
      <c r="Y163" s="1"/>
      <c r="Z163" s="1"/>
      <c r="AA163" s="188">
        <f>+'ごみ処理概要'!B163</f>
        <v>0</v>
      </c>
      <c r="AB163" s="36">
        <v>163</v>
      </c>
      <c r="AC163" s="1"/>
      <c r="AD163" s="1"/>
      <c r="AE163" s="1"/>
    </row>
    <row r="164" spans="22:31" ht="13.5" hidden="1">
      <c r="V164" s="1"/>
      <c r="W164" s="1"/>
      <c r="X164" s="1"/>
      <c r="Y164" s="1"/>
      <c r="Z164" s="1"/>
      <c r="AA164" s="188">
        <f>+'ごみ処理概要'!B164</f>
        <v>0</v>
      </c>
      <c r="AB164" s="36">
        <v>164</v>
      </c>
      <c r="AC164" s="1"/>
      <c r="AD164" s="1"/>
      <c r="AE164" s="1"/>
    </row>
    <row r="165" spans="22:31" ht="13.5" hidden="1">
      <c r="V165" s="1"/>
      <c r="W165" s="1"/>
      <c r="X165" s="1"/>
      <c r="Y165" s="1"/>
      <c r="Z165" s="1"/>
      <c r="AA165" s="188">
        <f>+'ごみ処理概要'!B165</f>
        <v>0</v>
      </c>
      <c r="AB165" s="36">
        <v>165</v>
      </c>
      <c r="AC165" s="1"/>
      <c r="AD165" s="1"/>
      <c r="AE165" s="1"/>
    </row>
    <row r="166" spans="22:31" ht="13.5" hidden="1">
      <c r="V166" s="1"/>
      <c r="W166" s="1"/>
      <c r="X166" s="1"/>
      <c r="Y166" s="1"/>
      <c r="Z166" s="1"/>
      <c r="AA166" s="188">
        <f>+'ごみ処理概要'!B166</f>
        <v>0</v>
      </c>
      <c r="AB166" s="36">
        <v>166</v>
      </c>
      <c r="AC166" s="1"/>
      <c r="AD166" s="1"/>
      <c r="AE166" s="1"/>
    </row>
    <row r="167" spans="22:31" ht="13.5" hidden="1">
      <c r="V167" s="1"/>
      <c r="W167" s="1"/>
      <c r="X167" s="1"/>
      <c r="Y167" s="1"/>
      <c r="Z167" s="1"/>
      <c r="AA167" s="188">
        <f>+'ごみ処理概要'!B167</f>
        <v>0</v>
      </c>
      <c r="AB167" s="36">
        <v>167</v>
      </c>
      <c r="AC167" s="1"/>
      <c r="AD167" s="1"/>
      <c r="AE167" s="1"/>
    </row>
    <row r="168" spans="22:31" ht="13.5" hidden="1">
      <c r="V168" s="1"/>
      <c r="W168" s="1"/>
      <c r="X168" s="1"/>
      <c r="Y168" s="1"/>
      <c r="Z168" s="1"/>
      <c r="AA168" s="188">
        <f>+'ごみ処理概要'!B168</f>
        <v>0</v>
      </c>
      <c r="AB168" s="36">
        <v>168</v>
      </c>
      <c r="AC168" s="1"/>
      <c r="AD168" s="1"/>
      <c r="AE168" s="1"/>
    </row>
    <row r="169" spans="22:31" ht="13.5" hidden="1">
      <c r="V169" s="1"/>
      <c r="W169" s="1"/>
      <c r="X169" s="1"/>
      <c r="Y169" s="1"/>
      <c r="Z169" s="1"/>
      <c r="AA169" s="188">
        <f>+'ごみ処理概要'!B169</f>
        <v>0</v>
      </c>
      <c r="AB169" s="36">
        <v>169</v>
      </c>
      <c r="AC169" s="1"/>
      <c r="AD169" s="1"/>
      <c r="AE169" s="1"/>
    </row>
    <row r="170" spans="22:31" ht="13.5" hidden="1">
      <c r="V170" s="1"/>
      <c r="W170" s="1"/>
      <c r="X170" s="1"/>
      <c r="Y170" s="1"/>
      <c r="Z170" s="1"/>
      <c r="AA170" s="188">
        <f>+'ごみ処理概要'!B170</f>
        <v>0</v>
      </c>
      <c r="AB170" s="36">
        <v>170</v>
      </c>
      <c r="AC170" s="1"/>
      <c r="AD170" s="1"/>
      <c r="AE170" s="1"/>
    </row>
    <row r="171" spans="22:31" ht="13.5" hidden="1">
      <c r="V171" s="1"/>
      <c r="W171" s="1"/>
      <c r="X171" s="1"/>
      <c r="Y171" s="1"/>
      <c r="Z171" s="1"/>
      <c r="AA171" s="188">
        <f>+'ごみ処理概要'!B171</f>
        <v>0</v>
      </c>
      <c r="AB171" s="36">
        <v>171</v>
      </c>
      <c r="AC171" s="1"/>
      <c r="AD171" s="1"/>
      <c r="AE171" s="1"/>
    </row>
    <row r="172" spans="22:31" ht="13.5" hidden="1">
      <c r="V172" s="1"/>
      <c r="W172" s="1"/>
      <c r="X172" s="1"/>
      <c r="Y172" s="1"/>
      <c r="Z172" s="1"/>
      <c r="AA172" s="188">
        <f>+'ごみ処理概要'!B172</f>
        <v>0</v>
      </c>
      <c r="AB172" s="36">
        <v>172</v>
      </c>
      <c r="AC172" s="1"/>
      <c r="AD172" s="1"/>
      <c r="AE172" s="1"/>
    </row>
    <row r="173" spans="22:31" ht="13.5" hidden="1">
      <c r="V173" s="1"/>
      <c r="W173" s="1"/>
      <c r="X173" s="1"/>
      <c r="Y173" s="1"/>
      <c r="Z173" s="1"/>
      <c r="AA173" s="188">
        <f>+'ごみ処理概要'!B173</f>
        <v>0</v>
      </c>
      <c r="AB173" s="36">
        <v>173</v>
      </c>
      <c r="AC173" s="1"/>
      <c r="AD173" s="1"/>
      <c r="AE173" s="1"/>
    </row>
    <row r="174" spans="22:31" ht="13.5" hidden="1">
      <c r="V174" s="1"/>
      <c r="W174" s="1"/>
      <c r="X174" s="1"/>
      <c r="Y174" s="1"/>
      <c r="Z174" s="1"/>
      <c r="AA174" s="188">
        <f>+'ごみ処理概要'!B174</f>
        <v>0</v>
      </c>
      <c r="AB174" s="36">
        <v>174</v>
      </c>
      <c r="AC174" s="1"/>
      <c r="AD174" s="1"/>
      <c r="AE174" s="1"/>
    </row>
    <row r="175" spans="22:31" ht="13.5" hidden="1">
      <c r="V175" s="1"/>
      <c r="W175" s="1"/>
      <c r="X175" s="1"/>
      <c r="Y175" s="1"/>
      <c r="Z175" s="1"/>
      <c r="AA175" s="188">
        <f>+'ごみ処理概要'!B175</f>
        <v>0</v>
      </c>
      <c r="AB175" s="36">
        <v>175</v>
      </c>
      <c r="AC175" s="1"/>
      <c r="AD175" s="1"/>
      <c r="AE175" s="1"/>
    </row>
    <row r="176" spans="22:31" ht="13.5" hidden="1">
      <c r="V176" s="1"/>
      <c r="W176" s="1"/>
      <c r="X176" s="1"/>
      <c r="Y176" s="1"/>
      <c r="Z176" s="1"/>
      <c r="AA176" s="188">
        <f>+'ごみ処理概要'!B176</f>
        <v>0</v>
      </c>
      <c r="AB176" s="36">
        <v>176</v>
      </c>
      <c r="AC176" s="1"/>
      <c r="AD176" s="1"/>
      <c r="AE176" s="1"/>
    </row>
    <row r="177" spans="22:31" ht="13.5" hidden="1">
      <c r="V177" s="1"/>
      <c r="W177" s="1"/>
      <c r="X177" s="1"/>
      <c r="Y177" s="1"/>
      <c r="Z177" s="1"/>
      <c r="AA177" s="188">
        <f>+'ごみ処理概要'!B177</f>
        <v>0</v>
      </c>
      <c r="AB177" s="36">
        <v>177</v>
      </c>
      <c r="AC177" s="1"/>
      <c r="AD177" s="1"/>
      <c r="AE177" s="1"/>
    </row>
    <row r="178" spans="22:31" ht="13.5" hidden="1">
      <c r="V178" s="1"/>
      <c r="W178" s="1"/>
      <c r="X178" s="1"/>
      <c r="Y178" s="1"/>
      <c r="Z178" s="1"/>
      <c r="AA178" s="188">
        <f>+'ごみ処理概要'!B178</f>
        <v>0</v>
      </c>
      <c r="AB178" s="36">
        <v>178</v>
      </c>
      <c r="AC178" s="1"/>
      <c r="AD178" s="1"/>
      <c r="AE178" s="1"/>
    </row>
    <row r="179" spans="22:31" ht="13.5" hidden="1">
      <c r="V179" s="1"/>
      <c r="W179" s="1"/>
      <c r="X179" s="1"/>
      <c r="Y179" s="1"/>
      <c r="Z179" s="1"/>
      <c r="AA179" s="188">
        <f>+'ごみ処理概要'!B179</f>
        <v>0</v>
      </c>
      <c r="AB179" s="36">
        <v>179</v>
      </c>
      <c r="AC179" s="1"/>
      <c r="AD179" s="1"/>
      <c r="AE179" s="1"/>
    </row>
    <row r="180" spans="22:31" ht="13.5" hidden="1">
      <c r="V180" s="1"/>
      <c r="W180" s="1"/>
      <c r="X180" s="1"/>
      <c r="Y180" s="1"/>
      <c r="Z180" s="1"/>
      <c r="AA180" s="188">
        <f>+'ごみ処理概要'!B180</f>
        <v>0</v>
      </c>
      <c r="AB180" s="36">
        <v>180</v>
      </c>
      <c r="AC180" s="1"/>
      <c r="AD180" s="1"/>
      <c r="AE180" s="1"/>
    </row>
    <row r="181" spans="22:31" ht="13.5" hidden="1">
      <c r="V181" s="1"/>
      <c r="W181" s="1"/>
      <c r="X181" s="1"/>
      <c r="Y181" s="1"/>
      <c r="Z181" s="1"/>
      <c r="AA181" s="188">
        <f>+'ごみ処理概要'!B181</f>
        <v>0</v>
      </c>
      <c r="AB181" s="36">
        <v>181</v>
      </c>
      <c r="AC181" s="1"/>
      <c r="AD181" s="1"/>
      <c r="AE181" s="1"/>
    </row>
    <row r="182" spans="22:31" ht="13.5" hidden="1">
      <c r="V182" s="1"/>
      <c r="W182" s="1"/>
      <c r="X182" s="1"/>
      <c r="Y182" s="1"/>
      <c r="Z182" s="1"/>
      <c r="AA182" s="188">
        <f>+'ごみ処理概要'!B182</f>
        <v>0</v>
      </c>
      <c r="AB182" s="36">
        <v>182</v>
      </c>
      <c r="AC182" s="1"/>
      <c r="AD182" s="1"/>
      <c r="AE182" s="1"/>
    </row>
    <row r="183" spans="22:31" ht="13.5" hidden="1">
      <c r="V183" s="1"/>
      <c r="W183" s="1"/>
      <c r="X183" s="1"/>
      <c r="Y183" s="1"/>
      <c r="Z183" s="1"/>
      <c r="AA183" s="188">
        <f>+'ごみ処理概要'!B183</f>
        <v>0</v>
      </c>
      <c r="AB183" s="36">
        <v>183</v>
      </c>
      <c r="AC183" s="1"/>
      <c r="AD183" s="1"/>
      <c r="AE183" s="1"/>
    </row>
    <row r="184" spans="22:31" ht="13.5" hidden="1">
      <c r="V184" s="1"/>
      <c r="W184" s="1"/>
      <c r="X184" s="1"/>
      <c r="Y184" s="1"/>
      <c r="Z184" s="1"/>
      <c r="AA184" s="188">
        <f>+'ごみ処理概要'!B184</f>
        <v>0</v>
      </c>
      <c r="AB184" s="36">
        <v>184</v>
      </c>
      <c r="AC184" s="1"/>
      <c r="AD184" s="1"/>
      <c r="AE184" s="1"/>
    </row>
    <row r="185" spans="22:31" ht="13.5" hidden="1">
      <c r="V185" s="1"/>
      <c r="W185" s="1"/>
      <c r="X185" s="1"/>
      <c r="Y185" s="1"/>
      <c r="Z185" s="1"/>
      <c r="AA185" s="188">
        <f>+'ごみ処理概要'!B185</f>
        <v>0</v>
      </c>
      <c r="AB185" s="36">
        <v>185</v>
      </c>
      <c r="AC185" s="1"/>
      <c r="AD185" s="1"/>
      <c r="AE185" s="1"/>
    </row>
    <row r="186" spans="22:31" ht="13.5" hidden="1">
      <c r="V186" s="1"/>
      <c r="W186" s="1"/>
      <c r="X186" s="1"/>
      <c r="Y186" s="1"/>
      <c r="Z186" s="1"/>
      <c r="AA186" s="188">
        <f>+'ごみ処理概要'!B186</f>
        <v>0</v>
      </c>
      <c r="AB186" s="36">
        <v>186</v>
      </c>
      <c r="AC186" s="1"/>
      <c r="AD186" s="1"/>
      <c r="AE186" s="1"/>
    </row>
    <row r="187" spans="22:31" ht="13.5" hidden="1">
      <c r="V187" s="1"/>
      <c r="W187" s="1"/>
      <c r="X187" s="1"/>
      <c r="Y187" s="1"/>
      <c r="Z187" s="1"/>
      <c r="AA187" s="188">
        <f>+'ごみ処理概要'!B187</f>
        <v>0</v>
      </c>
      <c r="AB187" s="36">
        <v>187</v>
      </c>
      <c r="AC187" s="1"/>
      <c r="AD187" s="1"/>
      <c r="AE187" s="1"/>
    </row>
    <row r="188" spans="22:31" ht="13.5" hidden="1">
      <c r="V188" s="1"/>
      <c r="W188" s="1"/>
      <c r="X188" s="1"/>
      <c r="Y188" s="1"/>
      <c r="Z188" s="1"/>
      <c r="AA188" s="188">
        <f>+'ごみ処理概要'!B188</f>
        <v>0</v>
      </c>
      <c r="AB188" s="36">
        <v>188</v>
      </c>
      <c r="AC188" s="1"/>
      <c r="AD188" s="1"/>
      <c r="AE188" s="1"/>
    </row>
    <row r="189" spans="22:31" ht="13.5" hidden="1">
      <c r="V189" s="1"/>
      <c r="W189" s="1"/>
      <c r="X189" s="1"/>
      <c r="Y189" s="1"/>
      <c r="Z189" s="1"/>
      <c r="AA189" s="188">
        <f>+'ごみ処理概要'!B189</f>
        <v>0</v>
      </c>
      <c r="AB189" s="36">
        <v>189</v>
      </c>
      <c r="AC189" s="1"/>
      <c r="AD189" s="1"/>
      <c r="AE189" s="1"/>
    </row>
    <row r="190" spans="22:31" ht="13.5" hidden="1">
      <c r="V190" s="1"/>
      <c r="W190" s="1"/>
      <c r="X190" s="1"/>
      <c r="Y190" s="1"/>
      <c r="Z190" s="1"/>
      <c r="AA190" s="188">
        <f>+'ごみ処理概要'!B190</f>
        <v>0</v>
      </c>
      <c r="AB190" s="36">
        <v>190</v>
      </c>
      <c r="AC190" s="1"/>
      <c r="AD190" s="1"/>
      <c r="AE190" s="1"/>
    </row>
    <row r="191" spans="22:31" ht="13.5" hidden="1">
      <c r="V191" s="1"/>
      <c r="W191" s="1"/>
      <c r="X191" s="1"/>
      <c r="Y191" s="1"/>
      <c r="Z191" s="1"/>
      <c r="AA191" s="188">
        <f>+'ごみ処理概要'!B191</f>
        <v>0</v>
      </c>
      <c r="AB191" s="36">
        <v>191</v>
      </c>
      <c r="AC191" s="1"/>
      <c r="AD191" s="1"/>
      <c r="AE191" s="1"/>
    </row>
    <row r="192" spans="22:31" ht="13.5" hidden="1">
      <c r="V192" s="1"/>
      <c r="W192" s="1"/>
      <c r="X192" s="1"/>
      <c r="Y192" s="1"/>
      <c r="Z192" s="1"/>
      <c r="AA192" s="188">
        <f>+'ごみ処理概要'!B192</f>
        <v>0</v>
      </c>
      <c r="AB192" s="36">
        <v>192</v>
      </c>
      <c r="AC192" s="1"/>
      <c r="AD192" s="1"/>
      <c r="AE192" s="1"/>
    </row>
    <row r="193" spans="22:31" ht="13.5" hidden="1">
      <c r="V193" s="1"/>
      <c r="W193" s="1"/>
      <c r="X193" s="1"/>
      <c r="Y193" s="1"/>
      <c r="Z193" s="1"/>
      <c r="AA193" s="188">
        <f>+'ごみ処理概要'!B193</f>
        <v>0</v>
      </c>
      <c r="AB193" s="36">
        <v>193</v>
      </c>
      <c r="AC193" s="1"/>
      <c r="AD193" s="1"/>
      <c r="AE193" s="1"/>
    </row>
    <row r="194" spans="22:31" ht="13.5" hidden="1">
      <c r="V194" s="1"/>
      <c r="W194" s="1"/>
      <c r="X194" s="1"/>
      <c r="Y194" s="1"/>
      <c r="Z194" s="1"/>
      <c r="AA194" s="188">
        <f>+'ごみ処理概要'!B194</f>
        <v>0</v>
      </c>
      <c r="AB194" s="36">
        <v>194</v>
      </c>
      <c r="AC194" s="1"/>
      <c r="AD194" s="1"/>
      <c r="AE194" s="1"/>
    </row>
    <row r="195" spans="22:31" ht="13.5" hidden="1">
      <c r="V195" s="1"/>
      <c r="W195" s="1"/>
      <c r="X195" s="1"/>
      <c r="Y195" s="1"/>
      <c r="Z195" s="1"/>
      <c r="AA195" s="188">
        <f>+'ごみ処理概要'!B195</f>
        <v>0</v>
      </c>
      <c r="AB195" s="36">
        <v>195</v>
      </c>
      <c r="AC195" s="1"/>
      <c r="AD195" s="1"/>
      <c r="AE195" s="1"/>
    </row>
    <row r="196" spans="22:31" ht="13.5" hidden="1">
      <c r="V196" s="1"/>
      <c r="W196" s="1"/>
      <c r="X196" s="1"/>
      <c r="Y196" s="1"/>
      <c r="Z196" s="1"/>
      <c r="AA196" s="188">
        <f>+'ごみ処理概要'!B196</f>
        <v>0</v>
      </c>
      <c r="AB196" s="36">
        <v>196</v>
      </c>
      <c r="AC196" s="1"/>
      <c r="AD196" s="1"/>
      <c r="AE196" s="1"/>
    </row>
    <row r="197" spans="22:31" ht="13.5" hidden="1">
      <c r="V197" s="1"/>
      <c r="W197" s="1"/>
      <c r="X197" s="1"/>
      <c r="Y197" s="1"/>
      <c r="Z197" s="1"/>
      <c r="AA197" s="188">
        <f>+'ごみ処理概要'!B197</f>
        <v>0</v>
      </c>
      <c r="AB197" s="36">
        <v>197</v>
      </c>
      <c r="AC197" s="1"/>
      <c r="AD197" s="1"/>
      <c r="AE197" s="1"/>
    </row>
    <row r="198" spans="22:31" ht="13.5" hidden="1">
      <c r="V198" s="1"/>
      <c r="W198" s="1"/>
      <c r="X198" s="1"/>
      <c r="Y198" s="1"/>
      <c r="Z198" s="1"/>
      <c r="AA198" s="188">
        <f>+'ごみ処理概要'!B198</f>
        <v>0</v>
      </c>
      <c r="AB198" s="36">
        <v>198</v>
      </c>
      <c r="AC198" s="1"/>
      <c r="AD198" s="1"/>
      <c r="AE198" s="1"/>
    </row>
    <row r="199" spans="22:31" ht="13.5" hidden="1">
      <c r="V199" s="1"/>
      <c r="W199" s="1"/>
      <c r="X199" s="1"/>
      <c r="Y199" s="1"/>
      <c r="Z199" s="1"/>
      <c r="AA199" s="188">
        <f>+'ごみ処理概要'!B199</f>
        <v>0</v>
      </c>
      <c r="AB199" s="36">
        <v>199</v>
      </c>
      <c r="AC199" s="1"/>
      <c r="AD199" s="1"/>
      <c r="AE199" s="1"/>
    </row>
    <row r="200" spans="22:31" ht="13.5" hidden="1">
      <c r="V200" s="1"/>
      <c r="W200" s="1"/>
      <c r="X200" s="1"/>
      <c r="Y200" s="1"/>
      <c r="Z200" s="1"/>
      <c r="AA200" s="188">
        <f>+'ごみ処理概要'!B200</f>
        <v>0</v>
      </c>
      <c r="AB200" s="36">
        <v>200</v>
      </c>
      <c r="AC200" s="1"/>
      <c r="AD200" s="1"/>
      <c r="AE200" s="1"/>
    </row>
    <row r="201" spans="22:31" ht="13.5" hidden="1">
      <c r="V201" s="1"/>
      <c r="W201" s="1"/>
      <c r="X201" s="1"/>
      <c r="Y201" s="1"/>
      <c r="Z201" s="1"/>
      <c r="AA201" s="188">
        <f>+'ごみ処理概要'!B201</f>
        <v>0</v>
      </c>
      <c r="AB201" s="36">
        <v>201</v>
      </c>
      <c r="AC201" s="1"/>
      <c r="AD201" s="1"/>
      <c r="AE201" s="1"/>
    </row>
    <row r="202" spans="22:31" ht="13.5" hidden="1">
      <c r="V202" s="1"/>
      <c r="W202" s="1"/>
      <c r="X202" s="1"/>
      <c r="Y202" s="1"/>
      <c r="Z202" s="1"/>
      <c r="AA202" s="188">
        <f>+'ごみ処理概要'!B202</f>
        <v>0</v>
      </c>
      <c r="AB202" s="36">
        <v>202</v>
      </c>
      <c r="AC202" s="1"/>
      <c r="AD202" s="1"/>
      <c r="AE202" s="1"/>
    </row>
    <row r="203" spans="22:31" ht="13.5" hidden="1">
      <c r="V203" s="1"/>
      <c r="W203" s="1"/>
      <c r="X203" s="1"/>
      <c r="Y203" s="1"/>
      <c r="Z203" s="1"/>
      <c r="AA203" s="188">
        <f>+'ごみ処理概要'!B203</f>
        <v>0</v>
      </c>
      <c r="AB203" s="36">
        <v>203</v>
      </c>
      <c r="AC203" s="1"/>
      <c r="AD203" s="1"/>
      <c r="AE203" s="1"/>
    </row>
    <row r="204" spans="22:31" ht="13.5" hidden="1">
      <c r="V204" s="1"/>
      <c r="W204" s="1"/>
      <c r="X204" s="1"/>
      <c r="Y204" s="1"/>
      <c r="Z204" s="1"/>
      <c r="AA204" s="188">
        <f>+'ごみ処理概要'!B204</f>
        <v>0</v>
      </c>
      <c r="AB204" s="36">
        <v>204</v>
      </c>
      <c r="AC204" s="1"/>
      <c r="AD204" s="1"/>
      <c r="AE204" s="1"/>
    </row>
    <row r="205" spans="22:31" ht="13.5" hidden="1">
      <c r="V205" s="1"/>
      <c r="W205" s="1"/>
      <c r="X205" s="1"/>
      <c r="Y205" s="1"/>
      <c r="Z205" s="1"/>
      <c r="AA205" s="188">
        <f>+'ごみ処理概要'!B205</f>
        <v>0</v>
      </c>
      <c r="AB205" s="36">
        <v>205</v>
      </c>
      <c r="AC205" s="1"/>
      <c r="AD205" s="1"/>
      <c r="AE205" s="1"/>
    </row>
    <row r="206" spans="22:31" ht="13.5" hidden="1">
      <c r="V206" s="1"/>
      <c r="W206" s="1"/>
      <c r="X206" s="1"/>
      <c r="Y206" s="1"/>
      <c r="Z206" s="1"/>
      <c r="AA206" s="188">
        <f>+'ごみ処理概要'!B206</f>
        <v>0</v>
      </c>
      <c r="AB206" s="36">
        <v>206</v>
      </c>
      <c r="AC206" s="1"/>
      <c r="AD206" s="1"/>
      <c r="AE206" s="1"/>
    </row>
    <row r="207" spans="22:31" ht="13.5" hidden="1">
      <c r="V207" s="1"/>
      <c r="W207" s="1"/>
      <c r="X207" s="1"/>
      <c r="Y207" s="1"/>
      <c r="Z207" s="1"/>
      <c r="AA207" s="188">
        <f>+'ごみ処理概要'!B207</f>
        <v>0</v>
      </c>
      <c r="AB207" s="36">
        <v>207</v>
      </c>
      <c r="AC207" s="1"/>
      <c r="AD207" s="1"/>
      <c r="AE207" s="1"/>
    </row>
    <row r="208" spans="22:31" ht="13.5" hidden="1">
      <c r="V208" s="1"/>
      <c r="W208" s="1"/>
      <c r="X208" s="1"/>
      <c r="Y208" s="1"/>
      <c r="Z208" s="1"/>
      <c r="AA208" s="188">
        <f>+'ごみ処理概要'!B208</f>
        <v>0</v>
      </c>
      <c r="AB208" s="36">
        <v>208</v>
      </c>
      <c r="AC208" s="1"/>
      <c r="AD208" s="1"/>
      <c r="AE208" s="1"/>
    </row>
    <row r="209" spans="22:31" ht="13.5" hidden="1">
      <c r="V209" s="1"/>
      <c r="W209" s="1"/>
      <c r="X209" s="1"/>
      <c r="Y209" s="1"/>
      <c r="Z209" s="1"/>
      <c r="AA209" s="188">
        <f>+'ごみ処理概要'!B209</f>
        <v>0</v>
      </c>
      <c r="AB209" s="36">
        <v>209</v>
      </c>
      <c r="AC209" s="1"/>
      <c r="AD209" s="1"/>
      <c r="AE209" s="1"/>
    </row>
    <row r="210" spans="22:31" ht="13.5" hidden="1">
      <c r="V210" s="1"/>
      <c r="W210" s="1"/>
      <c r="X210" s="1"/>
      <c r="Y210" s="1"/>
      <c r="Z210" s="1"/>
      <c r="AA210" s="188">
        <f>+'ごみ処理概要'!B210</f>
        <v>0</v>
      </c>
      <c r="AB210" s="36">
        <v>210</v>
      </c>
      <c r="AC210" s="1"/>
      <c r="AD210" s="1"/>
      <c r="AE210" s="1"/>
    </row>
    <row r="211" spans="22:31" ht="13.5" hidden="1">
      <c r="V211" s="1"/>
      <c r="W211" s="1"/>
      <c r="X211" s="1"/>
      <c r="Y211" s="1"/>
      <c r="Z211" s="1"/>
      <c r="AA211" s="188">
        <f>+'ごみ処理概要'!B211</f>
        <v>0</v>
      </c>
      <c r="AB211" s="36">
        <v>211</v>
      </c>
      <c r="AC211" s="1"/>
      <c r="AD211" s="1"/>
      <c r="AE211" s="1"/>
    </row>
    <row r="212" spans="22:31" ht="13.5" hidden="1">
      <c r="V212" s="1"/>
      <c r="W212" s="1"/>
      <c r="X212" s="1"/>
      <c r="Y212" s="1"/>
      <c r="Z212" s="1"/>
      <c r="AA212" s="188">
        <f>+'ごみ処理概要'!B212</f>
        <v>0</v>
      </c>
      <c r="AB212" s="36">
        <v>212</v>
      </c>
      <c r="AC212" s="1"/>
      <c r="AD212" s="1"/>
      <c r="AE212" s="1"/>
    </row>
    <row r="213" spans="22:31" ht="13.5" hidden="1">
      <c r="V213" s="1"/>
      <c r="W213" s="1"/>
      <c r="X213" s="1"/>
      <c r="Y213" s="1"/>
      <c r="Z213" s="1"/>
      <c r="AA213" s="188">
        <f>+'ごみ処理概要'!B213</f>
        <v>0</v>
      </c>
      <c r="AB213" s="36">
        <v>213</v>
      </c>
      <c r="AC213" s="1"/>
      <c r="AD213" s="1"/>
      <c r="AE213" s="1"/>
    </row>
    <row r="214" spans="22:31" ht="13.5" hidden="1">
      <c r="V214" s="1"/>
      <c r="W214" s="1"/>
      <c r="X214" s="1"/>
      <c r="Y214" s="1"/>
      <c r="Z214" s="1"/>
      <c r="AA214" s="188">
        <f>+'ごみ処理概要'!B214</f>
        <v>0</v>
      </c>
      <c r="AB214" s="36">
        <v>214</v>
      </c>
      <c r="AC214" s="1"/>
      <c r="AD214" s="1"/>
      <c r="AE214" s="1"/>
    </row>
    <row r="215" spans="22:31" ht="13.5" hidden="1">
      <c r="V215" s="1"/>
      <c r="W215" s="1"/>
      <c r="X215" s="1"/>
      <c r="Y215" s="1"/>
      <c r="Z215" s="1"/>
      <c r="AA215" s="188">
        <f>+'ごみ処理概要'!B215</f>
        <v>0</v>
      </c>
      <c r="AB215" s="36">
        <v>215</v>
      </c>
      <c r="AC215" s="1"/>
      <c r="AD215" s="1"/>
      <c r="AE215" s="1"/>
    </row>
    <row r="216" spans="22:31" ht="13.5" hidden="1">
      <c r="V216" s="1"/>
      <c r="W216" s="1"/>
      <c r="X216" s="1"/>
      <c r="Y216" s="1"/>
      <c r="Z216" s="1"/>
      <c r="AA216" s="188">
        <f>+'ごみ処理概要'!B216</f>
        <v>0</v>
      </c>
      <c r="AB216" s="36">
        <v>216</v>
      </c>
      <c r="AC216" s="1"/>
      <c r="AD216" s="1"/>
      <c r="AE216" s="1"/>
    </row>
    <row r="217" spans="22:31" ht="13.5" hidden="1">
      <c r="V217" s="1"/>
      <c r="W217" s="1"/>
      <c r="X217" s="1"/>
      <c r="Y217" s="1"/>
      <c r="Z217" s="1"/>
      <c r="AA217" s="188">
        <f>+'ごみ処理概要'!B217</f>
        <v>0</v>
      </c>
      <c r="AB217" s="36">
        <v>217</v>
      </c>
      <c r="AC217" s="1"/>
      <c r="AD217" s="1"/>
      <c r="AE217" s="1"/>
    </row>
    <row r="218" spans="22:31" ht="13.5" hidden="1">
      <c r="V218" s="1"/>
      <c r="W218" s="1"/>
      <c r="X218" s="1"/>
      <c r="Y218" s="1"/>
      <c r="Z218" s="1"/>
      <c r="AA218" s="188">
        <f>+'ごみ処理概要'!B218</f>
        <v>0</v>
      </c>
      <c r="AB218" s="36">
        <v>218</v>
      </c>
      <c r="AC218" s="1"/>
      <c r="AD218" s="1"/>
      <c r="AE218" s="1"/>
    </row>
    <row r="219" spans="22:31" ht="13.5" hidden="1">
      <c r="V219" s="1"/>
      <c r="W219" s="1"/>
      <c r="X219" s="1"/>
      <c r="Y219" s="1"/>
      <c r="Z219" s="1"/>
      <c r="AA219" s="188">
        <f>+'ごみ処理概要'!B219</f>
        <v>0</v>
      </c>
      <c r="AB219" s="36">
        <v>219</v>
      </c>
      <c r="AC219" s="1"/>
      <c r="AD219" s="1"/>
      <c r="AE219" s="1"/>
    </row>
    <row r="220" spans="22:31" ht="13.5" hidden="1">
      <c r="V220" s="1"/>
      <c r="W220" s="1"/>
      <c r="X220" s="1"/>
      <c r="Y220" s="1"/>
      <c r="Z220" s="1"/>
      <c r="AA220" s="188">
        <f>+'ごみ処理概要'!B220</f>
        <v>0</v>
      </c>
      <c r="AB220" s="36">
        <v>220</v>
      </c>
      <c r="AC220" s="1"/>
      <c r="AD220" s="1"/>
      <c r="AE220" s="1"/>
    </row>
    <row r="221" spans="22:31" ht="13.5" hidden="1">
      <c r="V221" s="1"/>
      <c r="W221" s="1"/>
      <c r="X221" s="1"/>
      <c r="Y221" s="1"/>
      <c r="Z221" s="1"/>
      <c r="AA221" s="188">
        <f>+'ごみ処理概要'!B221</f>
        <v>0</v>
      </c>
      <c r="AB221" s="36">
        <v>221</v>
      </c>
      <c r="AC221" s="1"/>
      <c r="AD221" s="1"/>
      <c r="AE221" s="1"/>
    </row>
    <row r="222" spans="22:31" ht="13.5" hidden="1">
      <c r="V222" s="1"/>
      <c r="W222" s="1"/>
      <c r="X222" s="1"/>
      <c r="Y222" s="1"/>
      <c r="Z222" s="1"/>
      <c r="AA222" s="188">
        <f>+'ごみ処理概要'!B222</f>
        <v>0</v>
      </c>
      <c r="AB222" s="36">
        <v>222</v>
      </c>
      <c r="AC222" s="1"/>
      <c r="AD222" s="1"/>
      <c r="AE222" s="1"/>
    </row>
    <row r="223" spans="22:31" ht="13.5" hidden="1">
      <c r="V223" s="1"/>
      <c r="W223" s="1"/>
      <c r="X223" s="1"/>
      <c r="Y223" s="1"/>
      <c r="Z223" s="1"/>
      <c r="AA223" s="188">
        <f>+'ごみ処理概要'!B223</f>
        <v>0</v>
      </c>
      <c r="AB223" s="36">
        <v>223</v>
      </c>
      <c r="AC223" s="1"/>
      <c r="AD223" s="1"/>
      <c r="AE223" s="1"/>
    </row>
    <row r="224" spans="22:31" ht="13.5" hidden="1">
      <c r="V224" s="1"/>
      <c r="W224" s="1"/>
      <c r="X224" s="1"/>
      <c r="Y224" s="1"/>
      <c r="Z224" s="1"/>
      <c r="AA224" s="188">
        <f>+'ごみ処理概要'!B224</f>
        <v>0</v>
      </c>
      <c r="AB224" s="36">
        <v>224</v>
      </c>
      <c r="AC224" s="1"/>
      <c r="AD224" s="1"/>
      <c r="AE224" s="1"/>
    </row>
    <row r="225" spans="22:31" ht="13.5" hidden="1">
      <c r="V225" s="1"/>
      <c r="W225" s="1"/>
      <c r="X225" s="1"/>
      <c r="Y225" s="1"/>
      <c r="Z225" s="1"/>
      <c r="AA225" s="188">
        <f>+'ごみ処理概要'!B225</f>
        <v>0</v>
      </c>
      <c r="AB225" s="36">
        <v>225</v>
      </c>
      <c r="AC225" s="1"/>
      <c r="AD225" s="1"/>
      <c r="AE225" s="1"/>
    </row>
    <row r="226" spans="22:31" ht="13.5" hidden="1">
      <c r="V226" s="1"/>
      <c r="W226" s="1"/>
      <c r="X226" s="1"/>
      <c r="Y226" s="1"/>
      <c r="Z226" s="1"/>
      <c r="AA226" s="188">
        <f>+'ごみ処理概要'!B226</f>
        <v>0</v>
      </c>
      <c r="AB226" s="36">
        <v>226</v>
      </c>
      <c r="AC226" s="1"/>
      <c r="AD226" s="1"/>
      <c r="AE226" s="1"/>
    </row>
    <row r="227" spans="22:31" ht="13.5" hidden="1">
      <c r="V227" s="1"/>
      <c r="W227" s="1"/>
      <c r="X227" s="1"/>
      <c r="Y227" s="1"/>
      <c r="Z227" s="1"/>
      <c r="AA227" s="188">
        <f>+'ごみ処理概要'!B227</f>
        <v>0</v>
      </c>
      <c r="AB227" s="36">
        <v>227</v>
      </c>
      <c r="AC227" s="1"/>
      <c r="AD227" s="1"/>
      <c r="AE227" s="1"/>
    </row>
    <row r="228" spans="22:31" ht="13.5" hidden="1">
      <c r="V228" s="1"/>
      <c r="W228" s="1"/>
      <c r="X228" s="1"/>
      <c r="Y228" s="1"/>
      <c r="Z228" s="1"/>
      <c r="AA228" s="188">
        <f>+'ごみ処理概要'!B228</f>
        <v>0</v>
      </c>
      <c r="AB228" s="36">
        <v>228</v>
      </c>
      <c r="AC228" s="1"/>
      <c r="AD228" s="1"/>
      <c r="AE228" s="1"/>
    </row>
    <row r="229" spans="22:31" ht="13.5" hidden="1">
      <c r="V229" s="1"/>
      <c r="W229" s="1"/>
      <c r="X229" s="1"/>
      <c r="Y229" s="1"/>
      <c r="Z229" s="1"/>
      <c r="AA229" s="188">
        <f>+'ごみ処理概要'!B229</f>
        <v>0</v>
      </c>
      <c r="AB229" s="36">
        <v>229</v>
      </c>
      <c r="AC229" s="1"/>
      <c r="AD229" s="1"/>
      <c r="AE229" s="1"/>
    </row>
    <row r="230" spans="22:31" ht="13.5" hidden="1">
      <c r="V230" s="1"/>
      <c r="W230" s="1"/>
      <c r="X230" s="1"/>
      <c r="Y230" s="1"/>
      <c r="Z230" s="1"/>
      <c r="AA230" s="188">
        <f>+'ごみ処理概要'!B230</f>
        <v>0</v>
      </c>
      <c r="AB230" s="36">
        <v>230</v>
      </c>
      <c r="AC230" s="1"/>
      <c r="AD230" s="1"/>
      <c r="AE230" s="1"/>
    </row>
    <row r="231" spans="22:31" ht="13.5" hidden="1">
      <c r="V231" s="1"/>
      <c r="W231" s="1"/>
      <c r="X231" s="1"/>
      <c r="Y231" s="1"/>
      <c r="Z231" s="1"/>
      <c r="AA231" s="188">
        <f>+'ごみ処理概要'!B231</f>
        <v>0</v>
      </c>
      <c r="AB231" s="36">
        <v>231</v>
      </c>
      <c r="AC231" s="1"/>
      <c r="AD231" s="1"/>
      <c r="AE231" s="1"/>
    </row>
    <row r="232" spans="22:31" ht="13.5" hidden="1">
      <c r="V232" s="1"/>
      <c r="W232" s="1"/>
      <c r="X232" s="1"/>
      <c r="Y232" s="1"/>
      <c r="Z232" s="1"/>
      <c r="AA232" s="188">
        <f>+'ごみ処理概要'!B232</f>
        <v>0</v>
      </c>
      <c r="AB232" s="36">
        <v>232</v>
      </c>
      <c r="AC232" s="1"/>
      <c r="AD232" s="1"/>
      <c r="AE232" s="1"/>
    </row>
    <row r="233" spans="22:31" ht="13.5" hidden="1">
      <c r="V233" s="1"/>
      <c r="W233" s="1"/>
      <c r="X233" s="1"/>
      <c r="Y233" s="1"/>
      <c r="Z233" s="1"/>
      <c r="AA233" s="188">
        <f>+'ごみ処理概要'!B233</f>
        <v>0</v>
      </c>
      <c r="AB233" s="36">
        <v>233</v>
      </c>
      <c r="AC233" s="1"/>
      <c r="AD233" s="1"/>
      <c r="AE233" s="1"/>
    </row>
    <row r="234" spans="22:31" ht="13.5" hidden="1">
      <c r="V234" s="1"/>
      <c r="W234" s="1"/>
      <c r="X234" s="1"/>
      <c r="Y234" s="1"/>
      <c r="Z234" s="1"/>
      <c r="AA234" s="188">
        <f>+'ごみ処理概要'!B234</f>
        <v>0</v>
      </c>
      <c r="AB234" s="36">
        <v>234</v>
      </c>
      <c r="AC234" s="1"/>
      <c r="AD234" s="1"/>
      <c r="AE234" s="1"/>
    </row>
    <row r="235" spans="22:31" ht="13.5" hidden="1">
      <c r="V235" s="1"/>
      <c r="W235" s="1"/>
      <c r="X235" s="1"/>
      <c r="Y235" s="1"/>
      <c r="Z235" s="1"/>
      <c r="AA235" s="188">
        <f>+'ごみ処理概要'!B235</f>
        <v>0</v>
      </c>
      <c r="AB235" s="36">
        <v>235</v>
      </c>
      <c r="AC235" s="1"/>
      <c r="AD235" s="1"/>
      <c r="AE235" s="1"/>
    </row>
    <row r="236" spans="22:31" ht="13.5" hidden="1">
      <c r="V236" s="1"/>
      <c r="W236" s="1"/>
      <c r="X236" s="1"/>
      <c r="Y236" s="1"/>
      <c r="Z236" s="1"/>
      <c r="AA236" s="188">
        <f>+'ごみ処理概要'!B236</f>
        <v>0</v>
      </c>
      <c r="AB236" s="36">
        <v>236</v>
      </c>
      <c r="AC236" s="1"/>
      <c r="AD236" s="1"/>
      <c r="AE236" s="1"/>
    </row>
    <row r="237" spans="22:31" ht="13.5" hidden="1">
      <c r="V237" s="1"/>
      <c r="W237" s="1"/>
      <c r="X237" s="1"/>
      <c r="Y237" s="1"/>
      <c r="Z237" s="1"/>
      <c r="AA237" s="188">
        <f>+'ごみ処理概要'!B237</f>
        <v>0</v>
      </c>
      <c r="AB237" s="36">
        <v>237</v>
      </c>
      <c r="AC237" s="1"/>
      <c r="AD237" s="1"/>
      <c r="AE237" s="1"/>
    </row>
    <row r="238" spans="22:31" ht="13.5" hidden="1">
      <c r="V238" s="1"/>
      <c r="W238" s="1"/>
      <c r="X238" s="1"/>
      <c r="Y238" s="1"/>
      <c r="Z238" s="1"/>
      <c r="AA238" s="188">
        <f>+'ごみ処理概要'!B238</f>
        <v>0</v>
      </c>
      <c r="AB238" s="36">
        <v>238</v>
      </c>
      <c r="AC238" s="1"/>
      <c r="AD238" s="1"/>
      <c r="AE238" s="1"/>
    </row>
    <row r="239" spans="22:31" ht="13.5" hidden="1">
      <c r="V239" s="1"/>
      <c r="W239" s="1"/>
      <c r="X239" s="1"/>
      <c r="Y239" s="1"/>
      <c r="Z239" s="1"/>
      <c r="AA239" s="188">
        <f>+'ごみ処理概要'!B239</f>
        <v>0</v>
      </c>
      <c r="AB239" s="36">
        <v>239</v>
      </c>
      <c r="AC239" s="1"/>
      <c r="AD239" s="1"/>
      <c r="AE239" s="1"/>
    </row>
    <row r="240" spans="22:31" ht="13.5" hidden="1">
      <c r="V240" s="1"/>
      <c r="W240" s="1"/>
      <c r="X240" s="1"/>
      <c r="Y240" s="1"/>
      <c r="Z240" s="1"/>
      <c r="AA240" s="188">
        <f>+'ごみ処理概要'!B240</f>
        <v>0</v>
      </c>
      <c r="AB240" s="36">
        <v>240</v>
      </c>
      <c r="AC240" s="1"/>
      <c r="AD240" s="1"/>
      <c r="AE240" s="1"/>
    </row>
    <row r="241" spans="22:31" ht="13.5" hidden="1">
      <c r="V241" s="1"/>
      <c r="W241" s="1"/>
      <c r="X241" s="1"/>
      <c r="Y241" s="1"/>
      <c r="Z241" s="1"/>
      <c r="AA241" s="188">
        <f>+'ごみ処理概要'!B241</f>
        <v>0</v>
      </c>
      <c r="AB241" s="36">
        <v>241</v>
      </c>
      <c r="AC241" s="1"/>
      <c r="AD241" s="1"/>
      <c r="AE241" s="1"/>
    </row>
    <row r="242" spans="22:31" ht="13.5" hidden="1">
      <c r="V242" s="1"/>
      <c r="W242" s="1"/>
      <c r="X242" s="1"/>
      <c r="Y242" s="1"/>
      <c r="Z242" s="1"/>
      <c r="AA242" s="188">
        <f>+'ごみ処理概要'!B242</f>
        <v>0</v>
      </c>
      <c r="AB242" s="36">
        <v>242</v>
      </c>
      <c r="AC242" s="1"/>
      <c r="AD242" s="1"/>
      <c r="AE242" s="1"/>
    </row>
    <row r="243" spans="22:31" ht="13.5" hidden="1">
      <c r="V243" s="1"/>
      <c r="W243" s="1"/>
      <c r="X243" s="1"/>
      <c r="Y243" s="1"/>
      <c r="Z243" s="1"/>
      <c r="AA243" s="188">
        <f>+'ごみ処理概要'!B243</f>
        <v>0</v>
      </c>
      <c r="AB243" s="36">
        <v>243</v>
      </c>
      <c r="AC243" s="1"/>
      <c r="AD243" s="1"/>
      <c r="AE243" s="1"/>
    </row>
    <row r="244" spans="22:31" ht="13.5" hidden="1">
      <c r="V244" s="1"/>
      <c r="W244" s="1"/>
      <c r="X244" s="1"/>
      <c r="Y244" s="1"/>
      <c r="Z244" s="1"/>
      <c r="AA244" s="188">
        <f>+'ごみ処理概要'!B244</f>
        <v>0</v>
      </c>
      <c r="AB244" s="36">
        <v>244</v>
      </c>
      <c r="AC244" s="1"/>
      <c r="AD244" s="1"/>
      <c r="AE244" s="1"/>
    </row>
    <row r="245" spans="22:31" ht="13.5" hidden="1">
      <c r="V245" s="1"/>
      <c r="W245" s="1"/>
      <c r="X245" s="1"/>
      <c r="Y245" s="1"/>
      <c r="Z245" s="1"/>
      <c r="AA245" s="188">
        <f>+'ごみ処理概要'!B245</f>
        <v>0</v>
      </c>
      <c r="AB245" s="36">
        <v>245</v>
      </c>
      <c r="AC245" s="1"/>
      <c r="AD245" s="1"/>
      <c r="AE245" s="1"/>
    </row>
    <row r="246" spans="22:31" ht="13.5" hidden="1">
      <c r="V246" s="1"/>
      <c r="W246" s="1"/>
      <c r="X246" s="1"/>
      <c r="Y246" s="1"/>
      <c r="Z246" s="1"/>
      <c r="AA246" s="188">
        <f>+'ごみ処理概要'!B246</f>
        <v>0</v>
      </c>
      <c r="AB246" s="36">
        <v>246</v>
      </c>
      <c r="AC246" s="1"/>
      <c r="AD246" s="1"/>
      <c r="AE246" s="1"/>
    </row>
    <row r="247" spans="22:31" ht="13.5" hidden="1">
      <c r="V247" s="1"/>
      <c r="W247" s="1"/>
      <c r="X247" s="1"/>
      <c r="Y247" s="1"/>
      <c r="Z247" s="1"/>
      <c r="AA247" s="188">
        <f>+'ごみ処理概要'!B247</f>
        <v>0</v>
      </c>
      <c r="AB247" s="36">
        <v>247</v>
      </c>
      <c r="AC247" s="1"/>
      <c r="AD247" s="1"/>
      <c r="AE247" s="1"/>
    </row>
    <row r="248" spans="22:31" ht="13.5" hidden="1">
      <c r="V248" s="1"/>
      <c r="W248" s="1"/>
      <c r="X248" s="1"/>
      <c r="Y248" s="1"/>
      <c r="Z248" s="1"/>
      <c r="AA248" s="188">
        <f>+'ごみ処理概要'!B248</f>
        <v>0</v>
      </c>
      <c r="AB248" s="36">
        <v>248</v>
      </c>
      <c r="AC248" s="1"/>
      <c r="AD248" s="1"/>
      <c r="AE248" s="1"/>
    </row>
    <row r="249" spans="22:31" ht="13.5" hidden="1">
      <c r="V249" s="1"/>
      <c r="W249" s="1"/>
      <c r="X249" s="1"/>
      <c r="Y249" s="1"/>
      <c r="Z249" s="1"/>
      <c r="AA249" s="188">
        <f>+'ごみ処理概要'!B249</f>
        <v>0</v>
      </c>
      <c r="AB249" s="36">
        <v>249</v>
      </c>
      <c r="AC249" s="1"/>
      <c r="AD249" s="1"/>
      <c r="AE249" s="1"/>
    </row>
    <row r="250" spans="22:31" ht="13.5" hidden="1">
      <c r="V250" s="1"/>
      <c r="W250" s="1"/>
      <c r="X250" s="1"/>
      <c r="Y250" s="1"/>
      <c r="Z250" s="1"/>
      <c r="AA250" s="188">
        <f>+'ごみ処理概要'!B250</f>
        <v>0</v>
      </c>
      <c r="AB250" s="36">
        <v>250</v>
      </c>
      <c r="AC250" s="1"/>
      <c r="AD250" s="1"/>
      <c r="AE250" s="1"/>
    </row>
    <row r="251" spans="22:31" ht="13.5" hidden="1">
      <c r="V251" s="1"/>
      <c r="W251" s="1"/>
      <c r="X251" s="1"/>
      <c r="Y251" s="1"/>
      <c r="Z251" s="1"/>
      <c r="AA251" s="188">
        <f>+'ごみ処理概要'!B251</f>
        <v>0</v>
      </c>
      <c r="AB251" s="36">
        <v>251</v>
      </c>
      <c r="AC251" s="1"/>
      <c r="AD251" s="1"/>
      <c r="AE251" s="1"/>
    </row>
    <row r="252" spans="22:31" ht="13.5" hidden="1">
      <c r="V252" s="1"/>
      <c r="W252" s="1"/>
      <c r="X252" s="1"/>
      <c r="Y252" s="1"/>
      <c r="Z252" s="1"/>
      <c r="AA252" s="188">
        <f>+'ごみ処理概要'!B252</f>
        <v>0</v>
      </c>
      <c r="AB252" s="36">
        <v>252</v>
      </c>
      <c r="AC252" s="1"/>
      <c r="AD252" s="1"/>
      <c r="AE252" s="1"/>
    </row>
    <row r="253" spans="22:31" ht="13.5" hidden="1">
      <c r="V253" s="1"/>
      <c r="W253" s="1"/>
      <c r="X253" s="1"/>
      <c r="Y253" s="1"/>
      <c r="Z253" s="1"/>
      <c r="AA253" s="188">
        <f>+'ごみ処理概要'!B253</f>
        <v>0</v>
      </c>
      <c r="AB253" s="36">
        <v>253</v>
      </c>
      <c r="AC253" s="1"/>
      <c r="AD253" s="1"/>
      <c r="AE253" s="1"/>
    </row>
    <row r="254" spans="22:31" ht="13.5" hidden="1">
      <c r="V254" s="1"/>
      <c r="W254" s="1"/>
      <c r="X254" s="1"/>
      <c r="Y254" s="1"/>
      <c r="Z254" s="1"/>
      <c r="AA254" s="188">
        <f>+'ごみ処理概要'!B254</f>
        <v>0</v>
      </c>
      <c r="AB254" s="36">
        <v>254</v>
      </c>
      <c r="AC254" s="1"/>
      <c r="AD254" s="1"/>
      <c r="AE254" s="1"/>
    </row>
    <row r="255" spans="22:31" ht="13.5" hidden="1">
      <c r="V255" s="1"/>
      <c r="W255" s="1"/>
      <c r="X255" s="1"/>
      <c r="Y255" s="1"/>
      <c r="Z255" s="1"/>
      <c r="AA255" s="188">
        <f>+'ごみ処理概要'!B255</f>
        <v>0</v>
      </c>
      <c r="AB255" s="36">
        <v>255</v>
      </c>
      <c r="AC255" s="1"/>
      <c r="AD255" s="1"/>
      <c r="AE255" s="1"/>
    </row>
    <row r="256" spans="22:31" ht="13.5" hidden="1">
      <c r="V256" s="1"/>
      <c r="W256" s="1"/>
      <c r="X256" s="1"/>
      <c r="Y256" s="1"/>
      <c r="Z256" s="1"/>
      <c r="AA256" s="188">
        <f>+'ごみ処理概要'!B256</f>
        <v>0</v>
      </c>
      <c r="AB256" s="36">
        <v>256</v>
      </c>
      <c r="AC256" s="1"/>
      <c r="AD256" s="1"/>
      <c r="AE256" s="1"/>
    </row>
    <row r="257" spans="22:31" ht="13.5" hidden="1">
      <c r="V257" s="1"/>
      <c r="W257" s="1"/>
      <c r="X257" s="1"/>
      <c r="Y257" s="1"/>
      <c r="Z257" s="1"/>
      <c r="AA257" s="188">
        <f>+'ごみ処理概要'!B257</f>
        <v>0</v>
      </c>
      <c r="AB257" s="36">
        <v>257</v>
      </c>
      <c r="AC257" s="1"/>
      <c r="AD257" s="1"/>
      <c r="AE257" s="1"/>
    </row>
    <row r="258" spans="22:31" ht="13.5" hidden="1">
      <c r="V258" s="1"/>
      <c r="W258" s="1"/>
      <c r="X258" s="1"/>
      <c r="Y258" s="1"/>
      <c r="Z258" s="1"/>
      <c r="AA258" s="188">
        <f>+'ごみ処理概要'!B258</f>
        <v>0</v>
      </c>
      <c r="AB258" s="36">
        <v>258</v>
      </c>
      <c r="AC258" s="1"/>
      <c r="AD258" s="1"/>
      <c r="AE258" s="1"/>
    </row>
    <row r="259" spans="22:31" ht="13.5" hidden="1">
      <c r="V259" s="1"/>
      <c r="W259" s="1"/>
      <c r="X259" s="1"/>
      <c r="Y259" s="1"/>
      <c r="Z259" s="1"/>
      <c r="AA259" s="188">
        <f>+'ごみ処理概要'!B259</f>
        <v>0</v>
      </c>
      <c r="AB259" s="36">
        <v>259</v>
      </c>
      <c r="AC259" s="1"/>
      <c r="AD259" s="1"/>
      <c r="AE259" s="1"/>
    </row>
    <row r="260" spans="22:31" ht="13.5" hidden="1">
      <c r="V260" s="1"/>
      <c r="W260" s="1"/>
      <c r="X260" s="1"/>
      <c r="Y260" s="1"/>
      <c r="Z260" s="1"/>
      <c r="AA260" s="188">
        <f>+'ごみ処理概要'!B260</f>
        <v>0</v>
      </c>
      <c r="AB260" s="36">
        <v>260</v>
      </c>
      <c r="AC260" s="1"/>
      <c r="AD260" s="1"/>
      <c r="AE260" s="1"/>
    </row>
    <row r="261" spans="22:31" ht="13.5" hidden="1">
      <c r="V261" s="1"/>
      <c r="W261" s="1"/>
      <c r="X261" s="1"/>
      <c r="Y261" s="1"/>
      <c r="Z261" s="1"/>
      <c r="AA261" s="188">
        <f>+'ごみ処理概要'!B261</f>
        <v>0</v>
      </c>
      <c r="AB261" s="36">
        <v>261</v>
      </c>
      <c r="AC261" s="1"/>
      <c r="AD261" s="1"/>
      <c r="AE261" s="1"/>
    </row>
    <row r="262" spans="22:31" ht="13.5" hidden="1">
      <c r="V262" s="1"/>
      <c r="W262" s="1"/>
      <c r="X262" s="1"/>
      <c r="Y262" s="1"/>
      <c r="Z262" s="1"/>
      <c r="AA262" s="188">
        <f>+'ごみ処理概要'!B262</f>
        <v>0</v>
      </c>
      <c r="AB262" s="36">
        <v>262</v>
      </c>
      <c r="AC262" s="1"/>
      <c r="AD262" s="1"/>
      <c r="AE262" s="1"/>
    </row>
    <row r="263" spans="22:31" ht="13.5" hidden="1">
      <c r="V263" s="1"/>
      <c r="W263" s="1"/>
      <c r="X263" s="1"/>
      <c r="Y263" s="1"/>
      <c r="Z263" s="1"/>
      <c r="AA263" s="188">
        <f>+'ごみ処理概要'!B263</f>
        <v>0</v>
      </c>
      <c r="AB263" s="36">
        <v>263</v>
      </c>
      <c r="AC263" s="1"/>
      <c r="AD263" s="1"/>
      <c r="AE263" s="1"/>
    </row>
    <row r="264" spans="22:31" ht="13.5" hidden="1">
      <c r="V264" s="1"/>
      <c r="W264" s="1"/>
      <c r="X264" s="1"/>
      <c r="Y264" s="1"/>
      <c r="Z264" s="1"/>
      <c r="AA264" s="188">
        <f>+'ごみ処理概要'!B264</f>
        <v>0</v>
      </c>
      <c r="AB264" s="36">
        <v>264</v>
      </c>
      <c r="AC264" s="1"/>
      <c r="AD264" s="1"/>
      <c r="AE264" s="1"/>
    </row>
    <row r="265" spans="22:31" ht="13.5" hidden="1">
      <c r="V265" s="1"/>
      <c r="W265" s="1"/>
      <c r="X265" s="1"/>
      <c r="Y265" s="1"/>
      <c r="Z265" s="1"/>
      <c r="AA265" s="188">
        <f>+'ごみ処理概要'!B265</f>
        <v>0</v>
      </c>
      <c r="AB265" s="36">
        <v>265</v>
      </c>
      <c r="AC265" s="1"/>
      <c r="AD265" s="1"/>
      <c r="AE265" s="1"/>
    </row>
    <row r="266" spans="22:31" ht="13.5" hidden="1">
      <c r="V266" s="1"/>
      <c r="W266" s="1"/>
      <c r="X266" s="1"/>
      <c r="Y266" s="1"/>
      <c r="Z266" s="1"/>
      <c r="AA266" s="188">
        <f>+'ごみ処理概要'!B266</f>
        <v>0</v>
      </c>
      <c r="AB266" s="36">
        <v>266</v>
      </c>
      <c r="AC266" s="1"/>
      <c r="AD266" s="1"/>
      <c r="AE266" s="1"/>
    </row>
    <row r="267" spans="22:31" ht="13.5" hidden="1">
      <c r="V267" s="1"/>
      <c r="W267" s="1"/>
      <c r="X267" s="1"/>
      <c r="Y267" s="1"/>
      <c r="Z267" s="1"/>
      <c r="AA267" s="188">
        <f>+'ごみ処理概要'!B267</f>
        <v>0</v>
      </c>
      <c r="AB267" s="36">
        <v>267</v>
      </c>
      <c r="AC267" s="1"/>
      <c r="AD267" s="1"/>
      <c r="AE267" s="1"/>
    </row>
    <row r="268" spans="22:31" ht="13.5" hidden="1">
      <c r="V268" s="1"/>
      <c r="W268" s="1"/>
      <c r="X268" s="1"/>
      <c r="Y268" s="1"/>
      <c r="Z268" s="1"/>
      <c r="AA268" s="188">
        <f>+'ごみ処理概要'!B268</f>
        <v>0</v>
      </c>
      <c r="AB268" s="36">
        <v>268</v>
      </c>
      <c r="AC268" s="1"/>
      <c r="AD268" s="1"/>
      <c r="AE268" s="1"/>
    </row>
    <row r="269" spans="22:31" ht="13.5" hidden="1">
      <c r="V269" s="1"/>
      <c r="W269" s="1"/>
      <c r="X269" s="1"/>
      <c r="Y269" s="1"/>
      <c r="Z269" s="1"/>
      <c r="AA269" s="188">
        <f>+'ごみ処理概要'!B269</f>
        <v>0</v>
      </c>
      <c r="AB269" s="36">
        <v>269</v>
      </c>
      <c r="AC269" s="1"/>
      <c r="AD269" s="1"/>
      <c r="AE269" s="1"/>
    </row>
    <row r="270" spans="22:31" ht="13.5" hidden="1">
      <c r="V270" s="1"/>
      <c r="W270" s="1"/>
      <c r="X270" s="1"/>
      <c r="Y270" s="1"/>
      <c r="Z270" s="1"/>
      <c r="AA270" s="188">
        <f>+'ごみ処理概要'!B270</f>
        <v>0</v>
      </c>
      <c r="AB270" s="36">
        <v>270</v>
      </c>
      <c r="AC270" s="1"/>
      <c r="AD270" s="1"/>
      <c r="AE270" s="1"/>
    </row>
    <row r="271" spans="22:31" ht="13.5" hidden="1">
      <c r="V271" s="1"/>
      <c r="W271" s="1"/>
      <c r="X271" s="1"/>
      <c r="Y271" s="1"/>
      <c r="Z271" s="1"/>
      <c r="AA271" s="188">
        <f>+'ごみ処理概要'!B271</f>
        <v>0</v>
      </c>
      <c r="AB271" s="36">
        <v>271</v>
      </c>
      <c r="AC271" s="1"/>
      <c r="AD271" s="1"/>
      <c r="AE271" s="1"/>
    </row>
    <row r="272" spans="22:31" ht="13.5" hidden="1">
      <c r="V272" s="1"/>
      <c r="W272" s="1"/>
      <c r="X272" s="1"/>
      <c r="Y272" s="1"/>
      <c r="Z272" s="1"/>
      <c r="AA272" s="188">
        <f>+'ごみ処理概要'!B272</f>
        <v>0</v>
      </c>
      <c r="AB272" s="36">
        <v>272</v>
      </c>
      <c r="AC272" s="1"/>
      <c r="AD272" s="1"/>
      <c r="AE272" s="1"/>
    </row>
    <row r="273" spans="22:31" ht="13.5" hidden="1">
      <c r="V273" s="1"/>
      <c r="W273" s="1"/>
      <c r="X273" s="1"/>
      <c r="Y273" s="1"/>
      <c r="Z273" s="1"/>
      <c r="AA273" s="188">
        <f>+'ごみ処理概要'!B273</f>
        <v>0</v>
      </c>
      <c r="AB273" s="36">
        <v>273</v>
      </c>
      <c r="AC273" s="1"/>
      <c r="AD273" s="1"/>
      <c r="AE273" s="1"/>
    </row>
    <row r="274" spans="22:31" ht="13.5" hidden="1">
      <c r="V274" s="1"/>
      <c r="W274" s="1"/>
      <c r="X274" s="1"/>
      <c r="Y274" s="1"/>
      <c r="Z274" s="1"/>
      <c r="AA274" s="188">
        <f>+'ごみ処理概要'!B274</f>
        <v>0</v>
      </c>
      <c r="AB274" s="36">
        <v>274</v>
      </c>
      <c r="AC274" s="1"/>
      <c r="AD274" s="1"/>
      <c r="AE274" s="1"/>
    </row>
    <row r="275" spans="22:31" ht="13.5" hidden="1">
      <c r="V275" s="1"/>
      <c r="W275" s="1"/>
      <c r="X275" s="1"/>
      <c r="Y275" s="1"/>
      <c r="Z275" s="1"/>
      <c r="AA275" s="188">
        <f>+'ごみ処理概要'!B275</f>
        <v>0</v>
      </c>
      <c r="AB275" s="36">
        <v>275</v>
      </c>
      <c r="AC275" s="1"/>
      <c r="AD275" s="1"/>
      <c r="AE275" s="1"/>
    </row>
    <row r="276" spans="22:31" ht="13.5" hidden="1">
      <c r="V276" s="1"/>
      <c r="W276" s="1"/>
      <c r="X276" s="1"/>
      <c r="Y276" s="1"/>
      <c r="Z276" s="1"/>
      <c r="AA276" s="188">
        <f>+'ごみ処理概要'!B276</f>
        <v>0</v>
      </c>
      <c r="AB276" s="36">
        <v>276</v>
      </c>
      <c r="AC276" s="1"/>
      <c r="AD276" s="1"/>
      <c r="AE276" s="1"/>
    </row>
    <row r="277" spans="22:31" ht="13.5" hidden="1">
      <c r="V277" s="1"/>
      <c r="W277" s="1"/>
      <c r="X277" s="1"/>
      <c r="Y277" s="1"/>
      <c r="Z277" s="1"/>
      <c r="AA277" s="188">
        <f>+'ごみ処理概要'!B277</f>
        <v>0</v>
      </c>
      <c r="AB277" s="36">
        <v>277</v>
      </c>
      <c r="AC277" s="1"/>
      <c r="AD277" s="1"/>
      <c r="AE277" s="1"/>
    </row>
    <row r="278" spans="22:31" ht="13.5" hidden="1">
      <c r="V278" s="1"/>
      <c r="W278" s="1"/>
      <c r="X278" s="1"/>
      <c r="Y278" s="1"/>
      <c r="Z278" s="1"/>
      <c r="AA278" s="188">
        <f>+'ごみ処理概要'!B278</f>
        <v>0</v>
      </c>
      <c r="AB278" s="36">
        <v>278</v>
      </c>
      <c r="AC278" s="1"/>
      <c r="AD278" s="1"/>
      <c r="AE278" s="1"/>
    </row>
    <row r="279" spans="22:31" ht="13.5" hidden="1">
      <c r="V279" s="1"/>
      <c r="W279" s="1"/>
      <c r="X279" s="1"/>
      <c r="Y279" s="1"/>
      <c r="Z279" s="1"/>
      <c r="AA279" s="188">
        <f>+'ごみ処理概要'!B279</f>
        <v>0</v>
      </c>
      <c r="AB279" s="36">
        <v>279</v>
      </c>
      <c r="AC279" s="1"/>
      <c r="AD279" s="1"/>
      <c r="AE279" s="1"/>
    </row>
    <row r="280" spans="22:31" ht="13.5" hidden="1">
      <c r="V280" s="1"/>
      <c r="W280" s="1"/>
      <c r="X280" s="1"/>
      <c r="Y280" s="1"/>
      <c r="Z280" s="1"/>
      <c r="AA280" s="188">
        <f>+'ごみ処理概要'!B280</f>
        <v>0</v>
      </c>
      <c r="AB280" s="36">
        <v>280</v>
      </c>
      <c r="AC280" s="1"/>
      <c r="AD280" s="1"/>
      <c r="AE280" s="1"/>
    </row>
    <row r="281" spans="22:31" ht="13.5" hidden="1">
      <c r="V281" s="1"/>
      <c r="W281" s="1"/>
      <c r="X281" s="1"/>
      <c r="Y281" s="1"/>
      <c r="Z281" s="1"/>
      <c r="AA281" s="188">
        <f>+'ごみ処理概要'!B281</f>
        <v>0</v>
      </c>
      <c r="AB281" s="36">
        <v>281</v>
      </c>
      <c r="AC281" s="1"/>
      <c r="AD281" s="1"/>
      <c r="AE281" s="1"/>
    </row>
    <row r="282" spans="22:31" ht="13.5" hidden="1">
      <c r="V282" s="1"/>
      <c r="W282" s="1"/>
      <c r="X282" s="1"/>
      <c r="Y282" s="1"/>
      <c r="Z282" s="1"/>
      <c r="AA282" s="188">
        <f>+'ごみ処理概要'!B282</f>
        <v>0</v>
      </c>
      <c r="AB282" s="36">
        <v>282</v>
      </c>
      <c r="AC282" s="1"/>
      <c r="AD282" s="1"/>
      <c r="AE282" s="1"/>
    </row>
    <row r="283" spans="22:31" ht="13.5" hidden="1">
      <c r="V283" s="1"/>
      <c r="W283" s="1"/>
      <c r="X283" s="1"/>
      <c r="Y283" s="1"/>
      <c r="Z283" s="1"/>
      <c r="AA283" s="188">
        <f>+'ごみ処理概要'!B283</f>
        <v>0</v>
      </c>
      <c r="AB283" s="36">
        <v>283</v>
      </c>
      <c r="AC283" s="1"/>
      <c r="AD283" s="1"/>
      <c r="AE283" s="1"/>
    </row>
    <row r="284" spans="22:31" ht="13.5" hidden="1">
      <c r="V284" s="1"/>
      <c r="W284" s="1"/>
      <c r="X284" s="1"/>
      <c r="Y284" s="1"/>
      <c r="Z284" s="1"/>
      <c r="AA284" s="188">
        <f>+'ごみ処理概要'!B284</f>
        <v>0</v>
      </c>
      <c r="AB284" s="36">
        <v>284</v>
      </c>
      <c r="AC284" s="1"/>
      <c r="AD284" s="1"/>
      <c r="AE284" s="1"/>
    </row>
    <row r="285" spans="22:31" ht="13.5" hidden="1">
      <c r="V285" s="1"/>
      <c r="W285" s="1"/>
      <c r="X285" s="1"/>
      <c r="Y285" s="1"/>
      <c r="Z285" s="1"/>
      <c r="AA285" s="188">
        <f>+'ごみ処理概要'!B285</f>
        <v>0</v>
      </c>
      <c r="AB285" s="36">
        <v>285</v>
      </c>
      <c r="AC285" s="1"/>
      <c r="AD285" s="1"/>
      <c r="AE285" s="1"/>
    </row>
    <row r="286" spans="22:31" ht="13.5" hidden="1">
      <c r="V286" s="1"/>
      <c r="W286" s="1"/>
      <c r="X286" s="1"/>
      <c r="Y286" s="1"/>
      <c r="Z286" s="1"/>
      <c r="AA286" s="188">
        <f>+'ごみ処理概要'!B286</f>
        <v>0</v>
      </c>
      <c r="AB286" s="36">
        <v>286</v>
      </c>
      <c r="AC286" s="1"/>
      <c r="AD286" s="1"/>
      <c r="AE286" s="1"/>
    </row>
    <row r="287" spans="22:31" ht="13.5" hidden="1">
      <c r="V287" s="1"/>
      <c r="W287" s="1"/>
      <c r="X287" s="1"/>
      <c r="Y287" s="1"/>
      <c r="Z287" s="1"/>
      <c r="AA287" s="188">
        <f>+'ごみ処理概要'!B287</f>
        <v>0</v>
      </c>
      <c r="AB287" s="36">
        <v>287</v>
      </c>
      <c r="AC287" s="1"/>
      <c r="AD287" s="1"/>
      <c r="AE287" s="1"/>
    </row>
    <row r="288" spans="22:31" ht="13.5" hidden="1">
      <c r="V288" s="1"/>
      <c r="W288" s="1"/>
      <c r="X288" s="1"/>
      <c r="Y288" s="1"/>
      <c r="Z288" s="1"/>
      <c r="AA288" s="188">
        <f>+'ごみ処理概要'!B288</f>
        <v>0</v>
      </c>
      <c r="AB288" s="36">
        <v>288</v>
      </c>
      <c r="AC288" s="1"/>
      <c r="AD288" s="1"/>
      <c r="AE288" s="1"/>
    </row>
    <row r="289" spans="22:31" ht="13.5" hidden="1">
      <c r="V289" s="1"/>
      <c r="W289" s="1"/>
      <c r="X289" s="1"/>
      <c r="Y289" s="1"/>
      <c r="Z289" s="1"/>
      <c r="AA289" s="188">
        <f>+'ごみ処理概要'!B289</f>
        <v>0</v>
      </c>
      <c r="AB289" s="36">
        <v>289</v>
      </c>
      <c r="AC289" s="1"/>
      <c r="AD289" s="1"/>
      <c r="AE289" s="1"/>
    </row>
    <row r="290" spans="22:31" ht="13.5" hidden="1">
      <c r="V290" s="1"/>
      <c r="W290" s="1"/>
      <c r="X290" s="1"/>
      <c r="Y290" s="1"/>
      <c r="Z290" s="1"/>
      <c r="AA290" s="188">
        <f>+'ごみ処理概要'!B290</f>
        <v>0</v>
      </c>
      <c r="AB290" s="36">
        <v>290</v>
      </c>
      <c r="AC290" s="1"/>
      <c r="AD290" s="1"/>
      <c r="AE290" s="1"/>
    </row>
    <row r="291" spans="22:31" ht="13.5" hidden="1">
      <c r="V291" s="1"/>
      <c r="W291" s="1"/>
      <c r="X291" s="1"/>
      <c r="Y291" s="1"/>
      <c r="Z291" s="1"/>
      <c r="AA291" s="188">
        <f>+'ごみ処理概要'!B291</f>
        <v>0</v>
      </c>
      <c r="AB291" s="36">
        <v>291</v>
      </c>
      <c r="AC291" s="1"/>
      <c r="AD291" s="1"/>
      <c r="AE291" s="1"/>
    </row>
    <row r="292" spans="22:31" ht="13.5" hidden="1">
      <c r="V292" s="1"/>
      <c r="W292" s="1"/>
      <c r="X292" s="1"/>
      <c r="Y292" s="1"/>
      <c r="Z292" s="1"/>
      <c r="AA292" s="188">
        <f>+'ごみ処理概要'!B292</f>
        <v>0</v>
      </c>
      <c r="AB292" s="36">
        <v>292</v>
      </c>
      <c r="AC292" s="1"/>
      <c r="AD292" s="1"/>
      <c r="AE292" s="1"/>
    </row>
    <row r="293" spans="22:31" ht="13.5" hidden="1">
      <c r="V293" s="1"/>
      <c r="W293" s="1"/>
      <c r="X293" s="1"/>
      <c r="Y293" s="1"/>
      <c r="Z293" s="1"/>
      <c r="AA293" s="188">
        <f>+'ごみ処理概要'!B293</f>
        <v>0</v>
      </c>
      <c r="AB293" s="36">
        <v>293</v>
      </c>
      <c r="AC293" s="1"/>
      <c r="AD293" s="1"/>
      <c r="AE293" s="1"/>
    </row>
    <row r="294" spans="22:31" ht="13.5" hidden="1">
      <c r="V294" s="1"/>
      <c r="W294" s="1"/>
      <c r="X294" s="1"/>
      <c r="Y294" s="1"/>
      <c r="Z294" s="1"/>
      <c r="AA294" s="188">
        <f>+'ごみ処理概要'!B294</f>
        <v>0</v>
      </c>
      <c r="AB294" s="36">
        <v>294</v>
      </c>
      <c r="AC294" s="1"/>
      <c r="AD294" s="1"/>
      <c r="AE294" s="1"/>
    </row>
    <row r="295" spans="22:31" ht="13.5" hidden="1">
      <c r="V295" s="1"/>
      <c r="W295" s="1"/>
      <c r="X295" s="1"/>
      <c r="Y295" s="1"/>
      <c r="Z295" s="1"/>
      <c r="AA295" s="188">
        <f>+'ごみ処理概要'!B295</f>
        <v>0</v>
      </c>
      <c r="AB295" s="36">
        <v>295</v>
      </c>
      <c r="AC295" s="1"/>
      <c r="AD295" s="1"/>
      <c r="AE295" s="1"/>
    </row>
    <row r="296" spans="22:31" ht="13.5" hidden="1">
      <c r="V296" s="1"/>
      <c r="W296" s="1"/>
      <c r="X296" s="1"/>
      <c r="Y296" s="1"/>
      <c r="Z296" s="1"/>
      <c r="AA296" s="188">
        <f>+'ごみ処理概要'!B296</f>
        <v>0</v>
      </c>
      <c r="AB296" s="36">
        <v>296</v>
      </c>
      <c r="AC296" s="1"/>
      <c r="AD296" s="1"/>
      <c r="AE296" s="1"/>
    </row>
    <row r="297" spans="22:31" ht="13.5" hidden="1">
      <c r="V297" s="1"/>
      <c r="W297" s="1"/>
      <c r="X297" s="1"/>
      <c r="Y297" s="1"/>
      <c r="Z297" s="1"/>
      <c r="AA297" s="188">
        <f>+'ごみ処理概要'!B297</f>
        <v>0</v>
      </c>
      <c r="AB297" s="36">
        <v>297</v>
      </c>
      <c r="AC297" s="1"/>
      <c r="AD297" s="1"/>
      <c r="AE297" s="1"/>
    </row>
    <row r="298" spans="22:31" ht="13.5" hidden="1">
      <c r="V298" s="1"/>
      <c r="W298" s="1"/>
      <c r="X298" s="1"/>
      <c r="Y298" s="1"/>
      <c r="Z298" s="1"/>
      <c r="AA298" s="188">
        <f>+'ごみ処理概要'!B298</f>
        <v>0</v>
      </c>
      <c r="AB298" s="36">
        <v>298</v>
      </c>
      <c r="AC298" s="1"/>
      <c r="AD298" s="1"/>
      <c r="AE298" s="1"/>
    </row>
    <row r="299" spans="22:31" ht="13.5" hidden="1">
      <c r="V299" s="1"/>
      <c r="W299" s="1"/>
      <c r="X299" s="1"/>
      <c r="Y299" s="1"/>
      <c r="Z299" s="1"/>
      <c r="AA299" s="188">
        <f>+'ごみ処理概要'!B299</f>
        <v>0</v>
      </c>
      <c r="AB299" s="36">
        <v>299</v>
      </c>
      <c r="AC299" s="1"/>
      <c r="AD299" s="1"/>
      <c r="AE299" s="1"/>
    </row>
    <row r="300" spans="22:31" ht="13.5" hidden="1">
      <c r="V300" s="1"/>
      <c r="W300" s="1"/>
      <c r="X300" s="1"/>
      <c r="Y300" s="1"/>
      <c r="Z300" s="1"/>
      <c r="AA300" s="188">
        <f>+'ごみ処理概要'!B300</f>
        <v>0</v>
      </c>
      <c r="AB300" s="36">
        <v>300</v>
      </c>
      <c r="AC300" s="1"/>
      <c r="AD300" s="1"/>
      <c r="AE300" s="1"/>
    </row>
    <row r="301" spans="22:31" ht="13.5" hidden="1">
      <c r="V301" s="1"/>
      <c r="W301" s="1"/>
      <c r="X301" s="1"/>
      <c r="Y301" s="1"/>
      <c r="Z301" s="1"/>
      <c r="AA301" s="188">
        <f>+'ごみ処理概要'!B301</f>
        <v>0</v>
      </c>
      <c r="AB301" s="36">
        <v>301</v>
      </c>
      <c r="AC301" s="1"/>
      <c r="AD301" s="1"/>
      <c r="AE301" s="1"/>
    </row>
    <row r="302" spans="22:31" ht="13.5" hidden="1">
      <c r="V302" s="1"/>
      <c r="W302" s="1"/>
      <c r="X302" s="1"/>
      <c r="Y302" s="1"/>
      <c r="Z302" s="1"/>
      <c r="AA302" s="188">
        <f>+'ごみ処理概要'!B302</f>
        <v>0</v>
      </c>
      <c r="AB302" s="36">
        <v>302</v>
      </c>
      <c r="AC302" s="1"/>
      <c r="AD302" s="1"/>
      <c r="AE302" s="1"/>
    </row>
    <row r="303" spans="22:31" ht="13.5" hidden="1">
      <c r="V303" s="1"/>
      <c r="W303" s="1"/>
      <c r="X303" s="1"/>
      <c r="Y303" s="1"/>
      <c r="Z303" s="1"/>
      <c r="AA303" s="188">
        <f>+'ごみ処理概要'!B303</f>
        <v>0</v>
      </c>
      <c r="AB303" s="36">
        <v>303</v>
      </c>
      <c r="AC303" s="1"/>
      <c r="AD303" s="1"/>
      <c r="AE303" s="1"/>
    </row>
    <row r="304" spans="22:31" ht="13.5" hidden="1">
      <c r="V304" s="1"/>
      <c r="W304" s="1"/>
      <c r="X304" s="1"/>
      <c r="Y304" s="1"/>
      <c r="Z304" s="1"/>
      <c r="AA304" s="188">
        <f>+'ごみ処理概要'!B304</f>
        <v>0</v>
      </c>
      <c r="AB304" s="36">
        <v>304</v>
      </c>
      <c r="AC304" s="1"/>
      <c r="AD304" s="1"/>
      <c r="AE304" s="1"/>
    </row>
    <row r="305" spans="22:28" ht="13.5" hidden="1">
      <c r="V305" s="1"/>
      <c r="W305" s="1"/>
      <c r="X305" s="1"/>
      <c r="Y305" s="1"/>
      <c r="AA305" s="188">
        <f>+'ごみ処理概要'!B305</f>
        <v>0</v>
      </c>
      <c r="AB305" s="36">
        <v>305</v>
      </c>
    </row>
    <row r="306" spans="22:28" ht="13.5" hidden="1">
      <c r="V306" s="1"/>
      <c r="W306" s="1"/>
      <c r="X306" s="1"/>
      <c r="Y306" s="1"/>
      <c r="AA306" s="188">
        <f>+'ごみ処理概要'!B306</f>
        <v>0</v>
      </c>
      <c r="AB306" s="36">
        <v>306</v>
      </c>
    </row>
    <row r="307" spans="22:28" ht="13.5" hidden="1">
      <c r="V307" s="1"/>
      <c r="W307" s="1"/>
      <c r="X307" s="1"/>
      <c r="Y307" s="1"/>
      <c r="AA307" s="188">
        <f>+'ごみ処理概要'!B307</f>
        <v>0</v>
      </c>
      <c r="AB307" s="36">
        <v>307</v>
      </c>
    </row>
    <row r="308" spans="27:28" ht="13.5" hidden="1">
      <c r="AA308" s="188">
        <f>+'ごみ処理概要'!B308</f>
        <v>0</v>
      </c>
      <c r="AB308" s="36">
        <v>308</v>
      </c>
    </row>
    <row r="309" spans="27:28" ht="13.5" hidden="1">
      <c r="AA309" s="188">
        <f>+'ごみ処理概要'!B309</f>
        <v>0</v>
      </c>
      <c r="AB309" s="36">
        <v>309</v>
      </c>
    </row>
    <row r="310" spans="27:28" ht="13.5" hidden="1">
      <c r="AA310" s="188">
        <f>+'ごみ処理概要'!B310</f>
        <v>0</v>
      </c>
      <c r="AB310" s="36">
        <v>310</v>
      </c>
    </row>
    <row r="311" spans="27:28" ht="13.5" hidden="1">
      <c r="AA311" s="188">
        <f>+'ごみ処理概要'!B311</f>
        <v>0</v>
      </c>
      <c r="AB311" s="36">
        <v>311</v>
      </c>
    </row>
    <row r="312" spans="27:28" ht="13.5" hidden="1">
      <c r="AA312" s="188">
        <f>+'ごみ処理概要'!B312</f>
        <v>0</v>
      </c>
      <c r="AB312" s="36">
        <v>312</v>
      </c>
    </row>
    <row r="313" spans="27:28" ht="13.5" hidden="1">
      <c r="AA313" s="188">
        <f>+'ごみ処理概要'!B313</f>
        <v>0</v>
      </c>
      <c r="AB313" s="36">
        <v>313</v>
      </c>
    </row>
    <row r="314" spans="27:28" ht="13.5" hidden="1">
      <c r="AA314" s="188">
        <f>+'ごみ処理概要'!B314</f>
        <v>0</v>
      </c>
      <c r="AB314" s="36">
        <v>314</v>
      </c>
    </row>
    <row r="315" spans="27:28" ht="13.5" hidden="1">
      <c r="AA315" s="188">
        <f>+'ごみ処理概要'!B315</f>
        <v>0</v>
      </c>
      <c r="AB315" s="36">
        <v>315</v>
      </c>
    </row>
    <row r="316" spans="27:28" ht="13.5" hidden="1">
      <c r="AA316" s="188">
        <f>+'ごみ処理概要'!B316</f>
        <v>0</v>
      </c>
      <c r="AB316" s="36">
        <v>316</v>
      </c>
    </row>
    <row r="317" spans="27:28" ht="13.5" hidden="1">
      <c r="AA317" s="188">
        <f>+'ごみ処理概要'!B317</f>
        <v>0</v>
      </c>
      <c r="AB317" s="36">
        <v>317</v>
      </c>
    </row>
    <row r="318" spans="27:28" ht="13.5" hidden="1">
      <c r="AA318" s="188">
        <f>+'ごみ処理概要'!B318</f>
        <v>0</v>
      </c>
      <c r="AB318" s="36">
        <v>318</v>
      </c>
    </row>
    <row r="319" spans="27:28" ht="13.5" hidden="1">
      <c r="AA319" s="188">
        <f>+'ごみ処理概要'!B319</f>
        <v>0</v>
      </c>
      <c r="AB319" s="36">
        <v>319</v>
      </c>
    </row>
    <row r="320" spans="27:28" ht="13.5" hidden="1">
      <c r="AA320" s="188">
        <f>+'ごみ処理概要'!B320</f>
        <v>0</v>
      </c>
      <c r="AB320" s="36">
        <v>320</v>
      </c>
    </row>
    <row r="321" spans="27:28" ht="13.5" hidden="1">
      <c r="AA321" s="188">
        <f>+'ごみ処理概要'!B321</f>
        <v>0</v>
      </c>
      <c r="AB321" s="36">
        <v>321</v>
      </c>
    </row>
    <row r="322" spans="27:28" ht="13.5" hidden="1">
      <c r="AA322" s="188">
        <f>+'ごみ処理概要'!B322</f>
        <v>0</v>
      </c>
      <c r="AB322" s="36">
        <v>322</v>
      </c>
    </row>
    <row r="323" spans="27:28" ht="13.5" hidden="1">
      <c r="AA323" s="188">
        <f>+'ごみ処理概要'!B323</f>
        <v>0</v>
      </c>
      <c r="AB323" s="36">
        <v>323</v>
      </c>
    </row>
    <row r="324" spans="27:28" ht="13.5" hidden="1">
      <c r="AA324" s="188">
        <f>+'ごみ処理概要'!B324</f>
        <v>0</v>
      </c>
      <c r="AB324" s="36">
        <v>324</v>
      </c>
    </row>
    <row r="325" spans="27:28" ht="13.5" hidden="1">
      <c r="AA325" s="188">
        <f>+'ごみ処理概要'!B325</f>
        <v>0</v>
      </c>
      <c r="AB325" s="36">
        <v>325</v>
      </c>
    </row>
    <row r="326" spans="27:28" ht="13.5" hidden="1">
      <c r="AA326" s="188">
        <f>+'ごみ処理概要'!B326</f>
        <v>0</v>
      </c>
      <c r="AB326" s="36">
        <v>326</v>
      </c>
    </row>
    <row r="327" spans="27:28" ht="13.5" hidden="1">
      <c r="AA327" s="188">
        <f>+'ごみ処理概要'!B327</f>
        <v>0</v>
      </c>
      <c r="AB327" s="36">
        <v>327</v>
      </c>
    </row>
    <row r="328" spans="27:28" ht="13.5" hidden="1">
      <c r="AA328" s="188">
        <f>+'ごみ処理概要'!B328</f>
        <v>0</v>
      </c>
      <c r="AB328" s="36">
        <v>328</v>
      </c>
    </row>
    <row r="329" spans="27:28" ht="13.5" hidden="1">
      <c r="AA329" s="188">
        <f>+'ごみ処理概要'!B329</f>
        <v>0</v>
      </c>
      <c r="AB329" s="36">
        <v>329</v>
      </c>
    </row>
    <row r="330" spans="27:28" ht="13.5" hidden="1">
      <c r="AA330" s="188">
        <f>+'ごみ処理概要'!B330</f>
        <v>0</v>
      </c>
      <c r="AB330" s="36">
        <v>330</v>
      </c>
    </row>
    <row r="331" spans="27:28" ht="13.5" hidden="1">
      <c r="AA331" s="188">
        <f>+'ごみ処理概要'!B331</f>
        <v>0</v>
      </c>
      <c r="AB331" s="36">
        <v>331</v>
      </c>
    </row>
    <row r="332" spans="27:28" ht="13.5" hidden="1">
      <c r="AA332" s="188">
        <f>+'ごみ処理概要'!B332</f>
        <v>0</v>
      </c>
      <c r="AB332" s="36">
        <v>332</v>
      </c>
    </row>
    <row r="333" spans="27:28" ht="13.5" hidden="1">
      <c r="AA333" s="188">
        <f>+'ごみ処理概要'!B333</f>
        <v>0</v>
      </c>
      <c r="AB333" s="36">
        <v>333</v>
      </c>
    </row>
    <row r="334" spans="27:28" ht="13.5" hidden="1">
      <c r="AA334" s="188">
        <f>+'ごみ処理概要'!B334</f>
        <v>0</v>
      </c>
      <c r="AB334" s="36">
        <v>334</v>
      </c>
    </row>
    <row r="335" spans="27:28" ht="13.5" hidden="1">
      <c r="AA335" s="188">
        <f>+'ごみ処理概要'!B335</f>
        <v>0</v>
      </c>
      <c r="AB335" s="36">
        <v>335</v>
      </c>
    </row>
    <row r="336" spans="27:28" ht="13.5" hidden="1">
      <c r="AA336" s="188">
        <f>+'ごみ処理概要'!B336</f>
        <v>0</v>
      </c>
      <c r="AB336" s="36">
        <v>336</v>
      </c>
    </row>
    <row r="337" spans="27:28" ht="13.5" hidden="1">
      <c r="AA337" s="188">
        <f>+'ごみ処理概要'!B337</f>
        <v>0</v>
      </c>
      <c r="AB337" s="36">
        <v>337</v>
      </c>
    </row>
    <row r="338" spans="27:28" ht="13.5" hidden="1">
      <c r="AA338" s="188">
        <f>+'ごみ処理概要'!B338</f>
        <v>0</v>
      </c>
      <c r="AB338" s="36">
        <v>338</v>
      </c>
    </row>
    <row r="339" spans="27:28" ht="13.5" hidden="1">
      <c r="AA339" s="188">
        <f>+'ごみ処理概要'!B339</f>
        <v>0</v>
      </c>
      <c r="AB339" s="36">
        <v>339</v>
      </c>
    </row>
    <row r="340" spans="27:28" ht="13.5" hidden="1">
      <c r="AA340" s="188">
        <f>+'ごみ処理概要'!B340</f>
        <v>0</v>
      </c>
      <c r="AB340" s="36">
        <v>340</v>
      </c>
    </row>
    <row r="341" spans="27:28" ht="13.5" hidden="1">
      <c r="AA341" s="188">
        <f>+'ごみ処理概要'!B341</f>
        <v>0</v>
      </c>
      <c r="AB341" s="36">
        <v>341</v>
      </c>
    </row>
    <row r="342" spans="27:28" ht="13.5" hidden="1">
      <c r="AA342" s="188">
        <f>+'ごみ処理概要'!B342</f>
        <v>0</v>
      </c>
      <c r="AB342" s="36">
        <v>342</v>
      </c>
    </row>
    <row r="343" spans="27:28" ht="13.5" hidden="1">
      <c r="AA343" s="188">
        <f>+'ごみ処理概要'!B343</f>
        <v>0</v>
      </c>
      <c r="AB343" s="36">
        <v>343</v>
      </c>
    </row>
    <row r="344" spans="27:28" ht="13.5" hidden="1">
      <c r="AA344" s="188">
        <f>+'ごみ処理概要'!B344</f>
        <v>0</v>
      </c>
      <c r="AB344" s="36">
        <v>344</v>
      </c>
    </row>
    <row r="345" spans="27:28" ht="13.5" hidden="1">
      <c r="AA345" s="188">
        <f>+'ごみ処理概要'!B345</f>
        <v>0</v>
      </c>
      <c r="AB345" s="36">
        <v>345</v>
      </c>
    </row>
    <row r="346" spans="27:28" ht="13.5" hidden="1">
      <c r="AA346" s="188">
        <f>+'ごみ処理概要'!B346</f>
        <v>0</v>
      </c>
      <c r="AB346" s="36">
        <v>346</v>
      </c>
    </row>
    <row r="347" spans="27:28" ht="13.5" hidden="1">
      <c r="AA347" s="188">
        <f>+'ごみ処理概要'!B347</f>
        <v>0</v>
      </c>
      <c r="AB347" s="36">
        <v>347</v>
      </c>
    </row>
    <row r="348" spans="27:28" ht="13.5" hidden="1">
      <c r="AA348" s="188">
        <f>+'ごみ処理概要'!B348</f>
        <v>0</v>
      </c>
      <c r="AB348" s="36">
        <v>348</v>
      </c>
    </row>
    <row r="349" spans="27:28" ht="13.5" hidden="1">
      <c r="AA349" s="188">
        <f>+'ごみ処理概要'!B349</f>
        <v>0</v>
      </c>
      <c r="AB349" s="36">
        <v>349</v>
      </c>
    </row>
    <row r="350" spans="27:28" ht="13.5" hidden="1">
      <c r="AA350" s="188">
        <f>+'ごみ処理概要'!B350</f>
        <v>0</v>
      </c>
      <c r="AB350" s="36">
        <v>350</v>
      </c>
    </row>
    <row r="351" spans="27:28" ht="13.5" hidden="1">
      <c r="AA351" s="188">
        <f>+'ごみ処理概要'!B351</f>
        <v>0</v>
      </c>
      <c r="AB351" s="36">
        <v>351</v>
      </c>
    </row>
    <row r="352" spans="27:28" ht="13.5" hidden="1">
      <c r="AA352" s="188">
        <f>+'ごみ処理概要'!B352</f>
        <v>0</v>
      </c>
      <c r="AB352" s="36">
        <v>352</v>
      </c>
    </row>
    <row r="353" spans="27:28" ht="13.5" hidden="1">
      <c r="AA353" s="188">
        <f>+'ごみ処理概要'!B353</f>
        <v>0</v>
      </c>
      <c r="AB353" s="36">
        <v>353</v>
      </c>
    </row>
    <row r="354" spans="27:28" ht="13.5" hidden="1">
      <c r="AA354" s="188">
        <f>+'ごみ処理概要'!B354</f>
        <v>0</v>
      </c>
      <c r="AB354" s="36">
        <v>354</v>
      </c>
    </row>
    <row r="355" spans="27:28" ht="13.5" hidden="1">
      <c r="AA355" s="188">
        <f>+'ごみ処理概要'!B355</f>
        <v>0</v>
      </c>
      <c r="AB355" s="36">
        <v>355</v>
      </c>
    </row>
    <row r="356" spans="27:28" ht="13.5" hidden="1">
      <c r="AA356" s="188">
        <f>+'ごみ処理概要'!B356</f>
        <v>0</v>
      </c>
      <c r="AB356" s="36">
        <v>356</v>
      </c>
    </row>
    <row r="357" spans="27:28" ht="13.5" hidden="1">
      <c r="AA357" s="188">
        <f>+'ごみ処理概要'!B357</f>
        <v>0</v>
      </c>
      <c r="AB357" s="36">
        <v>357</v>
      </c>
    </row>
    <row r="358" spans="27:28" ht="13.5" hidden="1">
      <c r="AA358" s="188">
        <f>+'ごみ処理概要'!B358</f>
        <v>0</v>
      </c>
      <c r="AB358" s="36">
        <v>358</v>
      </c>
    </row>
    <row r="359" spans="27:28" ht="13.5" hidden="1">
      <c r="AA359" s="188">
        <f>+'ごみ処理概要'!B359</f>
        <v>0</v>
      </c>
      <c r="AB359" s="36">
        <v>359</v>
      </c>
    </row>
    <row r="360" spans="27:28" ht="13.5" hidden="1">
      <c r="AA360" s="188">
        <f>+'ごみ処理概要'!B360</f>
        <v>0</v>
      </c>
      <c r="AB360" s="36">
        <v>360</v>
      </c>
    </row>
    <row r="361" spans="27:28" ht="13.5" hidden="1">
      <c r="AA361" s="188">
        <f>+'ごみ処理概要'!B361</f>
        <v>0</v>
      </c>
      <c r="AB361" s="36">
        <v>361</v>
      </c>
    </row>
    <row r="362" spans="27:28" ht="13.5" hidden="1">
      <c r="AA362" s="188">
        <f>+'ごみ処理概要'!B362</f>
        <v>0</v>
      </c>
      <c r="AB362" s="36">
        <v>362</v>
      </c>
    </row>
    <row r="363" spans="27:28" ht="13.5" hidden="1">
      <c r="AA363" s="188">
        <f>+'ごみ処理概要'!B363</f>
        <v>0</v>
      </c>
      <c r="AB363" s="36">
        <v>363</v>
      </c>
    </row>
    <row r="364" spans="27:28" ht="13.5" hidden="1">
      <c r="AA364" s="188">
        <f>+'ごみ処理概要'!B364</f>
        <v>0</v>
      </c>
      <c r="AB364" s="36">
        <v>364</v>
      </c>
    </row>
    <row r="365" spans="27:28" ht="13.5" hidden="1">
      <c r="AA365" s="188">
        <f>+'ごみ処理概要'!B365</f>
        <v>0</v>
      </c>
      <c r="AB365" s="36">
        <v>365</v>
      </c>
    </row>
    <row r="366" spans="27:28" ht="13.5" hidden="1">
      <c r="AA366" s="188">
        <f>+'ごみ処理概要'!B366</f>
        <v>0</v>
      </c>
      <c r="AB366" s="36">
        <v>366</v>
      </c>
    </row>
    <row r="367" spans="27:28" ht="13.5" hidden="1">
      <c r="AA367" s="188">
        <f>+'ごみ処理概要'!B367</f>
        <v>0</v>
      </c>
      <c r="AB367" s="36">
        <v>367</v>
      </c>
    </row>
    <row r="368" spans="27:28" ht="13.5" hidden="1">
      <c r="AA368" s="188">
        <f>+'ごみ処理概要'!B368</f>
        <v>0</v>
      </c>
      <c r="AB368" s="36">
        <v>368</v>
      </c>
    </row>
    <row r="369" spans="27:28" ht="13.5" hidden="1">
      <c r="AA369" s="188">
        <f>+'ごみ処理概要'!B369</f>
        <v>0</v>
      </c>
      <c r="AB369" s="36">
        <v>369</v>
      </c>
    </row>
    <row r="370" spans="27:28" ht="13.5" hidden="1">
      <c r="AA370" s="188">
        <f>+'ごみ処理概要'!B370</f>
        <v>0</v>
      </c>
      <c r="AB370" s="36">
        <v>370</v>
      </c>
    </row>
    <row r="371" spans="27:28" ht="13.5" hidden="1">
      <c r="AA371" s="188">
        <f>+'ごみ処理概要'!B371</f>
        <v>0</v>
      </c>
      <c r="AB371" s="36">
        <v>371</v>
      </c>
    </row>
    <row r="372" spans="27:28" ht="13.5" hidden="1">
      <c r="AA372" s="188">
        <f>+'ごみ処理概要'!B372</f>
        <v>0</v>
      </c>
      <c r="AB372" s="36">
        <v>372</v>
      </c>
    </row>
    <row r="373" spans="27:28" ht="13.5" hidden="1">
      <c r="AA373" s="188">
        <f>+'ごみ処理概要'!B373</f>
        <v>0</v>
      </c>
      <c r="AB373" s="36">
        <v>373</v>
      </c>
    </row>
    <row r="374" spans="27:28" ht="13.5" hidden="1">
      <c r="AA374" s="188">
        <f>+'ごみ処理概要'!B374</f>
        <v>0</v>
      </c>
      <c r="AB374" s="36">
        <v>374</v>
      </c>
    </row>
    <row r="375" spans="27:28" ht="13.5" hidden="1">
      <c r="AA375" s="188">
        <f>+'ごみ処理概要'!B375</f>
        <v>0</v>
      </c>
      <c r="AB375" s="36">
        <v>375</v>
      </c>
    </row>
    <row r="376" spans="27:28" ht="13.5" hidden="1">
      <c r="AA376" s="188">
        <f>+'ごみ処理概要'!B376</f>
        <v>0</v>
      </c>
      <c r="AB376" s="36">
        <v>376</v>
      </c>
    </row>
    <row r="377" spans="27:28" ht="13.5" hidden="1">
      <c r="AA377" s="188">
        <f>+'ごみ処理概要'!B377</f>
        <v>0</v>
      </c>
      <c r="AB377" s="36">
        <v>377</v>
      </c>
    </row>
    <row r="378" spans="27:28" ht="13.5" hidden="1">
      <c r="AA378" s="188">
        <f>+'ごみ処理概要'!B378</f>
        <v>0</v>
      </c>
      <c r="AB378" s="36">
        <v>378</v>
      </c>
    </row>
    <row r="379" spans="27:28" ht="13.5" hidden="1">
      <c r="AA379" s="188">
        <f>+'ごみ処理概要'!B379</f>
        <v>0</v>
      </c>
      <c r="AB379" s="36">
        <v>379</v>
      </c>
    </row>
    <row r="380" spans="27:28" ht="13.5" hidden="1">
      <c r="AA380" s="188">
        <f>+'ごみ処理概要'!B380</f>
        <v>0</v>
      </c>
      <c r="AB380" s="36">
        <v>380</v>
      </c>
    </row>
    <row r="381" spans="27:28" ht="13.5" hidden="1">
      <c r="AA381" s="188">
        <f>+'ごみ処理概要'!B381</f>
        <v>0</v>
      </c>
      <c r="AB381" s="36">
        <v>381</v>
      </c>
    </row>
    <row r="382" spans="27:28" ht="13.5" hidden="1">
      <c r="AA382" s="188">
        <f>+'ごみ処理概要'!B382</f>
        <v>0</v>
      </c>
      <c r="AB382" s="36">
        <v>382</v>
      </c>
    </row>
    <row r="383" spans="27:28" ht="13.5" hidden="1">
      <c r="AA383" s="188">
        <f>+'ごみ処理概要'!B383</f>
        <v>0</v>
      </c>
      <c r="AB383" s="36">
        <v>383</v>
      </c>
    </row>
    <row r="384" spans="27:28" ht="13.5" hidden="1">
      <c r="AA384" s="188">
        <f>+'ごみ処理概要'!B384</f>
        <v>0</v>
      </c>
      <c r="AB384" s="36">
        <v>384</v>
      </c>
    </row>
    <row r="385" spans="27:28" ht="13.5" hidden="1">
      <c r="AA385" s="188">
        <f>+'ごみ処理概要'!B385</f>
        <v>0</v>
      </c>
      <c r="AB385" s="36">
        <v>385</v>
      </c>
    </row>
    <row r="386" spans="27:28" ht="13.5" hidden="1">
      <c r="AA386" s="188">
        <f>+'ごみ処理概要'!B386</f>
        <v>0</v>
      </c>
      <c r="AB386" s="36">
        <v>386</v>
      </c>
    </row>
    <row r="387" spans="27:28" ht="13.5" hidden="1">
      <c r="AA387" s="188">
        <f>+'ごみ処理概要'!B387</f>
        <v>0</v>
      </c>
      <c r="AB387" s="36">
        <v>387</v>
      </c>
    </row>
    <row r="388" spans="27:28" ht="13.5" hidden="1">
      <c r="AA388" s="188">
        <f>+'ごみ処理概要'!B388</f>
        <v>0</v>
      </c>
      <c r="AB388" s="36">
        <v>388</v>
      </c>
    </row>
    <row r="389" spans="27:28" ht="13.5" hidden="1">
      <c r="AA389" s="188">
        <f>+'ごみ処理概要'!B389</f>
        <v>0</v>
      </c>
      <c r="AB389" s="36">
        <v>389</v>
      </c>
    </row>
    <row r="390" spans="27:28" ht="13.5" hidden="1">
      <c r="AA390" s="188">
        <f>+'ごみ処理概要'!B390</f>
        <v>0</v>
      </c>
      <c r="AB390" s="36">
        <v>390</v>
      </c>
    </row>
    <row r="391" spans="27:28" ht="13.5" hidden="1">
      <c r="AA391" s="188">
        <f>+'ごみ処理概要'!B391</f>
        <v>0</v>
      </c>
      <c r="AB391" s="36">
        <v>391</v>
      </c>
    </row>
    <row r="392" spans="27:28" ht="13.5" hidden="1">
      <c r="AA392" s="188">
        <f>+'ごみ処理概要'!B392</f>
        <v>0</v>
      </c>
      <c r="AB392" s="36">
        <v>392</v>
      </c>
    </row>
    <row r="393" spans="27:28" ht="13.5" hidden="1">
      <c r="AA393" s="188">
        <f>+'ごみ処理概要'!B393</f>
        <v>0</v>
      </c>
      <c r="AB393" s="36">
        <v>393</v>
      </c>
    </row>
    <row r="394" spans="27:28" ht="13.5" hidden="1">
      <c r="AA394" s="188">
        <f>+'ごみ処理概要'!B394</f>
        <v>0</v>
      </c>
      <c r="AB394" s="36">
        <v>394</v>
      </c>
    </row>
    <row r="395" spans="27:28" ht="13.5" hidden="1">
      <c r="AA395" s="188">
        <f>+'ごみ処理概要'!B395</f>
        <v>0</v>
      </c>
      <c r="AB395" s="36">
        <v>395</v>
      </c>
    </row>
    <row r="396" spans="27:28" ht="13.5" hidden="1">
      <c r="AA396" s="188">
        <f>+'ごみ処理概要'!B396</f>
        <v>0</v>
      </c>
      <c r="AB396" s="36">
        <v>396</v>
      </c>
    </row>
    <row r="397" spans="27:28" ht="13.5" hidden="1">
      <c r="AA397" s="188">
        <f>+'ごみ処理概要'!B397</f>
        <v>0</v>
      </c>
      <c r="AB397" s="36">
        <v>397</v>
      </c>
    </row>
    <row r="398" spans="27:28" ht="13.5" hidden="1">
      <c r="AA398" s="188">
        <f>+'ごみ処理概要'!B398</f>
        <v>0</v>
      </c>
      <c r="AB398" s="36">
        <v>398</v>
      </c>
    </row>
    <row r="399" spans="27:28" ht="13.5" hidden="1">
      <c r="AA399" s="188">
        <f>+'ごみ処理概要'!B399</f>
        <v>0</v>
      </c>
      <c r="AB399" s="36">
        <v>399</v>
      </c>
    </row>
    <row r="400" spans="27:28" ht="13.5" hidden="1">
      <c r="AA400" s="188">
        <f>+'ごみ処理概要'!B400</f>
        <v>0</v>
      </c>
      <c r="AB400" s="36">
        <v>400</v>
      </c>
    </row>
    <row r="401" spans="27:28" ht="13.5" hidden="1">
      <c r="AA401" s="188">
        <f>+'ごみ処理概要'!B401</f>
        <v>0</v>
      </c>
      <c r="AB401" s="36">
        <v>401</v>
      </c>
    </row>
    <row r="402" spans="27:28" ht="13.5" hidden="1">
      <c r="AA402" s="188">
        <f>+'ごみ処理概要'!B402</f>
        <v>0</v>
      </c>
      <c r="AB402" s="36">
        <v>402</v>
      </c>
    </row>
    <row r="403" spans="27:28" ht="13.5" hidden="1">
      <c r="AA403" s="188">
        <f>+'ごみ処理概要'!B403</f>
        <v>0</v>
      </c>
      <c r="AB403" s="36">
        <v>403</v>
      </c>
    </row>
    <row r="404" spans="27:28" ht="13.5" hidden="1">
      <c r="AA404" s="188">
        <f>+'ごみ処理概要'!B404</f>
        <v>0</v>
      </c>
      <c r="AB404" s="36">
        <v>404</v>
      </c>
    </row>
    <row r="405" spans="27:28" ht="13.5" hidden="1">
      <c r="AA405" s="188">
        <f>+'ごみ処理概要'!B405</f>
        <v>0</v>
      </c>
      <c r="AB405" s="36">
        <v>405</v>
      </c>
    </row>
    <row r="406" spans="27:28" ht="13.5" hidden="1">
      <c r="AA406" s="188">
        <f>+'ごみ処理概要'!B406</f>
        <v>0</v>
      </c>
      <c r="AB406" s="36">
        <v>406</v>
      </c>
    </row>
    <row r="407" spans="27:28" ht="13.5" hidden="1">
      <c r="AA407" s="188">
        <f>+'ごみ処理概要'!B407</f>
        <v>0</v>
      </c>
      <c r="AB407" s="36">
        <v>407</v>
      </c>
    </row>
    <row r="408" spans="27:28" ht="13.5" hidden="1">
      <c r="AA408" s="188">
        <f>+'ごみ処理概要'!B408</f>
        <v>0</v>
      </c>
      <c r="AB408" s="36">
        <v>408</v>
      </c>
    </row>
    <row r="409" spans="27:28" ht="13.5" hidden="1">
      <c r="AA409" s="188">
        <f>+'ごみ処理概要'!B409</f>
        <v>0</v>
      </c>
      <c r="AB409" s="36">
        <v>409</v>
      </c>
    </row>
    <row r="410" spans="27:28" ht="13.5" hidden="1">
      <c r="AA410" s="188">
        <f>+'ごみ処理概要'!B410</f>
        <v>0</v>
      </c>
      <c r="AB410" s="36">
        <v>410</v>
      </c>
    </row>
    <row r="411" spans="27:28" ht="13.5" hidden="1">
      <c r="AA411" s="188">
        <f>+'ごみ処理概要'!B411</f>
        <v>0</v>
      </c>
      <c r="AB411" s="36">
        <v>411</v>
      </c>
    </row>
    <row r="412" spans="27:28" ht="13.5" hidden="1">
      <c r="AA412" s="188">
        <f>+'ごみ処理概要'!B412</f>
        <v>0</v>
      </c>
      <c r="AB412" s="36">
        <v>412</v>
      </c>
    </row>
    <row r="413" spans="27:28" ht="13.5" hidden="1">
      <c r="AA413" s="188">
        <f>+'ごみ処理概要'!B413</f>
        <v>0</v>
      </c>
      <c r="AB413" s="36">
        <v>413</v>
      </c>
    </row>
    <row r="414" spans="27:28" ht="13.5" hidden="1">
      <c r="AA414" s="188">
        <f>+'ごみ処理概要'!B414</f>
        <v>0</v>
      </c>
      <c r="AB414" s="36">
        <v>414</v>
      </c>
    </row>
    <row r="415" spans="27:28" ht="13.5" hidden="1">
      <c r="AA415" s="188">
        <f>+'ごみ処理概要'!B415</f>
        <v>0</v>
      </c>
      <c r="AB415" s="36">
        <v>415</v>
      </c>
    </row>
    <row r="416" spans="27:28" ht="13.5" hidden="1">
      <c r="AA416" s="188">
        <f>+'ごみ処理概要'!B416</f>
        <v>0</v>
      </c>
      <c r="AB416" s="36">
        <v>416</v>
      </c>
    </row>
    <row r="417" spans="27:28" ht="13.5" hidden="1">
      <c r="AA417" s="188">
        <f>+'ごみ処理概要'!B417</f>
        <v>0</v>
      </c>
      <c r="AB417" s="36">
        <v>417</v>
      </c>
    </row>
    <row r="418" spans="27:28" ht="13.5" hidden="1">
      <c r="AA418" s="188">
        <f>+'ごみ処理概要'!B418</f>
        <v>0</v>
      </c>
      <c r="AB418" s="36">
        <v>418</v>
      </c>
    </row>
    <row r="419" spans="27:28" ht="13.5" hidden="1">
      <c r="AA419" s="188">
        <f>+'ごみ処理概要'!B419</f>
        <v>0</v>
      </c>
      <c r="AB419" s="36">
        <v>419</v>
      </c>
    </row>
    <row r="420" spans="27:28" ht="13.5" hidden="1">
      <c r="AA420" s="188">
        <f>+'ごみ処理概要'!B420</f>
        <v>0</v>
      </c>
      <c r="AB420" s="36">
        <v>420</v>
      </c>
    </row>
    <row r="421" spans="27:28" ht="13.5" hidden="1">
      <c r="AA421" s="188">
        <f>+'ごみ処理概要'!B421</f>
        <v>0</v>
      </c>
      <c r="AB421" s="36">
        <v>421</v>
      </c>
    </row>
    <row r="422" spans="27:28" ht="13.5" hidden="1">
      <c r="AA422" s="188">
        <f>+'ごみ処理概要'!B422</f>
        <v>0</v>
      </c>
      <c r="AB422" s="36">
        <v>422</v>
      </c>
    </row>
    <row r="423" spans="27:28" ht="13.5" hidden="1">
      <c r="AA423" s="188">
        <f>+'ごみ処理概要'!B423</f>
        <v>0</v>
      </c>
      <c r="AB423" s="36">
        <v>423</v>
      </c>
    </row>
    <row r="424" spans="27:28" ht="13.5" hidden="1">
      <c r="AA424" s="188">
        <f>+'ごみ処理概要'!B424</f>
        <v>0</v>
      </c>
      <c r="AB424" s="36">
        <v>424</v>
      </c>
    </row>
    <row r="425" spans="27:28" ht="13.5" hidden="1">
      <c r="AA425" s="188">
        <f>+'ごみ処理概要'!B425</f>
        <v>0</v>
      </c>
      <c r="AB425" s="36">
        <v>425</v>
      </c>
    </row>
    <row r="426" spans="27:28" ht="13.5" hidden="1">
      <c r="AA426" s="188">
        <f>+'ごみ処理概要'!B426</f>
        <v>0</v>
      </c>
      <c r="AB426" s="36">
        <v>426</v>
      </c>
    </row>
    <row r="427" spans="27:28" ht="13.5" hidden="1">
      <c r="AA427" s="188">
        <f>+'ごみ処理概要'!B427</f>
        <v>0</v>
      </c>
      <c r="AB427" s="36">
        <v>427</v>
      </c>
    </row>
    <row r="428" spans="27:28" ht="13.5" hidden="1">
      <c r="AA428" s="188">
        <f>+'ごみ処理概要'!B428</f>
        <v>0</v>
      </c>
      <c r="AB428" s="36">
        <v>428</v>
      </c>
    </row>
    <row r="429" spans="27:28" ht="13.5" hidden="1">
      <c r="AA429" s="188">
        <f>+'ごみ処理概要'!B429</f>
        <v>0</v>
      </c>
      <c r="AB429" s="36">
        <v>429</v>
      </c>
    </row>
    <row r="430" spans="27:28" ht="13.5" hidden="1">
      <c r="AA430" s="188">
        <f>+'ごみ処理概要'!B430</f>
        <v>0</v>
      </c>
      <c r="AB430" s="36">
        <v>430</v>
      </c>
    </row>
    <row r="431" spans="27:28" ht="13.5" hidden="1">
      <c r="AA431" s="188">
        <f>+'ごみ処理概要'!B431</f>
        <v>0</v>
      </c>
      <c r="AB431" s="36">
        <v>431</v>
      </c>
    </row>
    <row r="432" spans="27:28" ht="13.5" hidden="1">
      <c r="AA432" s="188">
        <f>+'ごみ処理概要'!B432</f>
        <v>0</v>
      </c>
      <c r="AB432" s="36">
        <v>432</v>
      </c>
    </row>
    <row r="433" spans="27:28" ht="13.5" hidden="1">
      <c r="AA433" s="188">
        <f>+'ごみ処理概要'!B433</f>
        <v>0</v>
      </c>
      <c r="AB433" s="36">
        <v>433</v>
      </c>
    </row>
    <row r="434" spans="27:28" ht="13.5" hidden="1">
      <c r="AA434" s="188">
        <f>+'ごみ処理概要'!B434</f>
        <v>0</v>
      </c>
      <c r="AB434" s="36">
        <v>434</v>
      </c>
    </row>
    <row r="435" spans="27:28" ht="13.5" hidden="1">
      <c r="AA435" s="188">
        <f>+'ごみ処理概要'!B435</f>
        <v>0</v>
      </c>
      <c r="AB435" s="36">
        <v>435</v>
      </c>
    </row>
    <row r="436" spans="27:28" ht="13.5" hidden="1">
      <c r="AA436" s="188">
        <f>+'ごみ処理概要'!B436</f>
        <v>0</v>
      </c>
      <c r="AB436" s="36">
        <v>436</v>
      </c>
    </row>
    <row r="437" spans="27:28" ht="13.5" hidden="1">
      <c r="AA437" s="188">
        <f>+'ごみ処理概要'!B437</f>
        <v>0</v>
      </c>
      <c r="AB437" s="36">
        <v>437</v>
      </c>
    </row>
    <row r="438" spans="27:28" ht="13.5" hidden="1">
      <c r="AA438" s="188">
        <f>+'ごみ処理概要'!B438</f>
        <v>0</v>
      </c>
      <c r="AB438" s="36">
        <v>438</v>
      </c>
    </row>
    <row r="439" spans="27:28" ht="13.5" hidden="1">
      <c r="AA439" s="188">
        <f>+'ごみ処理概要'!B439</f>
        <v>0</v>
      </c>
      <c r="AB439" s="36">
        <v>439</v>
      </c>
    </row>
    <row r="440" spans="27:28" ht="13.5" hidden="1">
      <c r="AA440" s="188">
        <f>+'ごみ処理概要'!B440</f>
        <v>0</v>
      </c>
      <c r="AB440" s="36">
        <v>440</v>
      </c>
    </row>
    <row r="441" spans="27:28" ht="13.5" hidden="1">
      <c r="AA441" s="188">
        <f>+'ごみ処理概要'!B441</f>
        <v>0</v>
      </c>
      <c r="AB441" s="36">
        <v>441</v>
      </c>
    </row>
    <row r="442" spans="27:28" ht="13.5" hidden="1">
      <c r="AA442" s="188">
        <f>+'ごみ処理概要'!B442</f>
        <v>0</v>
      </c>
      <c r="AB442" s="36">
        <v>442</v>
      </c>
    </row>
    <row r="443" spans="27:28" ht="13.5" hidden="1">
      <c r="AA443" s="188">
        <f>+'ごみ処理概要'!B443</f>
        <v>0</v>
      </c>
      <c r="AB443" s="36">
        <v>443</v>
      </c>
    </row>
    <row r="444" spans="27:28" ht="13.5" hidden="1">
      <c r="AA444" s="188">
        <f>+'ごみ処理概要'!B444</f>
        <v>0</v>
      </c>
      <c r="AB444" s="36">
        <v>444</v>
      </c>
    </row>
    <row r="445" spans="27:28" ht="13.5" hidden="1">
      <c r="AA445" s="188">
        <f>+'ごみ処理概要'!B445</f>
        <v>0</v>
      </c>
      <c r="AB445" s="36">
        <v>445</v>
      </c>
    </row>
    <row r="446" spans="27:28" ht="13.5" hidden="1">
      <c r="AA446" s="188">
        <f>+'ごみ処理概要'!B446</f>
        <v>0</v>
      </c>
      <c r="AB446" s="36">
        <v>446</v>
      </c>
    </row>
    <row r="447" spans="27:28" ht="13.5" hidden="1">
      <c r="AA447" s="188">
        <f>+'ごみ処理概要'!B447</f>
        <v>0</v>
      </c>
      <c r="AB447" s="36">
        <v>447</v>
      </c>
    </row>
    <row r="448" spans="27:28" ht="13.5" hidden="1">
      <c r="AA448" s="188">
        <f>+'ごみ処理概要'!B448</f>
        <v>0</v>
      </c>
      <c r="AB448" s="36">
        <v>448</v>
      </c>
    </row>
    <row r="449" spans="27:28" ht="13.5" hidden="1">
      <c r="AA449" s="188">
        <f>+'ごみ処理概要'!B449</f>
        <v>0</v>
      </c>
      <c r="AB449" s="36">
        <v>449</v>
      </c>
    </row>
    <row r="450" spans="27:28" ht="13.5" hidden="1">
      <c r="AA450" s="188">
        <f>+'ごみ処理概要'!B450</f>
        <v>0</v>
      </c>
      <c r="AB450" s="36">
        <v>450</v>
      </c>
    </row>
    <row r="451" spans="27:28" ht="13.5" hidden="1">
      <c r="AA451" s="188">
        <f>+'ごみ処理概要'!B451</f>
        <v>0</v>
      </c>
      <c r="AB451" s="36">
        <v>451</v>
      </c>
    </row>
    <row r="452" spans="27:28" ht="13.5" hidden="1">
      <c r="AA452" s="188">
        <f>+'ごみ処理概要'!B452</f>
        <v>0</v>
      </c>
      <c r="AB452" s="36">
        <v>452</v>
      </c>
    </row>
    <row r="453" spans="27:28" ht="13.5" hidden="1">
      <c r="AA453" s="188">
        <f>+'ごみ処理概要'!B453</f>
        <v>0</v>
      </c>
      <c r="AB453" s="36">
        <v>453</v>
      </c>
    </row>
    <row r="454" spans="27:28" ht="13.5" hidden="1">
      <c r="AA454" s="188">
        <f>+'ごみ処理概要'!B454</f>
        <v>0</v>
      </c>
      <c r="AB454" s="36">
        <v>454</v>
      </c>
    </row>
    <row r="455" spans="27:28" ht="13.5" hidden="1">
      <c r="AA455" s="188">
        <f>+'ごみ処理概要'!B455</f>
        <v>0</v>
      </c>
      <c r="AB455" s="36">
        <v>455</v>
      </c>
    </row>
    <row r="456" spans="27:28" ht="13.5" hidden="1">
      <c r="AA456" s="188">
        <f>+'ごみ処理概要'!B456</f>
        <v>0</v>
      </c>
      <c r="AB456" s="36">
        <v>456</v>
      </c>
    </row>
    <row r="457" spans="27:28" ht="13.5" hidden="1">
      <c r="AA457" s="188">
        <f>+'ごみ処理概要'!B457</f>
        <v>0</v>
      </c>
      <c r="AB457" s="36">
        <v>457</v>
      </c>
    </row>
    <row r="458" spans="27:28" ht="13.5" hidden="1">
      <c r="AA458" s="188">
        <f>+'ごみ処理概要'!B458</f>
        <v>0</v>
      </c>
      <c r="AB458" s="36">
        <v>458</v>
      </c>
    </row>
    <row r="459" spans="27:28" ht="13.5" hidden="1">
      <c r="AA459" s="188">
        <f>+'ごみ処理概要'!B459</f>
        <v>0</v>
      </c>
      <c r="AB459" s="36">
        <v>459</v>
      </c>
    </row>
    <row r="460" spans="27:28" ht="13.5" hidden="1">
      <c r="AA460" s="188">
        <f>+'ごみ処理概要'!B460</f>
        <v>0</v>
      </c>
      <c r="AB460" s="36">
        <v>460</v>
      </c>
    </row>
    <row r="461" spans="27:28" ht="13.5" hidden="1">
      <c r="AA461" s="188">
        <f>+'ごみ処理概要'!B461</f>
        <v>0</v>
      </c>
      <c r="AB461" s="36">
        <v>461</v>
      </c>
    </row>
    <row r="462" spans="27:28" ht="13.5" hidden="1">
      <c r="AA462" s="188">
        <f>+'ごみ処理概要'!B462</f>
        <v>0</v>
      </c>
      <c r="AB462" s="36">
        <v>462</v>
      </c>
    </row>
    <row r="463" spans="27:28" ht="13.5" hidden="1">
      <c r="AA463" s="188">
        <f>+'ごみ処理概要'!B463</f>
        <v>0</v>
      </c>
      <c r="AB463" s="36">
        <v>463</v>
      </c>
    </row>
    <row r="464" spans="27:28" ht="13.5" hidden="1">
      <c r="AA464" s="188">
        <f>+'ごみ処理概要'!B464</f>
        <v>0</v>
      </c>
      <c r="AB464" s="36">
        <v>464</v>
      </c>
    </row>
    <row r="465" spans="27:28" ht="13.5" hidden="1">
      <c r="AA465" s="188">
        <f>+'ごみ処理概要'!B465</f>
        <v>0</v>
      </c>
      <c r="AB465" s="36">
        <v>465</v>
      </c>
    </row>
    <row r="466" spans="27:28" ht="13.5" hidden="1">
      <c r="AA466" s="188">
        <f>+'ごみ処理概要'!B466</f>
        <v>0</v>
      </c>
      <c r="AB466" s="36">
        <v>466</v>
      </c>
    </row>
    <row r="467" spans="27:28" ht="13.5" hidden="1">
      <c r="AA467" s="188">
        <f>+'ごみ処理概要'!B467</f>
        <v>0</v>
      </c>
      <c r="AB467" s="36">
        <v>467</v>
      </c>
    </row>
    <row r="468" spans="27:28" ht="13.5" hidden="1">
      <c r="AA468" s="188">
        <f>+'ごみ処理概要'!B468</f>
        <v>0</v>
      </c>
      <c r="AB468" s="36">
        <v>468</v>
      </c>
    </row>
    <row r="469" spans="27:28" ht="13.5" hidden="1">
      <c r="AA469" s="188">
        <f>+'ごみ処理概要'!B469</f>
        <v>0</v>
      </c>
      <c r="AB469" s="36">
        <v>469</v>
      </c>
    </row>
    <row r="470" spans="27:28" ht="13.5" hidden="1">
      <c r="AA470" s="188">
        <f>+'ごみ処理概要'!B470</f>
        <v>0</v>
      </c>
      <c r="AB470" s="36">
        <v>470</v>
      </c>
    </row>
    <row r="471" spans="27:28" ht="13.5" hidden="1">
      <c r="AA471" s="188">
        <f>+'ごみ処理概要'!B471</f>
        <v>0</v>
      </c>
      <c r="AB471" s="36">
        <v>471</v>
      </c>
    </row>
    <row r="472" spans="27:28" ht="13.5" hidden="1">
      <c r="AA472" s="188">
        <f>+'ごみ処理概要'!B472</f>
        <v>0</v>
      </c>
      <c r="AB472" s="36">
        <v>472</v>
      </c>
    </row>
    <row r="473" spans="27:28" ht="13.5" hidden="1">
      <c r="AA473" s="188">
        <f>+'ごみ処理概要'!B473</f>
        <v>0</v>
      </c>
      <c r="AB473" s="36">
        <v>473</v>
      </c>
    </row>
    <row r="474" spans="27:28" ht="13.5" hidden="1">
      <c r="AA474" s="188">
        <f>+'ごみ処理概要'!B474</f>
        <v>0</v>
      </c>
      <c r="AB474" s="36">
        <v>474</v>
      </c>
    </row>
    <row r="475" spans="27:28" ht="13.5" hidden="1">
      <c r="AA475" s="188">
        <f>+'ごみ処理概要'!B475</f>
        <v>0</v>
      </c>
      <c r="AB475" s="36">
        <v>475</v>
      </c>
    </row>
    <row r="476" spans="27:28" ht="13.5" hidden="1">
      <c r="AA476" s="188">
        <f>+'ごみ処理概要'!B476</f>
        <v>0</v>
      </c>
      <c r="AB476" s="36">
        <v>476</v>
      </c>
    </row>
    <row r="477" spans="27:28" ht="13.5" hidden="1">
      <c r="AA477" s="188">
        <f>+'ごみ処理概要'!B477</f>
        <v>0</v>
      </c>
      <c r="AB477" s="36">
        <v>477</v>
      </c>
    </row>
    <row r="478" spans="27:28" ht="13.5" hidden="1">
      <c r="AA478" s="188">
        <f>+'ごみ処理概要'!B478</f>
        <v>0</v>
      </c>
      <c r="AB478" s="36">
        <v>478</v>
      </c>
    </row>
    <row r="479" spans="27:28" ht="13.5" hidden="1">
      <c r="AA479" s="188">
        <f>+'ごみ処理概要'!B479</f>
        <v>0</v>
      </c>
      <c r="AB479" s="36">
        <v>479</v>
      </c>
    </row>
    <row r="480" spans="27:28" ht="13.5" hidden="1">
      <c r="AA480" s="188">
        <f>+'ごみ処理概要'!B480</f>
        <v>0</v>
      </c>
      <c r="AB480" s="36">
        <v>480</v>
      </c>
    </row>
    <row r="481" spans="27:28" ht="13.5" hidden="1">
      <c r="AA481" s="188">
        <f>+'ごみ処理概要'!B481</f>
        <v>0</v>
      </c>
      <c r="AB481" s="36">
        <v>481</v>
      </c>
    </row>
    <row r="482" spans="27:28" ht="13.5" hidden="1">
      <c r="AA482" s="188">
        <f>+'ごみ処理概要'!B482</f>
        <v>0</v>
      </c>
      <c r="AB482" s="36">
        <v>482</v>
      </c>
    </row>
    <row r="483" spans="27:28" ht="13.5" hidden="1">
      <c r="AA483" s="188">
        <f>+'ごみ処理概要'!B483</f>
        <v>0</v>
      </c>
      <c r="AB483" s="36">
        <v>483</v>
      </c>
    </row>
    <row r="484" spans="27:28" ht="13.5" hidden="1">
      <c r="AA484" s="188">
        <f>+'ごみ処理概要'!B484</f>
        <v>0</v>
      </c>
      <c r="AB484" s="36">
        <v>484</v>
      </c>
    </row>
    <row r="485" spans="27:28" ht="13.5" hidden="1">
      <c r="AA485" s="188">
        <f>+'ごみ処理概要'!B485</f>
        <v>0</v>
      </c>
      <c r="AB485" s="36">
        <v>485</v>
      </c>
    </row>
    <row r="486" spans="27:28" ht="13.5" hidden="1">
      <c r="AA486" s="188">
        <f>+'ごみ処理概要'!B486</f>
        <v>0</v>
      </c>
      <c r="AB486" s="36">
        <v>486</v>
      </c>
    </row>
    <row r="487" spans="27:28" ht="13.5" hidden="1">
      <c r="AA487" s="188">
        <f>+'ごみ処理概要'!B487</f>
        <v>0</v>
      </c>
      <c r="AB487" s="36">
        <v>487</v>
      </c>
    </row>
    <row r="488" spans="27:28" ht="13.5" hidden="1">
      <c r="AA488" s="188">
        <f>+'ごみ処理概要'!B488</f>
        <v>0</v>
      </c>
      <c r="AB488" s="36">
        <v>488</v>
      </c>
    </row>
    <row r="489" spans="27:28" ht="13.5" hidden="1">
      <c r="AA489" s="188">
        <f>+'ごみ処理概要'!B489</f>
        <v>0</v>
      </c>
      <c r="AB489" s="36">
        <v>489</v>
      </c>
    </row>
    <row r="490" spans="27:28" ht="13.5" hidden="1">
      <c r="AA490" s="188">
        <f>+'ごみ処理概要'!B490</f>
        <v>0</v>
      </c>
      <c r="AB490" s="36">
        <v>490</v>
      </c>
    </row>
    <row r="491" spans="27:28" ht="13.5" hidden="1">
      <c r="AA491" s="188">
        <f>+'ごみ処理概要'!B491</f>
        <v>0</v>
      </c>
      <c r="AB491" s="36">
        <v>491</v>
      </c>
    </row>
    <row r="492" spans="27:28" ht="13.5" hidden="1">
      <c r="AA492" s="188">
        <f>+'ごみ処理概要'!B492</f>
        <v>0</v>
      </c>
      <c r="AB492" s="36">
        <v>492</v>
      </c>
    </row>
    <row r="493" spans="27:28" ht="13.5" hidden="1">
      <c r="AA493" s="188">
        <f>+'ごみ処理概要'!B493</f>
        <v>0</v>
      </c>
      <c r="AB493" s="36">
        <v>493</v>
      </c>
    </row>
    <row r="494" spans="27:28" ht="13.5" hidden="1">
      <c r="AA494" s="188">
        <f>+'ごみ処理概要'!B494</f>
        <v>0</v>
      </c>
      <c r="AB494" s="36">
        <v>494</v>
      </c>
    </row>
    <row r="495" spans="27:28" ht="13.5" hidden="1">
      <c r="AA495" s="188">
        <f>+'ごみ処理概要'!B495</f>
        <v>0</v>
      </c>
      <c r="AB495" s="36">
        <v>495</v>
      </c>
    </row>
    <row r="496" spans="27:28" ht="13.5" hidden="1">
      <c r="AA496" s="188">
        <f>+'ごみ処理概要'!B496</f>
        <v>0</v>
      </c>
      <c r="AB496" s="36">
        <v>496</v>
      </c>
    </row>
    <row r="497" spans="27:28" ht="13.5" hidden="1">
      <c r="AA497" s="188">
        <f>+'ごみ処理概要'!B497</f>
        <v>0</v>
      </c>
      <c r="AB497" s="36">
        <v>497</v>
      </c>
    </row>
    <row r="498" spans="27:28" ht="13.5" hidden="1">
      <c r="AA498" s="188">
        <f>+'ごみ処理概要'!B498</f>
        <v>0</v>
      </c>
      <c r="AB498" s="36">
        <v>498</v>
      </c>
    </row>
    <row r="499" spans="27:28" ht="13.5" hidden="1">
      <c r="AA499" s="188">
        <f>+'ごみ処理概要'!B499</f>
        <v>0</v>
      </c>
      <c r="AB499" s="36">
        <v>499</v>
      </c>
    </row>
    <row r="500" spans="27:28" ht="13.5" hidden="1">
      <c r="AA500" s="188">
        <f>+'ごみ処理概要'!B500</f>
        <v>0</v>
      </c>
      <c r="AB500" s="36">
        <v>500</v>
      </c>
    </row>
    <row r="501" spans="27:28" ht="13.5" hidden="1">
      <c r="AA501" s="188">
        <f>+'ごみ処理概要'!B501</f>
        <v>0</v>
      </c>
      <c r="AB501" s="36">
        <v>501</v>
      </c>
    </row>
    <row r="502" spans="27:28" ht="13.5" hidden="1">
      <c r="AA502" s="188">
        <f>+'ごみ処理概要'!B502</f>
        <v>0</v>
      </c>
      <c r="AB502" s="36">
        <v>502</v>
      </c>
    </row>
    <row r="503" spans="27:28" ht="13.5" hidden="1">
      <c r="AA503" s="188">
        <f>+'ごみ処理概要'!B503</f>
        <v>0</v>
      </c>
      <c r="AB503" s="36">
        <v>503</v>
      </c>
    </row>
    <row r="504" spans="27:28" ht="13.5" hidden="1">
      <c r="AA504" s="188">
        <f>+'ごみ処理概要'!B504</f>
        <v>0</v>
      </c>
      <c r="AB504" s="36">
        <v>504</v>
      </c>
    </row>
    <row r="505" spans="27:28" ht="13.5" hidden="1">
      <c r="AA505" s="188">
        <f>+'ごみ処理概要'!B505</f>
        <v>0</v>
      </c>
      <c r="AB505" s="36">
        <v>505</v>
      </c>
    </row>
    <row r="506" spans="27:28" ht="13.5" hidden="1">
      <c r="AA506" s="188">
        <f>+'ごみ処理概要'!B506</f>
        <v>0</v>
      </c>
      <c r="AB506" s="36">
        <v>506</v>
      </c>
    </row>
    <row r="507" spans="27:28" ht="13.5" hidden="1">
      <c r="AA507" s="188">
        <f>+'ごみ処理概要'!B507</f>
        <v>0</v>
      </c>
      <c r="AB507" s="36">
        <v>507</v>
      </c>
    </row>
    <row r="508" spans="27:28" ht="13.5" hidden="1">
      <c r="AA508" s="188">
        <f>+'ごみ処理概要'!B508</f>
        <v>0</v>
      </c>
      <c r="AB508" s="36">
        <v>508</v>
      </c>
    </row>
    <row r="509" spans="27:28" ht="13.5" hidden="1">
      <c r="AA509" s="188">
        <f>+'ごみ処理概要'!B509</f>
        <v>0</v>
      </c>
      <c r="AB509" s="36">
        <v>509</v>
      </c>
    </row>
    <row r="510" spans="27:28" ht="13.5" hidden="1">
      <c r="AA510" s="188">
        <f>+'ごみ処理概要'!B510</f>
        <v>0</v>
      </c>
      <c r="AB510" s="36">
        <v>510</v>
      </c>
    </row>
    <row r="511" spans="27:28" ht="13.5" hidden="1">
      <c r="AA511" s="188">
        <f>+'ごみ処理概要'!B511</f>
        <v>0</v>
      </c>
      <c r="AB511" s="36">
        <v>511</v>
      </c>
    </row>
    <row r="512" spans="27:28" ht="13.5" hidden="1">
      <c r="AA512" s="188">
        <f>+'ごみ処理概要'!B512</f>
        <v>0</v>
      </c>
      <c r="AB512" s="36">
        <v>512</v>
      </c>
    </row>
    <row r="513" spans="27:28" ht="13.5" hidden="1">
      <c r="AA513" s="188">
        <f>+'ごみ処理概要'!B513</f>
        <v>0</v>
      </c>
      <c r="AB513" s="36">
        <v>513</v>
      </c>
    </row>
    <row r="514" spans="27:28" ht="13.5" hidden="1">
      <c r="AA514" s="188">
        <f>+'ごみ処理概要'!B514</f>
        <v>0</v>
      </c>
      <c r="AB514" s="36">
        <v>514</v>
      </c>
    </row>
    <row r="515" spans="27:28" ht="13.5" hidden="1">
      <c r="AA515" s="188">
        <f>+'ごみ処理概要'!B515</f>
        <v>0</v>
      </c>
      <c r="AB515" s="36">
        <v>515</v>
      </c>
    </row>
    <row r="516" spans="27:28" ht="13.5" hidden="1">
      <c r="AA516" s="188">
        <f>+'ごみ処理概要'!B516</f>
        <v>0</v>
      </c>
      <c r="AB516" s="36">
        <v>516</v>
      </c>
    </row>
    <row r="517" spans="27:28" ht="13.5" hidden="1">
      <c r="AA517" s="188">
        <f>+'ごみ処理概要'!B517</f>
        <v>0</v>
      </c>
      <c r="AB517" s="36">
        <v>517</v>
      </c>
    </row>
    <row r="518" spans="27:28" ht="13.5" hidden="1">
      <c r="AA518" s="188">
        <f>+'ごみ処理概要'!B518</f>
        <v>0</v>
      </c>
      <c r="AB518" s="36">
        <v>518</v>
      </c>
    </row>
    <row r="519" spans="27:28" ht="13.5" hidden="1">
      <c r="AA519" s="188">
        <f>+'ごみ処理概要'!B519</f>
        <v>0</v>
      </c>
      <c r="AB519" s="36">
        <v>519</v>
      </c>
    </row>
    <row r="520" spans="27:28" ht="13.5" hidden="1">
      <c r="AA520" s="188">
        <f>+'ごみ処理概要'!B520</f>
        <v>0</v>
      </c>
      <c r="AB520" s="36">
        <v>520</v>
      </c>
    </row>
    <row r="521" spans="27:28" ht="13.5" hidden="1">
      <c r="AA521" s="188">
        <f>+'ごみ処理概要'!B521</f>
        <v>0</v>
      </c>
      <c r="AB521" s="36">
        <v>521</v>
      </c>
    </row>
    <row r="522" spans="27:28" ht="13.5" hidden="1">
      <c r="AA522" s="188">
        <f>+'ごみ処理概要'!B522</f>
        <v>0</v>
      </c>
      <c r="AB522" s="36">
        <v>522</v>
      </c>
    </row>
    <row r="523" spans="27:28" ht="13.5" hidden="1">
      <c r="AA523" s="188">
        <f>+'ごみ処理概要'!B523</f>
        <v>0</v>
      </c>
      <c r="AB523" s="36">
        <v>523</v>
      </c>
    </row>
    <row r="524" spans="27:28" ht="13.5" hidden="1">
      <c r="AA524" s="188">
        <f>+'ごみ処理概要'!B524</f>
        <v>0</v>
      </c>
      <c r="AB524" s="36">
        <v>524</v>
      </c>
    </row>
    <row r="525" spans="27:28" ht="13.5" hidden="1">
      <c r="AA525" s="188">
        <f>+'ごみ処理概要'!B525</f>
        <v>0</v>
      </c>
      <c r="AB525" s="36">
        <v>525</v>
      </c>
    </row>
    <row r="526" spans="27:28" ht="13.5" hidden="1">
      <c r="AA526" s="188">
        <f>+'ごみ処理概要'!B526</f>
        <v>0</v>
      </c>
      <c r="AB526" s="36">
        <v>526</v>
      </c>
    </row>
    <row r="527" spans="27:28" ht="13.5" hidden="1">
      <c r="AA527" s="188">
        <f>+'ごみ処理概要'!B527</f>
        <v>0</v>
      </c>
      <c r="AB527" s="36">
        <v>527</v>
      </c>
    </row>
    <row r="528" spans="27:28" ht="13.5" hidden="1">
      <c r="AA528" s="188">
        <f>+'ごみ処理概要'!B528</f>
        <v>0</v>
      </c>
      <c r="AB528" s="36">
        <v>528</v>
      </c>
    </row>
    <row r="529" spans="27:28" ht="13.5" hidden="1">
      <c r="AA529" s="188">
        <f>+'ごみ処理概要'!B529</f>
        <v>0</v>
      </c>
      <c r="AB529" s="36">
        <v>529</v>
      </c>
    </row>
    <row r="530" spans="27:28" ht="13.5" hidden="1">
      <c r="AA530" s="188">
        <f>+'ごみ処理概要'!B530</f>
        <v>0</v>
      </c>
      <c r="AB530" s="36">
        <v>530</v>
      </c>
    </row>
    <row r="531" spans="27:28" ht="13.5" hidden="1">
      <c r="AA531" s="188">
        <f>+'ごみ処理概要'!B531</f>
        <v>0</v>
      </c>
      <c r="AB531" s="36">
        <v>531</v>
      </c>
    </row>
    <row r="532" spans="27:28" ht="13.5" hidden="1">
      <c r="AA532" s="188">
        <f>+'ごみ処理概要'!B532</f>
        <v>0</v>
      </c>
      <c r="AB532" s="36">
        <v>532</v>
      </c>
    </row>
    <row r="533" spans="27:28" ht="13.5" hidden="1">
      <c r="AA533" s="188">
        <f>+'ごみ処理概要'!B533</f>
        <v>0</v>
      </c>
      <c r="AB533" s="36">
        <v>533</v>
      </c>
    </row>
    <row r="534" spans="27:28" ht="13.5" hidden="1">
      <c r="AA534" s="188">
        <f>+'ごみ処理概要'!B534</f>
        <v>0</v>
      </c>
      <c r="AB534" s="36">
        <v>534</v>
      </c>
    </row>
    <row r="535" spans="27:28" ht="13.5" hidden="1">
      <c r="AA535" s="188">
        <f>+'ごみ処理概要'!B535</f>
        <v>0</v>
      </c>
      <c r="AB535" s="36">
        <v>535</v>
      </c>
    </row>
    <row r="536" spans="27:28" ht="13.5" hidden="1">
      <c r="AA536" s="188">
        <f>+'ごみ処理概要'!B536</f>
        <v>0</v>
      </c>
      <c r="AB536" s="36">
        <v>536</v>
      </c>
    </row>
    <row r="537" spans="27:28" ht="13.5" hidden="1">
      <c r="AA537" s="188">
        <f>+'ごみ処理概要'!B537</f>
        <v>0</v>
      </c>
      <c r="AB537" s="36">
        <v>537</v>
      </c>
    </row>
    <row r="538" spans="27:28" ht="13.5" hidden="1">
      <c r="AA538" s="188">
        <f>+'ごみ処理概要'!B538</f>
        <v>0</v>
      </c>
      <c r="AB538" s="36">
        <v>538</v>
      </c>
    </row>
    <row r="539" spans="27:28" ht="13.5" hidden="1">
      <c r="AA539" s="188">
        <f>+'ごみ処理概要'!B539</f>
        <v>0</v>
      </c>
      <c r="AB539" s="36">
        <v>539</v>
      </c>
    </row>
    <row r="540" spans="27:28" ht="13.5" hidden="1">
      <c r="AA540" s="188">
        <f>+'ごみ処理概要'!B540</f>
        <v>0</v>
      </c>
      <c r="AB540" s="36">
        <v>540</v>
      </c>
    </row>
    <row r="541" spans="27:28" ht="13.5" hidden="1">
      <c r="AA541" s="188">
        <f>+'ごみ処理概要'!B541</f>
        <v>0</v>
      </c>
      <c r="AB541" s="36">
        <v>541</v>
      </c>
    </row>
    <row r="542" spans="27:28" ht="13.5" hidden="1">
      <c r="AA542" s="188">
        <f>+'ごみ処理概要'!B542</f>
        <v>0</v>
      </c>
      <c r="AB542" s="36">
        <v>542</v>
      </c>
    </row>
    <row r="543" spans="27:28" ht="13.5" hidden="1">
      <c r="AA543" s="188">
        <f>+'ごみ処理概要'!B543</f>
        <v>0</v>
      </c>
      <c r="AB543" s="36">
        <v>543</v>
      </c>
    </row>
    <row r="544" spans="27:28" ht="13.5" hidden="1">
      <c r="AA544" s="188">
        <f>+'ごみ処理概要'!B544</f>
        <v>0</v>
      </c>
      <c r="AB544" s="36">
        <v>544</v>
      </c>
    </row>
    <row r="545" spans="27:28" ht="13.5" hidden="1">
      <c r="AA545" s="188">
        <f>+'ごみ処理概要'!B545</f>
        <v>0</v>
      </c>
      <c r="AB545" s="36">
        <v>545</v>
      </c>
    </row>
    <row r="546" spans="27:28" ht="13.5" hidden="1">
      <c r="AA546" s="188">
        <f>+'ごみ処理概要'!B546</f>
        <v>0</v>
      </c>
      <c r="AB546" s="36">
        <v>546</v>
      </c>
    </row>
    <row r="547" spans="27:28" ht="13.5" hidden="1">
      <c r="AA547" s="188">
        <f>+'ごみ処理概要'!B547</f>
        <v>0</v>
      </c>
      <c r="AB547" s="36">
        <v>547</v>
      </c>
    </row>
    <row r="548" spans="27:28" ht="13.5" hidden="1">
      <c r="AA548" s="188">
        <f>+'ごみ処理概要'!B548</f>
        <v>0</v>
      </c>
      <c r="AB548" s="36">
        <v>548</v>
      </c>
    </row>
    <row r="549" spans="27:28" ht="13.5" hidden="1">
      <c r="AA549" s="188">
        <f>+'ごみ処理概要'!B549</f>
        <v>0</v>
      </c>
      <c r="AB549" s="36">
        <v>549</v>
      </c>
    </row>
    <row r="550" spans="27:28" ht="13.5" hidden="1">
      <c r="AA550" s="188">
        <f>+'ごみ処理概要'!B550</f>
        <v>0</v>
      </c>
      <c r="AB550" s="36">
        <v>550</v>
      </c>
    </row>
    <row r="551" spans="27:28" ht="13.5" hidden="1">
      <c r="AA551" s="188">
        <f>+'ごみ処理概要'!B551</f>
        <v>0</v>
      </c>
      <c r="AB551" s="36">
        <v>551</v>
      </c>
    </row>
    <row r="552" spans="27:28" ht="13.5" hidden="1">
      <c r="AA552" s="188">
        <f>+'ごみ処理概要'!B552</f>
        <v>0</v>
      </c>
      <c r="AB552" s="36">
        <v>552</v>
      </c>
    </row>
    <row r="553" spans="27:28" ht="13.5" hidden="1">
      <c r="AA553" s="188">
        <f>+'ごみ処理概要'!B553</f>
        <v>0</v>
      </c>
      <c r="AB553" s="36">
        <v>553</v>
      </c>
    </row>
    <row r="554" spans="27:28" ht="13.5" hidden="1">
      <c r="AA554" s="188">
        <f>+'ごみ処理概要'!B554</f>
        <v>0</v>
      </c>
      <c r="AB554" s="36">
        <v>554</v>
      </c>
    </row>
    <row r="555" spans="27:28" ht="13.5" hidden="1">
      <c r="AA555" s="188">
        <f>+'ごみ処理概要'!B555</f>
        <v>0</v>
      </c>
      <c r="AB555" s="36">
        <v>555</v>
      </c>
    </row>
    <row r="556" spans="27:28" ht="13.5" hidden="1">
      <c r="AA556" s="188">
        <f>+'ごみ処理概要'!B556</f>
        <v>0</v>
      </c>
      <c r="AB556" s="36">
        <v>556</v>
      </c>
    </row>
    <row r="557" spans="27:28" ht="13.5" hidden="1">
      <c r="AA557" s="188">
        <f>+'ごみ処理概要'!B557</f>
        <v>0</v>
      </c>
      <c r="AB557" s="36">
        <v>557</v>
      </c>
    </row>
    <row r="558" spans="27:28" ht="13.5" hidden="1">
      <c r="AA558" s="188">
        <f>+'ごみ処理概要'!B558</f>
        <v>0</v>
      </c>
      <c r="AB558" s="36">
        <v>558</v>
      </c>
    </row>
    <row r="559" spans="27:28" ht="13.5" hidden="1">
      <c r="AA559" s="188">
        <f>+'ごみ処理概要'!B559</f>
        <v>0</v>
      </c>
      <c r="AB559" s="36">
        <v>559</v>
      </c>
    </row>
    <row r="560" spans="27:28" ht="13.5" hidden="1">
      <c r="AA560" s="188">
        <f>+'ごみ処理概要'!B560</f>
        <v>0</v>
      </c>
      <c r="AB560" s="36">
        <v>560</v>
      </c>
    </row>
    <row r="561" spans="27:28" ht="13.5" hidden="1">
      <c r="AA561" s="188">
        <f>+'ごみ処理概要'!B561</f>
        <v>0</v>
      </c>
      <c r="AB561" s="36">
        <v>561</v>
      </c>
    </row>
    <row r="562" spans="27:28" ht="13.5" hidden="1">
      <c r="AA562" s="188">
        <f>+'ごみ処理概要'!B562</f>
        <v>0</v>
      </c>
      <c r="AB562" s="36">
        <v>562</v>
      </c>
    </row>
    <row r="563" spans="27:28" ht="13.5" hidden="1">
      <c r="AA563" s="188">
        <f>+'ごみ処理概要'!B563</f>
        <v>0</v>
      </c>
      <c r="AB563" s="36">
        <v>563</v>
      </c>
    </row>
    <row r="564" spans="27:28" ht="13.5" hidden="1">
      <c r="AA564" s="188">
        <f>+'ごみ処理概要'!B564</f>
        <v>0</v>
      </c>
      <c r="AB564" s="36">
        <v>564</v>
      </c>
    </row>
    <row r="565" spans="27:28" ht="13.5" hidden="1">
      <c r="AA565" s="188">
        <f>+'ごみ処理概要'!B565</f>
        <v>0</v>
      </c>
      <c r="AB565" s="36">
        <v>565</v>
      </c>
    </row>
    <row r="566" spans="27:28" ht="13.5" hidden="1">
      <c r="AA566" s="188">
        <f>+'ごみ処理概要'!B566</f>
        <v>0</v>
      </c>
      <c r="AB566" s="36">
        <v>566</v>
      </c>
    </row>
    <row r="567" spans="27:28" ht="13.5" hidden="1">
      <c r="AA567" s="188">
        <f>+'ごみ処理概要'!B567</f>
        <v>0</v>
      </c>
      <c r="AB567" s="36">
        <v>567</v>
      </c>
    </row>
    <row r="568" spans="27:28" ht="13.5" hidden="1">
      <c r="AA568" s="188">
        <f>+'ごみ処理概要'!B568</f>
        <v>0</v>
      </c>
      <c r="AB568" s="36">
        <v>568</v>
      </c>
    </row>
    <row r="569" spans="27:28" ht="13.5" hidden="1">
      <c r="AA569" s="188">
        <f>+'ごみ処理概要'!B569</f>
        <v>0</v>
      </c>
      <c r="AB569" s="36">
        <v>569</v>
      </c>
    </row>
    <row r="570" spans="27:28" ht="13.5" hidden="1">
      <c r="AA570" s="188">
        <f>+'ごみ処理概要'!B570</f>
        <v>0</v>
      </c>
      <c r="AB570" s="36">
        <v>570</v>
      </c>
    </row>
    <row r="571" spans="27:28" ht="13.5" hidden="1">
      <c r="AA571" s="188">
        <f>+'ごみ処理概要'!B571</f>
        <v>0</v>
      </c>
      <c r="AB571" s="36">
        <v>571</v>
      </c>
    </row>
    <row r="572" spans="27:28" ht="13.5" hidden="1">
      <c r="AA572" s="188">
        <f>+'ごみ処理概要'!B572</f>
        <v>0</v>
      </c>
      <c r="AB572" s="36">
        <v>572</v>
      </c>
    </row>
    <row r="573" spans="27:28" ht="13.5" hidden="1">
      <c r="AA573" s="188">
        <f>+'ごみ処理概要'!B573</f>
        <v>0</v>
      </c>
      <c r="AB573" s="36">
        <v>573</v>
      </c>
    </row>
    <row r="574" spans="27:28" ht="13.5" hidden="1">
      <c r="AA574" s="188">
        <f>+'ごみ処理概要'!B574</f>
        <v>0</v>
      </c>
      <c r="AB574" s="36">
        <v>574</v>
      </c>
    </row>
    <row r="575" spans="27:28" ht="13.5" hidden="1">
      <c r="AA575" s="188">
        <f>+'ごみ処理概要'!B575</f>
        <v>0</v>
      </c>
      <c r="AB575" s="36">
        <v>575</v>
      </c>
    </row>
    <row r="576" spans="27:28" ht="13.5" hidden="1">
      <c r="AA576" s="188">
        <f>+'ごみ処理概要'!B576</f>
        <v>0</v>
      </c>
      <c r="AB576" s="36">
        <v>576</v>
      </c>
    </row>
    <row r="577" spans="27:28" ht="13.5" hidden="1">
      <c r="AA577" s="188">
        <f>+'ごみ処理概要'!B577</f>
        <v>0</v>
      </c>
      <c r="AB577" s="36">
        <v>577</v>
      </c>
    </row>
    <row r="578" spans="27:28" ht="13.5" hidden="1">
      <c r="AA578" s="188">
        <f>+'ごみ処理概要'!B578</f>
        <v>0</v>
      </c>
      <c r="AB578" s="36">
        <v>578</v>
      </c>
    </row>
    <row r="579" spans="27:28" ht="13.5" hidden="1">
      <c r="AA579" s="188">
        <f>+'ごみ処理概要'!B579</f>
        <v>0</v>
      </c>
      <c r="AB579" s="36">
        <v>579</v>
      </c>
    </row>
    <row r="580" spans="27:28" ht="13.5" hidden="1">
      <c r="AA580" s="188">
        <f>+'ごみ処理概要'!B580</f>
        <v>0</v>
      </c>
      <c r="AB580" s="36">
        <v>580</v>
      </c>
    </row>
    <row r="581" spans="27:28" ht="13.5" hidden="1">
      <c r="AA581" s="188">
        <f>+'ごみ処理概要'!B581</f>
        <v>0</v>
      </c>
      <c r="AB581" s="36">
        <v>581</v>
      </c>
    </row>
    <row r="582" spans="27:28" ht="13.5" hidden="1">
      <c r="AA582" s="188">
        <f>+'ごみ処理概要'!B582</f>
        <v>0</v>
      </c>
      <c r="AB582" s="36">
        <v>582</v>
      </c>
    </row>
    <row r="583" spans="27:28" ht="13.5" hidden="1">
      <c r="AA583" s="188">
        <f>+'ごみ処理概要'!B583</f>
        <v>0</v>
      </c>
      <c r="AB583" s="36">
        <v>583</v>
      </c>
    </row>
    <row r="584" spans="27:28" ht="13.5" hidden="1">
      <c r="AA584" s="188">
        <f>+'ごみ処理概要'!B584</f>
        <v>0</v>
      </c>
      <c r="AB584" s="36">
        <v>584</v>
      </c>
    </row>
    <row r="585" spans="27:28" ht="13.5" hidden="1">
      <c r="AA585" s="188">
        <f>+'ごみ処理概要'!B585</f>
        <v>0</v>
      </c>
      <c r="AB585" s="36">
        <v>585</v>
      </c>
    </row>
    <row r="586" spans="27:28" ht="13.5" hidden="1">
      <c r="AA586" s="188">
        <f>+'ごみ処理概要'!B586</f>
        <v>0</v>
      </c>
      <c r="AB586" s="36">
        <v>586</v>
      </c>
    </row>
    <row r="587" spans="27:28" ht="13.5" hidden="1">
      <c r="AA587" s="188">
        <f>+'ごみ処理概要'!B587</f>
        <v>0</v>
      </c>
      <c r="AB587" s="36">
        <v>587</v>
      </c>
    </row>
    <row r="588" spans="27:28" ht="13.5" hidden="1">
      <c r="AA588" s="188">
        <f>+'ごみ処理概要'!B588</f>
        <v>0</v>
      </c>
      <c r="AB588" s="36">
        <v>588</v>
      </c>
    </row>
    <row r="589" spans="27:28" ht="13.5" hidden="1">
      <c r="AA589" s="188">
        <f>+'ごみ処理概要'!B589</f>
        <v>0</v>
      </c>
      <c r="AB589" s="36">
        <v>589</v>
      </c>
    </row>
    <row r="590" spans="27:28" ht="13.5" hidden="1">
      <c r="AA590" s="188">
        <f>+'ごみ処理概要'!B590</f>
        <v>0</v>
      </c>
      <c r="AB590" s="36">
        <v>590</v>
      </c>
    </row>
    <row r="591" spans="27:28" ht="13.5" hidden="1">
      <c r="AA591" s="188">
        <f>+'ごみ処理概要'!B591</f>
        <v>0</v>
      </c>
      <c r="AB591" s="36">
        <v>591</v>
      </c>
    </row>
    <row r="592" spans="27:28" ht="13.5" hidden="1">
      <c r="AA592" s="188">
        <f>+'ごみ処理概要'!B592</f>
        <v>0</v>
      </c>
      <c r="AB592" s="36">
        <v>592</v>
      </c>
    </row>
    <row r="593" spans="27:28" ht="13.5" hidden="1">
      <c r="AA593" s="188">
        <f>+'ごみ処理概要'!B593</f>
        <v>0</v>
      </c>
      <c r="AB593" s="36">
        <v>593</v>
      </c>
    </row>
    <row r="594" spans="27:28" ht="13.5" hidden="1">
      <c r="AA594" s="188">
        <f>+'ごみ処理概要'!B594</f>
        <v>0</v>
      </c>
      <c r="AB594" s="36">
        <v>594</v>
      </c>
    </row>
    <row r="595" spans="27:28" ht="13.5" hidden="1">
      <c r="AA595" s="188">
        <f>+'ごみ処理概要'!B595</f>
        <v>0</v>
      </c>
      <c r="AB595" s="36">
        <v>595</v>
      </c>
    </row>
    <row r="596" spans="27:28" ht="13.5" hidden="1">
      <c r="AA596" s="188">
        <f>+'ごみ処理概要'!B596</f>
        <v>0</v>
      </c>
      <c r="AB596" s="36">
        <v>596</v>
      </c>
    </row>
    <row r="597" spans="27:28" ht="13.5" hidden="1">
      <c r="AA597" s="188">
        <f>+'ごみ処理概要'!B597</f>
        <v>0</v>
      </c>
      <c r="AB597" s="36">
        <v>597</v>
      </c>
    </row>
    <row r="598" spans="27:28" ht="13.5" hidden="1">
      <c r="AA598" s="188">
        <f>+'ごみ処理概要'!B598</f>
        <v>0</v>
      </c>
      <c r="AB598" s="36">
        <v>598</v>
      </c>
    </row>
    <row r="599" spans="27:28" ht="13.5" hidden="1">
      <c r="AA599" s="188">
        <f>+'ごみ処理概要'!B599</f>
        <v>0</v>
      </c>
      <c r="AB599" s="36">
        <v>599</v>
      </c>
    </row>
    <row r="600" spans="27:28" ht="13.5" hidden="1">
      <c r="AA600" s="188">
        <f>+'ごみ処理概要'!B600</f>
        <v>0</v>
      </c>
      <c r="AB600" s="36">
        <v>600</v>
      </c>
    </row>
    <row r="601" spans="27:28" ht="13.5" hidden="1">
      <c r="AA601" s="188">
        <f>+'ごみ処理概要'!B601</f>
        <v>0</v>
      </c>
      <c r="AB601" s="36">
        <v>601</v>
      </c>
    </row>
    <row r="602" spans="27:28" ht="13.5" hidden="1">
      <c r="AA602" s="188">
        <f>+'ごみ処理概要'!B602</f>
        <v>0</v>
      </c>
      <c r="AB602" s="36">
        <v>602</v>
      </c>
    </row>
    <row r="603" spans="27:28" ht="13.5" hidden="1">
      <c r="AA603" s="188">
        <f>+'ごみ処理概要'!B603</f>
        <v>0</v>
      </c>
      <c r="AB603" s="36">
        <v>603</v>
      </c>
    </row>
    <row r="604" spans="27:28" ht="13.5" hidden="1">
      <c r="AA604" s="188">
        <f>+'ごみ処理概要'!B604</f>
        <v>0</v>
      </c>
      <c r="AB604" s="36">
        <v>604</v>
      </c>
    </row>
    <row r="605" spans="27:28" ht="13.5" hidden="1">
      <c r="AA605" s="188">
        <f>+'ごみ処理概要'!B605</f>
        <v>0</v>
      </c>
      <c r="AB605" s="36">
        <v>605</v>
      </c>
    </row>
    <row r="606" spans="27:28" ht="13.5" hidden="1">
      <c r="AA606" s="188">
        <f>+'ごみ処理概要'!B606</f>
        <v>0</v>
      </c>
      <c r="AB606" s="36">
        <v>606</v>
      </c>
    </row>
    <row r="607" spans="27:28" ht="13.5" hidden="1">
      <c r="AA607" s="188">
        <f>+'ごみ処理概要'!B607</f>
        <v>0</v>
      </c>
      <c r="AB607" s="36">
        <v>607</v>
      </c>
    </row>
    <row r="608" spans="27:28" ht="13.5" hidden="1">
      <c r="AA608" s="188">
        <f>+'ごみ処理概要'!B608</f>
        <v>0</v>
      </c>
      <c r="AB608" s="36">
        <v>608</v>
      </c>
    </row>
    <row r="609" spans="27:28" ht="13.5" hidden="1">
      <c r="AA609" s="188">
        <f>+'ごみ処理概要'!B609</f>
        <v>0</v>
      </c>
      <c r="AB609" s="36">
        <v>609</v>
      </c>
    </row>
    <row r="610" spans="27:28" ht="13.5" hidden="1">
      <c r="AA610" s="188">
        <f>+'ごみ処理概要'!B610</f>
        <v>0</v>
      </c>
      <c r="AB610" s="36">
        <v>610</v>
      </c>
    </row>
    <row r="611" spans="27:28" ht="13.5" hidden="1">
      <c r="AA611" s="188">
        <f>+'ごみ処理概要'!B611</f>
        <v>0</v>
      </c>
      <c r="AB611" s="36">
        <v>611</v>
      </c>
    </row>
    <row r="612" spans="27:28" ht="13.5" hidden="1">
      <c r="AA612" s="188">
        <f>+'ごみ処理概要'!B612</f>
        <v>0</v>
      </c>
      <c r="AB612" s="36">
        <v>612</v>
      </c>
    </row>
    <row r="613" spans="27:28" ht="13.5" hidden="1">
      <c r="AA613" s="188">
        <f>+'ごみ処理概要'!B613</f>
        <v>0</v>
      </c>
      <c r="AB613" s="36">
        <v>613</v>
      </c>
    </row>
    <row r="614" spans="27:28" ht="13.5" hidden="1">
      <c r="AA614" s="188">
        <f>+'ごみ処理概要'!B614</f>
        <v>0</v>
      </c>
      <c r="AB614" s="36">
        <v>614</v>
      </c>
    </row>
    <row r="615" spans="27:28" ht="13.5" hidden="1">
      <c r="AA615" s="188">
        <f>+'ごみ処理概要'!B615</f>
        <v>0</v>
      </c>
      <c r="AB615" s="36">
        <v>615</v>
      </c>
    </row>
    <row r="616" spans="27:28" ht="13.5" hidden="1">
      <c r="AA616" s="188">
        <f>+'ごみ処理概要'!B616</f>
        <v>0</v>
      </c>
      <c r="AB616" s="36">
        <v>616</v>
      </c>
    </row>
    <row r="617" spans="27:28" ht="13.5" hidden="1">
      <c r="AA617" s="188">
        <f>+'ごみ処理概要'!B617</f>
        <v>0</v>
      </c>
      <c r="AB617" s="36">
        <v>617</v>
      </c>
    </row>
    <row r="618" spans="27:28" ht="13.5" hidden="1">
      <c r="AA618" s="188">
        <f>+'ごみ処理概要'!B618</f>
        <v>0</v>
      </c>
      <c r="AB618" s="36">
        <v>618</v>
      </c>
    </row>
    <row r="619" spans="27:28" ht="13.5" hidden="1">
      <c r="AA619" s="188">
        <f>+'ごみ処理概要'!B619</f>
        <v>0</v>
      </c>
      <c r="AB619" s="36">
        <v>619</v>
      </c>
    </row>
    <row r="620" spans="27:28" ht="13.5" hidden="1">
      <c r="AA620" s="188">
        <f>+'ごみ処理概要'!B620</f>
        <v>0</v>
      </c>
      <c r="AB620" s="36">
        <v>620</v>
      </c>
    </row>
    <row r="621" spans="27:28" ht="13.5" hidden="1">
      <c r="AA621" s="188">
        <f>+'ごみ処理概要'!B621</f>
        <v>0</v>
      </c>
      <c r="AB621" s="36">
        <v>621</v>
      </c>
    </row>
    <row r="622" spans="27:28" ht="13.5" hidden="1">
      <c r="AA622" s="188">
        <f>+'ごみ処理概要'!B622</f>
        <v>0</v>
      </c>
      <c r="AB622" s="36">
        <v>622</v>
      </c>
    </row>
    <row r="623" spans="27:28" ht="13.5" hidden="1">
      <c r="AA623" s="188">
        <f>+'ごみ処理概要'!B623</f>
        <v>0</v>
      </c>
      <c r="AB623" s="36">
        <v>623</v>
      </c>
    </row>
    <row r="624" spans="27:28" ht="13.5" hidden="1">
      <c r="AA624" s="188">
        <f>+'ごみ処理概要'!B624</f>
        <v>0</v>
      </c>
      <c r="AB624" s="36">
        <v>624</v>
      </c>
    </row>
    <row r="625" spans="27:28" ht="13.5" hidden="1">
      <c r="AA625" s="188">
        <f>+'ごみ処理概要'!B625</f>
        <v>0</v>
      </c>
      <c r="AB625" s="36">
        <v>625</v>
      </c>
    </row>
    <row r="626" spans="27:28" ht="13.5" hidden="1">
      <c r="AA626" s="188">
        <f>+'ごみ処理概要'!B626</f>
        <v>0</v>
      </c>
      <c r="AB626" s="36">
        <v>626</v>
      </c>
    </row>
    <row r="627" spans="27:28" ht="13.5" hidden="1">
      <c r="AA627" s="188">
        <f>+'ごみ処理概要'!B627</f>
        <v>0</v>
      </c>
      <c r="AB627" s="36">
        <v>627</v>
      </c>
    </row>
    <row r="628" spans="27:28" ht="13.5" hidden="1">
      <c r="AA628" s="188">
        <f>+'ごみ処理概要'!B628</f>
        <v>0</v>
      </c>
      <c r="AB628" s="36">
        <v>628</v>
      </c>
    </row>
    <row r="629" spans="27:28" ht="13.5" hidden="1">
      <c r="AA629" s="188">
        <f>+'ごみ処理概要'!B629</f>
        <v>0</v>
      </c>
      <c r="AB629" s="36">
        <v>629</v>
      </c>
    </row>
    <row r="630" spans="27:28" ht="13.5" hidden="1">
      <c r="AA630" s="188">
        <f>+'ごみ処理概要'!B630</f>
        <v>0</v>
      </c>
      <c r="AB630" s="36">
        <v>630</v>
      </c>
    </row>
    <row r="631" spans="27:28" ht="13.5" hidden="1">
      <c r="AA631" s="188">
        <f>+'ごみ処理概要'!B631</f>
        <v>0</v>
      </c>
      <c r="AB631" s="36">
        <v>631</v>
      </c>
    </row>
    <row r="632" spans="27:28" ht="13.5" hidden="1">
      <c r="AA632" s="188">
        <f>+'ごみ処理概要'!B632</f>
        <v>0</v>
      </c>
      <c r="AB632" s="36">
        <v>632</v>
      </c>
    </row>
    <row r="633" spans="27:28" ht="13.5" hidden="1">
      <c r="AA633" s="188">
        <f>+'ごみ処理概要'!B633</f>
        <v>0</v>
      </c>
      <c r="AB633" s="36">
        <v>633</v>
      </c>
    </row>
    <row r="634" spans="27:28" ht="13.5" hidden="1">
      <c r="AA634" s="188">
        <f>+'ごみ処理概要'!B634</f>
        <v>0</v>
      </c>
      <c r="AB634" s="36">
        <v>634</v>
      </c>
    </row>
    <row r="635" spans="27:28" ht="13.5" hidden="1">
      <c r="AA635" s="188">
        <f>+'ごみ処理概要'!B635</f>
        <v>0</v>
      </c>
      <c r="AB635" s="36">
        <v>635</v>
      </c>
    </row>
    <row r="636" spans="27:28" ht="13.5" hidden="1">
      <c r="AA636" s="188">
        <f>+'ごみ処理概要'!B636</f>
        <v>0</v>
      </c>
      <c r="AB636" s="36">
        <v>636</v>
      </c>
    </row>
    <row r="637" spans="27:28" ht="13.5" hidden="1">
      <c r="AA637" s="188">
        <f>+'ごみ処理概要'!B637</f>
        <v>0</v>
      </c>
      <c r="AB637" s="36">
        <v>637</v>
      </c>
    </row>
    <row r="638" spans="27:28" ht="13.5" hidden="1">
      <c r="AA638" s="188">
        <f>+'ごみ処理概要'!B638</f>
        <v>0</v>
      </c>
      <c r="AB638" s="36">
        <v>638</v>
      </c>
    </row>
    <row r="639" spans="27:28" ht="13.5" hidden="1">
      <c r="AA639" s="188">
        <f>+'ごみ処理概要'!B639</f>
        <v>0</v>
      </c>
      <c r="AB639" s="36">
        <v>639</v>
      </c>
    </row>
    <row r="640" spans="27:28" ht="13.5" hidden="1">
      <c r="AA640" s="188">
        <f>+'ごみ処理概要'!B640</f>
        <v>0</v>
      </c>
      <c r="AB640" s="36">
        <v>640</v>
      </c>
    </row>
    <row r="641" spans="27:28" ht="13.5" hidden="1">
      <c r="AA641" s="188">
        <f>+'ごみ処理概要'!B641</f>
        <v>0</v>
      </c>
      <c r="AB641" s="36">
        <v>641</v>
      </c>
    </row>
    <row r="642" spans="27:28" ht="13.5" hidden="1">
      <c r="AA642" s="188">
        <f>+'ごみ処理概要'!B642</f>
        <v>0</v>
      </c>
      <c r="AB642" s="36">
        <v>642</v>
      </c>
    </row>
    <row r="643" spans="27:28" ht="13.5" hidden="1">
      <c r="AA643" s="188">
        <f>+'ごみ処理概要'!B643</f>
        <v>0</v>
      </c>
      <c r="AB643" s="36">
        <v>643</v>
      </c>
    </row>
    <row r="644" spans="27:28" ht="13.5" hidden="1">
      <c r="AA644" s="188">
        <f>+'ごみ処理概要'!B644</f>
        <v>0</v>
      </c>
      <c r="AB644" s="36">
        <v>644</v>
      </c>
    </row>
    <row r="645" spans="27:28" ht="13.5" hidden="1">
      <c r="AA645" s="188">
        <f>+'ごみ処理概要'!B645</f>
        <v>0</v>
      </c>
      <c r="AB645" s="36">
        <v>645</v>
      </c>
    </row>
    <row r="646" spans="27:28" ht="13.5" hidden="1">
      <c r="AA646" s="188">
        <f>+'ごみ処理概要'!B646</f>
        <v>0</v>
      </c>
      <c r="AB646" s="36">
        <v>646</v>
      </c>
    </row>
    <row r="647" spans="27:28" ht="13.5" hidden="1">
      <c r="AA647" s="188">
        <f>+'ごみ処理概要'!B647</f>
        <v>0</v>
      </c>
      <c r="AB647" s="36">
        <v>647</v>
      </c>
    </row>
    <row r="648" spans="27:28" ht="13.5" hidden="1">
      <c r="AA648" s="188">
        <f>+'ごみ処理概要'!B648</f>
        <v>0</v>
      </c>
      <c r="AB648" s="36">
        <v>648</v>
      </c>
    </row>
    <row r="649" spans="27:28" ht="13.5" hidden="1">
      <c r="AA649" s="188">
        <f>+'ごみ処理概要'!B649</f>
        <v>0</v>
      </c>
      <c r="AB649" s="36">
        <v>649</v>
      </c>
    </row>
    <row r="650" spans="27:28" ht="13.5" hidden="1">
      <c r="AA650" s="188">
        <f>+'ごみ処理概要'!B650</f>
        <v>0</v>
      </c>
      <c r="AB650" s="36">
        <v>650</v>
      </c>
    </row>
    <row r="651" spans="27:28" ht="13.5" hidden="1">
      <c r="AA651" s="188">
        <f>+'ごみ処理概要'!B651</f>
        <v>0</v>
      </c>
      <c r="AB651" s="36">
        <v>651</v>
      </c>
    </row>
    <row r="652" spans="27:28" ht="13.5" hidden="1">
      <c r="AA652" s="188">
        <f>+'ごみ処理概要'!B652</f>
        <v>0</v>
      </c>
      <c r="AB652" s="36">
        <v>652</v>
      </c>
    </row>
    <row r="653" spans="27:28" ht="13.5" hidden="1">
      <c r="AA653" s="188">
        <f>+'ごみ処理概要'!B653</f>
        <v>0</v>
      </c>
      <c r="AB653" s="36">
        <v>653</v>
      </c>
    </row>
    <row r="654" spans="27:28" ht="13.5" hidden="1">
      <c r="AA654" s="188">
        <f>+'ごみ処理概要'!B654</f>
        <v>0</v>
      </c>
      <c r="AB654" s="36">
        <v>654</v>
      </c>
    </row>
    <row r="655" spans="27:28" ht="13.5" hidden="1">
      <c r="AA655" s="188">
        <f>+'ごみ処理概要'!B655</f>
        <v>0</v>
      </c>
      <c r="AB655" s="36">
        <v>655</v>
      </c>
    </row>
    <row r="656" spans="27:28" ht="13.5" hidden="1">
      <c r="AA656" s="188">
        <f>+'ごみ処理概要'!B656</f>
        <v>0</v>
      </c>
      <c r="AB656" s="36">
        <v>656</v>
      </c>
    </row>
    <row r="657" spans="27:28" ht="13.5" hidden="1">
      <c r="AA657" s="188">
        <f>+'ごみ処理概要'!B657</f>
        <v>0</v>
      </c>
      <c r="AB657" s="36">
        <v>657</v>
      </c>
    </row>
    <row r="658" spans="27:28" ht="13.5" hidden="1">
      <c r="AA658" s="188">
        <f>+'ごみ処理概要'!B658</f>
        <v>0</v>
      </c>
      <c r="AB658" s="36">
        <v>658</v>
      </c>
    </row>
    <row r="659" spans="27:28" ht="13.5" hidden="1">
      <c r="AA659" s="188">
        <f>+'ごみ処理概要'!B659</f>
        <v>0</v>
      </c>
      <c r="AB659" s="36">
        <v>659</v>
      </c>
    </row>
    <row r="660" spans="27:28" ht="13.5" hidden="1">
      <c r="AA660" s="188">
        <f>+'ごみ処理概要'!B660</f>
        <v>0</v>
      </c>
      <c r="AB660" s="36">
        <v>660</v>
      </c>
    </row>
    <row r="661" spans="27:28" ht="13.5" hidden="1">
      <c r="AA661" s="188">
        <f>+'ごみ処理概要'!B661</f>
        <v>0</v>
      </c>
      <c r="AB661" s="36">
        <v>661</v>
      </c>
    </row>
    <row r="662" spans="27:28" ht="13.5" hidden="1">
      <c r="AA662" s="188">
        <f>+'ごみ処理概要'!B662</f>
        <v>0</v>
      </c>
      <c r="AB662" s="36">
        <v>662</v>
      </c>
    </row>
    <row r="663" spans="27:28" ht="13.5" hidden="1">
      <c r="AA663" s="188">
        <f>+'ごみ処理概要'!B663</f>
        <v>0</v>
      </c>
      <c r="AB663" s="36">
        <v>663</v>
      </c>
    </row>
    <row r="664" spans="27:28" ht="13.5" hidden="1">
      <c r="AA664" s="188">
        <f>+'ごみ処理概要'!B664</f>
        <v>0</v>
      </c>
      <c r="AB664" s="36">
        <v>664</v>
      </c>
    </row>
    <row r="665" spans="27:28" ht="13.5" hidden="1">
      <c r="AA665" s="188">
        <f>+'ごみ処理概要'!B665</f>
        <v>0</v>
      </c>
      <c r="AB665" s="36">
        <v>665</v>
      </c>
    </row>
    <row r="666" spans="27:28" ht="13.5" hidden="1">
      <c r="AA666" s="188">
        <f>+'ごみ処理概要'!B666</f>
        <v>0</v>
      </c>
      <c r="AB666" s="36">
        <v>666</v>
      </c>
    </row>
    <row r="667" spans="27:28" ht="13.5" hidden="1">
      <c r="AA667" s="188">
        <f>+'ごみ処理概要'!B667</f>
        <v>0</v>
      </c>
      <c r="AB667" s="36">
        <v>667</v>
      </c>
    </row>
    <row r="668" spans="27:28" ht="13.5" hidden="1">
      <c r="AA668" s="188">
        <f>+'ごみ処理概要'!B668</f>
        <v>0</v>
      </c>
      <c r="AB668" s="36">
        <v>668</v>
      </c>
    </row>
    <row r="669" spans="27:28" ht="13.5" hidden="1">
      <c r="AA669" s="188">
        <f>+'ごみ処理概要'!B669</f>
        <v>0</v>
      </c>
      <c r="AB669" s="36">
        <v>669</v>
      </c>
    </row>
    <row r="670" spans="27:28" ht="13.5" hidden="1">
      <c r="AA670" s="188">
        <f>+'ごみ処理概要'!B670</f>
        <v>0</v>
      </c>
      <c r="AB670" s="36">
        <v>670</v>
      </c>
    </row>
    <row r="671" spans="27:28" ht="13.5" hidden="1">
      <c r="AA671" s="188">
        <f>+'ごみ処理概要'!B671</f>
        <v>0</v>
      </c>
      <c r="AB671" s="36">
        <v>671</v>
      </c>
    </row>
    <row r="672" spans="27:28" ht="13.5" hidden="1">
      <c r="AA672" s="188">
        <f>+'ごみ処理概要'!B672</f>
        <v>0</v>
      </c>
      <c r="AB672" s="36">
        <v>672</v>
      </c>
    </row>
    <row r="673" spans="27:28" ht="13.5" hidden="1">
      <c r="AA673" s="188">
        <f>+'ごみ処理概要'!B673</f>
        <v>0</v>
      </c>
      <c r="AB673" s="36">
        <v>673</v>
      </c>
    </row>
    <row r="674" spans="27:28" ht="13.5" hidden="1">
      <c r="AA674" s="188">
        <f>+'ごみ処理概要'!B674</f>
        <v>0</v>
      </c>
      <c r="AB674" s="36">
        <v>674</v>
      </c>
    </row>
    <row r="675" spans="27:28" ht="13.5" hidden="1">
      <c r="AA675" s="188">
        <f>+'ごみ処理概要'!B675</f>
        <v>0</v>
      </c>
      <c r="AB675" s="36">
        <v>675</v>
      </c>
    </row>
    <row r="676" spans="27:28" ht="13.5" hidden="1">
      <c r="AA676" s="188">
        <f>+'ごみ処理概要'!B676</f>
        <v>0</v>
      </c>
      <c r="AB676" s="36">
        <v>676</v>
      </c>
    </row>
    <row r="677" spans="27:28" ht="13.5" hidden="1">
      <c r="AA677" s="188">
        <f>+'ごみ処理概要'!B677</f>
        <v>0</v>
      </c>
      <c r="AB677" s="36">
        <v>677</v>
      </c>
    </row>
    <row r="678" spans="27:28" ht="13.5" hidden="1">
      <c r="AA678" s="188">
        <f>+'ごみ処理概要'!B678</f>
        <v>0</v>
      </c>
      <c r="AB678" s="36">
        <v>678</v>
      </c>
    </row>
    <row r="679" spans="27:28" ht="13.5" hidden="1">
      <c r="AA679" s="188">
        <f>+'ごみ処理概要'!B679</f>
        <v>0</v>
      </c>
      <c r="AB679" s="36">
        <v>679</v>
      </c>
    </row>
    <row r="680" spans="27:28" ht="13.5" hidden="1">
      <c r="AA680" s="188">
        <f>+'ごみ処理概要'!B680</f>
        <v>0</v>
      </c>
      <c r="AB680" s="36">
        <v>680</v>
      </c>
    </row>
    <row r="681" spans="27:28" ht="13.5" hidden="1">
      <c r="AA681" s="188">
        <f>+'ごみ処理概要'!B681</f>
        <v>0</v>
      </c>
      <c r="AB681" s="36">
        <v>681</v>
      </c>
    </row>
    <row r="682" spans="27:28" ht="13.5" hidden="1">
      <c r="AA682" s="188">
        <f>+'ごみ処理概要'!B682</f>
        <v>0</v>
      </c>
      <c r="AB682" s="36">
        <v>682</v>
      </c>
    </row>
    <row r="683" spans="27:28" ht="13.5" hidden="1">
      <c r="AA683" s="188">
        <f>+'ごみ処理概要'!B683</f>
        <v>0</v>
      </c>
      <c r="AB683" s="36">
        <v>683</v>
      </c>
    </row>
    <row r="684" spans="27:28" ht="13.5" hidden="1">
      <c r="AA684" s="188">
        <f>+'ごみ処理概要'!B684</f>
        <v>0</v>
      </c>
      <c r="AB684" s="36">
        <v>684</v>
      </c>
    </row>
    <row r="685" spans="27:28" ht="13.5" hidden="1">
      <c r="AA685" s="188">
        <f>+'ごみ処理概要'!B685</f>
        <v>0</v>
      </c>
      <c r="AB685" s="36">
        <v>685</v>
      </c>
    </row>
    <row r="686" spans="27:28" ht="13.5" hidden="1">
      <c r="AA686" s="188">
        <f>+'ごみ処理概要'!B686</f>
        <v>0</v>
      </c>
      <c r="AB686" s="36">
        <v>686</v>
      </c>
    </row>
    <row r="687" spans="27:28" ht="13.5" hidden="1">
      <c r="AA687" s="188">
        <f>+'ごみ処理概要'!B687</f>
        <v>0</v>
      </c>
      <c r="AB687" s="36">
        <v>687</v>
      </c>
    </row>
    <row r="688" spans="27:28" ht="13.5" hidden="1">
      <c r="AA688" s="188">
        <f>+'ごみ処理概要'!B688</f>
        <v>0</v>
      </c>
      <c r="AB688" s="36">
        <v>688</v>
      </c>
    </row>
    <row r="689" spans="27:28" ht="13.5" hidden="1">
      <c r="AA689" s="188">
        <f>+'ごみ処理概要'!B689</f>
        <v>0</v>
      </c>
      <c r="AB689" s="36">
        <v>689</v>
      </c>
    </row>
    <row r="690" spans="27:28" ht="13.5" hidden="1">
      <c r="AA690" s="188">
        <f>+'ごみ処理概要'!B690</f>
        <v>0</v>
      </c>
      <c r="AB690" s="36">
        <v>690</v>
      </c>
    </row>
    <row r="691" spans="27:28" ht="13.5" hidden="1">
      <c r="AA691" s="188">
        <f>+'ごみ処理概要'!B691</f>
        <v>0</v>
      </c>
      <c r="AB691" s="36">
        <v>691</v>
      </c>
    </row>
    <row r="692" spans="27:28" ht="13.5" hidden="1">
      <c r="AA692" s="188">
        <f>+'ごみ処理概要'!B692</f>
        <v>0</v>
      </c>
      <c r="AB692" s="36">
        <v>692</v>
      </c>
    </row>
    <row r="693" spans="27:28" ht="13.5" hidden="1">
      <c r="AA693" s="188">
        <f>+'ごみ処理概要'!B693</f>
        <v>0</v>
      </c>
      <c r="AB693" s="36">
        <v>693</v>
      </c>
    </row>
    <row r="694" spans="27:28" ht="13.5" hidden="1">
      <c r="AA694" s="188">
        <f>+'ごみ処理概要'!B694</f>
        <v>0</v>
      </c>
      <c r="AB694" s="36">
        <v>694</v>
      </c>
    </row>
    <row r="695" spans="27:28" ht="13.5" hidden="1">
      <c r="AA695" s="188">
        <f>+'ごみ処理概要'!B695</f>
        <v>0</v>
      </c>
      <c r="AB695" s="36">
        <v>695</v>
      </c>
    </row>
    <row r="696" spans="27:28" ht="13.5" hidden="1">
      <c r="AA696" s="188">
        <f>+'ごみ処理概要'!B696</f>
        <v>0</v>
      </c>
      <c r="AB696" s="36">
        <v>696</v>
      </c>
    </row>
    <row r="697" spans="27:28" ht="13.5" hidden="1">
      <c r="AA697" s="188">
        <f>+'ごみ処理概要'!B697</f>
        <v>0</v>
      </c>
      <c r="AB697" s="36">
        <v>697</v>
      </c>
    </row>
    <row r="698" spans="27:28" ht="13.5" hidden="1">
      <c r="AA698" s="188">
        <f>+'ごみ処理概要'!B698</f>
        <v>0</v>
      </c>
      <c r="AB698" s="36">
        <v>698</v>
      </c>
    </row>
    <row r="699" spans="27:28" ht="13.5" hidden="1">
      <c r="AA699" s="188">
        <f>+'ごみ処理概要'!B699</f>
        <v>0</v>
      </c>
      <c r="AB699" s="36">
        <v>699</v>
      </c>
    </row>
    <row r="700" spans="27:28" ht="13.5" hidden="1">
      <c r="AA700" s="188">
        <f>+'ごみ処理概要'!B700</f>
        <v>0</v>
      </c>
      <c r="AB700" s="36">
        <v>700</v>
      </c>
    </row>
    <row r="701" spans="27:28" ht="13.5" hidden="1">
      <c r="AA701" s="188">
        <f>+'ごみ処理概要'!B701</f>
        <v>0</v>
      </c>
      <c r="AB701" s="36">
        <v>701</v>
      </c>
    </row>
    <row r="702" spans="27:28" ht="13.5" hidden="1">
      <c r="AA702" s="188">
        <f>+'ごみ処理概要'!B702</f>
        <v>0</v>
      </c>
      <c r="AB702" s="36">
        <v>702</v>
      </c>
    </row>
    <row r="703" spans="27:28" ht="13.5" hidden="1">
      <c r="AA703" s="188">
        <f>+'ごみ処理概要'!B703</f>
        <v>0</v>
      </c>
      <c r="AB703" s="36">
        <v>703</v>
      </c>
    </row>
    <row r="704" spans="27:28" ht="13.5" hidden="1">
      <c r="AA704" s="188">
        <f>+'ごみ処理概要'!B704</f>
        <v>0</v>
      </c>
      <c r="AB704" s="36">
        <v>704</v>
      </c>
    </row>
    <row r="705" spans="27:28" ht="13.5" hidden="1">
      <c r="AA705" s="188">
        <f>+'ごみ処理概要'!B705</f>
        <v>0</v>
      </c>
      <c r="AB705" s="36">
        <v>705</v>
      </c>
    </row>
    <row r="706" spans="27:28" ht="13.5" hidden="1">
      <c r="AA706" s="188">
        <f>+'ごみ処理概要'!B706</f>
        <v>0</v>
      </c>
      <c r="AB706" s="36">
        <v>706</v>
      </c>
    </row>
    <row r="707" spans="27:28" ht="13.5" hidden="1">
      <c r="AA707" s="188">
        <f>+'ごみ処理概要'!B707</f>
        <v>0</v>
      </c>
      <c r="AB707" s="36">
        <v>707</v>
      </c>
    </row>
    <row r="708" spans="27:28" ht="13.5" hidden="1">
      <c r="AA708" s="188">
        <f>+'ごみ処理概要'!B708</f>
        <v>0</v>
      </c>
      <c r="AB708" s="36">
        <v>708</v>
      </c>
    </row>
    <row r="709" spans="27:28" ht="13.5" hidden="1">
      <c r="AA709" s="188">
        <f>+'ごみ処理概要'!B709</f>
        <v>0</v>
      </c>
      <c r="AB709" s="36">
        <v>709</v>
      </c>
    </row>
    <row r="710" spans="27:28" ht="13.5" hidden="1">
      <c r="AA710" s="188">
        <f>+'ごみ処理概要'!B710</f>
        <v>0</v>
      </c>
      <c r="AB710" s="36">
        <v>710</v>
      </c>
    </row>
    <row r="711" spans="27:28" ht="13.5" hidden="1">
      <c r="AA711" s="188">
        <f>+'ごみ処理概要'!B711</f>
        <v>0</v>
      </c>
      <c r="AB711" s="36">
        <v>711</v>
      </c>
    </row>
    <row r="712" spans="27:28" ht="13.5" hidden="1">
      <c r="AA712" s="188">
        <f>+'ごみ処理概要'!B712</f>
        <v>0</v>
      </c>
      <c r="AB712" s="36">
        <v>712</v>
      </c>
    </row>
    <row r="713" spans="27:28" ht="13.5" hidden="1">
      <c r="AA713" s="188">
        <f>+'ごみ処理概要'!B713</f>
        <v>0</v>
      </c>
      <c r="AB713" s="36">
        <v>713</v>
      </c>
    </row>
    <row r="714" spans="27:28" ht="13.5" hidden="1">
      <c r="AA714" s="188">
        <f>+'ごみ処理概要'!B714</f>
        <v>0</v>
      </c>
      <c r="AB714" s="36">
        <v>714</v>
      </c>
    </row>
    <row r="715" spans="27:28" ht="13.5" hidden="1">
      <c r="AA715" s="188">
        <f>+'ごみ処理概要'!B715</f>
        <v>0</v>
      </c>
      <c r="AB715" s="36">
        <v>715</v>
      </c>
    </row>
    <row r="716" spans="27:28" ht="13.5" hidden="1">
      <c r="AA716" s="188">
        <f>+'ごみ処理概要'!B716</f>
        <v>0</v>
      </c>
      <c r="AB716" s="36">
        <v>716</v>
      </c>
    </row>
    <row r="717" spans="27:28" ht="13.5" hidden="1">
      <c r="AA717" s="188">
        <f>+'ごみ処理概要'!B717</f>
        <v>0</v>
      </c>
      <c r="AB717" s="36">
        <v>717</v>
      </c>
    </row>
    <row r="718" spans="27:28" ht="13.5" hidden="1">
      <c r="AA718" s="188">
        <f>+'ごみ処理概要'!B718</f>
        <v>0</v>
      </c>
      <c r="AB718" s="36">
        <v>718</v>
      </c>
    </row>
    <row r="719" spans="27:28" ht="13.5" hidden="1">
      <c r="AA719" s="188">
        <f>+'ごみ処理概要'!B719</f>
        <v>0</v>
      </c>
      <c r="AB719" s="36">
        <v>719</v>
      </c>
    </row>
    <row r="720" spans="27:28" ht="13.5" hidden="1">
      <c r="AA720" s="188">
        <f>+'ごみ処理概要'!B720</f>
        <v>0</v>
      </c>
      <c r="AB720" s="36">
        <v>720</v>
      </c>
    </row>
    <row r="721" spans="27:28" ht="13.5" hidden="1">
      <c r="AA721" s="188">
        <f>+'ごみ処理概要'!B721</f>
        <v>0</v>
      </c>
      <c r="AB721" s="36">
        <v>721</v>
      </c>
    </row>
    <row r="722" spans="27:28" ht="13.5" hidden="1">
      <c r="AA722" s="188">
        <f>+'ごみ処理概要'!B722</f>
        <v>0</v>
      </c>
      <c r="AB722" s="36">
        <v>722</v>
      </c>
    </row>
    <row r="723" spans="27:28" ht="13.5" hidden="1">
      <c r="AA723" s="188">
        <f>+'ごみ処理概要'!B723</f>
        <v>0</v>
      </c>
      <c r="AB723" s="36">
        <v>723</v>
      </c>
    </row>
    <row r="724" spans="27:28" ht="13.5" hidden="1">
      <c r="AA724" s="188">
        <f>+'ごみ処理概要'!B724</f>
        <v>0</v>
      </c>
      <c r="AB724" s="36">
        <v>724</v>
      </c>
    </row>
    <row r="725" spans="27:28" ht="13.5" hidden="1">
      <c r="AA725" s="188">
        <f>+'ごみ処理概要'!B725</f>
        <v>0</v>
      </c>
      <c r="AB725" s="36">
        <v>725</v>
      </c>
    </row>
    <row r="726" spans="27:28" ht="13.5" hidden="1">
      <c r="AA726" s="188">
        <f>+'ごみ処理概要'!B726</f>
        <v>0</v>
      </c>
      <c r="AB726" s="36">
        <v>726</v>
      </c>
    </row>
    <row r="727" spans="27:28" ht="13.5" hidden="1">
      <c r="AA727" s="188">
        <f>+'ごみ処理概要'!B727</f>
        <v>0</v>
      </c>
      <c r="AB727" s="36">
        <v>727</v>
      </c>
    </row>
    <row r="728" spans="27:28" ht="13.5" hidden="1">
      <c r="AA728" s="188">
        <f>+'ごみ処理概要'!B728</f>
        <v>0</v>
      </c>
      <c r="AB728" s="36">
        <v>728</v>
      </c>
    </row>
    <row r="729" spans="27:28" ht="13.5" hidden="1">
      <c r="AA729" s="188">
        <f>+'ごみ処理概要'!B729</f>
        <v>0</v>
      </c>
      <c r="AB729" s="36">
        <v>729</v>
      </c>
    </row>
    <row r="730" spans="27:28" ht="13.5" hidden="1">
      <c r="AA730" s="188">
        <f>+'ごみ処理概要'!B730</f>
        <v>0</v>
      </c>
      <c r="AB730" s="36">
        <v>730</v>
      </c>
    </row>
    <row r="731" spans="27:28" ht="13.5" hidden="1">
      <c r="AA731" s="188">
        <f>+'ごみ処理概要'!B731</f>
        <v>0</v>
      </c>
      <c r="AB731" s="36">
        <v>731</v>
      </c>
    </row>
    <row r="732" spans="27:28" ht="13.5" hidden="1">
      <c r="AA732" s="188">
        <f>+'ごみ処理概要'!B732</f>
        <v>0</v>
      </c>
      <c r="AB732" s="36">
        <v>732</v>
      </c>
    </row>
    <row r="733" spans="27:28" ht="13.5" hidden="1">
      <c r="AA733" s="188">
        <f>+'ごみ処理概要'!B733</f>
        <v>0</v>
      </c>
      <c r="AB733" s="36">
        <v>733</v>
      </c>
    </row>
    <row r="734" spans="27:28" ht="13.5" hidden="1">
      <c r="AA734" s="188">
        <f>+'ごみ処理概要'!B734</f>
        <v>0</v>
      </c>
      <c r="AB734" s="36">
        <v>734</v>
      </c>
    </row>
    <row r="735" spans="27:28" ht="13.5" hidden="1">
      <c r="AA735" s="188">
        <f>+'ごみ処理概要'!B735</f>
        <v>0</v>
      </c>
      <c r="AB735" s="36">
        <v>735</v>
      </c>
    </row>
    <row r="736" spans="27:28" ht="13.5" hidden="1">
      <c r="AA736" s="188">
        <f>+'ごみ処理概要'!B736</f>
        <v>0</v>
      </c>
      <c r="AB736" s="36">
        <v>736</v>
      </c>
    </row>
    <row r="737" spans="27:28" ht="13.5" hidden="1">
      <c r="AA737" s="188">
        <f>+'ごみ処理概要'!B737</f>
        <v>0</v>
      </c>
      <c r="AB737" s="36">
        <v>737</v>
      </c>
    </row>
    <row r="738" spans="27:28" ht="13.5" hidden="1">
      <c r="AA738" s="188">
        <f>+'ごみ処理概要'!B738</f>
        <v>0</v>
      </c>
      <c r="AB738" s="36">
        <v>738</v>
      </c>
    </row>
    <row r="739" spans="27:28" ht="13.5" hidden="1">
      <c r="AA739" s="188">
        <f>+'ごみ処理概要'!B739</f>
        <v>0</v>
      </c>
      <c r="AB739" s="36">
        <v>739</v>
      </c>
    </row>
    <row r="740" spans="27:28" ht="13.5" hidden="1">
      <c r="AA740" s="188">
        <f>+'ごみ処理概要'!B740</f>
        <v>0</v>
      </c>
      <c r="AB740" s="36">
        <v>740</v>
      </c>
    </row>
    <row r="741" spans="27:28" ht="13.5" hidden="1">
      <c r="AA741" s="188">
        <f>+'ごみ処理概要'!B741</f>
        <v>0</v>
      </c>
      <c r="AB741" s="36">
        <v>741</v>
      </c>
    </row>
    <row r="742" spans="27:28" ht="13.5" hidden="1">
      <c r="AA742" s="188">
        <f>+'ごみ処理概要'!B742</f>
        <v>0</v>
      </c>
      <c r="AB742" s="36">
        <v>742</v>
      </c>
    </row>
    <row r="743" spans="27:28" ht="13.5" hidden="1">
      <c r="AA743" s="188">
        <f>+'ごみ処理概要'!B743</f>
        <v>0</v>
      </c>
      <c r="AB743" s="36">
        <v>743</v>
      </c>
    </row>
    <row r="744" spans="27:28" ht="13.5" hidden="1">
      <c r="AA744" s="188">
        <f>+'ごみ処理概要'!B744</f>
        <v>0</v>
      </c>
      <c r="AB744" s="36">
        <v>744</v>
      </c>
    </row>
    <row r="745" spans="27:28" ht="13.5" hidden="1">
      <c r="AA745" s="188">
        <f>+'ごみ処理概要'!B745</f>
        <v>0</v>
      </c>
      <c r="AB745" s="36">
        <v>745</v>
      </c>
    </row>
    <row r="746" spans="27:28" ht="13.5" hidden="1">
      <c r="AA746" s="188">
        <f>+'ごみ処理概要'!B746</f>
        <v>0</v>
      </c>
      <c r="AB746" s="36">
        <v>746</v>
      </c>
    </row>
    <row r="747" spans="27:28" ht="13.5" hidden="1">
      <c r="AA747" s="188">
        <f>+'ごみ処理概要'!B747</f>
        <v>0</v>
      </c>
      <c r="AB747" s="36">
        <v>747</v>
      </c>
    </row>
    <row r="748" spans="27:28" ht="13.5" hidden="1">
      <c r="AA748" s="188">
        <f>+'ごみ処理概要'!B748</f>
        <v>0</v>
      </c>
      <c r="AB748" s="36">
        <v>748</v>
      </c>
    </row>
    <row r="749" spans="27:28" ht="13.5" hidden="1">
      <c r="AA749" s="188">
        <f>+'ごみ処理概要'!B749</f>
        <v>0</v>
      </c>
      <c r="AB749" s="36">
        <v>749</v>
      </c>
    </row>
    <row r="750" spans="27:28" ht="13.5" hidden="1">
      <c r="AA750" s="188">
        <f>+'ごみ処理概要'!B750</f>
        <v>0</v>
      </c>
      <c r="AB750" s="36">
        <v>750</v>
      </c>
    </row>
    <row r="751" spans="27:28" ht="13.5" hidden="1">
      <c r="AA751" s="188">
        <f>+'ごみ処理概要'!B751</f>
        <v>0</v>
      </c>
      <c r="AB751" s="36">
        <v>751</v>
      </c>
    </row>
    <row r="752" spans="27:28" ht="13.5" hidden="1">
      <c r="AA752" s="188">
        <f>+'ごみ処理概要'!B752</f>
        <v>0</v>
      </c>
      <c r="AB752" s="36">
        <v>752</v>
      </c>
    </row>
    <row r="753" spans="27:28" ht="13.5" hidden="1">
      <c r="AA753" s="188">
        <f>+'ごみ処理概要'!B753</f>
        <v>0</v>
      </c>
      <c r="AB753" s="36">
        <v>753</v>
      </c>
    </row>
    <row r="754" spans="27:28" ht="13.5" hidden="1">
      <c r="AA754" s="188">
        <f>+'ごみ処理概要'!B754</f>
        <v>0</v>
      </c>
      <c r="AB754" s="36">
        <v>754</v>
      </c>
    </row>
    <row r="755" spans="27:28" ht="13.5" hidden="1">
      <c r="AA755" s="188">
        <f>+'ごみ処理概要'!B755</f>
        <v>0</v>
      </c>
      <c r="AB755" s="36">
        <v>755</v>
      </c>
    </row>
    <row r="756" spans="27:28" ht="13.5" hidden="1">
      <c r="AA756" s="188">
        <f>+'ごみ処理概要'!B756</f>
        <v>0</v>
      </c>
      <c r="AB756" s="36">
        <v>756</v>
      </c>
    </row>
    <row r="757" spans="27:28" ht="13.5" hidden="1">
      <c r="AA757" s="188">
        <f>+'ごみ処理概要'!B757</f>
        <v>0</v>
      </c>
      <c r="AB757" s="36">
        <v>757</v>
      </c>
    </row>
    <row r="758" spans="27:28" ht="13.5" hidden="1">
      <c r="AA758" s="188">
        <f>+'ごみ処理概要'!B758</f>
        <v>0</v>
      </c>
      <c r="AB758" s="36">
        <v>758</v>
      </c>
    </row>
    <row r="759" spans="27:28" ht="13.5" hidden="1">
      <c r="AA759" s="188">
        <f>+'ごみ処理概要'!B759</f>
        <v>0</v>
      </c>
      <c r="AB759" s="36">
        <v>759</v>
      </c>
    </row>
    <row r="760" spans="27:28" ht="13.5" hidden="1">
      <c r="AA760" s="188">
        <f>+'ごみ処理概要'!B760</f>
        <v>0</v>
      </c>
      <c r="AB760" s="36">
        <v>760</v>
      </c>
    </row>
    <row r="761" spans="27:28" ht="13.5" hidden="1">
      <c r="AA761" s="188">
        <f>+'ごみ処理概要'!B761</f>
        <v>0</v>
      </c>
      <c r="AB761" s="36">
        <v>761</v>
      </c>
    </row>
    <row r="762" spans="27:28" ht="13.5" hidden="1">
      <c r="AA762" s="188">
        <f>+'ごみ処理概要'!B762</f>
        <v>0</v>
      </c>
      <c r="AB762" s="36">
        <v>762</v>
      </c>
    </row>
    <row r="763" spans="27:28" ht="13.5" hidden="1">
      <c r="AA763" s="188">
        <f>+'ごみ処理概要'!B763</f>
        <v>0</v>
      </c>
      <c r="AB763" s="36">
        <v>763</v>
      </c>
    </row>
    <row r="764" spans="27:28" ht="13.5" hidden="1">
      <c r="AA764" s="188">
        <f>+'ごみ処理概要'!B764</f>
        <v>0</v>
      </c>
      <c r="AB764" s="36">
        <v>764</v>
      </c>
    </row>
    <row r="765" spans="27:28" ht="13.5" hidden="1">
      <c r="AA765" s="188">
        <f>+'ごみ処理概要'!B765</f>
        <v>0</v>
      </c>
      <c r="AB765" s="36">
        <v>765</v>
      </c>
    </row>
    <row r="766" spans="27:28" ht="13.5" hidden="1">
      <c r="AA766" s="188">
        <f>+'ごみ処理概要'!B766</f>
        <v>0</v>
      </c>
      <c r="AB766" s="36">
        <v>766</v>
      </c>
    </row>
    <row r="767" spans="27:28" ht="13.5" hidden="1">
      <c r="AA767" s="188">
        <f>+'ごみ処理概要'!B767</f>
        <v>0</v>
      </c>
      <c r="AB767" s="36">
        <v>767</v>
      </c>
    </row>
    <row r="768" spans="27:28" ht="13.5" hidden="1">
      <c r="AA768" s="188">
        <f>+'ごみ処理概要'!B768</f>
        <v>0</v>
      </c>
      <c r="AB768" s="36">
        <v>768</v>
      </c>
    </row>
    <row r="769" spans="27:28" ht="13.5" hidden="1">
      <c r="AA769" s="188">
        <f>+'ごみ処理概要'!B769</f>
        <v>0</v>
      </c>
      <c r="AB769" s="36">
        <v>769</v>
      </c>
    </row>
    <row r="770" spans="27:28" ht="13.5" hidden="1">
      <c r="AA770" s="188">
        <f>+'ごみ処理概要'!B770</f>
        <v>0</v>
      </c>
      <c r="AB770" s="36">
        <v>770</v>
      </c>
    </row>
    <row r="771" spans="27:28" ht="13.5" hidden="1">
      <c r="AA771" s="188">
        <f>+'ごみ処理概要'!B771</f>
        <v>0</v>
      </c>
      <c r="AB771" s="36">
        <v>771</v>
      </c>
    </row>
    <row r="772" spans="27:28" ht="13.5" hidden="1">
      <c r="AA772" s="188">
        <f>+'ごみ処理概要'!B772</f>
        <v>0</v>
      </c>
      <c r="AB772" s="36">
        <v>772</v>
      </c>
    </row>
    <row r="773" spans="27:28" ht="13.5" hidden="1">
      <c r="AA773" s="188">
        <f>+'ごみ処理概要'!B773</f>
        <v>0</v>
      </c>
      <c r="AB773" s="36">
        <v>773</v>
      </c>
    </row>
    <row r="774" spans="27:28" ht="13.5" hidden="1">
      <c r="AA774" s="188">
        <f>+'ごみ処理概要'!B774</f>
        <v>0</v>
      </c>
      <c r="AB774" s="36">
        <v>774</v>
      </c>
    </row>
    <row r="775" spans="27:28" ht="13.5" hidden="1">
      <c r="AA775" s="188">
        <f>+'ごみ処理概要'!B775</f>
        <v>0</v>
      </c>
      <c r="AB775" s="36">
        <v>775</v>
      </c>
    </row>
    <row r="776" spans="27:28" ht="13.5" hidden="1">
      <c r="AA776" s="188">
        <f>+'ごみ処理概要'!B776</f>
        <v>0</v>
      </c>
      <c r="AB776" s="36">
        <v>776</v>
      </c>
    </row>
    <row r="777" spans="27:28" ht="13.5" hidden="1">
      <c r="AA777" s="188">
        <f>+'ごみ処理概要'!B777</f>
        <v>0</v>
      </c>
      <c r="AB777" s="36">
        <v>777</v>
      </c>
    </row>
    <row r="778" spans="27:28" ht="13.5" hidden="1">
      <c r="AA778" s="188">
        <f>+'ごみ処理概要'!B778</f>
        <v>0</v>
      </c>
      <c r="AB778" s="36">
        <v>778</v>
      </c>
    </row>
    <row r="779" spans="27:28" ht="13.5" hidden="1">
      <c r="AA779" s="188">
        <f>+'ごみ処理概要'!B779</f>
        <v>0</v>
      </c>
      <c r="AB779" s="36">
        <v>779</v>
      </c>
    </row>
    <row r="780" spans="27:28" ht="13.5" hidden="1">
      <c r="AA780" s="188">
        <f>+'ごみ処理概要'!B780</f>
        <v>0</v>
      </c>
      <c r="AB780" s="36">
        <v>780</v>
      </c>
    </row>
    <row r="781" spans="27:28" ht="13.5" hidden="1">
      <c r="AA781" s="188">
        <f>+'ごみ処理概要'!B781</f>
        <v>0</v>
      </c>
      <c r="AB781" s="36">
        <v>781</v>
      </c>
    </row>
    <row r="782" spans="27:28" ht="13.5" hidden="1">
      <c r="AA782" s="188">
        <f>+'ごみ処理概要'!B782</f>
        <v>0</v>
      </c>
      <c r="AB782" s="36">
        <v>782</v>
      </c>
    </row>
    <row r="783" spans="27:28" ht="13.5" hidden="1">
      <c r="AA783" s="188">
        <f>+'ごみ処理概要'!B783</f>
        <v>0</v>
      </c>
      <c r="AB783" s="36">
        <v>783</v>
      </c>
    </row>
    <row r="784" spans="27:28" ht="13.5" hidden="1">
      <c r="AA784" s="188">
        <f>+'ごみ処理概要'!B784</f>
        <v>0</v>
      </c>
      <c r="AB784" s="36">
        <v>784</v>
      </c>
    </row>
    <row r="785" spans="27:28" ht="13.5" hidden="1">
      <c r="AA785" s="188">
        <f>+'ごみ処理概要'!B785</f>
        <v>0</v>
      </c>
      <c r="AB785" s="36">
        <v>785</v>
      </c>
    </row>
    <row r="786" spans="27:28" ht="13.5" hidden="1">
      <c r="AA786" s="188">
        <f>+'ごみ処理概要'!B786</f>
        <v>0</v>
      </c>
      <c r="AB786" s="36">
        <v>786</v>
      </c>
    </row>
    <row r="787" spans="27:28" ht="13.5" hidden="1">
      <c r="AA787" s="188">
        <f>+'ごみ処理概要'!B787</f>
        <v>0</v>
      </c>
      <c r="AB787" s="36">
        <v>787</v>
      </c>
    </row>
    <row r="788" spans="27:28" ht="13.5" hidden="1">
      <c r="AA788" s="188">
        <f>+'ごみ処理概要'!B788</f>
        <v>0</v>
      </c>
      <c r="AB788" s="36">
        <v>788</v>
      </c>
    </row>
    <row r="789" spans="27:28" ht="13.5" hidden="1">
      <c r="AA789" s="188">
        <f>+'ごみ処理概要'!B789</f>
        <v>0</v>
      </c>
      <c r="AB789" s="36">
        <v>789</v>
      </c>
    </row>
    <row r="790" spans="27:28" ht="13.5" hidden="1">
      <c r="AA790" s="188">
        <f>+'ごみ処理概要'!B790</f>
        <v>0</v>
      </c>
      <c r="AB790" s="36">
        <v>790</v>
      </c>
    </row>
    <row r="791" spans="27:28" ht="13.5" hidden="1">
      <c r="AA791" s="188">
        <f>+'ごみ処理概要'!B791</f>
        <v>0</v>
      </c>
      <c r="AB791" s="36">
        <v>791</v>
      </c>
    </row>
    <row r="792" spans="27:28" ht="13.5" hidden="1">
      <c r="AA792" s="188">
        <f>+'ごみ処理概要'!B792</f>
        <v>0</v>
      </c>
      <c r="AB792" s="36">
        <v>792</v>
      </c>
    </row>
    <row r="793" spans="27:28" ht="13.5" hidden="1">
      <c r="AA793" s="188">
        <f>+'ごみ処理概要'!B793</f>
        <v>0</v>
      </c>
      <c r="AB793" s="36">
        <v>793</v>
      </c>
    </row>
    <row r="794" spans="27:28" ht="13.5" hidden="1">
      <c r="AA794" s="188">
        <f>+'ごみ処理概要'!B794</f>
        <v>0</v>
      </c>
      <c r="AB794" s="36">
        <v>794</v>
      </c>
    </row>
    <row r="795" spans="27:28" ht="13.5" hidden="1">
      <c r="AA795" s="188">
        <f>+'ごみ処理概要'!B795</f>
        <v>0</v>
      </c>
      <c r="AB795" s="36">
        <v>795</v>
      </c>
    </row>
    <row r="796" spans="27:28" ht="13.5" hidden="1">
      <c r="AA796" s="188">
        <f>+'ごみ処理概要'!B796</f>
        <v>0</v>
      </c>
      <c r="AB796" s="36">
        <v>796</v>
      </c>
    </row>
    <row r="797" spans="27:28" ht="13.5" hidden="1">
      <c r="AA797" s="188">
        <f>+'ごみ処理概要'!B797</f>
        <v>0</v>
      </c>
      <c r="AB797" s="36">
        <v>797</v>
      </c>
    </row>
    <row r="798" spans="27:28" ht="13.5" hidden="1">
      <c r="AA798" s="188">
        <f>+'ごみ処理概要'!B798</f>
        <v>0</v>
      </c>
      <c r="AB798" s="36">
        <v>798</v>
      </c>
    </row>
    <row r="799" spans="27:28" ht="13.5" hidden="1">
      <c r="AA799" s="188">
        <f>+'ごみ処理概要'!B799</f>
        <v>0</v>
      </c>
      <c r="AB799" s="36">
        <v>799</v>
      </c>
    </row>
    <row r="800" spans="27:28" ht="13.5" hidden="1">
      <c r="AA800" s="188">
        <f>+'ごみ処理概要'!B800</f>
        <v>0</v>
      </c>
      <c r="AB800" s="36">
        <v>800</v>
      </c>
    </row>
    <row r="801" spans="27:28" ht="13.5" hidden="1">
      <c r="AA801" s="188">
        <f>+'ごみ処理概要'!B801</f>
        <v>0</v>
      </c>
      <c r="AB801" s="36">
        <v>801</v>
      </c>
    </row>
    <row r="802" spans="27:28" ht="13.5" hidden="1">
      <c r="AA802" s="188">
        <f>+'ごみ処理概要'!B802</f>
        <v>0</v>
      </c>
      <c r="AB802" s="36">
        <v>802</v>
      </c>
    </row>
    <row r="803" spans="27:28" ht="13.5" hidden="1">
      <c r="AA803" s="188">
        <f>+'ごみ処理概要'!B803</f>
        <v>0</v>
      </c>
      <c r="AB803" s="36">
        <v>803</v>
      </c>
    </row>
    <row r="804" spans="27:28" ht="13.5" hidden="1">
      <c r="AA804" s="188">
        <f>+'ごみ処理概要'!B804</f>
        <v>0</v>
      </c>
      <c r="AB804" s="36">
        <v>804</v>
      </c>
    </row>
    <row r="805" spans="27:28" ht="13.5" hidden="1">
      <c r="AA805" s="188">
        <f>+'ごみ処理概要'!B805</f>
        <v>0</v>
      </c>
      <c r="AB805" s="36">
        <v>805</v>
      </c>
    </row>
    <row r="806" spans="27:28" ht="13.5" hidden="1">
      <c r="AA806" s="188">
        <f>+'ごみ処理概要'!B806</f>
        <v>0</v>
      </c>
      <c r="AB806" s="36">
        <v>806</v>
      </c>
    </row>
    <row r="807" spans="27:28" ht="13.5" hidden="1">
      <c r="AA807" s="188">
        <f>+'ごみ処理概要'!B807</f>
        <v>0</v>
      </c>
      <c r="AB807" s="36">
        <v>807</v>
      </c>
    </row>
    <row r="808" spans="27:28" ht="13.5" hidden="1">
      <c r="AA808" s="188">
        <f>+'ごみ処理概要'!B808</f>
        <v>0</v>
      </c>
      <c r="AB808" s="36">
        <v>808</v>
      </c>
    </row>
    <row r="809" spans="27:28" ht="13.5" hidden="1">
      <c r="AA809" s="188">
        <f>+'ごみ処理概要'!B809</f>
        <v>0</v>
      </c>
      <c r="AB809" s="36">
        <v>809</v>
      </c>
    </row>
    <row r="810" spans="27:28" ht="13.5" hidden="1">
      <c r="AA810" s="188">
        <f>+'ごみ処理概要'!B810</f>
        <v>0</v>
      </c>
      <c r="AB810" s="36">
        <v>810</v>
      </c>
    </row>
    <row r="811" spans="27:28" ht="13.5" hidden="1">
      <c r="AA811" s="188">
        <f>+'ごみ処理概要'!B811</f>
        <v>0</v>
      </c>
      <c r="AB811" s="36">
        <v>811</v>
      </c>
    </row>
    <row r="812" spans="27:28" ht="13.5" hidden="1">
      <c r="AA812" s="188">
        <f>+'ごみ処理概要'!B812</f>
        <v>0</v>
      </c>
      <c r="AB812" s="36">
        <v>812</v>
      </c>
    </row>
    <row r="813" spans="27:28" ht="13.5" hidden="1">
      <c r="AA813" s="188">
        <f>+'ごみ処理概要'!B813</f>
        <v>0</v>
      </c>
      <c r="AB813" s="36">
        <v>813</v>
      </c>
    </row>
    <row r="814" spans="27:28" ht="13.5" hidden="1">
      <c r="AA814" s="188">
        <f>+'ごみ処理概要'!B814</f>
        <v>0</v>
      </c>
      <c r="AB814" s="36">
        <v>814</v>
      </c>
    </row>
    <row r="815" spans="27:28" ht="13.5" hidden="1">
      <c r="AA815" s="188">
        <f>+'ごみ処理概要'!B815</f>
        <v>0</v>
      </c>
      <c r="AB815" s="36">
        <v>815</v>
      </c>
    </row>
    <row r="816" spans="27:28" ht="13.5" hidden="1">
      <c r="AA816" s="188">
        <f>+'ごみ処理概要'!B816</f>
        <v>0</v>
      </c>
      <c r="AB816" s="36">
        <v>816</v>
      </c>
    </row>
    <row r="817" spans="27:28" ht="13.5" hidden="1">
      <c r="AA817" s="188">
        <f>+'ごみ処理概要'!B817</f>
        <v>0</v>
      </c>
      <c r="AB817" s="36">
        <v>817</v>
      </c>
    </row>
    <row r="818" spans="27:28" ht="13.5" hidden="1">
      <c r="AA818" s="188">
        <f>+'ごみ処理概要'!B818</f>
        <v>0</v>
      </c>
      <c r="AB818" s="36">
        <v>818</v>
      </c>
    </row>
    <row r="819" spans="27:28" ht="13.5" hidden="1">
      <c r="AA819" s="188">
        <f>+'ごみ処理概要'!B819</f>
        <v>0</v>
      </c>
      <c r="AB819" s="36">
        <v>819</v>
      </c>
    </row>
    <row r="820" spans="27:28" ht="13.5" hidden="1">
      <c r="AA820" s="188">
        <f>+'ごみ処理概要'!B820</f>
        <v>0</v>
      </c>
      <c r="AB820" s="36">
        <v>820</v>
      </c>
    </row>
    <row r="821" spans="27:28" ht="13.5" hidden="1">
      <c r="AA821" s="188">
        <f>+'ごみ処理概要'!B821</f>
        <v>0</v>
      </c>
      <c r="AB821" s="36">
        <v>821</v>
      </c>
    </row>
    <row r="822" spans="27:28" ht="13.5" hidden="1">
      <c r="AA822" s="188">
        <f>+'ごみ処理概要'!B822</f>
        <v>0</v>
      </c>
      <c r="AB822" s="36">
        <v>822</v>
      </c>
    </row>
    <row r="823" spans="27:28" ht="13.5" hidden="1">
      <c r="AA823" s="188">
        <f>+'ごみ処理概要'!B823</f>
        <v>0</v>
      </c>
      <c r="AB823" s="36">
        <v>823</v>
      </c>
    </row>
    <row r="824" spans="27:28" ht="13.5" hidden="1">
      <c r="AA824" s="188">
        <f>+'ごみ処理概要'!B824</f>
        <v>0</v>
      </c>
      <c r="AB824" s="36">
        <v>824</v>
      </c>
    </row>
    <row r="825" spans="27:28" ht="13.5" hidden="1">
      <c r="AA825" s="188">
        <f>+'ごみ処理概要'!B825</f>
        <v>0</v>
      </c>
      <c r="AB825" s="36">
        <v>825</v>
      </c>
    </row>
    <row r="826" spans="27:28" ht="13.5" hidden="1">
      <c r="AA826" s="188">
        <f>+'ごみ処理概要'!B826</f>
        <v>0</v>
      </c>
      <c r="AB826" s="36">
        <v>826</v>
      </c>
    </row>
    <row r="827" spans="27:28" ht="13.5" hidden="1">
      <c r="AA827" s="188">
        <f>+'ごみ処理概要'!B827</f>
        <v>0</v>
      </c>
      <c r="AB827" s="36">
        <v>827</v>
      </c>
    </row>
    <row r="828" spans="27:28" ht="13.5" hidden="1">
      <c r="AA828" s="188">
        <f>+'ごみ処理概要'!B828</f>
        <v>0</v>
      </c>
      <c r="AB828" s="36">
        <v>828</v>
      </c>
    </row>
    <row r="829" spans="27:28" ht="13.5" hidden="1">
      <c r="AA829" s="188">
        <f>+'ごみ処理概要'!B829</f>
        <v>0</v>
      </c>
      <c r="AB829" s="36">
        <v>829</v>
      </c>
    </row>
    <row r="830" spans="27:28" ht="13.5" hidden="1">
      <c r="AA830" s="188">
        <f>+'ごみ処理概要'!B830</f>
        <v>0</v>
      </c>
      <c r="AB830" s="36">
        <v>830</v>
      </c>
    </row>
    <row r="831" spans="27:28" ht="13.5" hidden="1">
      <c r="AA831" s="188">
        <f>+'ごみ処理概要'!B831</f>
        <v>0</v>
      </c>
      <c r="AB831" s="36">
        <v>831</v>
      </c>
    </row>
    <row r="832" spans="27:28" ht="13.5" hidden="1">
      <c r="AA832" s="188">
        <f>+'ごみ処理概要'!B832</f>
        <v>0</v>
      </c>
      <c r="AB832" s="36">
        <v>832</v>
      </c>
    </row>
    <row r="833" spans="27:28" ht="13.5" hidden="1">
      <c r="AA833" s="188">
        <f>+'ごみ処理概要'!B833</f>
        <v>0</v>
      </c>
      <c r="AB833" s="36">
        <v>833</v>
      </c>
    </row>
    <row r="834" spans="27:28" ht="13.5" hidden="1">
      <c r="AA834" s="188">
        <f>+'ごみ処理概要'!B834</f>
        <v>0</v>
      </c>
      <c r="AB834" s="36">
        <v>834</v>
      </c>
    </row>
    <row r="835" spans="27:28" ht="13.5" hidden="1">
      <c r="AA835" s="188">
        <f>+'ごみ処理概要'!B835</f>
        <v>0</v>
      </c>
      <c r="AB835" s="36">
        <v>835</v>
      </c>
    </row>
    <row r="836" spans="27:28" ht="13.5" hidden="1">
      <c r="AA836" s="188">
        <f>+'ごみ処理概要'!B836</f>
        <v>0</v>
      </c>
      <c r="AB836" s="36">
        <v>836</v>
      </c>
    </row>
    <row r="837" spans="27:28" ht="13.5" hidden="1">
      <c r="AA837" s="188">
        <f>+'ごみ処理概要'!B837</f>
        <v>0</v>
      </c>
      <c r="AB837" s="36">
        <v>837</v>
      </c>
    </row>
    <row r="838" spans="27:28" ht="13.5" hidden="1">
      <c r="AA838" s="188">
        <f>+'ごみ処理概要'!B838</f>
        <v>0</v>
      </c>
      <c r="AB838" s="36">
        <v>838</v>
      </c>
    </row>
    <row r="839" spans="27:28" ht="13.5" hidden="1">
      <c r="AA839" s="188">
        <f>+'ごみ処理概要'!B839</f>
        <v>0</v>
      </c>
      <c r="AB839" s="36">
        <v>839</v>
      </c>
    </row>
    <row r="840" spans="27:28" ht="13.5" hidden="1">
      <c r="AA840" s="188">
        <f>+'ごみ処理概要'!B840</f>
        <v>0</v>
      </c>
      <c r="AB840" s="36">
        <v>840</v>
      </c>
    </row>
    <row r="841" spans="27:28" ht="13.5" hidden="1">
      <c r="AA841" s="188">
        <f>+'ごみ処理概要'!B841</f>
        <v>0</v>
      </c>
      <c r="AB841" s="36">
        <v>841</v>
      </c>
    </row>
    <row r="842" spans="27:28" ht="13.5" hidden="1">
      <c r="AA842" s="188">
        <f>+'ごみ処理概要'!B842</f>
        <v>0</v>
      </c>
      <c r="AB842" s="36">
        <v>842</v>
      </c>
    </row>
    <row r="843" spans="27:28" ht="13.5" hidden="1">
      <c r="AA843" s="188">
        <f>+'ごみ処理概要'!B843</f>
        <v>0</v>
      </c>
      <c r="AB843" s="36">
        <v>843</v>
      </c>
    </row>
    <row r="844" spans="27:28" ht="13.5" hidden="1">
      <c r="AA844" s="188">
        <f>+'ごみ処理概要'!B844</f>
        <v>0</v>
      </c>
      <c r="AB844" s="36">
        <v>844</v>
      </c>
    </row>
    <row r="845" spans="27:28" ht="13.5" hidden="1">
      <c r="AA845" s="188">
        <f>+'ごみ処理概要'!B845</f>
        <v>0</v>
      </c>
      <c r="AB845" s="36">
        <v>845</v>
      </c>
    </row>
    <row r="846" spans="27:28" ht="13.5" hidden="1">
      <c r="AA846" s="188">
        <f>+'ごみ処理概要'!B846</f>
        <v>0</v>
      </c>
      <c r="AB846" s="36">
        <v>846</v>
      </c>
    </row>
    <row r="847" spans="27:28" ht="13.5" hidden="1">
      <c r="AA847" s="188">
        <f>+'ごみ処理概要'!B847</f>
        <v>0</v>
      </c>
      <c r="AB847" s="36">
        <v>847</v>
      </c>
    </row>
    <row r="848" spans="27:28" ht="13.5" hidden="1">
      <c r="AA848" s="188">
        <f>+'ごみ処理概要'!B848</f>
        <v>0</v>
      </c>
      <c r="AB848" s="36">
        <v>848</v>
      </c>
    </row>
    <row r="849" spans="27:28" ht="13.5" hidden="1">
      <c r="AA849" s="188">
        <f>+'ごみ処理概要'!B849</f>
        <v>0</v>
      </c>
      <c r="AB849" s="36">
        <v>849</v>
      </c>
    </row>
    <row r="850" spans="27:28" ht="13.5" hidden="1">
      <c r="AA850" s="188">
        <f>+'ごみ処理概要'!B850</f>
        <v>0</v>
      </c>
      <c r="AB850" s="36">
        <v>850</v>
      </c>
    </row>
    <row r="851" spans="27:28" ht="13.5" hidden="1">
      <c r="AA851" s="188">
        <f>+'ごみ処理概要'!B851</f>
        <v>0</v>
      </c>
      <c r="AB851" s="36">
        <v>851</v>
      </c>
    </row>
    <row r="852" spans="27:28" ht="13.5" hidden="1">
      <c r="AA852" s="188">
        <f>+'ごみ処理概要'!B852</f>
        <v>0</v>
      </c>
      <c r="AB852" s="36">
        <v>852</v>
      </c>
    </row>
    <row r="853" spans="27:28" ht="13.5" hidden="1">
      <c r="AA853" s="188">
        <f>+'ごみ処理概要'!B853</f>
        <v>0</v>
      </c>
      <c r="AB853" s="36">
        <v>853</v>
      </c>
    </row>
    <row r="854" spans="27:28" ht="13.5" hidden="1">
      <c r="AA854" s="188">
        <f>+'ごみ処理概要'!B854</f>
        <v>0</v>
      </c>
      <c r="AB854" s="36">
        <v>854</v>
      </c>
    </row>
    <row r="855" spans="27:28" ht="13.5" hidden="1">
      <c r="AA855" s="188">
        <f>+'ごみ処理概要'!B855</f>
        <v>0</v>
      </c>
      <c r="AB855" s="36">
        <v>855</v>
      </c>
    </row>
    <row r="856" spans="27:28" ht="13.5" hidden="1">
      <c r="AA856" s="188">
        <f>+'ごみ処理概要'!B856</f>
        <v>0</v>
      </c>
      <c r="AB856" s="36">
        <v>856</v>
      </c>
    </row>
    <row r="857" spans="27:28" ht="13.5" hidden="1">
      <c r="AA857" s="188">
        <f>+'ごみ処理概要'!B857</f>
        <v>0</v>
      </c>
      <c r="AB857" s="36">
        <v>857</v>
      </c>
    </row>
    <row r="858" spans="27:28" ht="13.5" hidden="1">
      <c r="AA858" s="188">
        <f>+'ごみ処理概要'!B858</f>
        <v>0</v>
      </c>
      <c r="AB858" s="36">
        <v>858</v>
      </c>
    </row>
    <row r="859" spans="27:28" ht="13.5" hidden="1">
      <c r="AA859" s="188">
        <f>+'ごみ処理概要'!B859</f>
        <v>0</v>
      </c>
      <c r="AB859" s="36">
        <v>859</v>
      </c>
    </row>
    <row r="860" spans="27:28" ht="13.5" hidden="1">
      <c r="AA860" s="188">
        <f>+'ごみ処理概要'!B860</f>
        <v>0</v>
      </c>
      <c r="AB860" s="36">
        <v>860</v>
      </c>
    </row>
    <row r="861" spans="27:28" ht="13.5" hidden="1">
      <c r="AA861" s="188">
        <f>+'ごみ処理概要'!B861</f>
        <v>0</v>
      </c>
      <c r="AB861" s="36">
        <v>861</v>
      </c>
    </row>
    <row r="862" spans="27:28" ht="13.5" hidden="1">
      <c r="AA862" s="188">
        <f>+'ごみ処理概要'!B862</f>
        <v>0</v>
      </c>
      <c r="AB862" s="36">
        <v>862</v>
      </c>
    </row>
    <row r="863" spans="27:28" ht="13.5" hidden="1">
      <c r="AA863" s="188">
        <f>+'ごみ処理概要'!B863</f>
        <v>0</v>
      </c>
      <c r="AB863" s="36">
        <v>863</v>
      </c>
    </row>
    <row r="864" spans="27:28" ht="13.5" hidden="1">
      <c r="AA864" s="188">
        <f>+'ごみ処理概要'!B864</f>
        <v>0</v>
      </c>
      <c r="AB864" s="36">
        <v>864</v>
      </c>
    </row>
    <row r="865" spans="27:28" ht="13.5" hidden="1">
      <c r="AA865" s="188">
        <f>+'ごみ処理概要'!B865</f>
        <v>0</v>
      </c>
      <c r="AB865" s="36">
        <v>865</v>
      </c>
    </row>
    <row r="866" spans="27:28" ht="13.5" hidden="1">
      <c r="AA866" s="188">
        <f>+'ごみ処理概要'!B866</f>
        <v>0</v>
      </c>
      <c r="AB866" s="36">
        <v>866</v>
      </c>
    </row>
    <row r="867" spans="27:28" ht="13.5" hidden="1">
      <c r="AA867" s="188">
        <f>+'ごみ処理概要'!B867</f>
        <v>0</v>
      </c>
      <c r="AB867" s="36">
        <v>867</v>
      </c>
    </row>
    <row r="868" spans="27:28" ht="13.5" hidden="1">
      <c r="AA868" s="188">
        <f>+'ごみ処理概要'!B868</f>
        <v>0</v>
      </c>
      <c r="AB868" s="36">
        <v>868</v>
      </c>
    </row>
    <row r="869" spans="27:28" ht="13.5" hidden="1">
      <c r="AA869" s="188">
        <f>+'ごみ処理概要'!B869</f>
        <v>0</v>
      </c>
      <c r="AB869" s="36">
        <v>869</v>
      </c>
    </row>
    <row r="870" spans="27:28" ht="13.5" hidden="1">
      <c r="AA870" s="188">
        <f>+'ごみ処理概要'!B870</f>
        <v>0</v>
      </c>
      <c r="AB870" s="36">
        <v>870</v>
      </c>
    </row>
    <row r="871" spans="27:28" ht="13.5" hidden="1">
      <c r="AA871" s="188">
        <f>+'ごみ処理概要'!B871</f>
        <v>0</v>
      </c>
      <c r="AB871" s="36">
        <v>871</v>
      </c>
    </row>
    <row r="872" spans="27:28" ht="13.5" hidden="1">
      <c r="AA872" s="188">
        <f>+'ごみ処理概要'!B872</f>
        <v>0</v>
      </c>
      <c r="AB872" s="36">
        <v>872</v>
      </c>
    </row>
    <row r="873" spans="27:28" ht="13.5" hidden="1">
      <c r="AA873" s="188">
        <f>+'ごみ処理概要'!B873</f>
        <v>0</v>
      </c>
      <c r="AB873" s="36">
        <v>873</v>
      </c>
    </row>
    <row r="874" spans="27:28" ht="13.5" hidden="1">
      <c r="AA874" s="188">
        <f>+'ごみ処理概要'!B874</f>
        <v>0</v>
      </c>
      <c r="AB874" s="36">
        <v>874</v>
      </c>
    </row>
    <row r="875" spans="27:28" ht="13.5" hidden="1">
      <c r="AA875" s="188">
        <f>+'ごみ処理概要'!B875</f>
        <v>0</v>
      </c>
      <c r="AB875" s="36">
        <v>875</v>
      </c>
    </row>
    <row r="876" spans="27:28" ht="13.5" hidden="1">
      <c r="AA876" s="188">
        <f>+'ごみ処理概要'!B876</f>
        <v>0</v>
      </c>
      <c r="AB876" s="36">
        <v>876</v>
      </c>
    </row>
    <row r="877" spans="27:28" ht="13.5" hidden="1">
      <c r="AA877" s="188">
        <f>+'ごみ処理概要'!B877</f>
        <v>0</v>
      </c>
      <c r="AB877" s="36">
        <v>877</v>
      </c>
    </row>
    <row r="878" spans="27:28" ht="13.5" hidden="1">
      <c r="AA878" s="188">
        <f>+'ごみ処理概要'!B878</f>
        <v>0</v>
      </c>
      <c r="AB878" s="36">
        <v>878</v>
      </c>
    </row>
    <row r="879" spans="27:28" ht="13.5" hidden="1">
      <c r="AA879" s="188">
        <f>+'ごみ処理概要'!B879</f>
        <v>0</v>
      </c>
      <c r="AB879" s="36">
        <v>879</v>
      </c>
    </row>
    <row r="880" spans="27:28" ht="13.5" hidden="1">
      <c r="AA880" s="188">
        <f>+'ごみ処理概要'!B880</f>
        <v>0</v>
      </c>
      <c r="AB880" s="36">
        <v>880</v>
      </c>
    </row>
    <row r="881" spans="27:28" ht="13.5" hidden="1">
      <c r="AA881" s="188">
        <f>+'ごみ処理概要'!B881</f>
        <v>0</v>
      </c>
      <c r="AB881" s="36">
        <v>881</v>
      </c>
    </row>
    <row r="882" spans="27:28" ht="13.5" hidden="1">
      <c r="AA882" s="188">
        <f>+'ごみ処理概要'!B882</f>
        <v>0</v>
      </c>
      <c r="AB882" s="36">
        <v>882</v>
      </c>
    </row>
    <row r="883" spans="27:28" ht="13.5" hidden="1">
      <c r="AA883" s="188">
        <f>+'ごみ処理概要'!B883</f>
        <v>0</v>
      </c>
      <c r="AB883" s="36">
        <v>883</v>
      </c>
    </row>
    <row r="884" spans="27:28" ht="13.5" hidden="1">
      <c r="AA884" s="188">
        <f>+'ごみ処理概要'!B884</f>
        <v>0</v>
      </c>
      <c r="AB884" s="36">
        <v>884</v>
      </c>
    </row>
    <row r="885" spans="27:28" ht="13.5" hidden="1">
      <c r="AA885" s="188">
        <f>+'ごみ処理概要'!B885</f>
        <v>0</v>
      </c>
      <c r="AB885" s="36">
        <v>885</v>
      </c>
    </row>
    <row r="886" spans="27:28" ht="13.5" hidden="1">
      <c r="AA886" s="188">
        <f>+'ごみ処理概要'!B886</f>
        <v>0</v>
      </c>
      <c r="AB886" s="36">
        <v>886</v>
      </c>
    </row>
    <row r="887" spans="27:28" ht="13.5" hidden="1">
      <c r="AA887" s="188">
        <f>+'ごみ処理概要'!B887</f>
        <v>0</v>
      </c>
      <c r="AB887" s="36">
        <v>887</v>
      </c>
    </row>
    <row r="888" spans="27:28" ht="13.5" hidden="1">
      <c r="AA888" s="188">
        <f>+'ごみ処理概要'!B888</f>
        <v>0</v>
      </c>
      <c r="AB888" s="36">
        <v>888</v>
      </c>
    </row>
    <row r="889" spans="27:28" ht="13.5" hidden="1">
      <c r="AA889" s="188">
        <f>+'ごみ処理概要'!B889</f>
        <v>0</v>
      </c>
      <c r="AB889" s="36">
        <v>889</v>
      </c>
    </row>
    <row r="890" spans="27:28" ht="13.5" hidden="1">
      <c r="AA890" s="188">
        <f>+'ごみ処理概要'!B890</f>
        <v>0</v>
      </c>
      <c r="AB890" s="36">
        <v>890</v>
      </c>
    </row>
    <row r="891" spans="27:28" ht="13.5" hidden="1">
      <c r="AA891" s="188">
        <f>+'ごみ処理概要'!B891</f>
        <v>0</v>
      </c>
      <c r="AB891" s="36">
        <v>891</v>
      </c>
    </row>
    <row r="892" spans="27:28" ht="13.5" hidden="1">
      <c r="AA892" s="188">
        <f>+'ごみ処理概要'!B892</f>
        <v>0</v>
      </c>
      <c r="AB892" s="36">
        <v>892</v>
      </c>
    </row>
    <row r="893" spans="27:28" ht="13.5" hidden="1">
      <c r="AA893" s="188">
        <f>+'ごみ処理概要'!B893</f>
        <v>0</v>
      </c>
      <c r="AB893" s="36">
        <v>893</v>
      </c>
    </row>
    <row r="894" spans="27:28" ht="13.5" hidden="1">
      <c r="AA894" s="188">
        <f>+'ごみ処理概要'!B894</f>
        <v>0</v>
      </c>
      <c r="AB894" s="36">
        <v>894</v>
      </c>
    </row>
    <row r="895" spans="27:28" ht="13.5" hidden="1">
      <c r="AA895" s="188">
        <f>+'ごみ処理概要'!B895</f>
        <v>0</v>
      </c>
      <c r="AB895" s="36">
        <v>895</v>
      </c>
    </row>
    <row r="896" spans="27:28" ht="13.5" hidden="1">
      <c r="AA896" s="188">
        <f>+'ごみ処理概要'!B896</f>
        <v>0</v>
      </c>
      <c r="AB896" s="36">
        <v>896</v>
      </c>
    </row>
    <row r="897" spans="27:28" ht="13.5" hidden="1">
      <c r="AA897" s="188">
        <f>+'ごみ処理概要'!B897</f>
        <v>0</v>
      </c>
      <c r="AB897" s="36">
        <v>897</v>
      </c>
    </row>
    <row r="898" spans="27:28" ht="13.5" hidden="1">
      <c r="AA898" s="188">
        <f>+'ごみ処理概要'!B898</f>
        <v>0</v>
      </c>
      <c r="AB898" s="36">
        <v>898</v>
      </c>
    </row>
    <row r="899" spans="27:28" ht="13.5" hidden="1">
      <c r="AA899" s="188">
        <f>+'ごみ処理概要'!B899</f>
        <v>0</v>
      </c>
      <c r="AB899" s="36">
        <v>899</v>
      </c>
    </row>
    <row r="900" spans="27:28" ht="13.5" hidden="1">
      <c r="AA900" s="188">
        <f>+'ごみ処理概要'!B900</f>
        <v>0</v>
      </c>
      <c r="AB900" s="36">
        <v>900</v>
      </c>
    </row>
    <row r="901" spans="27:28" ht="13.5" hidden="1">
      <c r="AA901" s="188">
        <f>+'ごみ処理概要'!B901</f>
        <v>0</v>
      </c>
      <c r="AB901" s="36">
        <v>901</v>
      </c>
    </row>
    <row r="902" spans="27:28" ht="13.5" hidden="1">
      <c r="AA902" s="188">
        <f>+'ごみ処理概要'!B902</f>
        <v>0</v>
      </c>
      <c r="AB902" s="36">
        <v>902</v>
      </c>
    </row>
    <row r="903" spans="27:28" ht="13.5" hidden="1">
      <c r="AA903" s="188">
        <f>+'ごみ処理概要'!B903</f>
        <v>0</v>
      </c>
      <c r="AB903" s="36">
        <v>903</v>
      </c>
    </row>
    <row r="904" spans="27:28" ht="13.5" hidden="1">
      <c r="AA904" s="188">
        <f>+'ごみ処理概要'!B904</f>
        <v>0</v>
      </c>
      <c r="AB904" s="36">
        <v>904</v>
      </c>
    </row>
    <row r="905" spans="27:28" ht="13.5" hidden="1">
      <c r="AA905" s="188">
        <f>+'ごみ処理概要'!B905</f>
        <v>0</v>
      </c>
      <c r="AB905" s="36">
        <v>905</v>
      </c>
    </row>
    <row r="906" spans="27:28" ht="13.5" hidden="1">
      <c r="AA906" s="188">
        <f>+'ごみ処理概要'!B906</f>
        <v>0</v>
      </c>
      <c r="AB906" s="36">
        <v>906</v>
      </c>
    </row>
    <row r="907" spans="27:28" ht="13.5" hidden="1">
      <c r="AA907" s="188">
        <f>+'ごみ処理概要'!B907</f>
        <v>0</v>
      </c>
      <c r="AB907" s="36">
        <v>907</v>
      </c>
    </row>
    <row r="908" spans="27:28" ht="13.5" hidden="1">
      <c r="AA908" s="188">
        <f>+'ごみ処理概要'!B908</f>
        <v>0</v>
      </c>
      <c r="AB908" s="36">
        <v>908</v>
      </c>
    </row>
    <row r="909" spans="27:28" ht="13.5" hidden="1">
      <c r="AA909" s="188">
        <f>+'ごみ処理概要'!B909</f>
        <v>0</v>
      </c>
      <c r="AB909" s="36">
        <v>909</v>
      </c>
    </row>
    <row r="910" spans="27:28" ht="13.5" hidden="1">
      <c r="AA910" s="188">
        <f>+'ごみ処理概要'!B910</f>
        <v>0</v>
      </c>
      <c r="AB910" s="36">
        <v>910</v>
      </c>
    </row>
    <row r="911" spans="27:28" ht="13.5" hidden="1">
      <c r="AA911" s="188">
        <f>+'ごみ処理概要'!B911</f>
        <v>0</v>
      </c>
      <c r="AB911" s="36">
        <v>911</v>
      </c>
    </row>
    <row r="912" spans="27:28" ht="13.5" hidden="1">
      <c r="AA912" s="188">
        <f>+'ごみ処理概要'!B912</f>
        <v>0</v>
      </c>
      <c r="AB912" s="36">
        <v>912</v>
      </c>
    </row>
    <row r="913" spans="27:28" ht="13.5" hidden="1">
      <c r="AA913" s="188">
        <f>+'ごみ処理概要'!B913</f>
        <v>0</v>
      </c>
      <c r="AB913" s="36">
        <v>913</v>
      </c>
    </row>
    <row r="914" spans="27:28" ht="13.5" hidden="1">
      <c r="AA914" s="188">
        <f>+'ごみ処理概要'!B914</f>
        <v>0</v>
      </c>
      <c r="AB914" s="36">
        <v>914</v>
      </c>
    </row>
    <row r="915" spans="27:28" ht="13.5" hidden="1">
      <c r="AA915" s="188">
        <f>+'ごみ処理概要'!B915</f>
        <v>0</v>
      </c>
      <c r="AB915" s="36">
        <v>915</v>
      </c>
    </row>
    <row r="916" spans="27:28" ht="13.5" hidden="1">
      <c r="AA916" s="188">
        <f>+'ごみ処理概要'!B916</f>
        <v>0</v>
      </c>
      <c r="AB916" s="36">
        <v>916</v>
      </c>
    </row>
    <row r="917" spans="27:28" ht="13.5" hidden="1">
      <c r="AA917" s="188">
        <f>+'ごみ処理概要'!B917</f>
        <v>0</v>
      </c>
      <c r="AB917" s="36">
        <v>917</v>
      </c>
    </row>
    <row r="918" spans="27:28" ht="13.5" hidden="1">
      <c r="AA918" s="188">
        <f>+'ごみ処理概要'!B918</f>
        <v>0</v>
      </c>
      <c r="AB918" s="36">
        <v>918</v>
      </c>
    </row>
    <row r="919" spans="27:28" ht="13.5" hidden="1">
      <c r="AA919" s="188">
        <f>+'ごみ処理概要'!B919</f>
        <v>0</v>
      </c>
      <c r="AB919" s="36">
        <v>919</v>
      </c>
    </row>
    <row r="920" spans="27:28" ht="13.5" hidden="1">
      <c r="AA920" s="188">
        <f>+'ごみ処理概要'!B920</f>
        <v>0</v>
      </c>
      <c r="AB920" s="36">
        <v>920</v>
      </c>
    </row>
    <row r="921" spans="27:28" ht="13.5" hidden="1">
      <c r="AA921" s="188">
        <f>+'ごみ処理概要'!B921</f>
        <v>0</v>
      </c>
      <c r="AB921" s="36">
        <v>921</v>
      </c>
    </row>
    <row r="922" spans="27:28" ht="13.5" hidden="1">
      <c r="AA922" s="188">
        <f>+'ごみ処理概要'!B922</f>
        <v>0</v>
      </c>
      <c r="AB922" s="36">
        <v>922</v>
      </c>
    </row>
    <row r="923" spans="27:28" ht="13.5" hidden="1">
      <c r="AA923" s="188">
        <f>+'ごみ処理概要'!B923</f>
        <v>0</v>
      </c>
      <c r="AB923" s="36">
        <v>923</v>
      </c>
    </row>
    <row r="924" spans="27:28" ht="13.5" hidden="1">
      <c r="AA924" s="188">
        <f>+'ごみ処理概要'!B924</f>
        <v>0</v>
      </c>
      <c r="AB924" s="36">
        <v>924</v>
      </c>
    </row>
    <row r="925" spans="27:28" ht="13.5" hidden="1">
      <c r="AA925" s="188">
        <f>+'ごみ処理概要'!B925</f>
        <v>0</v>
      </c>
      <c r="AB925" s="36">
        <v>925</v>
      </c>
    </row>
    <row r="926" spans="27:28" ht="13.5" hidden="1">
      <c r="AA926" s="188">
        <f>+'ごみ処理概要'!B926</f>
        <v>0</v>
      </c>
      <c r="AB926" s="36">
        <v>926</v>
      </c>
    </row>
    <row r="927" spans="27:28" ht="13.5" hidden="1">
      <c r="AA927" s="188">
        <f>+'ごみ処理概要'!B927</f>
        <v>0</v>
      </c>
      <c r="AB927" s="36">
        <v>927</v>
      </c>
    </row>
    <row r="928" spans="27:28" ht="13.5" hidden="1">
      <c r="AA928" s="188">
        <f>+'ごみ処理概要'!B928</f>
        <v>0</v>
      </c>
      <c r="AB928" s="36">
        <v>928</v>
      </c>
    </row>
    <row r="929" spans="27:28" ht="13.5" hidden="1">
      <c r="AA929" s="188">
        <f>+'ごみ処理概要'!B929</f>
        <v>0</v>
      </c>
      <c r="AB929" s="36">
        <v>929</v>
      </c>
    </row>
    <row r="930" spans="27:28" ht="13.5" hidden="1">
      <c r="AA930" s="188">
        <f>+'ごみ処理概要'!B930</f>
        <v>0</v>
      </c>
      <c r="AB930" s="36">
        <v>930</v>
      </c>
    </row>
    <row r="931" spans="27:28" ht="13.5" hidden="1">
      <c r="AA931" s="188">
        <f>+'ごみ処理概要'!B931</f>
        <v>0</v>
      </c>
      <c r="AB931" s="36">
        <v>931</v>
      </c>
    </row>
    <row r="932" spans="27:28" ht="13.5" hidden="1">
      <c r="AA932" s="188">
        <f>+'ごみ処理概要'!B932</f>
        <v>0</v>
      </c>
      <c r="AB932" s="36">
        <v>932</v>
      </c>
    </row>
    <row r="933" spans="27:28" ht="13.5" hidden="1">
      <c r="AA933" s="188">
        <f>+'ごみ処理概要'!B933</f>
        <v>0</v>
      </c>
      <c r="AB933" s="36">
        <v>933</v>
      </c>
    </row>
    <row r="934" spans="27:28" ht="13.5" hidden="1">
      <c r="AA934" s="188">
        <f>+'ごみ処理概要'!B934</f>
        <v>0</v>
      </c>
      <c r="AB934" s="36">
        <v>934</v>
      </c>
    </row>
    <row r="935" spans="27:28" ht="13.5" hidden="1">
      <c r="AA935" s="188">
        <f>+'ごみ処理概要'!B935</f>
        <v>0</v>
      </c>
      <c r="AB935" s="36">
        <v>935</v>
      </c>
    </row>
    <row r="936" spans="27:28" ht="13.5" hidden="1">
      <c r="AA936" s="188">
        <f>+'ごみ処理概要'!B936</f>
        <v>0</v>
      </c>
      <c r="AB936" s="36">
        <v>936</v>
      </c>
    </row>
    <row r="937" spans="27:28" ht="13.5" hidden="1">
      <c r="AA937" s="188">
        <f>+'ごみ処理概要'!B937</f>
        <v>0</v>
      </c>
      <c r="AB937" s="36">
        <v>937</v>
      </c>
    </row>
    <row r="938" spans="27:28" ht="13.5" hidden="1">
      <c r="AA938" s="188">
        <f>+'ごみ処理概要'!B938</f>
        <v>0</v>
      </c>
      <c r="AB938" s="36">
        <v>938</v>
      </c>
    </row>
    <row r="939" spans="27:28" ht="13.5" hidden="1">
      <c r="AA939" s="188">
        <f>+'ごみ処理概要'!B939</f>
        <v>0</v>
      </c>
      <c r="AB939" s="36">
        <v>939</v>
      </c>
    </row>
    <row r="940" spans="27:28" ht="13.5" hidden="1">
      <c r="AA940" s="188">
        <f>+'ごみ処理概要'!B940</f>
        <v>0</v>
      </c>
      <c r="AB940" s="36">
        <v>940</v>
      </c>
    </row>
    <row r="941" spans="27:28" ht="13.5" hidden="1">
      <c r="AA941" s="188">
        <f>+'ごみ処理概要'!B941</f>
        <v>0</v>
      </c>
      <c r="AB941" s="36">
        <v>941</v>
      </c>
    </row>
    <row r="942" spans="27:28" ht="13.5" hidden="1">
      <c r="AA942" s="188">
        <f>+'ごみ処理概要'!B942</f>
        <v>0</v>
      </c>
      <c r="AB942" s="36">
        <v>942</v>
      </c>
    </row>
    <row r="943" spans="27:28" ht="13.5" hidden="1">
      <c r="AA943" s="188">
        <f>+'ごみ処理概要'!B943</f>
        <v>0</v>
      </c>
      <c r="AB943" s="36">
        <v>943</v>
      </c>
    </row>
    <row r="944" spans="27:28" ht="13.5" hidden="1">
      <c r="AA944" s="188">
        <f>+'ごみ処理概要'!B944</f>
        <v>0</v>
      </c>
      <c r="AB944" s="36">
        <v>944</v>
      </c>
    </row>
    <row r="945" spans="27:28" ht="13.5" hidden="1">
      <c r="AA945" s="188">
        <f>+'ごみ処理概要'!B945</f>
        <v>0</v>
      </c>
      <c r="AB945" s="36">
        <v>945</v>
      </c>
    </row>
    <row r="946" spans="27:28" ht="13.5" hidden="1">
      <c r="AA946" s="188">
        <f>+'ごみ処理概要'!B946</f>
        <v>0</v>
      </c>
      <c r="AB946" s="36">
        <v>946</v>
      </c>
    </row>
    <row r="947" spans="27:28" ht="13.5" hidden="1">
      <c r="AA947" s="188">
        <f>+'ごみ処理概要'!B947</f>
        <v>0</v>
      </c>
      <c r="AB947" s="36">
        <v>947</v>
      </c>
    </row>
    <row r="948" spans="27:28" ht="13.5" hidden="1">
      <c r="AA948" s="188">
        <f>+'ごみ処理概要'!B948</f>
        <v>0</v>
      </c>
      <c r="AB948" s="36">
        <v>948</v>
      </c>
    </row>
    <row r="949" spans="27:28" ht="13.5" hidden="1">
      <c r="AA949" s="188">
        <f>+'ごみ処理概要'!B949</f>
        <v>0</v>
      </c>
      <c r="AB949" s="36">
        <v>949</v>
      </c>
    </row>
    <row r="950" spans="27:28" ht="13.5" hidden="1">
      <c r="AA950" s="188">
        <f>+'ごみ処理概要'!B950</f>
        <v>0</v>
      </c>
      <c r="AB950" s="36">
        <v>950</v>
      </c>
    </row>
    <row r="951" spans="27:28" ht="13.5" hidden="1">
      <c r="AA951" s="188">
        <f>+'ごみ処理概要'!B951</f>
        <v>0</v>
      </c>
      <c r="AB951" s="36">
        <v>951</v>
      </c>
    </row>
    <row r="952" spans="27:28" ht="13.5" hidden="1">
      <c r="AA952" s="188">
        <f>+'ごみ処理概要'!B952</f>
        <v>0</v>
      </c>
      <c r="AB952" s="36">
        <v>952</v>
      </c>
    </row>
    <row r="953" spans="27:28" ht="13.5" hidden="1">
      <c r="AA953" s="188">
        <f>+'ごみ処理概要'!B953</f>
        <v>0</v>
      </c>
      <c r="AB953" s="36">
        <v>953</v>
      </c>
    </row>
    <row r="954" spans="27:28" ht="13.5" hidden="1">
      <c r="AA954" s="188">
        <f>+'ごみ処理概要'!B954</f>
        <v>0</v>
      </c>
      <c r="AB954" s="36">
        <v>954</v>
      </c>
    </row>
    <row r="955" spans="27:28" ht="13.5" hidden="1">
      <c r="AA955" s="188">
        <f>+'ごみ処理概要'!B955</f>
        <v>0</v>
      </c>
      <c r="AB955" s="36">
        <v>955</v>
      </c>
    </row>
    <row r="956" spans="27:28" ht="13.5" hidden="1">
      <c r="AA956" s="188">
        <f>+'ごみ処理概要'!B956</f>
        <v>0</v>
      </c>
      <c r="AB956" s="36">
        <v>956</v>
      </c>
    </row>
    <row r="957" spans="27:28" ht="13.5" hidden="1">
      <c r="AA957" s="188">
        <f>+'ごみ処理概要'!B957</f>
        <v>0</v>
      </c>
      <c r="AB957" s="36">
        <v>957</v>
      </c>
    </row>
    <row r="958" spans="27:28" ht="13.5" hidden="1">
      <c r="AA958" s="188">
        <f>+'ごみ処理概要'!B958</f>
        <v>0</v>
      </c>
      <c r="AB958" s="36">
        <v>958</v>
      </c>
    </row>
    <row r="959" spans="27:28" ht="13.5" hidden="1">
      <c r="AA959" s="188">
        <f>+'ごみ処理概要'!B959</f>
        <v>0</v>
      </c>
      <c r="AB959" s="36">
        <v>959</v>
      </c>
    </row>
    <row r="960" spans="27:28" ht="13.5" hidden="1">
      <c r="AA960" s="188">
        <f>+'ごみ処理概要'!B960</f>
        <v>0</v>
      </c>
      <c r="AB960" s="36">
        <v>960</v>
      </c>
    </row>
    <row r="961" spans="27:28" ht="13.5" hidden="1">
      <c r="AA961" s="188">
        <f>+'ごみ処理概要'!B961</f>
        <v>0</v>
      </c>
      <c r="AB961" s="36">
        <v>961</v>
      </c>
    </row>
    <row r="962" spans="27:28" ht="13.5" hidden="1">
      <c r="AA962" s="188">
        <f>+'ごみ処理概要'!B962</f>
        <v>0</v>
      </c>
      <c r="AB962" s="36">
        <v>962</v>
      </c>
    </row>
    <row r="963" spans="27:28" ht="13.5" hidden="1">
      <c r="AA963" s="188">
        <f>+'ごみ処理概要'!B963</f>
        <v>0</v>
      </c>
      <c r="AB963" s="36">
        <v>963</v>
      </c>
    </row>
    <row r="964" spans="27:28" ht="13.5" hidden="1">
      <c r="AA964" s="188">
        <f>+'ごみ処理概要'!B964</f>
        <v>0</v>
      </c>
      <c r="AB964" s="36">
        <v>964</v>
      </c>
    </row>
    <row r="965" spans="27:28" ht="13.5" hidden="1">
      <c r="AA965" s="188">
        <f>+'ごみ処理概要'!B965</f>
        <v>0</v>
      </c>
      <c r="AB965" s="36">
        <v>965</v>
      </c>
    </row>
    <row r="966" spans="27:28" ht="13.5" hidden="1">
      <c r="AA966" s="188">
        <f>+'ごみ処理概要'!B966</f>
        <v>0</v>
      </c>
      <c r="AB966" s="36">
        <v>966</v>
      </c>
    </row>
    <row r="967" spans="27:28" ht="13.5" hidden="1">
      <c r="AA967" s="188">
        <f>+'ごみ処理概要'!B967</f>
        <v>0</v>
      </c>
      <c r="AB967" s="36">
        <v>967</v>
      </c>
    </row>
    <row r="968" spans="27:28" ht="13.5" hidden="1">
      <c r="AA968" s="188">
        <f>+'ごみ処理概要'!B968</f>
        <v>0</v>
      </c>
      <c r="AB968" s="36">
        <v>968</v>
      </c>
    </row>
    <row r="969" spans="27:28" ht="13.5" hidden="1">
      <c r="AA969" s="188">
        <f>+'ごみ処理概要'!B969</f>
        <v>0</v>
      </c>
      <c r="AB969" s="36">
        <v>969</v>
      </c>
    </row>
    <row r="970" spans="27:28" ht="13.5" hidden="1">
      <c r="AA970" s="188">
        <f>+'ごみ処理概要'!B970</f>
        <v>0</v>
      </c>
      <c r="AB970" s="36">
        <v>970</v>
      </c>
    </row>
    <row r="971" spans="27:28" ht="13.5" hidden="1">
      <c r="AA971" s="188">
        <f>+'ごみ処理概要'!B971</f>
        <v>0</v>
      </c>
      <c r="AB971" s="36">
        <v>971</v>
      </c>
    </row>
    <row r="972" spans="27:28" ht="13.5" hidden="1">
      <c r="AA972" s="188">
        <f>+'ごみ処理概要'!B972</f>
        <v>0</v>
      </c>
      <c r="AB972" s="36">
        <v>972</v>
      </c>
    </row>
    <row r="973" spans="27:28" ht="13.5" hidden="1">
      <c r="AA973" s="188">
        <f>+'ごみ処理概要'!B973</f>
        <v>0</v>
      </c>
      <c r="AB973" s="36">
        <v>973</v>
      </c>
    </row>
    <row r="974" spans="27:28" ht="13.5" hidden="1">
      <c r="AA974" s="188">
        <f>+'ごみ処理概要'!B974</f>
        <v>0</v>
      </c>
      <c r="AB974" s="36">
        <v>974</v>
      </c>
    </row>
    <row r="975" spans="27:28" ht="13.5" hidden="1">
      <c r="AA975" s="188">
        <f>+'ごみ処理概要'!B975</f>
        <v>0</v>
      </c>
      <c r="AB975" s="36">
        <v>975</v>
      </c>
    </row>
    <row r="976" spans="27:28" ht="13.5" hidden="1">
      <c r="AA976" s="188">
        <f>+'ごみ処理概要'!B976</f>
        <v>0</v>
      </c>
      <c r="AB976" s="36">
        <v>976</v>
      </c>
    </row>
    <row r="977" spans="27:28" ht="13.5" hidden="1">
      <c r="AA977" s="188">
        <f>+'ごみ処理概要'!B977</f>
        <v>0</v>
      </c>
      <c r="AB977" s="36">
        <v>977</v>
      </c>
    </row>
    <row r="978" spans="27:28" ht="13.5" hidden="1">
      <c r="AA978" s="188">
        <f>+'ごみ処理概要'!B978</f>
        <v>0</v>
      </c>
      <c r="AB978" s="36">
        <v>978</v>
      </c>
    </row>
    <row r="979" spans="27:28" ht="13.5" hidden="1">
      <c r="AA979" s="188">
        <f>+'ごみ処理概要'!B979</f>
        <v>0</v>
      </c>
      <c r="AB979" s="36">
        <v>979</v>
      </c>
    </row>
    <row r="980" spans="27:28" ht="13.5" hidden="1">
      <c r="AA980" s="188">
        <f>+'ごみ処理概要'!B980</f>
        <v>0</v>
      </c>
      <c r="AB980" s="36">
        <v>980</v>
      </c>
    </row>
    <row r="981" spans="27:28" ht="13.5" hidden="1">
      <c r="AA981" s="188">
        <f>+'ごみ処理概要'!B981</f>
        <v>0</v>
      </c>
      <c r="AB981" s="36">
        <v>981</v>
      </c>
    </row>
    <row r="982" spans="27:28" ht="13.5" hidden="1">
      <c r="AA982" s="188">
        <f>+'ごみ処理概要'!B982</f>
        <v>0</v>
      </c>
      <c r="AB982" s="36">
        <v>982</v>
      </c>
    </row>
    <row r="983" spans="27:28" ht="13.5" hidden="1">
      <c r="AA983" s="188">
        <f>+'ごみ処理概要'!B983</f>
        <v>0</v>
      </c>
      <c r="AB983" s="36">
        <v>983</v>
      </c>
    </row>
    <row r="984" spans="27:28" ht="13.5" hidden="1">
      <c r="AA984" s="188">
        <f>+'ごみ処理概要'!B984</f>
        <v>0</v>
      </c>
      <c r="AB984" s="36">
        <v>984</v>
      </c>
    </row>
    <row r="985" spans="27:28" ht="13.5" hidden="1">
      <c r="AA985" s="188">
        <f>+'ごみ処理概要'!B985</f>
        <v>0</v>
      </c>
      <c r="AB985" s="36">
        <v>985</v>
      </c>
    </row>
    <row r="986" spans="27:28" ht="13.5" hidden="1">
      <c r="AA986" s="188">
        <f>+'ごみ処理概要'!B986</f>
        <v>0</v>
      </c>
      <c r="AB986" s="36">
        <v>986</v>
      </c>
    </row>
    <row r="987" spans="27:28" ht="13.5" hidden="1">
      <c r="AA987" s="188">
        <f>+'ごみ処理概要'!B987</f>
        <v>0</v>
      </c>
      <c r="AB987" s="36">
        <v>987</v>
      </c>
    </row>
    <row r="988" spans="27:28" ht="13.5" hidden="1">
      <c r="AA988" s="188">
        <f>+'ごみ処理概要'!B988</f>
        <v>0</v>
      </c>
      <c r="AB988" s="36">
        <v>988</v>
      </c>
    </row>
    <row r="989" spans="27:28" ht="13.5" hidden="1">
      <c r="AA989" s="188">
        <f>+'ごみ処理概要'!B989</f>
        <v>0</v>
      </c>
      <c r="AB989" s="36">
        <v>989</v>
      </c>
    </row>
    <row r="990" spans="27:28" ht="13.5" hidden="1">
      <c r="AA990" s="188">
        <f>+'ごみ処理概要'!B990</f>
        <v>0</v>
      </c>
      <c r="AB990" s="36">
        <v>990</v>
      </c>
    </row>
    <row r="991" spans="27:28" ht="13.5" hidden="1">
      <c r="AA991" s="188">
        <f>+'ごみ処理概要'!B991</f>
        <v>0</v>
      </c>
      <c r="AB991" s="36">
        <v>991</v>
      </c>
    </row>
    <row r="992" spans="27:28" ht="13.5" hidden="1">
      <c r="AA992" s="188">
        <f>+'ごみ処理概要'!B992</f>
        <v>0</v>
      </c>
      <c r="AB992" s="36">
        <v>992</v>
      </c>
    </row>
    <row r="993" spans="27:28" ht="13.5" hidden="1">
      <c r="AA993" s="188">
        <f>+'ごみ処理概要'!B993</f>
        <v>0</v>
      </c>
      <c r="AB993" s="36">
        <v>993</v>
      </c>
    </row>
    <row r="994" spans="27:28" ht="13.5" hidden="1">
      <c r="AA994" s="188">
        <f>+'ごみ処理概要'!B994</f>
        <v>0</v>
      </c>
      <c r="AB994" s="36">
        <v>994</v>
      </c>
    </row>
    <row r="995" spans="27:28" ht="13.5" hidden="1">
      <c r="AA995" s="188">
        <f>+'ごみ処理概要'!B995</f>
        <v>0</v>
      </c>
      <c r="AB995" s="36">
        <v>995</v>
      </c>
    </row>
    <row r="996" spans="27:28" ht="13.5" hidden="1">
      <c r="AA996" s="188">
        <f>+'ごみ処理概要'!B996</f>
        <v>0</v>
      </c>
      <c r="AB996" s="36">
        <v>996</v>
      </c>
    </row>
    <row r="997" spans="27:28" ht="13.5" hidden="1">
      <c r="AA997" s="188">
        <f>+'ごみ処理概要'!B997</f>
        <v>0</v>
      </c>
      <c r="AB997" s="36">
        <v>997</v>
      </c>
    </row>
    <row r="998" spans="27:28" ht="13.5" hidden="1">
      <c r="AA998" s="188">
        <f>+'ごみ処理概要'!B998</f>
        <v>0</v>
      </c>
      <c r="AB998" s="36">
        <v>998</v>
      </c>
    </row>
    <row r="999" spans="27:28" ht="13.5" hidden="1">
      <c r="AA999" s="188">
        <f>+'ごみ処理概要'!B999</f>
        <v>0</v>
      </c>
      <c r="AB999" s="36">
        <v>999</v>
      </c>
    </row>
    <row r="1000" spans="27:28" ht="13.5" hidden="1">
      <c r="AA1000" s="188">
        <f>+'ごみ処理概要'!B1000</f>
        <v>0</v>
      </c>
      <c r="AB1000" s="36">
        <v>1000</v>
      </c>
    </row>
    <row r="1001" spans="27:28" ht="13.5" hidden="1">
      <c r="AA1001" s="188">
        <f>+'ごみ処理概要'!B1001</f>
        <v>0</v>
      </c>
      <c r="AB1001" s="36">
        <v>1001</v>
      </c>
    </row>
    <row r="1002" spans="27:28" ht="13.5" hidden="1">
      <c r="AA1002" s="188">
        <f>+'ごみ処理概要'!B1002</f>
        <v>0</v>
      </c>
      <c r="AB1002" s="36">
        <v>1002</v>
      </c>
    </row>
    <row r="1003" spans="27:28" ht="13.5" hidden="1">
      <c r="AA1003" s="188">
        <f>+'ごみ処理概要'!B1003</f>
        <v>0</v>
      </c>
      <c r="AB1003" s="36">
        <v>1003</v>
      </c>
    </row>
    <row r="1004" spans="27:28" ht="13.5" hidden="1">
      <c r="AA1004" s="188">
        <f>+'ごみ処理概要'!B1004</f>
        <v>0</v>
      </c>
      <c r="AB1004" s="36">
        <v>1004</v>
      </c>
    </row>
    <row r="1005" spans="27:28" ht="13.5" hidden="1">
      <c r="AA1005" s="188">
        <f>+'ごみ処理概要'!B1005</f>
        <v>0</v>
      </c>
      <c r="AB1005" s="36">
        <v>1005</v>
      </c>
    </row>
    <row r="1006" spans="27:28" ht="13.5" hidden="1">
      <c r="AA1006" s="188">
        <f>+'ごみ処理概要'!B1006</f>
        <v>0</v>
      </c>
      <c r="AB1006" s="36">
        <v>1006</v>
      </c>
    </row>
    <row r="1007" spans="27:28" ht="13.5" hidden="1">
      <c r="AA1007" s="188">
        <f>+'ごみ処理概要'!B1007</f>
        <v>0</v>
      </c>
      <c r="AB1007" s="36">
        <v>1007</v>
      </c>
    </row>
    <row r="1008" spans="27:28" ht="13.5" hidden="1">
      <c r="AA1008" s="188">
        <f>+'ごみ処理概要'!B1008</f>
        <v>0</v>
      </c>
      <c r="AB1008" s="36">
        <v>1008</v>
      </c>
    </row>
    <row r="1009" spans="27:28" ht="13.5" hidden="1">
      <c r="AA1009" s="188">
        <f>+'ごみ処理概要'!B1009</f>
        <v>0</v>
      </c>
      <c r="AB1009" s="36">
        <v>1009</v>
      </c>
    </row>
    <row r="1010" spans="27:28" ht="13.5" hidden="1">
      <c r="AA1010" s="188">
        <f>+'ごみ処理概要'!B1010</f>
        <v>0</v>
      </c>
      <c r="AB1010" s="36">
        <v>1010</v>
      </c>
    </row>
    <row r="1011" spans="27:28" ht="13.5" hidden="1">
      <c r="AA1011" s="188">
        <f>+'ごみ処理概要'!B1011</f>
        <v>0</v>
      </c>
      <c r="AB1011" s="36">
        <v>1011</v>
      </c>
    </row>
    <row r="1012" spans="27:28" ht="13.5" hidden="1">
      <c r="AA1012" s="188">
        <f>+'ごみ処理概要'!B1012</f>
        <v>0</v>
      </c>
      <c r="AB1012" s="36">
        <v>1012</v>
      </c>
    </row>
    <row r="1013" spans="27:28" ht="13.5" hidden="1">
      <c r="AA1013" s="188">
        <f>+'ごみ処理概要'!B1013</f>
        <v>0</v>
      </c>
      <c r="AB1013" s="36">
        <v>1013</v>
      </c>
    </row>
    <row r="1014" spans="27:28" ht="13.5" hidden="1">
      <c r="AA1014" s="188">
        <f>+'ごみ処理概要'!B1014</f>
        <v>0</v>
      </c>
      <c r="AB1014" s="36">
        <v>1014</v>
      </c>
    </row>
    <row r="1015" spans="27:28" ht="13.5" hidden="1">
      <c r="AA1015" s="188">
        <f>+'ごみ処理概要'!B1015</f>
        <v>0</v>
      </c>
      <c r="AB1015" s="36">
        <v>1015</v>
      </c>
    </row>
    <row r="1016" spans="27:28" ht="13.5" hidden="1">
      <c r="AA1016" s="188">
        <f>+'ごみ処理概要'!B1016</f>
        <v>0</v>
      </c>
      <c r="AB1016" s="36">
        <v>1016</v>
      </c>
    </row>
    <row r="1017" spans="27:28" ht="13.5" hidden="1">
      <c r="AA1017" s="188">
        <f>+'ごみ処理概要'!B1017</f>
        <v>0</v>
      </c>
      <c r="AB1017" s="36">
        <v>1017</v>
      </c>
    </row>
    <row r="1018" spans="27:28" ht="13.5" hidden="1">
      <c r="AA1018" s="188">
        <f>+'ごみ処理概要'!B1018</f>
        <v>0</v>
      </c>
      <c r="AB1018" s="36">
        <v>1018</v>
      </c>
    </row>
    <row r="1019" spans="27:28" ht="13.5" hidden="1">
      <c r="AA1019" s="188">
        <f>+'ごみ処理概要'!B1019</f>
        <v>0</v>
      </c>
      <c r="AB1019" s="36">
        <v>1019</v>
      </c>
    </row>
    <row r="1020" spans="27:28" ht="13.5" hidden="1">
      <c r="AA1020" s="188">
        <f>+'ごみ処理概要'!B1020</f>
        <v>0</v>
      </c>
      <c r="AB1020" s="36">
        <v>1020</v>
      </c>
    </row>
    <row r="1021" spans="27:28" ht="13.5" hidden="1">
      <c r="AA1021" s="188">
        <f>+'ごみ処理概要'!B1021</f>
        <v>0</v>
      </c>
      <c r="AB1021" s="36">
        <v>1021</v>
      </c>
    </row>
    <row r="1022" spans="27:28" ht="13.5" hidden="1">
      <c r="AA1022" s="188">
        <f>+'ごみ処理概要'!B1022</f>
        <v>0</v>
      </c>
      <c r="AB1022" s="36">
        <v>1022</v>
      </c>
    </row>
    <row r="1023" spans="27:28" ht="13.5" hidden="1">
      <c r="AA1023" s="188">
        <f>+'ごみ処理概要'!B1023</f>
        <v>0</v>
      </c>
      <c r="AB1023" s="36">
        <v>1023</v>
      </c>
    </row>
    <row r="1024" spans="27:28" ht="13.5" hidden="1">
      <c r="AA1024" s="188">
        <f>+'ごみ処理概要'!B1024</f>
        <v>0</v>
      </c>
      <c r="AB1024" s="36">
        <v>1024</v>
      </c>
    </row>
    <row r="1025" spans="27:28" ht="13.5" hidden="1">
      <c r="AA1025" s="188">
        <f>+'ごみ処理概要'!B1025</f>
        <v>0</v>
      </c>
      <c r="AB1025" s="36">
        <v>1025</v>
      </c>
    </row>
    <row r="1026" spans="27:28" ht="13.5" hidden="1">
      <c r="AA1026" s="188">
        <f>+'ごみ処理概要'!B1026</f>
        <v>0</v>
      </c>
      <c r="AB1026" s="36">
        <v>1026</v>
      </c>
    </row>
    <row r="1027" spans="27:28" ht="13.5" hidden="1">
      <c r="AA1027" s="188">
        <f>+'ごみ処理概要'!B1027</f>
        <v>0</v>
      </c>
      <c r="AB1027" s="36">
        <v>1027</v>
      </c>
    </row>
    <row r="1028" spans="27:28" ht="13.5" hidden="1">
      <c r="AA1028" s="188">
        <f>+'ごみ処理概要'!B1028</f>
        <v>0</v>
      </c>
      <c r="AB1028" s="36">
        <v>1028</v>
      </c>
    </row>
    <row r="1029" spans="27:28" ht="13.5" hidden="1">
      <c r="AA1029" s="188">
        <f>+'ごみ処理概要'!B1029</f>
        <v>0</v>
      </c>
      <c r="AB1029" s="36">
        <v>1029</v>
      </c>
    </row>
    <row r="1030" spans="27:28" ht="13.5" hidden="1">
      <c r="AA1030" s="188">
        <f>+'ごみ処理概要'!B1030</f>
        <v>0</v>
      </c>
      <c r="AB1030" s="36">
        <v>1030</v>
      </c>
    </row>
    <row r="1031" spans="27:28" ht="13.5" hidden="1">
      <c r="AA1031" s="188">
        <f>+'ごみ処理概要'!B1031</f>
        <v>0</v>
      </c>
      <c r="AB1031" s="36">
        <v>1031</v>
      </c>
    </row>
    <row r="1032" spans="27:28" ht="13.5" hidden="1">
      <c r="AA1032" s="188">
        <f>+'ごみ処理概要'!B1032</f>
        <v>0</v>
      </c>
      <c r="AB1032" s="36">
        <v>1032</v>
      </c>
    </row>
    <row r="1033" spans="27:28" ht="13.5" hidden="1">
      <c r="AA1033" s="188">
        <f>+'ごみ処理概要'!B1033</f>
        <v>0</v>
      </c>
      <c r="AB1033" s="36">
        <v>1033</v>
      </c>
    </row>
    <row r="1034" spans="27:28" ht="13.5" hidden="1">
      <c r="AA1034" s="188">
        <f>+'ごみ処理概要'!B1034</f>
        <v>0</v>
      </c>
      <c r="AB1034" s="36">
        <v>1034</v>
      </c>
    </row>
    <row r="1035" spans="27:28" ht="13.5" hidden="1">
      <c r="AA1035" s="188">
        <f>+'ごみ処理概要'!B1035</f>
        <v>0</v>
      </c>
      <c r="AB1035" s="36">
        <v>1035</v>
      </c>
    </row>
    <row r="1036" spans="27:28" ht="13.5" hidden="1">
      <c r="AA1036" s="188">
        <f>+'ごみ処理概要'!B1036</f>
        <v>0</v>
      </c>
      <c r="AB1036" s="36">
        <v>1036</v>
      </c>
    </row>
    <row r="1037" spans="27:28" ht="13.5" hidden="1">
      <c r="AA1037" s="188">
        <f>+'ごみ処理概要'!B1037</f>
        <v>0</v>
      </c>
      <c r="AB1037" s="36">
        <v>1037</v>
      </c>
    </row>
    <row r="1038" spans="27:28" ht="13.5" hidden="1">
      <c r="AA1038" s="188">
        <f>+'ごみ処理概要'!B1038</f>
        <v>0</v>
      </c>
      <c r="AB1038" s="36">
        <v>1038</v>
      </c>
    </row>
    <row r="1039" spans="27:28" ht="13.5" hidden="1">
      <c r="AA1039" s="188">
        <f>+'ごみ処理概要'!B1039</f>
        <v>0</v>
      </c>
      <c r="AB1039" s="36">
        <v>1039</v>
      </c>
    </row>
    <row r="1040" spans="27:28" ht="13.5" hidden="1">
      <c r="AA1040" s="188">
        <f>+'ごみ処理概要'!B1040</f>
        <v>0</v>
      </c>
      <c r="AB1040" s="36">
        <v>1040</v>
      </c>
    </row>
    <row r="1041" spans="27:28" ht="13.5" hidden="1">
      <c r="AA1041" s="188">
        <f>+'ごみ処理概要'!B1041</f>
        <v>0</v>
      </c>
      <c r="AB1041" s="36">
        <v>1041</v>
      </c>
    </row>
    <row r="1042" spans="27:28" ht="13.5" hidden="1">
      <c r="AA1042" s="188">
        <f>+'ごみ処理概要'!B1042</f>
        <v>0</v>
      </c>
      <c r="AB1042" s="36">
        <v>1042</v>
      </c>
    </row>
    <row r="1043" spans="27:28" ht="13.5" hidden="1">
      <c r="AA1043" s="188">
        <f>+'ごみ処理概要'!B1043</f>
        <v>0</v>
      </c>
      <c r="AB1043" s="36">
        <v>1043</v>
      </c>
    </row>
    <row r="1044" spans="27:28" ht="13.5" hidden="1">
      <c r="AA1044" s="188">
        <f>+'ごみ処理概要'!B1044</f>
        <v>0</v>
      </c>
      <c r="AB1044" s="36">
        <v>1044</v>
      </c>
    </row>
    <row r="1045" spans="27:28" ht="13.5" hidden="1">
      <c r="AA1045" s="188">
        <f>+'ごみ処理概要'!B1045</f>
        <v>0</v>
      </c>
      <c r="AB1045" s="36">
        <v>1045</v>
      </c>
    </row>
    <row r="1046" spans="27:28" ht="13.5" hidden="1">
      <c r="AA1046" s="188">
        <f>+'ごみ処理概要'!B1046</f>
        <v>0</v>
      </c>
      <c r="AB1046" s="36">
        <v>1046</v>
      </c>
    </row>
    <row r="1047" spans="27:28" ht="13.5" hidden="1">
      <c r="AA1047" s="188">
        <f>+'ごみ処理概要'!B1047</f>
        <v>0</v>
      </c>
      <c r="AB1047" s="36">
        <v>1047</v>
      </c>
    </row>
    <row r="1048" spans="27:28" ht="13.5" hidden="1">
      <c r="AA1048" s="188">
        <f>+'ごみ処理概要'!B1048</f>
        <v>0</v>
      </c>
      <c r="AB1048" s="36">
        <v>1048</v>
      </c>
    </row>
    <row r="1049" spans="27:28" ht="13.5" hidden="1">
      <c r="AA1049" s="188">
        <f>+'ごみ処理概要'!B1049</f>
        <v>0</v>
      </c>
      <c r="AB1049" s="36">
        <v>1049</v>
      </c>
    </row>
    <row r="1050" spans="27:28" ht="13.5" hidden="1">
      <c r="AA1050" s="188">
        <f>+'ごみ処理概要'!B1050</f>
        <v>0</v>
      </c>
      <c r="AB1050" s="36">
        <v>1050</v>
      </c>
    </row>
    <row r="1051" spans="27:28" ht="13.5" hidden="1">
      <c r="AA1051" s="188">
        <f>+'ごみ処理概要'!B1051</f>
        <v>0</v>
      </c>
      <c r="AB1051" s="36">
        <v>1051</v>
      </c>
    </row>
    <row r="1052" spans="27:28" ht="13.5" hidden="1">
      <c r="AA1052" s="188">
        <f>+'ごみ処理概要'!B1052</f>
        <v>0</v>
      </c>
      <c r="AB1052" s="36">
        <v>1052</v>
      </c>
    </row>
    <row r="1053" spans="27:28" ht="13.5" hidden="1">
      <c r="AA1053" s="188">
        <f>+'ごみ処理概要'!B1053</f>
        <v>0</v>
      </c>
      <c r="AB1053" s="36">
        <v>1053</v>
      </c>
    </row>
    <row r="1054" spans="27:28" ht="13.5" hidden="1">
      <c r="AA1054" s="188">
        <f>+'ごみ処理概要'!B1054</f>
        <v>0</v>
      </c>
      <c r="AB1054" s="36">
        <v>1054</v>
      </c>
    </row>
    <row r="1055" spans="27:28" ht="13.5" hidden="1">
      <c r="AA1055" s="188">
        <f>+'ごみ処理概要'!B1055</f>
        <v>0</v>
      </c>
      <c r="AB1055" s="36">
        <v>1055</v>
      </c>
    </row>
    <row r="1056" spans="27:28" ht="13.5" hidden="1">
      <c r="AA1056" s="188">
        <f>+'ごみ処理概要'!B1056</f>
        <v>0</v>
      </c>
      <c r="AB1056" s="36">
        <v>1056</v>
      </c>
    </row>
    <row r="1057" spans="27:28" ht="13.5" hidden="1">
      <c r="AA1057" s="188">
        <f>+'ごみ処理概要'!B1057</f>
        <v>0</v>
      </c>
      <c r="AB1057" s="36">
        <v>1057</v>
      </c>
    </row>
    <row r="1058" spans="27:28" ht="13.5" hidden="1">
      <c r="AA1058" s="188">
        <f>+'ごみ処理概要'!B1058</f>
        <v>0</v>
      </c>
      <c r="AB1058" s="36">
        <v>1058</v>
      </c>
    </row>
    <row r="1059" spans="27:28" ht="13.5" hidden="1">
      <c r="AA1059" s="188">
        <f>+'ごみ処理概要'!B1059</f>
        <v>0</v>
      </c>
      <c r="AB1059" s="36">
        <v>1059</v>
      </c>
    </row>
    <row r="1060" spans="27:28" ht="13.5" hidden="1">
      <c r="AA1060" s="188">
        <f>+'ごみ処理概要'!B1060</f>
        <v>0</v>
      </c>
      <c r="AB1060" s="36">
        <v>1060</v>
      </c>
    </row>
    <row r="1061" spans="27:28" ht="13.5" hidden="1">
      <c r="AA1061" s="188">
        <f>+'ごみ処理概要'!B1061</f>
        <v>0</v>
      </c>
      <c r="AB1061" s="36">
        <v>1061</v>
      </c>
    </row>
    <row r="1062" spans="27:28" ht="13.5" hidden="1">
      <c r="AA1062" s="188">
        <f>+'ごみ処理概要'!B1062</f>
        <v>0</v>
      </c>
      <c r="AB1062" s="36">
        <v>1062</v>
      </c>
    </row>
    <row r="1063" spans="27:28" ht="13.5" hidden="1">
      <c r="AA1063" s="188">
        <f>+'ごみ処理概要'!B1063</f>
        <v>0</v>
      </c>
      <c r="AB1063" s="36">
        <v>1063</v>
      </c>
    </row>
    <row r="1064" spans="27:28" ht="13.5" hidden="1">
      <c r="AA1064" s="188">
        <f>+'ごみ処理概要'!B1064</f>
        <v>0</v>
      </c>
      <c r="AB1064" s="36">
        <v>1064</v>
      </c>
    </row>
    <row r="1065" spans="27:28" ht="13.5" hidden="1">
      <c r="AA1065" s="188">
        <f>+'ごみ処理概要'!B1065</f>
        <v>0</v>
      </c>
      <c r="AB1065" s="36">
        <v>1065</v>
      </c>
    </row>
    <row r="1066" spans="27:28" ht="13.5" hidden="1">
      <c r="AA1066" s="188">
        <f>+'ごみ処理概要'!B1066</f>
        <v>0</v>
      </c>
      <c r="AB1066" s="36">
        <v>1066</v>
      </c>
    </row>
    <row r="1067" spans="27:28" ht="13.5" hidden="1">
      <c r="AA1067" s="188">
        <f>+'ごみ処理概要'!B1067</f>
        <v>0</v>
      </c>
      <c r="AB1067" s="36">
        <v>1067</v>
      </c>
    </row>
    <row r="1068" spans="27:28" ht="13.5" hidden="1">
      <c r="AA1068" s="188">
        <f>+'ごみ処理概要'!B1068</f>
        <v>0</v>
      </c>
      <c r="AB1068" s="36">
        <v>1068</v>
      </c>
    </row>
    <row r="1069" spans="27:28" ht="13.5" hidden="1">
      <c r="AA1069" s="188">
        <f>+'ごみ処理概要'!B1069</f>
        <v>0</v>
      </c>
      <c r="AB1069" s="36">
        <v>1069</v>
      </c>
    </row>
    <row r="1070" spans="27:28" ht="13.5" hidden="1">
      <c r="AA1070" s="188">
        <f>+'ごみ処理概要'!B1070</f>
        <v>0</v>
      </c>
      <c r="AB1070" s="36">
        <v>1070</v>
      </c>
    </row>
    <row r="1071" spans="27:28" ht="13.5" hidden="1">
      <c r="AA1071" s="188">
        <f>+'ごみ処理概要'!B1071</f>
        <v>0</v>
      </c>
      <c r="AB1071" s="36">
        <v>1071</v>
      </c>
    </row>
    <row r="1072" spans="27:28" ht="13.5" hidden="1">
      <c r="AA1072" s="188">
        <f>+'ごみ処理概要'!B1072</f>
        <v>0</v>
      </c>
      <c r="AB1072" s="36">
        <v>1072</v>
      </c>
    </row>
    <row r="1073" spans="27:28" ht="13.5" hidden="1">
      <c r="AA1073" s="188">
        <f>+'ごみ処理概要'!B1073</f>
        <v>0</v>
      </c>
      <c r="AB1073" s="36">
        <v>1073</v>
      </c>
    </row>
    <row r="1074" spans="27:28" ht="13.5" hidden="1">
      <c r="AA1074" s="188">
        <f>+'ごみ処理概要'!B1074</f>
        <v>0</v>
      </c>
      <c r="AB1074" s="36">
        <v>1074</v>
      </c>
    </row>
    <row r="1075" spans="27:28" ht="13.5" hidden="1">
      <c r="AA1075" s="188">
        <f>+'ごみ処理概要'!B1075</f>
        <v>0</v>
      </c>
      <c r="AB1075" s="36">
        <v>1075</v>
      </c>
    </row>
    <row r="1076" spans="27:28" ht="13.5" hidden="1">
      <c r="AA1076" s="188">
        <f>+'ごみ処理概要'!B1076</f>
        <v>0</v>
      </c>
      <c r="AB1076" s="36">
        <v>1076</v>
      </c>
    </row>
    <row r="1077" spans="27:28" ht="13.5" hidden="1">
      <c r="AA1077" s="188">
        <f>+'ごみ処理概要'!B1077</f>
        <v>0</v>
      </c>
      <c r="AB1077" s="36">
        <v>1077</v>
      </c>
    </row>
    <row r="1078" spans="27:28" ht="13.5" hidden="1">
      <c r="AA1078" s="188">
        <f>+'ごみ処理概要'!B1078</f>
        <v>0</v>
      </c>
      <c r="AB1078" s="36">
        <v>1078</v>
      </c>
    </row>
    <row r="1079" spans="27:28" ht="13.5" hidden="1">
      <c r="AA1079" s="188">
        <f>+'ごみ処理概要'!B1079</f>
        <v>0</v>
      </c>
      <c r="AB1079" s="36">
        <v>1079</v>
      </c>
    </row>
    <row r="1080" spans="27:28" ht="13.5" hidden="1">
      <c r="AA1080" s="188">
        <f>+'ごみ処理概要'!B1080</f>
        <v>0</v>
      </c>
      <c r="AB1080" s="36">
        <v>1080</v>
      </c>
    </row>
    <row r="1081" spans="27:28" ht="13.5" hidden="1">
      <c r="AA1081" s="188">
        <f>+'ごみ処理概要'!B1081</f>
        <v>0</v>
      </c>
      <c r="AB1081" s="36">
        <v>1081</v>
      </c>
    </row>
    <row r="1082" spans="27:28" ht="13.5" hidden="1">
      <c r="AA1082" s="188">
        <f>+'ごみ処理概要'!B1082</f>
        <v>0</v>
      </c>
      <c r="AB1082" s="36">
        <v>1082</v>
      </c>
    </row>
    <row r="1083" spans="27:28" ht="13.5" hidden="1">
      <c r="AA1083" s="188">
        <f>+'ごみ処理概要'!B1083</f>
        <v>0</v>
      </c>
      <c r="AB1083" s="36">
        <v>1083</v>
      </c>
    </row>
    <row r="1084" spans="27:28" ht="13.5" hidden="1">
      <c r="AA1084" s="188">
        <f>+'ごみ処理概要'!B1084</f>
        <v>0</v>
      </c>
      <c r="AB1084" s="36">
        <v>1084</v>
      </c>
    </row>
    <row r="1085" spans="27:28" ht="13.5" hidden="1">
      <c r="AA1085" s="188">
        <f>+'ごみ処理概要'!B1085</f>
        <v>0</v>
      </c>
      <c r="AB1085" s="36">
        <v>1085</v>
      </c>
    </row>
    <row r="1086" spans="27:28" ht="13.5" hidden="1">
      <c r="AA1086" s="188">
        <f>+'ごみ処理概要'!B1086</f>
        <v>0</v>
      </c>
      <c r="AB1086" s="36">
        <v>1086</v>
      </c>
    </row>
    <row r="1087" spans="27:28" ht="13.5" hidden="1">
      <c r="AA1087" s="188">
        <f>+'ごみ処理概要'!B1087</f>
        <v>0</v>
      </c>
      <c r="AB1087" s="36">
        <v>1087</v>
      </c>
    </row>
    <row r="1088" spans="27:28" ht="13.5" hidden="1">
      <c r="AA1088" s="188">
        <f>+'ごみ処理概要'!B1088</f>
        <v>0</v>
      </c>
      <c r="AB1088" s="36">
        <v>1088</v>
      </c>
    </row>
    <row r="1089" spans="27:28" ht="13.5" hidden="1">
      <c r="AA1089" s="188">
        <f>+'ごみ処理概要'!B1089</f>
        <v>0</v>
      </c>
      <c r="AB1089" s="36">
        <v>1089</v>
      </c>
    </row>
    <row r="1090" spans="27:28" ht="13.5" hidden="1">
      <c r="AA1090" s="188">
        <f>+'ごみ処理概要'!B1090</f>
        <v>0</v>
      </c>
      <c r="AB1090" s="36">
        <v>1090</v>
      </c>
    </row>
    <row r="1091" spans="27:28" ht="13.5" hidden="1">
      <c r="AA1091" s="188">
        <f>+'ごみ処理概要'!B1091</f>
        <v>0</v>
      </c>
      <c r="AB1091" s="36">
        <v>1091</v>
      </c>
    </row>
    <row r="1092" spans="27:28" ht="13.5" hidden="1">
      <c r="AA1092" s="188">
        <f>+'ごみ処理概要'!B1092</f>
        <v>0</v>
      </c>
      <c r="AB1092" s="36">
        <v>1092</v>
      </c>
    </row>
    <row r="1093" spans="27:28" ht="13.5" hidden="1">
      <c r="AA1093" s="188">
        <f>+'ごみ処理概要'!B1093</f>
        <v>0</v>
      </c>
      <c r="AB1093" s="36">
        <v>1093</v>
      </c>
    </row>
    <row r="1094" spans="27:28" ht="13.5" hidden="1">
      <c r="AA1094" s="188">
        <f>+'ごみ処理概要'!B1094</f>
        <v>0</v>
      </c>
      <c r="AB1094" s="36">
        <v>1094</v>
      </c>
    </row>
    <row r="1095" spans="27:28" ht="13.5" hidden="1">
      <c r="AA1095" s="188">
        <f>+'ごみ処理概要'!B1095</f>
        <v>0</v>
      </c>
      <c r="AB1095" s="36">
        <v>1095</v>
      </c>
    </row>
    <row r="1096" spans="27:28" ht="13.5" hidden="1">
      <c r="AA1096" s="188">
        <f>+'ごみ処理概要'!B1096</f>
        <v>0</v>
      </c>
      <c r="AB1096" s="36">
        <v>1096</v>
      </c>
    </row>
    <row r="1097" spans="27:28" ht="13.5" hidden="1">
      <c r="AA1097" s="188">
        <f>+'ごみ処理概要'!B1097</f>
        <v>0</v>
      </c>
      <c r="AB1097" s="36">
        <v>1097</v>
      </c>
    </row>
    <row r="1098" spans="27:28" ht="13.5" hidden="1">
      <c r="AA1098" s="188">
        <f>+'ごみ処理概要'!B1098</f>
        <v>0</v>
      </c>
      <c r="AB1098" s="36">
        <v>1098</v>
      </c>
    </row>
    <row r="1099" spans="27:28" ht="13.5" hidden="1">
      <c r="AA1099" s="188">
        <f>+'ごみ処理概要'!B1099</f>
        <v>0</v>
      </c>
      <c r="AB1099" s="36">
        <v>1099</v>
      </c>
    </row>
    <row r="1100" spans="27:28" ht="13.5" hidden="1">
      <c r="AA1100" s="188">
        <f>+'ごみ処理概要'!B1100</f>
        <v>0</v>
      </c>
      <c r="AB1100" s="36">
        <v>1100</v>
      </c>
    </row>
    <row r="1101" spans="27:28" ht="13.5" hidden="1">
      <c r="AA1101" s="188">
        <f>+'ごみ処理概要'!B1101</f>
        <v>0</v>
      </c>
      <c r="AB1101" s="36">
        <v>1101</v>
      </c>
    </row>
    <row r="1102" spans="27:28" ht="13.5" hidden="1">
      <c r="AA1102" s="188">
        <f>+'ごみ処理概要'!B1102</f>
        <v>0</v>
      </c>
      <c r="AB1102" s="36">
        <v>1102</v>
      </c>
    </row>
    <row r="1103" spans="27:28" ht="13.5" hidden="1">
      <c r="AA1103" s="188">
        <f>+'ごみ処理概要'!B1103</f>
        <v>0</v>
      </c>
      <c r="AB1103" s="36">
        <v>1103</v>
      </c>
    </row>
    <row r="1104" spans="27:28" ht="13.5" hidden="1">
      <c r="AA1104" s="188">
        <f>+'ごみ処理概要'!B1104</f>
        <v>0</v>
      </c>
      <c r="AB1104" s="36">
        <v>1104</v>
      </c>
    </row>
    <row r="1105" spans="27:28" ht="13.5" hidden="1">
      <c r="AA1105" s="188">
        <f>+'ごみ処理概要'!B1105</f>
        <v>0</v>
      </c>
      <c r="AB1105" s="36">
        <v>1105</v>
      </c>
    </row>
    <row r="1106" spans="27:28" ht="13.5" hidden="1">
      <c r="AA1106" s="188">
        <f>+'ごみ処理概要'!B1106</f>
        <v>0</v>
      </c>
      <c r="AB1106" s="36">
        <v>1106</v>
      </c>
    </row>
    <row r="1107" spans="27:28" ht="13.5" hidden="1">
      <c r="AA1107" s="188">
        <f>+'ごみ処理概要'!B1107</f>
        <v>0</v>
      </c>
      <c r="AB1107" s="36">
        <v>1107</v>
      </c>
    </row>
    <row r="1108" spans="27:28" ht="13.5" hidden="1">
      <c r="AA1108" s="188">
        <f>+'ごみ処理概要'!B1108</f>
        <v>0</v>
      </c>
      <c r="AB1108" s="36">
        <v>1108</v>
      </c>
    </row>
    <row r="1109" spans="27:28" ht="13.5" hidden="1">
      <c r="AA1109" s="188">
        <f>+'ごみ処理概要'!B1109</f>
        <v>0</v>
      </c>
      <c r="AB1109" s="36">
        <v>1109</v>
      </c>
    </row>
    <row r="1110" spans="27:28" ht="13.5" hidden="1">
      <c r="AA1110" s="188">
        <f>+'ごみ処理概要'!B1110</f>
        <v>0</v>
      </c>
      <c r="AB1110" s="36">
        <v>1110</v>
      </c>
    </row>
    <row r="1111" spans="27:28" ht="13.5" hidden="1">
      <c r="AA1111" s="188">
        <f>+'ごみ処理概要'!B1111</f>
        <v>0</v>
      </c>
      <c r="AB1111" s="36">
        <v>1111</v>
      </c>
    </row>
    <row r="1112" spans="27:28" ht="13.5" hidden="1">
      <c r="AA1112" s="188">
        <f>+'ごみ処理概要'!B1112</f>
        <v>0</v>
      </c>
      <c r="AB1112" s="36">
        <v>1112</v>
      </c>
    </row>
    <row r="1113" spans="27:28" ht="13.5" hidden="1">
      <c r="AA1113" s="188">
        <f>+'ごみ処理概要'!B1113</f>
        <v>0</v>
      </c>
      <c r="AB1113" s="36">
        <v>1113</v>
      </c>
    </row>
    <row r="1114" spans="27:28" ht="13.5" hidden="1">
      <c r="AA1114" s="188">
        <f>+'ごみ処理概要'!B1114</f>
        <v>0</v>
      </c>
      <c r="AB1114" s="36">
        <v>1114</v>
      </c>
    </row>
    <row r="1115" spans="27:28" ht="13.5" hidden="1">
      <c r="AA1115" s="188">
        <f>+'ごみ処理概要'!B1115</f>
        <v>0</v>
      </c>
      <c r="AB1115" s="36">
        <v>1115</v>
      </c>
    </row>
    <row r="1116" spans="27:28" ht="13.5" hidden="1">
      <c r="AA1116" s="188">
        <f>+'ごみ処理概要'!B1116</f>
        <v>0</v>
      </c>
      <c r="AB1116" s="36">
        <v>1116</v>
      </c>
    </row>
    <row r="1117" spans="27:28" ht="13.5" hidden="1">
      <c r="AA1117" s="188">
        <f>+'ごみ処理概要'!B1117</f>
        <v>0</v>
      </c>
      <c r="AB1117" s="36">
        <v>1117</v>
      </c>
    </row>
    <row r="1118" spans="27:28" ht="13.5" hidden="1">
      <c r="AA1118" s="188">
        <f>+'ごみ処理概要'!B1118</f>
        <v>0</v>
      </c>
      <c r="AB1118" s="36">
        <v>1118</v>
      </c>
    </row>
    <row r="1119" spans="27:28" ht="13.5" hidden="1">
      <c r="AA1119" s="188">
        <f>+'ごみ処理概要'!B1119</f>
        <v>0</v>
      </c>
      <c r="AB1119" s="36">
        <v>1119</v>
      </c>
    </row>
    <row r="1120" spans="27:28" ht="13.5" hidden="1">
      <c r="AA1120" s="188">
        <f>+'ごみ処理概要'!B1120</f>
        <v>0</v>
      </c>
      <c r="AB1120" s="36">
        <v>1120</v>
      </c>
    </row>
    <row r="1121" spans="27:28" ht="13.5" hidden="1">
      <c r="AA1121" s="188">
        <f>+'ごみ処理概要'!B1121</f>
        <v>0</v>
      </c>
      <c r="AB1121" s="36">
        <v>1121</v>
      </c>
    </row>
    <row r="1122" spans="27:28" ht="13.5" hidden="1">
      <c r="AA1122" s="188">
        <f>+'ごみ処理概要'!B1122</f>
        <v>0</v>
      </c>
      <c r="AB1122" s="36">
        <v>1122</v>
      </c>
    </row>
    <row r="1123" spans="27:28" ht="13.5" hidden="1">
      <c r="AA1123" s="188">
        <f>+'ごみ処理概要'!B1123</f>
        <v>0</v>
      </c>
      <c r="AB1123" s="36">
        <v>1123</v>
      </c>
    </row>
    <row r="1124" spans="27:28" ht="13.5" hidden="1">
      <c r="AA1124" s="188">
        <f>+'ごみ処理概要'!B1124</f>
        <v>0</v>
      </c>
      <c r="AB1124" s="36">
        <v>1124</v>
      </c>
    </row>
    <row r="1125" spans="27:28" ht="13.5" hidden="1">
      <c r="AA1125" s="188">
        <f>+'ごみ処理概要'!B1125</f>
        <v>0</v>
      </c>
      <c r="AB1125" s="36">
        <v>1125</v>
      </c>
    </row>
    <row r="1126" spans="27:28" ht="13.5" hidden="1">
      <c r="AA1126" s="188">
        <f>+'ごみ処理概要'!B1126</f>
        <v>0</v>
      </c>
      <c r="AB1126" s="36">
        <v>1126</v>
      </c>
    </row>
    <row r="1127" spans="27:28" ht="13.5" hidden="1">
      <c r="AA1127" s="188">
        <f>+'ごみ処理概要'!B1127</f>
        <v>0</v>
      </c>
      <c r="AB1127" s="36">
        <v>1127</v>
      </c>
    </row>
    <row r="1128" spans="27:28" ht="13.5" hidden="1">
      <c r="AA1128" s="188">
        <f>+'ごみ処理概要'!B1128</f>
        <v>0</v>
      </c>
      <c r="AB1128" s="36">
        <v>1128</v>
      </c>
    </row>
    <row r="1129" spans="27:28" ht="13.5" hidden="1">
      <c r="AA1129" s="188">
        <f>+'ごみ処理概要'!B1129</f>
        <v>0</v>
      </c>
      <c r="AB1129" s="36">
        <v>1129</v>
      </c>
    </row>
    <row r="1130" spans="27:28" ht="13.5" hidden="1">
      <c r="AA1130" s="188">
        <f>+'ごみ処理概要'!B1130</f>
        <v>0</v>
      </c>
      <c r="AB1130" s="36">
        <v>1130</v>
      </c>
    </row>
    <row r="1131" spans="27:28" ht="13.5" hidden="1">
      <c r="AA1131" s="188">
        <f>+'ごみ処理概要'!B1131</f>
        <v>0</v>
      </c>
      <c r="AB1131" s="36">
        <v>1131</v>
      </c>
    </row>
    <row r="1132" spans="27:28" ht="13.5" hidden="1">
      <c r="AA1132" s="188">
        <f>+'ごみ処理概要'!B1132</f>
        <v>0</v>
      </c>
      <c r="AB1132" s="36">
        <v>1132</v>
      </c>
    </row>
    <row r="1133" spans="27:28" ht="13.5" hidden="1">
      <c r="AA1133" s="188">
        <f>+'ごみ処理概要'!B1133</f>
        <v>0</v>
      </c>
      <c r="AB1133" s="36">
        <v>1133</v>
      </c>
    </row>
    <row r="1134" spans="27:28" ht="13.5" hidden="1">
      <c r="AA1134" s="188">
        <f>+'ごみ処理概要'!B1134</f>
        <v>0</v>
      </c>
      <c r="AB1134" s="36">
        <v>1134</v>
      </c>
    </row>
    <row r="1135" spans="27:28" ht="13.5" hidden="1">
      <c r="AA1135" s="188">
        <f>+'ごみ処理概要'!B1135</f>
        <v>0</v>
      </c>
      <c r="AB1135" s="36">
        <v>1135</v>
      </c>
    </row>
    <row r="1136" spans="27:28" ht="13.5" hidden="1">
      <c r="AA1136" s="188">
        <f>+'ごみ処理概要'!B1136</f>
        <v>0</v>
      </c>
      <c r="AB1136" s="36">
        <v>1136</v>
      </c>
    </row>
    <row r="1137" spans="27:28" ht="13.5" hidden="1">
      <c r="AA1137" s="188">
        <f>+'ごみ処理概要'!B1137</f>
        <v>0</v>
      </c>
      <c r="AB1137" s="36">
        <v>1137</v>
      </c>
    </row>
    <row r="1138" spans="27:28" ht="13.5" hidden="1">
      <c r="AA1138" s="188">
        <f>+'ごみ処理概要'!B1138</f>
        <v>0</v>
      </c>
      <c r="AB1138" s="36">
        <v>1138</v>
      </c>
    </row>
    <row r="1139" spans="27:28" ht="13.5" hidden="1">
      <c r="AA1139" s="188">
        <f>+'ごみ処理概要'!B1139</f>
        <v>0</v>
      </c>
      <c r="AB1139" s="36">
        <v>1139</v>
      </c>
    </row>
    <row r="1140" spans="27:28" ht="13.5" hidden="1">
      <c r="AA1140" s="188">
        <f>+'ごみ処理概要'!B1140</f>
        <v>0</v>
      </c>
      <c r="AB1140" s="36">
        <v>1140</v>
      </c>
    </row>
    <row r="1141" spans="27:28" ht="13.5" hidden="1">
      <c r="AA1141" s="188">
        <f>+'ごみ処理概要'!B1141</f>
        <v>0</v>
      </c>
      <c r="AB1141" s="36">
        <v>1141</v>
      </c>
    </row>
    <row r="1142" spans="27:28" ht="13.5" hidden="1">
      <c r="AA1142" s="188">
        <f>+'ごみ処理概要'!B1142</f>
        <v>0</v>
      </c>
      <c r="AB1142" s="36">
        <v>1142</v>
      </c>
    </row>
    <row r="1143" spans="27:28" ht="13.5" hidden="1">
      <c r="AA1143" s="188">
        <f>+'ごみ処理概要'!B1143</f>
        <v>0</v>
      </c>
      <c r="AB1143" s="36">
        <v>1143</v>
      </c>
    </row>
    <row r="1144" spans="27:28" ht="13.5" hidden="1">
      <c r="AA1144" s="188">
        <f>+'ごみ処理概要'!B1144</f>
        <v>0</v>
      </c>
      <c r="AB1144" s="36">
        <v>1144</v>
      </c>
    </row>
    <row r="1145" spans="27:28" ht="13.5" hidden="1">
      <c r="AA1145" s="188">
        <f>+'ごみ処理概要'!B1145</f>
        <v>0</v>
      </c>
      <c r="AB1145" s="36">
        <v>1145</v>
      </c>
    </row>
    <row r="1146" spans="27:28" ht="13.5" hidden="1">
      <c r="AA1146" s="188">
        <f>+'ごみ処理概要'!B1146</f>
        <v>0</v>
      </c>
      <c r="AB1146" s="36">
        <v>1146</v>
      </c>
    </row>
    <row r="1147" spans="27:28" ht="13.5" hidden="1">
      <c r="AA1147" s="188">
        <f>+'ごみ処理概要'!B1147</f>
        <v>0</v>
      </c>
      <c r="AB1147" s="36">
        <v>1147</v>
      </c>
    </row>
    <row r="1148" spans="27:28" ht="13.5" hidden="1">
      <c r="AA1148" s="188">
        <f>+'ごみ処理概要'!B1148</f>
        <v>0</v>
      </c>
      <c r="AB1148" s="36">
        <v>1148</v>
      </c>
    </row>
    <row r="1149" spans="27:28" ht="13.5" hidden="1">
      <c r="AA1149" s="188">
        <f>+'ごみ処理概要'!B1149</f>
        <v>0</v>
      </c>
      <c r="AB1149" s="36">
        <v>1149</v>
      </c>
    </row>
    <row r="1150" spans="27:28" ht="13.5" hidden="1">
      <c r="AA1150" s="188">
        <f>+'ごみ処理概要'!B1150</f>
        <v>0</v>
      </c>
      <c r="AB1150" s="36">
        <v>1150</v>
      </c>
    </row>
    <row r="1151" spans="27:28" ht="13.5" hidden="1">
      <c r="AA1151" s="188">
        <f>+'ごみ処理概要'!B1151</f>
        <v>0</v>
      </c>
      <c r="AB1151" s="36">
        <v>1151</v>
      </c>
    </row>
    <row r="1152" spans="27:28" ht="13.5" hidden="1">
      <c r="AA1152" s="188">
        <f>+'ごみ処理概要'!B1152</f>
        <v>0</v>
      </c>
      <c r="AB1152" s="36">
        <v>1152</v>
      </c>
    </row>
    <row r="1153" spans="27:28" ht="13.5" hidden="1">
      <c r="AA1153" s="188">
        <f>+'ごみ処理概要'!B1153</f>
        <v>0</v>
      </c>
      <c r="AB1153" s="36">
        <v>1153</v>
      </c>
    </row>
    <row r="1154" spans="27:28" ht="13.5" hidden="1">
      <c r="AA1154" s="188">
        <f>+'ごみ処理概要'!B1154</f>
        <v>0</v>
      </c>
      <c r="AB1154" s="36">
        <v>1154</v>
      </c>
    </row>
    <row r="1155" spans="27:28" ht="13.5" hidden="1">
      <c r="AA1155" s="188">
        <f>+'ごみ処理概要'!B1155</f>
        <v>0</v>
      </c>
      <c r="AB1155" s="36">
        <v>1155</v>
      </c>
    </row>
    <row r="1156" spans="27:28" ht="13.5" hidden="1">
      <c r="AA1156" s="188">
        <f>+'ごみ処理概要'!B1156</f>
        <v>0</v>
      </c>
      <c r="AB1156" s="36">
        <v>1156</v>
      </c>
    </row>
    <row r="1157" spans="27:28" ht="13.5" hidden="1">
      <c r="AA1157" s="188">
        <f>+'ごみ処理概要'!B1157</f>
        <v>0</v>
      </c>
      <c r="AB1157" s="36">
        <v>1157</v>
      </c>
    </row>
    <row r="1158" spans="27:28" ht="13.5" hidden="1">
      <c r="AA1158" s="188">
        <f>+'ごみ処理概要'!B1158</f>
        <v>0</v>
      </c>
      <c r="AB1158" s="36">
        <v>1158</v>
      </c>
    </row>
    <row r="1159" spans="27:28" ht="13.5" hidden="1">
      <c r="AA1159" s="188">
        <f>+'ごみ処理概要'!B1159</f>
        <v>0</v>
      </c>
      <c r="AB1159" s="36">
        <v>1159</v>
      </c>
    </row>
    <row r="1160" spans="27:28" ht="13.5" hidden="1">
      <c r="AA1160" s="188">
        <f>+'ごみ処理概要'!B1160</f>
        <v>0</v>
      </c>
      <c r="AB1160" s="36">
        <v>1160</v>
      </c>
    </row>
    <row r="1161" spans="27:28" ht="13.5" hidden="1">
      <c r="AA1161" s="188">
        <f>+'ごみ処理概要'!B1161</f>
        <v>0</v>
      </c>
      <c r="AB1161" s="36">
        <v>1161</v>
      </c>
    </row>
    <row r="1162" spans="27:28" ht="13.5" hidden="1">
      <c r="AA1162" s="188">
        <f>+'ごみ処理概要'!B1162</f>
        <v>0</v>
      </c>
      <c r="AB1162" s="36">
        <v>1162</v>
      </c>
    </row>
    <row r="1163" spans="27:28" ht="13.5" hidden="1">
      <c r="AA1163" s="188">
        <f>+'ごみ処理概要'!B1163</f>
        <v>0</v>
      </c>
      <c r="AB1163" s="36">
        <v>1163</v>
      </c>
    </row>
    <row r="1164" spans="27:28" ht="13.5" hidden="1">
      <c r="AA1164" s="188">
        <f>+'ごみ処理概要'!B1164</f>
        <v>0</v>
      </c>
      <c r="AB1164" s="36">
        <v>1164</v>
      </c>
    </row>
    <row r="1165" spans="27:28" ht="13.5" hidden="1">
      <c r="AA1165" s="188">
        <f>+'ごみ処理概要'!B1165</f>
        <v>0</v>
      </c>
      <c r="AB1165" s="36">
        <v>1165</v>
      </c>
    </row>
    <row r="1166" spans="27:28" ht="13.5" hidden="1">
      <c r="AA1166" s="188">
        <f>+'ごみ処理概要'!B1166</f>
        <v>0</v>
      </c>
      <c r="AB1166" s="36">
        <v>1166</v>
      </c>
    </row>
    <row r="1167" spans="27:28" ht="13.5" hidden="1">
      <c r="AA1167" s="188">
        <f>+'ごみ処理概要'!B1167</f>
        <v>0</v>
      </c>
      <c r="AB1167" s="36">
        <v>1167</v>
      </c>
    </row>
    <row r="1168" spans="27:28" ht="13.5" hidden="1">
      <c r="AA1168" s="188">
        <f>+'ごみ処理概要'!B1168</f>
        <v>0</v>
      </c>
      <c r="AB1168" s="36">
        <v>1168</v>
      </c>
    </row>
    <row r="1169" spans="27:28" ht="13.5" hidden="1">
      <c r="AA1169" s="188">
        <f>+'ごみ処理概要'!B1169</f>
        <v>0</v>
      </c>
      <c r="AB1169" s="36">
        <v>1169</v>
      </c>
    </row>
    <row r="1170" spans="27:28" ht="13.5" hidden="1">
      <c r="AA1170" s="188">
        <f>+'ごみ処理概要'!B1170</f>
        <v>0</v>
      </c>
      <c r="AB1170" s="36">
        <v>1170</v>
      </c>
    </row>
    <row r="1171" spans="27:28" ht="13.5" hidden="1">
      <c r="AA1171" s="188">
        <f>+'ごみ処理概要'!B1171</f>
        <v>0</v>
      </c>
      <c r="AB1171" s="36">
        <v>1171</v>
      </c>
    </row>
    <row r="1172" spans="27:28" ht="13.5" hidden="1">
      <c r="AA1172" s="188">
        <f>+'ごみ処理概要'!B1172</f>
        <v>0</v>
      </c>
      <c r="AB1172" s="36">
        <v>1172</v>
      </c>
    </row>
    <row r="1173" spans="27:28" ht="13.5" hidden="1">
      <c r="AA1173" s="188">
        <f>+'ごみ処理概要'!B1173</f>
        <v>0</v>
      </c>
      <c r="AB1173" s="36">
        <v>1173</v>
      </c>
    </row>
    <row r="1174" spans="27:28" ht="13.5" hidden="1">
      <c r="AA1174" s="188">
        <f>+'ごみ処理概要'!B1174</f>
        <v>0</v>
      </c>
      <c r="AB1174" s="36">
        <v>1174</v>
      </c>
    </row>
    <row r="1175" spans="27:28" ht="13.5" hidden="1">
      <c r="AA1175" s="188">
        <f>+'ごみ処理概要'!B1175</f>
        <v>0</v>
      </c>
      <c r="AB1175" s="36">
        <v>1175</v>
      </c>
    </row>
    <row r="1176" spans="27:28" ht="13.5" hidden="1">
      <c r="AA1176" s="188">
        <f>+'ごみ処理概要'!B1176</f>
        <v>0</v>
      </c>
      <c r="AB1176" s="36">
        <v>1176</v>
      </c>
    </row>
    <row r="1177" spans="27:28" ht="13.5" hidden="1">
      <c r="AA1177" s="188">
        <f>+'ごみ処理概要'!B1177</f>
        <v>0</v>
      </c>
      <c r="AB1177" s="36">
        <v>1177</v>
      </c>
    </row>
    <row r="1178" spans="27:28" ht="13.5" hidden="1">
      <c r="AA1178" s="188">
        <f>+'ごみ処理概要'!B1178</f>
        <v>0</v>
      </c>
      <c r="AB1178" s="36">
        <v>1178</v>
      </c>
    </row>
    <row r="1179" spans="27:28" ht="13.5" hidden="1">
      <c r="AA1179" s="188">
        <f>+'ごみ処理概要'!B1179</f>
        <v>0</v>
      </c>
      <c r="AB1179" s="36">
        <v>1179</v>
      </c>
    </row>
    <row r="1180" spans="27:28" ht="13.5" hidden="1">
      <c r="AA1180" s="188">
        <f>+'ごみ処理概要'!B1180</f>
        <v>0</v>
      </c>
      <c r="AB1180" s="36">
        <v>1180</v>
      </c>
    </row>
    <row r="1181" spans="27:28" ht="13.5" hidden="1">
      <c r="AA1181" s="188">
        <f>+'ごみ処理概要'!B1181</f>
        <v>0</v>
      </c>
      <c r="AB1181" s="36">
        <v>1181</v>
      </c>
    </row>
    <row r="1182" spans="27:28" ht="13.5" hidden="1">
      <c r="AA1182" s="188">
        <f>+'ごみ処理概要'!B1182</f>
        <v>0</v>
      </c>
      <c r="AB1182" s="36">
        <v>1182</v>
      </c>
    </row>
    <row r="1183" spans="27:28" ht="13.5" hidden="1">
      <c r="AA1183" s="188">
        <f>+'ごみ処理概要'!B1183</f>
        <v>0</v>
      </c>
      <c r="AB1183" s="36">
        <v>1183</v>
      </c>
    </row>
    <row r="1184" spans="27:28" ht="13.5" hidden="1">
      <c r="AA1184" s="188">
        <f>+'ごみ処理概要'!B1184</f>
        <v>0</v>
      </c>
      <c r="AB1184" s="36">
        <v>1184</v>
      </c>
    </row>
    <row r="1185" spans="27:28" ht="13.5" hidden="1">
      <c r="AA1185" s="188">
        <f>+'ごみ処理概要'!B1185</f>
        <v>0</v>
      </c>
      <c r="AB1185" s="36">
        <v>1185</v>
      </c>
    </row>
    <row r="1186" spans="27:28" ht="13.5" hidden="1">
      <c r="AA1186" s="188">
        <f>+'ごみ処理概要'!B1186</f>
        <v>0</v>
      </c>
      <c r="AB1186" s="36">
        <v>1186</v>
      </c>
    </row>
    <row r="1187" spans="27:28" ht="13.5" hidden="1">
      <c r="AA1187" s="188">
        <f>+'ごみ処理概要'!B1187</f>
        <v>0</v>
      </c>
      <c r="AB1187" s="36">
        <v>1187</v>
      </c>
    </row>
    <row r="1188" spans="27:28" ht="13.5" hidden="1">
      <c r="AA1188" s="188">
        <f>+'ごみ処理概要'!B1188</f>
        <v>0</v>
      </c>
      <c r="AB1188" s="36">
        <v>1188</v>
      </c>
    </row>
    <row r="1189" spans="27:28" ht="13.5" hidden="1">
      <c r="AA1189" s="188">
        <f>+'ごみ処理概要'!B1189</f>
        <v>0</v>
      </c>
      <c r="AB1189" s="36">
        <v>1189</v>
      </c>
    </row>
    <row r="1190" spans="27:28" ht="13.5" hidden="1">
      <c r="AA1190" s="188">
        <f>+'ごみ処理概要'!B1190</f>
        <v>0</v>
      </c>
      <c r="AB1190" s="36">
        <v>1190</v>
      </c>
    </row>
    <row r="1191" spans="27:28" ht="13.5" hidden="1">
      <c r="AA1191" s="188">
        <f>+'ごみ処理概要'!B1191</f>
        <v>0</v>
      </c>
      <c r="AB1191" s="36">
        <v>1191</v>
      </c>
    </row>
    <row r="1192" spans="27:28" ht="13.5" hidden="1">
      <c r="AA1192" s="188">
        <f>+'ごみ処理概要'!B1192</f>
        <v>0</v>
      </c>
      <c r="AB1192" s="36">
        <v>1192</v>
      </c>
    </row>
    <row r="1193" spans="27:28" ht="13.5" hidden="1">
      <c r="AA1193" s="188">
        <f>+'ごみ処理概要'!B1193</f>
        <v>0</v>
      </c>
      <c r="AB1193" s="36">
        <v>1193</v>
      </c>
    </row>
    <row r="1194" spans="27:28" ht="13.5" hidden="1">
      <c r="AA1194" s="188">
        <f>+'ごみ処理概要'!B1194</f>
        <v>0</v>
      </c>
      <c r="AB1194" s="36">
        <v>1194</v>
      </c>
    </row>
    <row r="1195" spans="27:28" ht="13.5" hidden="1">
      <c r="AA1195" s="188">
        <f>+'ごみ処理概要'!B1195</f>
        <v>0</v>
      </c>
      <c r="AB1195" s="36">
        <v>1195</v>
      </c>
    </row>
    <row r="1196" spans="27:28" ht="13.5" hidden="1">
      <c r="AA1196" s="188">
        <f>+'ごみ処理概要'!B1196</f>
        <v>0</v>
      </c>
      <c r="AB1196" s="36">
        <v>1196</v>
      </c>
    </row>
    <row r="1197" spans="27:28" ht="13.5" hidden="1">
      <c r="AA1197" s="188">
        <f>+'ごみ処理概要'!B1197</f>
        <v>0</v>
      </c>
      <c r="AB1197" s="36">
        <v>1197</v>
      </c>
    </row>
    <row r="1198" spans="27:28" ht="13.5" hidden="1">
      <c r="AA1198" s="188">
        <f>+'ごみ処理概要'!B1198</f>
        <v>0</v>
      </c>
      <c r="AB1198" s="36">
        <v>1198</v>
      </c>
    </row>
    <row r="1199" spans="27:28" ht="13.5" hidden="1">
      <c r="AA1199" s="188">
        <f>+'ごみ処理概要'!B1199</f>
        <v>0</v>
      </c>
      <c r="AB1199" s="36">
        <v>1199</v>
      </c>
    </row>
    <row r="1200" spans="27:28" ht="13.5" hidden="1">
      <c r="AA1200" s="188">
        <f>+'ごみ処理概要'!B1200</f>
        <v>0</v>
      </c>
      <c r="AB1200" s="36">
        <v>1200</v>
      </c>
    </row>
    <row r="1201" spans="27:28" ht="13.5" hidden="1">
      <c r="AA1201" s="188">
        <f>+'ごみ処理概要'!B1201</f>
        <v>0</v>
      </c>
      <c r="AB1201" s="36">
        <v>1201</v>
      </c>
    </row>
    <row r="1202" spans="27:28" ht="13.5" hidden="1">
      <c r="AA1202" s="188">
        <f>+'ごみ処理概要'!B1202</f>
        <v>0</v>
      </c>
      <c r="AB1202" s="36">
        <v>1202</v>
      </c>
    </row>
    <row r="1203" spans="27:28" ht="13.5" hidden="1">
      <c r="AA1203" s="188">
        <f>+'ごみ処理概要'!B1203</f>
        <v>0</v>
      </c>
      <c r="AB1203" s="36">
        <v>1203</v>
      </c>
    </row>
    <row r="1204" spans="27:28" ht="13.5" hidden="1">
      <c r="AA1204" s="188">
        <f>+'ごみ処理概要'!B1204</f>
        <v>0</v>
      </c>
      <c r="AB1204" s="36">
        <v>1204</v>
      </c>
    </row>
    <row r="1205" spans="27:28" ht="13.5" hidden="1">
      <c r="AA1205" s="188">
        <f>+'ごみ処理概要'!B1205</f>
        <v>0</v>
      </c>
      <c r="AB1205" s="36">
        <v>1205</v>
      </c>
    </row>
    <row r="1206" spans="27:28" ht="13.5" hidden="1">
      <c r="AA1206" s="188">
        <f>+'ごみ処理概要'!B1206</f>
        <v>0</v>
      </c>
      <c r="AB1206" s="36">
        <v>1206</v>
      </c>
    </row>
    <row r="1207" spans="27:28" ht="13.5" hidden="1">
      <c r="AA1207" s="188">
        <f>+'ごみ処理概要'!B1207</f>
        <v>0</v>
      </c>
      <c r="AB1207" s="36">
        <v>1207</v>
      </c>
    </row>
    <row r="1208" spans="27:28" ht="13.5" hidden="1">
      <c r="AA1208" s="188">
        <f>+'ごみ処理概要'!B1208</f>
        <v>0</v>
      </c>
      <c r="AB1208" s="36">
        <v>1208</v>
      </c>
    </row>
    <row r="1209" spans="27:28" ht="13.5" hidden="1">
      <c r="AA1209" s="188">
        <f>+'ごみ処理概要'!B1209</f>
        <v>0</v>
      </c>
      <c r="AB1209" s="36">
        <v>1209</v>
      </c>
    </row>
    <row r="1210" spans="27:28" ht="13.5" hidden="1">
      <c r="AA1210" s="188">
        <f>+'ごみ処理概要'!B1210</f>
        <v>0</v>
      </c>
      <c r="AB1210" s="36">
        <v>1210</v>
      </c>
    </row>
    <row r="1211" spans="27:28" ht="13.5" hidden="1">
      <c r="AA1211" s="188">
        <f>+'ごみ処理概要'!B1211</f>
        <v>0</v>
      </c>
      <c r="AB1211" s="36">
        <v>1211</v>
      </c>
    </row>
    <row r="1212" spans="27:28" ht="13.5" hidden="1">
      <c r="AA1212" s="188">
        <f>+'ごみ処理概要'!B1212</f>
        <v>0</v>
      </c>
      <c r="AB1212" s="36">
        <v>1212</v>
      </c>
    </row>
    <row r="1213" spans="27:28" ht="13.5" hidden="1">
      <c r="AA1213" s="188">
        <f>+'ごみ処理概要'!B1213</f>
        <v>0</v>
      </c>
      <c r="AB1213" s="36">
        <v>1213</v>
      </c>
    </row>
    <row r="1214" spans="27:28" ht="13.5" hidden="1">
      <c r="AA1214" s="188">
        <f>+'ごみ処理概要'!B1214</f>
        <v>0</v>
      </c>
      <c r="AB1214" s="36">
        <v>1214</v>
      </c>
    </row>
    <row r="1215" spans="27:28" ht="13.5" hidden="1">
      <c r="AA1215" s="188">
        <f>+'ごみ処理概要'!B1215</f>
        <v>0</v>
      </c>
      <c r="AB1215" s="36">
        <v>1215</v>
      </c>
    </row>
    <row r="1216" spans="27:28" ht="13.5" hidden="1">
      <c r="AA1216" s="188">
        <f>+'ごみ処理概要'!B1216</f>
        <v>0</v>
      </c>
      <c r="AB1216" s="36">
        <v>1216</v>
      </c>
    </row>
    <row r="1217" spans="27:28" ht="13.5" hidden="1">
      <c r="AA1217" s="188">
        <f>+'ごみ処理概要'!B1217</f>
        <v>0</v>
      </c>
      <c r="AB1217" s="36">
        <v>1217</v>
      </c>
    </row>
    <row r="1218" spans="27:28" ht="13.5" hidden="1">
      <c r="AA1218" s="188">
        <f>+'ごみ処理概要'!B1218</f>
        <v>0</v>
      </c>
      <c r="AB1218" s="36">
        <v>1218</v>
      </c>
    </row>
    <row r="1219" spans="27:28" ht="13.5" hidden="1">
      <c r="AA1219" s="188">
        <f>+'ごみ処理概要'!B1219</f>
        <v>0</v>
      </c>
      <c r="AB1219" s="36">
        <v>1219</v>
      </c>
    </row>
    <row r="1220" spans="27:28" ht="13.5" hidden="1">
      <c r="AA1220" s="188">
        <f>+'ごみ処理概要'!B1220</f>
        <v>0</v>
      </c>
      <c r="AB1220" s="36">
        <v>1220</v>
      </c>
    </row>
    <row r="1221" spans="27:28" ht="13.5" hidden="1">
      <c r="AA1221" s="188">
        <f>+'ごみ処理概要'!B1221</f>
        <v>0</v>
      </c>
      <c r="AB1221" s="36">
        <v>1221</v>
      </c>
    </row>
    <row r="1222" spans="27:28" ht="13.5" hidden="1">
      <c r="AA1222" s="188">
        <f>+'ごみ処理概要'!B1222</f>
        <v>0</v>
      </c>
      <c r="AB1222" s="36">
        <v>1222</v>
      </c>
    </row>
    <row r="1223" spans="27:28" ht="13.5" hidden="1">
      <c r="AA1223" s="188">
        <f>+'ごみ処理概要'!B1223</f>
        <v>0</v>
      </c>
      <c r="AB1223" s="36">
        <v>1223</v>
      </c>
    </row>
    <row r="1224" spans="27:28" ht="13.5" hidden="1">
      <c r="AA1224" s="188">
        <f>+'ごみ処理概要'!B1224</f>
        <v>0</v>
      </c>
      <c r="AB1224" s="36">
        <v>1224</v>
      </c>
    </row>
    <row r="1225" spans="27:28" ht="13.5" hidden="1">
      <c r="AA1225" s="188">
        <f>+'ごみ処理概要'!B1225</f>
        <v>0</v>
      </c>
      <c r="AB1225" s="36">
        <v>1225</v>
      </c>
    </row>
    <row r="1226" spans="27:28" ht="13.5" hidden="1">
      <c r="AA1226" s="188">
        <f>+'ごみ処理概要'!B1226</f>
        <v>0</v>
      </c>
      <c r="AB1226" s="36">
        <v>1226</v>
      </c>
    </row>
    <row r="1227" spans="27:28" ht="13.5" hidden="1">
      <c r="AA1227" s="188">
        <f>+'ごみ処理概要'!B1227</f>
        <v>0</v>
      </c>
      <c r="AB1227" s="36">
        <v>1227</v>
      </c>
    </row>
    <row r="1228" spans="27:28" ht="13.5" hidden="1">
      <c r="AA1228" s="188">
        <f>+'ごみ処理概要'!B1228</f>
        <v>0</v>
      </c>
      <c r="AB1228" s="36">
        <v>1228</v>
      </c>
    </row>
    <row r="1229" spans="27:28" ht="13.5" hidden="1">
      <c r="AA1229" s="188">
        <f>+'ごみ処理概要'!B1229</f>
        <v>0</v>
      </c>
      <c r="AB1229" s="36">
        <v>1229</v>
      </c>
    </row>
    <row r="1230" spans="27:28" ht="13.5" hidden="1">
      <c r="AA1230" s="188">
        <f>+'ごみ処理概要'!B1230</f>
        <v>0</v>
      </c>
      <c r="AB1230" s="36">
        <v>1230</v>
      </c>
    </row>
    <row r="1231" spans="27:28" ht="13.5" hidden="1">
      <c r="AA1231" s="188">
        <f>+'ごみ処理概要'!B1231</f>
        <v>0</v>
      </c>
      <c r="AB1231" s="36">
        <v>1231</v>
      </c>
    </row>
    <row r="1232" spans="27:28" ht="13.5" hidden="1">
      <c r="AA1232" s="188">
        <f>+'ごみ処理概要'!B1232</f>
        <v>0</v>
      </c>
      <c r="AB1232" s="36">
        <v>1232</v>
      </c>
    </row>
    <row r="1233" spans="27:28" ht="13.5" hidden="1">
      <c r="AA1233" s="188">
        <f>+'ごみ処理概要'!B1233</f>
        <v>0</v>
      </c>
      <c r="AB1233" s="36">
        <v>1233</v>
      </c>
    </row>
    <row r="1234" spans="27:28" ht="13.5" hidden="1">
      <c r="AA1234" s="188">
        <f>+'ごみ処理概要'!B1234</f>
        <v>0</v>
      </c>
      <c r="AB1234" s="36">
        <v>1234</v>
      </c>
    </row>
    <row r="1235" spans="27:28" ht="13.5" hidden="1">
      <c r="AA1235" s="188">
        <f>+'ごみ処理概要'!B1235</f>
        <v>0</v>
      </c>
      <c r="AB1235" s="36">
        <v>1235</v>
      </c>
    </row>
    <row r="1236" spans="27:28" ht="13.5" hidden="1">
      <c r="AA1236" s="188">
        <f>+'ごみ処理概要'!B1236</f>
        <v>0</v>
      </c>
      <c r="AB1236" s="36">
        <v>1236</v>
      </c>
    </row>
    <row r="1237" spans="27:28" ht="13.5" hidden="1">
      <c r="AA1237" s="188">
        <f>+'ごみ処理概要'!B1237</f>
        <v>0</v>
      </c>
      <c r="AB1237" s="36">
        <v>1237</v>
      </c>
    </row>
    <row r="1238" spans="27:28" ht="13.5" hidden="1">
      <c r="AA1238" s="188">
        <f>+'ごみ処理概要'!B1238</f>
        <v>0</v>
      </c>
      <c r="AB1238" s="36">
        <v>1238</v>
      </c>
    </row>
    <row r="1239" spans="27:28" ht="13.5" hidden="1">
      <c r="AA1239" s="188">
        <f>+'ごみ処理概要'!B1239</f>
        <v>0</v>
      </c>
      <c r="AB1239" s="36">
        <v>1239</v>
      </c>
    </row>
    <row r="1240" spans="27:28" ht="13.5" hidden="1">
      <c r="AA1240" s="188">
        <f>+'ごみ処理概要'!B1240</f>
        <v>0</v>
      </c>
      <c r="AB1240" s="36">
        <v>1240</v>
      </c>
    </row>
    <row r="1241" spans="27:28" ht="13.5" hidden="1">
      <c r="AA1241" s="188">
        <f>+'ごみ処理概要'!B1241</f>
        <v>0</v>
      </c>
      <c r="AB1241" s="36">
        <v>1241</v>
      </c>
    </row>
    <row r="1242" spans="27:28" ht="13.5" hidden="1">
      <c r="AA1242" s="188">
        <f>+'ごみ処理概要'!B1242</f>
        <v>0</v>
      </c>
      <c r="AB1242" s="36">
        <v>1242</v>
      </c>
    </row>
    <row r="1243" spans="27:28" ht="13.5" hidden="1">
      <c r="AA1243" s="188">
        <f>+'ごみ処理概要'!B1243</f>
        <v>0</v>
      </c>
      <c r="AB1243" s="36">
        <v>1243</v>
      </c>
    </row>
    <row r="1244" spans="27:28" ht="13.5" hidden="1">
      <c r="AA1244" s="188">
        <f>+'ごみ処理概要'!B1244</f>
        <v>0</v>
      </c>
      <c r="AB1244" s="36">
        <v>1244</v>
      </c>
    </row>
    <row r="1245" spans="27:28" ht="13.5" hidden="1">
      <c r="AA1245" s="188">
        <f>+'ごみ処理概要'!B1245</f>
        <v>0</v>
      </c>
      <c r="AB1245" s="36">
        <v>1245</v>
      </c>
    </row>
    <row r="1246" spans="27:28" ht="13.5" hidden="1">
      <c r="AA1246" s="188">
        <f>+'ごみ処理概要'!B1246</f>
        <v>0</v>
      </c>
      <c r="AB1246" s="36">
        <v>1246</v>
      </c>
    </row>
    <row r="1247" spans="27:28" ht="13.5" hidden="1">
      <c r="AA1247" s="188">
        <f>+'ごみ処理概要'!B1247</f>
        <v>0</v>
      </c>
      <c r="AB1247" s="36">
        <v>1247</v>
      </c>
    </row>
    <row r="1248" spans="27:28" ht="13.5" hidden="1">
      <c r="AA1248" s="188">
        <f>+'ごみ処理概要'!B1248</f>
        <v>0</v>
      </c>
      <c r="AB1248" s="36">
        <v>1248</v>
      </c>
    </row>
    <row r="1249" spans="27:28" ht="13.5" hidden="1">
      <c r="AA1249" s="188">
        <f>+'ごみ処理概要'!B1249</f>
        <v>0</v>
      </c>
      <c r="AB1249" s="36">
        <v>1249</v>
      </c>
    </row>
    <row r="1250" spans="27:28" ht="13.5" hidden="1">
      <c r="AA1250" s="188">
        <f>+'ごみ処理概要'!B1250</f>
        <v>0</v>
      </c>
      <c r="AB1250" s="36">
        <v>1250</v>
      </c>
    </row>
    <row r="1251" spans="27:28" ht="13.5" hidden="1">
      <c r="AA1251" s="188">
        <f>+'ごみ処理概要'!B1251</f>
        <v>0</v>
      </c>
      <c r="AB1251" s="36">
        <v>1251</v>
      </c>
    </row>
    <row r="1252" spans="27:28" ht="13.5" hidden="1">
      <c r="AA1252" s="188">
        <f>+'ごみ処理概要'!B1252</f>
        <v>0</v>
      </c>
      <c r="AB1252" s="36">
        <v>1252</v>
      </c>
    </row>
    <row r="1253" spans="27:28" ht="13.5" hidden="1">
      <c r="AA1253" s="188">
        <f>+'ごみ処理概要'!B1253</f>
        <v>0</v>
      </c>
      <c r="AB1253" s="36">
        <v>1253</v>
      </c>
    </row>
    <row r="1254" spans="27:28" ht="13.5" hidden="1">
      <c r="AA1254" s="188">
        <f>+'ごみ処理概要'!B1254</f>
        <v>0</v>
      </c>
      <c r="AB1254" s="36">
        <v>1254</v>
      </c>
    </row>
    <row r="1255" spans="27:28" ht="13.5" hidden="1">
      <c r="AA1255" s="188">
        <f>+'ごみ処理概要'!B1255</f>
        <v>0</v>
      </c>
      <c r="AB1255" s="36">
        <v>1255</v>
      </c>
    </row>
    <row r="1256" spans="27:28" ht="13.5" hidden="1">
      <c r="AA1256" s="188">
        <f>+'ごみ処理概要'!B1256</f>
        <v>0</v>
      </c>
      <c r="AB1256" s="36">
        <v>1256</v>
      </c>
    </row>
    <row r="1257" spans="27:28" ht="13.5" hidden="1">
      <c r="AA1257" s="188">
        <f>+'ごみ処理概要'!B1257</f>
        <v>0</v>
      </c>
      <c r="AB1257" s="36">
        <v>1257</v>
      </c>
    </row>
    <row r="1258" spans="27:28" ht="13.5" hidden="1">
      <c r="AA1258" s="188">
        <f>+'ごみ処理概要'!B1258</f>
        <v>0</v>
      </c>
      <c r="AB1258" s="36">
        <v>1258</v>
      </c>
    </row>
    <row r="1259" spans="27:28" ht="13.5" hidden="1">
      <c r="AA1259" s="188">
        <f>+'ごみ処理概要'!B1259</f>
        <v>0</v>
      </c>
      <c r="AB1259" s="36">
        <v>1259</v>
      </c>
    </row>
    <row r="1260" spans="27:28" ht="13.5" hidden="1">
      <c r="AA1260" s="188">
        <f>+'ごみ処理概要'!B1260</f>
        <v>0</v>
      </c>
      <c r="AB1260" s="36">
        <v>1260</v>
      </c>
    </row>
    <row r="1261" spans="27:28" ht="13.5" hidden="1">
      <c r="AA1261" s="188">
        <f>+'ごみ処理概要'!B1261</f>
        <v>0</v>
      </c>
      <c r="AB1261" s="36">
        <v>1261</v>
      </c>
    </row>
    <row r="1262" spans="27:28" ht="13.5" hidden="1">
      <c r="AA1262" s="188">
        <f>+'ごみ処理概要'!B1262</f>
        <v>0</v>
      </c>
      <c r="AB1262" s="36">
        <v>1262</v>
      </c>
    </row>
    <row r="1263" spans="27:28" ht="13.5" hidden="1">
      <c r="AA1263" s="188">
        <f>+'ごみ処理概要'!B1263</f>
        <v>0</v>
      </c>
      <c r="AB1263" s="36">
        <v>1263</v>
      </c>
    </row>
    <row r="1264" spans="27:28" ht="13.5" hidden="1">
      <c r="AA1264" s="188">
        <f>+'ごみ処理概要'!B1264</f>
        <v>0</v>
      </c>
      <c r="AB1264" s="36">
        <v>1264</v>
      </c>
    </row>
    <row r="1265" spans="27:28" ht="13.5" hidden="1">
      <c r="AA1265" s="188">
        <f>+'ごみ処理概要'!B1265</f>
        <v>0</v>
      </c>
      <c r="AB1265" s="36">
        <v>1265</v>
      </c>
    </row>
    <row r="1266" spans="27:28" ht="13.5" hidden="1">
      <c r="AA1266" s="188">
        <f>+'ごみ処理概要'!B1266</f>
        <v>0</v>
      </c>
      <c r="AB1266" s="36">
        <v>1266</v>
      </c>
    </row>
    <row r="1267" spans="27:28" ht="13.5" hidden="1">
      <c r="AA1267" s="188">
        <f>+'ごみ処理概要'!B1267</f>
        <v>0</v>
      </c>
      <c r="AB1267" s="36">
        <v>1267</v>
      </c>
    </row>
    <row r="1268" spans="27:28" ht="13.5" hidden="1">
      <c r="AA1268" s="188">
        <f>+'ごみ処理概要'!B1268</f>
        <v>0</v>
      </c>
      <c r="AB1268" s="36">
        <v>1268</v>
      </c>
    </row>
    <row r="1269" spans="27:28" ht="13.5" hidden="1">
      <c r="AA1269" s="188">
        <f>+'ごみ処理概要'!B1269</f>
        <v>0</v>
      </c>
      <c r="AB1269" s="36">
        <v>1269</v>
      </c>
    </row>
    <row r="1270" spans="27:28" ht="13.5" hidden="1">
      <c r="AA1270" s="188">
        <f>+'ごみ処理概要'!B1270</f>
        <v>0</v>
      </c>
      <c r="AB1270" s="36">
        <v>1270</v>
      </c>
    </row>
    <row r="1271" spans="27:28" ht="13.5" hidden="1">
      <c r="AA1271" s="188">
        <f>+'ごみ処理概要'!B1271</f>
        <v>0</v>
      </c>
      <c r="AB1271" s="36">
        <v>1271</v>
      </c>
    </row>
    <row r="1272" spans="27:28" ht="13.5" hidden="1">
      <c r="AA1272" s="188">
        <f>+'ごみ処理概要'!B1272</f>
        <v>0</v>
      </c>
      <c r="AB1272" s="36">
        <v>1272</v>
      </c>
    </row>
    <row r="1273" spans="27:28" ht="13.5" hidden="1">
      <c r="AA1273" s="188">
        <f>+'ごみ処理概要'!B1273</f>
        <v>0</v>
      </c>
      <c r="AB1273" s="36">
        <v>1273</v>
      </c>
    </row>
    <row r="1274" spans="27:28" ht="13.5" hidden="1">
      <c r="AA1274" s="188">
        <f>+'ごみ処理概要'!B1274</f>
        <v>0</v>
      </c>
      <c r="AB1274" s="36">
        <v>1274</v>
      </c>
    </row>
    <row r="1275" spans="27:28" ht="13.5" hidden="1">
      <c r="AA1275" s="188">
        <f>+'ごみ処理概要'!B1275</f>
        <v>0</v>
      </c>
      <c r="AB1275" s="36">
        <v>1275</v>
      </c>
    </row>
    <row r="1276" spans="27:28" ht="13.5" hidden="1">
      <c r="AA1276" s="188">
        <f>+'ごみ処理概要'!B1276</f>
        <v>0</v>
      </c>
      <c r="AB1276" s="36">
        <v>1276</v>
      </c>
    </row>
    <row r="1277" spans="27:28" ht="13.5" hidden="1">
      <c r="AA1277" s="188">
        <f>+'ごみ処理概要'!B1277</f>
        <v>0</v>
      </c>
      <c r="AB1277" s="36">
        <v>1277</v>
      </c>
    </row>
    <row r="1278" spans="27:28" ht="13.5" hidden="1">
      <c r="AA1278" s="188">
        <f>+'ごみ処理概要'!B1278</f>
        <v>0</v>
      </c>
      <c r="AB1278" s="36">
        <v>1278</v>
      </c>
    </row>
    <row r="1279" spans="27:28" ht="13.5" hidden="1">
      <c r="AA1279" s="188">
        <f>+'ごみ処理概要'!B1279</f>
        <v>0</v>
      </c>
      <c r="AB1279" s="36">
        <v>1279</v>
      </c>
    </row>
    <row r="1280" spans="27:28" ht="13.5" hidden="1">
      <c r="AA1280" s="188">
        <f>+'ごみ処理概要'!B1280</f>
        <v>0</v>
      </c>
      <c r="AB1280" s="36">
        <v>1280</v>
      </c>
    </row>
    <row r="1281" spans="27:28" ht="13.5" hidden="1">
      <c r="AA1281" s="188">
        <f>+'ごみ処理概要'!B1281</f>
        <v>0</v>
      </c>
      <c r="AB1281" s="36">
        <v>1281</v>
      </c>
    </row>
    <row r="1282" spans="27:28" ht="13.5" hidden="1">
      <c r="AA1282" s="188">
        <f>+'ごみ処理概要'!B1282</f>
        <v>0</v>
      </c>
      <c r="AB1282" s="36">
        <v>1282</v>
      </c>
    </row>
    <row r="1283" spans="27:28" ht="13.5" hidden="1">
      <c r="AA1283" s="188">
        <f>+'ごみ処理概要'!B1283</f>
        <v>0</v>
      </c>
      <c r="AB1283" s="36">
        <v>1283</v>
      </c>
    </row>
    <row r="1284" spans="27:28" ht="13.5" hidden="1">
      <c r="AA1284" s="188">
        <f>+'ごみ処理概要'!B1284</f>
        <v>0</v>
      </c>
      <c r="AB1284" s="36">
        <v>1284</v>
      </c>
    </row>
    <row r="1285" spans="27:28" ht="13.5" hidden="1">
      <c r="AA1285" s="188">
        <f>+'ごみ処理概要'!B1285</f>
        <v>0</v>
      </c>
      <c r="AB1285" s="36">
        <v>1285</v>
      </c>
    </row>
    <row r="1286" spans="27:28" ht="13.5" hidden="1">
      <c r="AA1286" s="188">
        <f>+'ごみ処理概要'!B1286</f>
        <v>0</v>
      </c>
      <c r="AB1286" s="36">
        <v>1286</v>
      </c>
    </row>
    <row r="1287" spans="27:28" ht="13.5" hidden="1">
      <c r="AA1287" s="188">
        <f>+'ごみ処理概要'!B1287</f>
        <v>0</v>
      </c>
      <c r="AB1287" s="36">
        <v>1287</v>
      </c>
    </row>
    <row r="1288" spans="27:28" ht="13.5" hidden="1">
      <c r="AA1288" s="188">
        <f>+'ごみ処理概要'!B1288</f>
        <v>0</v>
      </c>
      <c r="AB1288" s="36">
        <v>1288</v>
      </c>
    </row>
    <row r="1289" spans="27:28" ht="13.5" hidden="1">
      <c r="AA1289" s="188">
        <f>+'ごみ処理概要'!B1289</f>
        <v>0</v>
      </c>
      <c r="AB1289" s="36">
        <v>1289</v>
      </c>
    </row>
    <row r="1290" spans="27:28" ht="13.5" hidden="1">
      <c r="AA1290" s="188">
        <f>+'ごみ処理概要'!B1290</f>
        <v>0</v>
      </c>
      <c r="AB1290" s="36">
        <v>1290</v>
      </c>
    </row>
    <row r="1291" spans="27:28" ht="13.5" hidden="1">
      <c r="AA1291" s="188">
        <f>+'ごみ処理概要'!B1291</f>
        <v>0</v>
      </c>
      <c r="AB1291" s="36">
        <v>1291</v>
      </c>
    </row>
    <row r="1292" spans="27:28" ht="13.5" hidden="1">
      <c r="AA1292" s="188">
        <f>+'ごみ処理概要'!B1292</f>
        <v>0</v>
      </c>
      <c r="AB1292" s="36">
        <v>1292</v>
      </c>
    </row>
    <row r="1293" spans="27:28" ht="13.5" hidden="1">
      <c r="AA1293" s="188">
        <f>+'ごみ処理概要'!B1293</f>
        <v>0</v>
      </c>
      <c r="AB1293" s="36">
        <v>1293</v>
      </c>
    </row>
    <row r="1294" spans="27:28" ht="13.5" hidden="1">
      <c r="AA1294" s="188">
        <f>+'ごみ処理概要'!B1294</f>
        <v>0</v>
      </c>
      <c r="AB1294" s="36">
        <v>1294</v>
      </c>
    </row>
    <row r="1295" spans="27:28" ht="13.5" hidden="1">
      <c r="AA1295" s="188">
        <f>+'ごみ処理概要'!B1295</f>
        <v>0</v>
      </c>
      <c r="AB1295" s="36">
        <v>1295</v>
      </c>
    </row>
    <row r="1296" spans="27:28" ht="13.5" hidden="1">
      <c r="AA1296" s="188">
        <f>+'ごみ処理概要'!B1296</f>
        <v>0</v>
      </c>
      <c r="AB1296" s="36">
        <v>1296</v>
      </c>
    </row>
    <row r="1297" spans="27:28" ht="13.5" hidden="1">
      <c r="AA1297" s="188">
        <f>+'ごみ処理概要'!B1297</f>
        <v>0</v>
      </c>
      <c r="AB1297" s="36">
        <v>1297</v>
      </c>
    </row>
    <row r="1298" spans="27:28" ht="13.5" hidden="1">
      <c r="AA1298" s="188">
        <f>+'ごみ処理概要'!B1298</f>
        <v>0</v>
      </c>
      <c r="AB1298" s="36">
        <v>1298</v>
      </c>
    </row>
    <row r="1299" spans="27:28" ht="13.5" hidden="1">
      <c r="AA1299" s="188">
        <f>+'ごみ処理概要'!B1299</f>
        <v>0</v>
      </c>
      <c r="AB1299" s="36">
        <v>1299</v>
      </c>
    </row>
    <row r="1300" spans="27:28" ht="13.5" hidden="1">
      <c r="AA1300" s="188">
        <f>+'ごみ処理概要'!B1300</f>
        <v>0</v>
      </c>
      <c r="AB1300" s="36">
        <v>1300</v>
      </c>
    </row>
    <row r="1301" spans="27:28" ht="13.5" hidden="1">
      <c r="AA1301" s="188">
        <f>+'ごみ処理概要'!B1301</f>
        <v>0</v>
      </c>
      <c r="AB1301" s="36">
        <v>1301</v>
      </c>
    </row>
    <row r="1302" spans="27:28" ht="13.5" hidden="1">
      <c r="AA1302" s="188">
        <f>+'ごみ処理概要'!B1302</f>
        <v>0</v>
      </c>
      <c r="AB1302" s="36">
        <v>1302</v>
      </c>
    </row>
    <row r="1303" spans="27:28" ht="13.5" hidden="1">
      <c r="AA1303" s="188">
        <f>+'ごみ処理概要'!B1303</f>
        <v>0</v>
      </c>
      <c r="AB1303" s="36">
        <v>1303</v>
      </c>
    </row>
    <row r="1304" spans="27:28" ht="13.5" hidden="1">
      <c r="AA1304" s="188">
        <f>+'ごみ処理概要'!B1304</f>
        <v>0</v>
      </c>
      <c r="AB1304" s="36">
        <v>1304</v>
      </c>
    </row>
    <row r="1305" spans="27:28" ht="13.5" hidden="1">
      <c r="AA1305" s="188">
        <f>+'ごみ処理概要'!B1305</f>
        <v>0</v>
      </c>
      <c r="AB1305" s="36">
        <v>1305</v>
      </c>
    </row>
    <row r="1306" spans="27:28" ht="13.5" hidden="1">
      <c r="AA1306" s="188">
        <f>+'ごみ処理概要'!B1306</f>
        <v>0</v>
      </c>
      <c r="AB1306" s="36">
        <v>1306</v>
      </c>
    </row>
    <row r="1307" spans="27:28" ht="13.5" hidden="1">
      <c r="AA1307" s="188">
        <f>+'ごみ処理概要'!B1307</f>
        <v>0</v>
      </c>
      <c r="AB1307" s="36">
        <v>1307</v>
      </c>
    </row>
    <row r="1308" spans="27:28" ht="13.5" hidden="1">
      <c r="AA1308" s="188">
        <f>+'ごみ処理概要'!B1308</f>
        <v>0</v>
      </c>
      <c r="AB1308" s="36">
        <v>1308</v>
      </c>
    </row>
    <row r="1309" spans="27:28" ht="13.5" hidden="1">
      <c r="AA1309" s="188">
        <f>+'ごみ処理概要'!B1309</f>
        <v>0</v>
      </c>
      <c r="AB1309" s="36">
        <v>1309</v>
      </c>
    </row>
    <row r="1310" spans="27:28" ht="13.5" hidden="1">
      <c r="AA1310" s="188">
        <f>+'ごみ処理概要'!B1310</f>
        <v>0</v>
      </c>
      <c r="AB1310" s="36">
        <v>1310</v>
      </c>
    </row>
    <row r="1311" spans="27:28" ht="13.5" hidden="1">
      <c r="AA1311" s="188">
        <f>+'ごみ処理概要'!B1311</f>
        <v>0</v>
      </c>
      <c r="AB1311" s="36">
        <v>1311</v>
      </c>
    </row>
    <row r="1312" spans="27:28" ht="13.5" hidden="1">
      <c r="AA1312" s="188">
        <f>+'ごみ処理概要'!B1312</f>
        <v>0</v>
      </c>
      <c r="AB1312" s="36">
        <v>1312</v>
      </c>
    </row>
    <row r="1313" spans="27:28" ht="13.5" hidden="1">
      <c r="AA1313" s="188">
        <f>+'ごみ処理概要'!B1313</f>
        <v>0</v>
      </c>
      <c r="AB1313" s="36">
        <v>1313</v>
      </c>
    </row>
    <row r="1314" spans="27:28" ht="13.5" hidden="1">
      <c r="AA1314" s="188">
        <f>+'ごみ処理概要'!B1314</f>
        <v>0</v>
      </c>
      <c r="AB1314" s="36">
        <v>1314</v>
      </c>
    </row>
    <row r="1315" spans="27:28" ht="13.5" hidden="1">
      <c r="AA1315" s="188">
        <f>+'ごみ処理概要'!B1315</f>
        <v>0</v>
      </c>
      <c r="AB1315" s="36">
        <v>1315</v>
      </c>
    </row>
    <row r="1316" spans="27:28" ht="13.5" hidden="1">
      <c r="AA1316" s="188">
        <f>+'ごみ処理概要'!B1316</f>
        <v>0</v>
      </c>
      <c r="AB1316" s="36">
        <v>1316</v>
      </c>
    </row>
    <row r="1317" spans="27:28" ht="13.5" hidden="1">
      <c r="AA1317" s="188">
        <f>+'ごみ処理概要'!B1317</f>
        <v>0</v>
      </c>
      <c r="AB1317" s="36">
        <v>1317</v>
      </c>
    </row>
    <row r="1318" spans="27:28" ht="13.5" hidden="1">
      <c r="AA1318" s="188">
        <f>+'ごみ処理概要'!B1318</f>
        <v>0</v>
      </c>
      <c r="AB1318" s="36">
        <v>1318</v>
      </c>
    </row>
    <row r="1319" spans="27:28" ht="13.5" hidden="1">
      <c r="AA1319" s="188">
        <f>+'ごみ処理概要'!B1319</f>
        <v>0</v>
      </c>
      <c r="AB1319" s="36">
        <v>1319</v>
      </c>
    </row>
    <row r="1320" spans="27:28" ht="13.5" hidden="1">
      <c r="AA1320" s="188">
        <f>+'ごみ処理概要'!B1320</f>
        <v>0</v>
      </c>
      <c r="AB1320" s="36">
        <v>1320</v>
      </c>
    </row>
    <row r="1321" spans="27:28" ht="13.5" hidden="1">
      <c r="AA1321" s="188">
        <f>+'ごみ処理概要'!B1321</f>
        <v>0</v>
      </c>
      <c r="AB1321" s="36">
        <v>1321</v>
      </c>
    </row>
    <row r="1322" spans="27:28" ht="13.5" hidden="1">
      <c r="AA1322" s="188">
        <f>+'ごみ処理概要'!B1322</f>
        <v>0</v>
      </c>
      <c r="AB1322" s="36">
        <v>1322</v>
      </c>
    </row>
    <row r="1323" spans="27:28" ht="13.5" hidden="1">
      <c r="AA1323" s="188">
        <f>+'ごみ処理概要'!B1323</f>
        <v>0</v>
      </c>
      <c r="AB1323" s="36">
        <v>1323</v>
      </c>
    </row>
    <row r="1324" spans="27:28" ht="13.5" hidden="1">
      <c r="AA1324" s="188">
        <f>+'ごみ処理概要'!B1324</f>
        <v>0</v>
      </c>
      <c r="AB1324" s="36">
        <v>1324</v>
      </c>
    </row>
    <row r="1325" spans="27:28" ht="13.5" hidden="1">
      <c r="AA1325" s="188">
        <f>+'ごみ処理概要'!B1325</f>
        <v>0</v>
      </c>
      <c r="AB1325" s="36">
        <v>1325</v>
      </c>
    </row>
    <row r="1326" spans="27:28" ht="13.5" hidden="1">
      <c r="AA1326" s="188">
        <f>+'ごみ処理概要'!B1326</f>
        <v>0</v>
      </c>
      <c r="AB1326" s="36">
        <v>1326</v>
      </c>
    </row>
    <row r="1327" spans="27:28" ht="13.5" hidden="1">
      <c r="AA1327" s="188">
        <f>+'ごみ処理概要'!B1327</f>
        <v>0</v>
      </c>
      <c r="AB1327" s="36">
        <v>1327</v>
      </c>
    </row>
    <row r="1328" spans="27:28" ht="13.5" hidden="1">
      <c r="AA1328" s="188">
        <f>+'ごみ処理概要'!B1328</f>
        <v>0</v>
      </c>
      <c r="AB1328" s="36">
        <v>1328</v>
      </c>
    </row>
    <row r="1329" spans="27:28" ht="13.5" hidden="1">
      <c r="AA1329" s="188">
        <f>+'ごみ処理概要'!B1329</f>
        <v>0</v>
      </c>
      <c r="AB1329" s="36">
        <v>1329</v>
      </c>
    </row>
    <row r="1330" spans="27:28" ht="13.5" hidden="1">
      <c r="AA1330" s="188">
        <f>+'ごみ処理概要'!B1330</f>
        <v>0</v>
      </c>
      <c r="AB1330" s="36">
        <v>1330</v>
      </c>
    </row>
    <row r="1331" spans="27:28" ht="13.5" hidden="1">
      <c r="AA1331" s="188">
        <f>+'ごみ処理概要'!B1331</f>
        <v>0</v>
      </c>
      <c r="AB1331" s="36">
        <v>1331</v>
      </c>
    </row>
    <row r="1332" spans="27:28" ht="13.5" hidden="1">
      <c r="AA1332" s="188">
        <f>+'ごみ処理概要'!B1332</f>
        <v>0</v>
      </c>
      <c r="AB1332" s="36">
        <v>1332</v>
      </c>
    </row>
    <row r="1333" spans="27:28" ht="13.5" hidden="1">
      <c r="AA1333" s="188">
        <f>+'ごみ処理概要'!B1333</f>
        <v>0</v>
      </c>
      <c r="AB1333" s="36">
        <v>1333</v>
      </c>
    </row>
    <row r="1334" spans="27:28" ht="13.5" hidden="1">
      <c r="AA1334" s="188">
        <f>+'ごみ処理概要'!B1334</f>
        <v>0</v>
      </c>
      <c r="AB1334" s="36">
        <v>1334</v>
      </c>
    </row>
    <row r="1335" spans="27:28" ht="13.5" hidden="1">
      <c r="AA1335" s="188">
        <f>+'ごみ処理概要'!B1335</f>
        <v>0</v>
      </c>
      <c r="AB1335" s="36">
        <v>1335</v>
      </c>
    </row>
    <row r="1336" spans="27:28" ht="13.5" hidden="1">
      <c r="AA1336" s="188">
        <f>+'ごみ処理概要'!B1336</f>
        <v>0</v>
      </c>
      <c r="AB1336" s="36">
        <v>1336</v>
      </c>
    </row>
    <row r="1337" spans="27:28" ht="13.5" hidden="1">
      <c r="AA1337" s="188">
        <f>+'ごみ処理概要'!B1337</f>
        <v>0</v>
      </c>
      <c r="AB1337" s="36">
        <v>1337</v>
      </c>
    </row>
    <row r="1338" spans="27:28" ht="13.5" hidden="1">
      <c r="AA1338" s="188">
        <f>+'ごみ処理概要'!B1338</f>
        <v>0</v>
      </c>
      <c r="AB1338" s="36">
        <v>1338</v>
      </c>
    </row>
    <row r="1339" spans="27:28" ht="13.5" hidden="1">
      <c r="AA1339" s="188">
        <f>+'ごみ処理概要'!B1339</f>
        <v>0</v>
      </c>
      <c r="AB1339" s="36">
        <v>1339</v>
      </c>
    </row>
    <row r="1340" spans="27:28" ht="13.5" hidden="1">
      <c r="AA1340" s="188">
        <f>+'ごみ処理概要'!B1340</f>
        <v>0</v>
      </c>
      <c r="AB1340" s="36">
        <v>1340</v>
      </c>
    </row>
    <row r="1341" spans="27:28" ht="13.5" hidden="1">
      <c r="AA1341" s="188">
        <f>+'ごみ処理概要'!B1341</f>
        <v>0</v>
      </c>
      <c r="AB1341" s="36">
        <v>1341</v>
      </c>
    </row>
    <row r="1342" spans="27:28" ht="13.5" hidden="1">
      <c r="AA1342" s="188">
        <f>+'ごみ処理概要'!B1342</f>
        <v>0</v>
      </c>
      <c r="AB1342" s="36">
        <v>1342</v>
      </c>
    </row>
    <row r="1343" spans="27:28" ht="13.5" hidden="1">
      <c r="AA1343" s="188">
        <f>+'ごみ処理概要'!B1343</f>
        <v>0</v>
      </c>
      <c r="AB1343" s="36">
        <v>1343</v>
      </c>
    </row>
    <row r="1344" spans="27:28" ht="13.5" hidden="1">
      <c r="AA1344" s="188">
        <f>+'ごみ処理概要'!B1344</f>
        <v>0</v>
      </c>
      <c r="AB1344" s="36">
        <v>1344</v>
      </c>
    </row>
    <row r="1345" spans="27:28" ht="13.5" hidden="1">
      <c r="AA1345" s="188">
        <f>+'ごみ処理概要'!B1345</f>
        <v>0</v>
      </c>
      <c r="AB1345" s="36">
        <v>1345</v>
      </c>
    </row>
    <row r="1346" spans="27:28" ht="13.5" hidden="1">
      <c r="AA1346" s="188">
        <f>+'ごみ処理概要'!B1346</f>
        <v>0</v>
      </c>
      <c r="AB1346" s="36">
        <v>1346</v>
      </c>
    </row>
    <row r="1347" spans="27:28" ht="13.5" hidden="1">
      <c r="AA1347" s="188">
        <f>+'ごみ処理概要'!B1347</f>
        <v>0</v>
      </c>
      <c r="AB1347" s="36">
        <v>1347</v>
      </c>
    </row>
    <row r="1348" spans="27:28" ht="13.5" hidden="1">
      <c r="AA1348" s="188">
        <f>+'ごみ処理概要'!B1348</f>
        <v>0</v>
      </c>
      <c r="AB1348" s="36">
        <v>1348</v>
      </c>
    </row>
    <row r="1349" spans="27:28" ht="13.5" hidden="1">
      <c r="AA1349" s="188">
        <f>+'ごみ処理概要'!B1349</f>
        <v>0</v>
      </c>
      <c r="AB1349" s="36">
        <v>1349</v>
      </c>
    </row>
    <row r="1350" spans="27:28" ht="13.5" hidden="1">
      <c r="AA1350" s="188">
        <f>+'ごみ処理概要'!B1350</f>
        <v>0</v>
      </c>
      <c r="AB1350" s="36">
        <v>1350</v>
      </c>
    </row>
    <row r="1351" spans="27:28" ht="13.5" hidden="1">
      <c r="AA1351" s="188">
        <f>+'ごみ処理概要'!B1351</f>
        <v>0</v>
      </c>
      <c r="AB1351" s="36">
        <v>1351</v>
      </c>
    </row>
    <row r="1352" spans="27:28" ht="13.5" hidden="1">
      <c r="AA1352" s="188">
        <f>+'ごみ処理概要'!B1352</f>
        <v>0</v>
      </c>
      <c r="AB1352" s="36">
        <v>1352</v>
      </c>
    </row>
    <row r="1353" spans="27:28" ht="13.5" hidden="1">
      <c r="AA1353" s="188">
        <f>+'ごみ処理概要'!B1353</f>
        <v>0</v>
      </c>
      <c r="AB1353" s="36">
        <v>1353</v>
      </c>
    </row>
    <row r="1354" spans="27:28" ht="13.5" hidden="1">
      <c r="AA1354" s="188">
        <f>+'ごみ処理概要'!B1354</f>
        <v>0</v>
      </c>
      <c r="AB1354" s="36">
        <v>1354</v>
      </c>
    </row>
    <row r="1355" spans="27:28" ht="13.5" hidden="1">
      <c r="AA1355" s="188">
        <f>+'ごみ処理概要'!B1355</f>
        <v>0</v>
      </c>
      <c r="AB1355" s="36">
        <v>1355</v>
      </c>
    </row>
    <row r="1356" spans="27:28" ht="13.5" hidden="1">
      <c r="AA1356" s="188">
        <f>+'ごみ処理概要'!B1356</f>
        <v>0</v>
      </c>
      <c r="AB1356" s="36">
        <v>1356</v>
      </c>
    </row>
    <row r="1357" spans="27:28" ht="13.5" hidden="1">
      <c r="AA1357" s="188">
        <f>+'ごみ処理概要'!B1357</f>
        <v>0</v>
      </c>
      <c r="AB1357" s="36">
        <v>1357</v>
      </c>
    </row>
    <row r="1358" spans="27:28" ht="13.5" hidden="1">
      <c r="AA1358" s="188">
        <f>+'ごみ処理概要'!B1358</f>
        <v>0</v>
      </c>
      <c r="AB1358" s="36">
        <v>1358</v>
      </c>
    </row>
    <row r="1359" spans="27:28" ht="13.5" hidden="1">
      <c r="AA1359" s="188">
        <f>+'ごみ処理概要'!B1359</f>
        <v>0</v>
      </c>
      <c r="AB1359" s="36">
        <v>1359</v>
      </c>
    </row>
    <row r="1360" spans="27:28" ht="13.5" hidden="1">
      <c r="AA1360" s="188">
        <f>+'ごみ処理概要'!B1360</f>
        <v>0</v>
      </c>
      <c r="AB1360" s="36">
        <v>1360</v>
      </c>
    </row>
    <row r="1361" spans="27:28" ht="13.5" hidden="1">
      <c r="AA1361" s="188">
        <f>+'ごみ処理概要'!B1361</f>
        <v>0</v>
      </c>
      <c r="AB1361" s="36">
        <v>1361</v>
      </c>
    </row>
    <row r="1362" spans="27:28" ht="13.5" hidden="1">
      <c r="AA1362" s="188">
        <f>+'ごみ処理概要'!B1362</f>
        <v>0</v>
      </c>
      <c r="AB1362" s="36">
        <v>1362</v>
      </c>
    </row>
    <row r="1363" spans="27:28" ht="13.5" hidden="1">
      <c r="AA1363" s="188">
        <f>+'ごみ処理概要'!B1363</f>
        <v>0</v>
      </c>
      <c r="AB1363" s="36">
        <v>1363</v>
      </c>
    </row>
    <row r="1364" spans="27:28" ht="13.5" hidden="1">
      <c r="AA1364" s="188">
        <f>+'ごみ処理概要'!B1364</f>
        <v>0</v>
      </c>
      <c r="AB1364" s="36">
        <v>1364</v>
      </c>
    </row>
    <row r="1365" spans="27:28" ht="13.5" hidden="1">
      <c r="AA1365" s="188">
        <f>+'ごみ処理概要'!B1365</f>
        <v>0</v>
      </c>
      <c r="AB1365" s="36">
        <v>1365</v>
      </c>
    </row>
    <row r="1366" spans="27:28" ht="13.5" hidden="1">
      <c r="AA1366" s="188">
        <f>+'ごみ処理概要'!B1366</f>
        <v>0</v>
      </c>
      <c r="AB1366" s="36">
        <v>1366</v>
      </c>
    </row>
    <row r="1367" spans="27:28" ht="13.5" hidden="1">
      <c r="AA1367" s="188">
        <f>+'ごみ処理概要'!B1367</f>
        <v>0</v>
      </c>
      <c r="AB1367" s="36">
        <v>1367</v>
      </c>
    </row>
    <row r="1368" spans="27:28" ht="13.5" hidden="1">
      <c r="AA1368" s="188">
        <f>+'ごみ処理概要'!B1368</f>
        <v>0</v>
      </c>
      <c r="AB1368" s="36">
        <v>1368</v>
      </c>
    </row>
    <row r="1369" spans="27:28" ht="13.5" hidden="1">
      <c r="AA1369" s="188">
        <f>+'ごみ処理概要'!B1369</f>
        <v>0</v>
      </c>
      <c r="AB1369" s="36">
        <v>1369</v>
      </c>
    </row>
    <row r="1370" spans="27:28" ht="13.5" hidden="1">
      <c r="AA1370" s="188">
        <f>+'ごみ処理概要'!B1370</f>
        <v>0</v>
      </c>
      <c r="AB1370" s="36">
        <v>1370</v>
      </c>
    </row>
    <row r="1371" spans="27:28" ht="13.5" hidden="1">
      <c r="AA1371" s="188">
        <f>+'ごみ処理概要'!B1371</f>
        <v>0</v>
      </c>
      <c r="AB1371" s="36">
        <v>1371</v>
      </c>
    </row>
    <row r="1372" spans="27:28" ht="13.5" hidden="1">
      <c r="AA1372" s="188">
        <f>+'ごみ処理概要'!B1372</f>
        <v>0</v>
      </c>
      <c r="AB1372" s="36">
        <v>1372</v>
      </c>
    </row>
    <row r="1373" spans="27:28" ht="13.5" hidden="1">
      <c r="AA1373" s="188">
        <f>+'ごみ処理概要'!B1373</f>
        <v>0</v>
      </c>
      <c r="AB1373" s="36">
        <v>1373</v>
      </c>
    </row>
    <row r="1374" spans="27:28" ht="13.5" hidden="1">
      <c r="AA1374" s="188">
        <f>+'ごみ処理概要'!B1374</f>
        <v>0</v>
      </c>
      <c r="AB1374" s="36">
        <v>1374</v>
      </c>
    </row>
    <row r="1375" spans="27:28" ht="13.5" hidden="1">
      <c r="AA1375" s="188">
        <f>+'ごみ処理概要'!B1375</f>
        <v>0</v>
      </c>
      <c r="AB1375" s="36">
        <v>1375</v>
      </c>
    </row>
    <row r="1376" spans="27:28" ht="13.5" hidden="1">
      <c r="AA1376" s="188">
        <f>+'ごみ処理概要'!B1376</f>
        <v>0</v>
      </c>
      <c r="AB1376" s="36">
        <v>1376</v>
      </c>
    </row>
    <row r="1377" spans="27:28" ht="13.5" hidden="1">
      <c r="AA1377" s="188">
        <f>+'ごみ処理概要'!B1377</f>
        <v>0</v>
      </c>
      <c r="AB1377" s="36">
        <v>1377</v>
      </c>
    </row>
    <row r="1378" spans="27:28" ht="13.5" hidden="1">
      <c r="AA1378" s="188">
        <f>+'ごみ処理概要'!B1378</f>
        <v>0</v>
      </c>
      <c r="AB1378" s="36">
        <v>1378</v>
      </c>
    </row>
    <row r="1379" spans="27:28" ht="13.5" hidden="1">
      <c r="AA1379" s="188">
        <f>+'ごみ処理概要'!B1379</f>
        <v>0</v>
      </c>
      <c r="AB1379" s="36">
        <v>1379</v>
      </c>
    </row>
    <row r="1380" spans="27:28" ht="13.5" hidden="1">
      <c r="AA1380" s="188">
        <f>+'ごみ処理概要'!B1380</f>
        <v>0</v>
      </c>
      <c r="AB1380" s="36">
        <v>1380</v>
      </c>
    </row>
    <row r="1381" spans="27:28" ht="13.5" hidden="1">
      <c r="AA1381" s="188">
        <f>+'ごみ処理概要'!B1381</f>
        <v>0</v>
      </c>
      <c r="AB1381" s="36">
        <v>1381</v>
      </c>
    </row>
    <row r="1382" spans="27:28" ht="13.5" hidden="1">
      <c r="AA1382" s="188">
        <f>+'ごみ処理概要'!B1382</f>
        <v>0</v>
      </c>
      <c r="AB1382" s="36">
        <v>1382</v>
      </c>
    </row>
    <row r="1383" spans="27:28" ht="13.5" hidden="1">
      <c r="AA1383" s="188">
        <f>+'ごみ処理概要'!B1383</f>
        <v>0</v>
      </c>
      <c r="AB1383" s="36">
        <v>1383</v>
      </c>
    </row>
    <row r="1384" spans="27:28" ht="13.5" hidden="1">
      <c r="AA1384" s="188">
        <f>+'ごみ処理概要'!B1384</f>
        <v>0</v>
      </c>
      <c r="AB1384" s="36">
        <v>1384</v>
      </c>
    </row>
    <row r="1385" spans="27:28" ht="13.5" hidden="1">
      <c r="AA1385" s="188">
        <f>+'ごみ処理概要'!B1385</f>
        <v>0</v>
      </c>
      <c r="AB1385" s="36">
        <v>1385</v>
      </c>
    </row>
    <row r="1386" spans="27:28" ht="13.5" hidden="1">
      <c r="AA1386" s="188">
        <f>+'ごみ処理概要'!B1386</f>
        <v>0</v>
      </c>
      <c r="AB1386" s="36">
        <v>1386</v>
      </c>
    </row>
    <row r="1387" spans="27:28" ht="13.5" hidden="1">
      <c r="AA1387" s="188">
        <f>+'ごみ処理概要'!B1387</f>
        <v>0</v>
      </c>
      <c r="AB1387" s="36">
        <v>1387</v>
      </c>
    </row>
    <row r="1388" spans="27:28" ht="13.5" hidden="1">
      <c r="AA1388" s="188">
        <f>+'ごみ処理概要'!B1388</f>
        <v>0</v>
      </c>
      <c r="AB1388" s="36">
        <v>1388</v>
      </c>
    </row>
    <row r="1389" spans="27:28" ht="13.5" hidden="1">
      <c r="AA1389" s="188">
        <f>+'ごみ処理概要'!B1389</f>
        <v>0</v>
      </c>
      <c r="AB1389" s="36">
        <v>1389</v>
      </c>
    </row>
    <row r="1390" spans="27:28" ht="13.5" hidden="1">
      <c r="AA1390" s="188">
        <f>+'ごみ処理概要'!B1390</f>
        <v>0</v>
      </c>
      <c r="AB1390" s="36">
        <v>1390</v>
      </c>
    </row>
    <row r="1391" spans="27:28" ht="13.5" hidden="1">
      <c r="AA1391" s="188">
        <f>+'ごみ処理概要'!B1391</f>
        <v>0</v>
      </c>
      <c r="AB1391" s="36">
        <v>1391</v>
      </c>
    </row>
    <row r="1392" spans="27:28" ht="13.5" hidden="1">
      <c r="AA1392" s="188">
        <f>+'ごみ処理概要'!B1392</f>
        <v>0</v>
      </c>
      <c r="AB1392" s="36">
        <v>1392</v>
      </c>
    </row>
    <row r="1393" spans="27:28" ht="13.5" hidden="1">
      <c r="AA1393" s="188">
        <f>+'ごみ処理概要'!B1393</f>
        <v>0</v>
      </c>
      <c r="AB1393" s="36">
        <v>1393</v>
      </c>
    </row>
    <row r="1394" spans="27:28" ht="13.5" hidden="1">
      <c r="AA1394" s="188">
        <f>+'ごみ処理概要'!B1394</f>
        <v>0</v>
      </c>
      <c r="AB1394" s="36">
        <v>1394</v>
      </c>
    </row>
    <row r="1395" spans="27:28" ht="13.5" hidden="1">
      <c r="AA1395" s="188">
        <f>+'ごみ処理概要'!B1395</f>
        <v>0</v>
      </c>
      <c r="AB1395" s="36">
        <v>1395</v>
      </c>
    </row>
    <row r="1396" spans="27:28" ht="13.5" hidden="1">
      <c r="AA1396" s="188">
        <f>+'ごみ処理概要'!B1396</f>
        <v>0</v>
      </c>
      <c r="AB1396" s="36">
        <v>1396</v>
      </c>
    </row>
    <row r="1397" spans="27:28" ht="13.5" hidden="1">
      <c r="AA1397" s="188">
        <f>+'ごみ処理概要'!B1397</f>
        <v>0</v>
      </c>
      <c r="AB1397" s="36">
        <v>1397</v>
      </c>
    </row>
    <row r="1398" spans="27:28" ht="13.5" hidden="1">
      <c r="AA1398" s="188">
        <f>+'ごみ処理概要'!B1398</f>
        <v>0</v>
      </c>
      <c r="AB1398" s="36">
        <v>1398</v>
      </c>
    </row>
    <row r="1399" spans="27:28" ht="13.5" hidden="1">
      <c r="AA1399" s="188">
        <f>+'ごみ処理概要'!B1399</f>
        <v>0</v>
      </c>
      <c r="AB1399" s="36">
        <v>1399</v>
      </c>
    </row>
    <row r="1400" spans="27:28" ht="13.5" hidden="1">
      <c r="AA1400" s="188">
        <f>+'ごみ処理概要'!B1400</f>
        <v>0</v>
      </c>
      <c r="AB1400" s="36">
        <v>1400</v>
      </c>
    </row>
    <row r="1401" spans="27:28" ht="13.5" hidden="1">
      <c r="AA1401" s="188">
        <f>+'ごみ処理概要'!B1401</f>
        <v>0</v>
      </c>
      <c r="AB1401" s="36">
        <v>1401</v>
      </c>
    </row>
    <row r="1402" spans="27:28" ht="13.5" hidden="1">
      <c r="AA1402" s="188">
        <f>+'ごみ処理概要'!B1402</f>
        <v>0</v>
      </c>
      <c r="AB1402" s="36">
        <v>1402</v>
      </c>
    </row>
    <row r="1403" spans="27:28" ht="13.5" hidden="1">
      <c r="AA1403" s="188">
        <f>+'ごみ処理概要'!B1403</f>
        <v>0</v>
      </c>
      <c r="AB1403" s="36">
        <v>1403</v>
      </c>
    </row>
    <row r="1404" spans="27:28" ht="13.5" hidden="1">
      <c r="AA1404" s="188">
        <f>+'ごみ処理概要'!B1404</f>
        <v>0</v>
      </c>
      <c r="AB1404" s="36">
        <v>1404</v>
      </c>
    </row>
    <row r="1405" spans="27:28" ht="13.5" hidden="1">
      <c r="AA1405" s="188">
        <f>+'ごみ処理概要'!B1405</f>
        <v>0</v>
      </c>
      <c r="AB1405" s="36">
        <v>1405</v>
      </c>
    </row>
    <row r="1406" spans="27:28" ht="13.5" hidden="1">
      <c r="AA1406" s="188">
        <f>+'ごみ処理概要'!B1406</f>
        <v>0</v>
      </c>
      <c r="AB1406" s="36">
        <v>1406</v>
      </c>
    </row>
    <row r="1407" spans="27:28" ht="13.5" hidden="1">
      <c r="AA1407" s="188">
        <f>+'ごみ処理概要'!B1407</f>
        <v>0</v>
      </c>
      <c r="AB1407" s="36">
        <v>1407</v>
      </c>
    </row>
    <row r="1408" spans="27:28" ht="13.5" hidden="1">
      <c r="AA1408" s="188">
        <f>+'ごみ処理概要'!B1408</f>
        <v>0</v>
      </c>
      <c r="AB1408" s="36">
        <v>1408</v>
      </c>
    </row>
    <row r="1409" spans="27:28" ht="13.5" hidden="1">
      <c r="AA1409" s="188">
        <f>+'ごみ処理概要'!B1409</f>
        <v>0</v>
      </c>
      <c r="AB1409" s="36">
        <v>1409</v>
      </c>
    </row>
    <row r="1410" spans="27:28" ht="13.5" hidden="1">
      <c r="AA1410" s="188">
        <f>+'ごみ処理概要'!B1410</f>
        <v>0</v>
      </c>
      <c r="AB1410" s="36">
        <v>1410</v>
      </c>
    </row>
    <row r="1411" spans="27:28" ht="13.5" hidden="1">
      <c r="AA1411" s="188">
        <f>+'ごみ処理概要'!B1411</f>
        <v>0</v>
      </c>
      <c r="AB1411" s="36">
        <v>1411</v>
      </c>
    </row>
    <row r="1412" spans="27:28" ht="13.5" hidden="1">
      <c r="AA1412" s="188">
        <f>+'ごみ処理概要'!B1412</f>
        <v>0</v>
      </c>
      <c r="AB1412" s="36">
        <v>1412</v>
      </c>
    </row>
    <row r="1413" spans="27:28" ht="13.5" hidden="1">
      <c r="AA1413" s="188">
        <f>+'ごみ処理概要'!B1413</f>
        <v>0</v>
      </c>
      <c r="AB1413" s="36">
        <v>1413</v>
      </c>
    </row>
    <row r="1414" spans="27:28" ht="13.5" hidden="1">
      <c r="AA1414" s="188">
        <f>+'ごみ処理概要'!B1414</f>
        <v>0</v>
      </c>
      <c r="AB1414" s="36">
        <v>1414</v>
      </c>
    </row>
    <row r="1415" spans="27:28" ht="13.5" hidden="1">
      <c r="AA1415" s="188">
        <f>+'ごみ処理概要'!B1415</f>
        <v>0</v>
      </c>
      <c r="AB1415" s="36">
        <v>1415</v>
      </c>
    </row>
    <row r="1416" spans="27:28" ht="13.5" hidden="1">
      <c r="AA1416" s="188">
        <f>+'ごみ処理概要'!B1416</f>
        <v>0</v>
      </c>
      <c r="AB1416" s="36">
        <v>1416</v>
      </c>
    </row>
    <row r="1417" spans="27:28" ht="13.5" hidden="1">
      <c r="AA1417" s="188">
        <f>+'ごみ処理概要'!B1417</f>
        <v>0</v>
      </c>
      <c r="AB1417" s="36">
        <v>1417</v>
      </c>
    </row>
    <row r="1418" spans="27:28" ht="13.5" hidden="1">
      <c r="AA1418" s="188">
        <f>+'ごみ処理概要'!B1418</f>
        <v>0</v>
      </c>
      <c r="AB1418" s="36">
        <v>1418</v>
      </c>
    </row>
    <row r="1419" spans="27:28" ht="13.5" hidden="1">
      <c r="AA1419" s="188">
        <f>+'ごみ処理概要'!B1419</f>
        <v>0</v>
      </c>
      <c r="AB1419" s="36">
        <v>1419</v>
      </c>
    </row>
    <row r="1420" spans="27:28" ht="13.5" hidden="1">
      <c r="AA1420" s="188">
        <f>+'ごみ処理概要'!B1420</f>
        <v>0</v>
      </c>
      <c r="AB1420" s="36">
        <v>1420</v>
      </c>
    </row>
    <row r="1421" spans="27:28" ht="13.5" hidden="1">
      <c r="AA1421" s="188">
        <f>+'ごみ処理概要'!B1421</f>
        <v>0</v>
      </c>
      <c r="AB1421" s="36">
        <v>1421</v>
      </c>
    </row>
    <row r="1422" spans="27:28" ht="13.5" hidden="1">
      <c r="AA1422" s="188">
        <f>+'ごみ処理概要'!B1422</f>
        <v>0</v>
      </c>
      <c r="AB1422" s="36">
        <v>1422</v>
      </c>
    </row>
    <row r="1423" spans="27:28" ht="13.5" hidden="1">
      <c r="AA1423" s="188">
        <f>+'ごみ処理概要'!B1423</f>
        <v>0</v>
      </c>
      <c r="AB1423" s="36">
        <v>1423</v>
      </c>
    </row>
    <row r="1424" spans="27:28" ht="13.5" hidden="1">
      <c r="AA1424" s="188">
        <f>+'ごみ処理概要'!B1424</f>
        <v>0</v>
      </c>
      <c r="AB1424" s="36">
        <v>1424</v>
      </c>
    </row>
    <row r="1425" spans="27:28" ht="13.5" hidden="1">
      <c r="AA1425" s="188">
        <f>+'ごみ処理概要'!B1425</f>
        <v>0</v>
      </c>
      <c r="AB1425" s="36">
        <v>1425</v>
      </c>
    </row>
    <row r="1426" spans="27:28" ht="13.5" hidden="1">
      <c r="AA1426" s="188">
        <f>+'ごみ処理概要'!B1426</f>
        <v>0</v>
      </c>
      <c r="AB1426" s="36">
        <v>1426</v>
      </c>
    </row>
    <row r="1427" spans="27:28" ht="13.5" hidden="1">
      <c r="AA1427" s="188">
        <f>+'ごみ処理概要'!B1427</f>
        <v>0</v>
      </c>
      <c r="AB1427" s="36">
        <v>1427</v>
      </c>
    </row>
    <row r="1428" spans="27:28" ht="13.5" hidden="1">
      <c r="AA1428" s="188">
        <f>+'ごみ処理概要'!B1428</f>
        <v>0</v>
      </c>
      <c r="AB1428" s="36">
        <v>1428</v>
      </c>
    </row>
    <row r="1429" spans="27:28" ht="13.5" hidden="1">
      <c r="AA1429" s="188">
        <f>+'ごみ処理概要'!B1429</f>
        <v>0</v>
      </c>
      <c r="AB1429" s="36">
        <v>1429</v>
      </c>
    </row>
    <row r="1430" spans="27:28" ht="13.5" hidden="1">
      <c r="AA1430" s="188">
        <f>+'ごみ処理概要'!B1430</f>
        <v>0</v>
      </c>
      <c r="AB1430" s="36">
        <v>1430</v>
      </c>
    </row>
    <row r="1431" spans="27:28" ht="13.5" hidden="1">
      <c r="AA1431" s="188">
        <f>+'ごみ処理概要'!B1431</f>
        <v>0</v>
      </c>
      <c r="AB1431" s="36">
        <v>1431</v>
      </c>
    </row>
    <row r="1432" spans="27:28" ht="13.5" hidden="1">
      <c r="AA1432" s="188">
        <f>+'ごみ処理概要'!B1432</f>
        <v>0</v>
      </c>
      <c r="AB1432" s="36">
        <v>1432</v>
      </c>
    </row>
    <row r="1433" spans="27:28" ht="13.5" hidden="1">
      <c r="AA1433" s="188">
        <f>+'ごみ処理概要'!B1433</f>
        <v>0</v>
      </c>
      <c r="AB1433" s="36">
        <v>1433</v>
      </c>
    </row>
    <row r="1434" spans="27:28" ht="13.5" hidden="1">
      <c r="AA1434" s="188">
        <f>+'ごみ処理概要'!B1434</f>
        <v>0</v>
      </c>
      <c r="AB1434" s="36">
        <v>1434</v>
      </c>
    </row>
    <row r="1435" spans="27:28" ht="13.5" hidden="1">
      <c r="AA1435" s="188">
        <f>+'ごみ処理概要'!B1435</f>
        <v>0</v>
      </c>
      <c r="AB1435" s="36">
        <v>1435</v>
      </c>
    </row>
    <row r="1436" spans="27:28" ht="13.5" hidden="1">
      <c r="AA1436" s="188">
        <f>+'ごみ処理概要'!B1436</f>
        <v>0</v>
      </c>
      <c r="AB1436" s="36">
        <v>1436</v>
      </c>
    </row>
    <row r="1437" spans="27:28" ht="13.5" hidden="1">
      <c r="AA1437" s="188">
        <f>+'ごみ処理概要'!B1437</f>
        <v>0</v>
      </c>
      <c r="AB1437" s="36">
        <v>1437</v>
      </c>
    </row>
    <row r="1438" spans="27:28" ht="13.5" hidden="1">
      <c r="AA1438" s="188">
        <f>+'ごみ処理概要'!B1438</f>
        <v>0</v>
      </c>
      <c r="AB1438" s="36">
        <v>1438</v>
      </c>
    </row>
    <row r="1439" spans="27:28" ht="13.5" hidden="1">
      <c r="AA1439" s="188">
        <f>+'ごみ処理概要'!B1439</f>
        <v>0</v>
      </c>
      <c r="AB1439" s="36">
        <v>1439</v>
      </c>
    </row>
    <row r="1440" spans="27:28" ht="13.5" hidden="1">
      <c r="AA1440" s="188">
        <f>+'ごみ処理概要'!B1440</f>
        <v>0</v>
      </c>
      <c r="AB1440" s="36">
        <v>1440</v>
      </c>
    </row>
    <row r="1441" spans="27:28" ht="13.5" hidden="1">
      <c r="AA1441" s="188">
        <f>+'ごみ処理概要'!B1441</f>
        <v>0</v>
      </c>
      <c r="AB1441" s="36">
        <v>1441</v>
      </c>
    </row>
    <row r="1442" spans="27:28" ht="13.5" hidden="1">
      <c r="AA1442" s="188">
        <f>+'ごみ処理概要'!B1442</f>
        <v>0</v>
      </c>
      <c r="AB1442" s="36">
        <v>1442</v>
      </c>
    </row>
    <row r="1443" spans="27:28" ht="13.5" hidden="1">
      <c r="AA1443" s="188">
        <f>+'ごみ処理概要'!B1443</f>
        <v>0</v>
      </c>
      <c r="AB1443" s="36">
        <v>1443</v>
      </c>
    </row>
    <row r="1444" spans="27:28" ht="13.5" hidden="1">
      <c r="AA1444" s="188">
        <f>+'ごみ処理概要'!B1444</f>
        <v>0</v>
      </c>
      <c r="AB1444" s="36">
        <v>1444</v>
      </c>
    </row>
    <row r="1445" spans="27:28" ht="13.5" hidden="1">
      <c r="AA1445" s="188">
        <f>+'ごみ処理概要'!B1445</f>
        <v>0</v>
      </c>
      <c r="AB1445" s="36">
        <v>1445</v>
      </c>
    </row>
    <row r="1446" spans="27:28" ht="13.5" hidden="1">
      <c r="AA1446" s="188">
        <f>+'ごみ処理概要'!B1446</f>
        <v>0</v>
      </c>
      <c r="AB1446" s="36">
        <v>1446</v>
      </c>
    </row>
    <row r="1447" spans="27:28" ht="13.5" hidden="1">
      <c r="AA1447" s="188">
        <f>+'ごみ処理概要'!B1447</f>
        <v>0</v>
      </c>
      <c r="AB1447" s="36">
        <v>1447</v>
      </c>
    </row>
    <row r="1448" spans="27:28" ht="13.5" hidden="1">
      <c r="AA1448" s="188">
        <f>+'ごみ処理概要'!B1448</f>
        <v>0</v>
      </c>
      <c r="AB1448" s="36">
        <v>1448</v>
      </c>
    </row>
    <row r="1449" spans="27:28" ht="13.5" hidden="1">
      <c r="AA1449" s="188">
        <f>+'ごみ処理概要'!B1449</f>
        <v>0</v>
      </c>
      <c r="AB1449" s="36">
        <v>1449</v>
      </c>
    </row>
    <row r="1450" spans="27:28" ht="13.5" hidden="1">
      <c r="AA1450" s="188">
        <f>+'ごみ処理概要'!B1450</f>
        <v>0</v>
      </c>
      <c r="AB1450" s="36">
        <v>1450</v>
      </c>
    </row>
    <row r="1451" spans="27:28" ht="13.5" hidden="1">
      <c r="AA1451" s="188">
        <f>+'ごみ処理概要'!B1451</f>
        <v>0</v>
      </c>
      <c r="AB1451" s="36">
        <v>1451</v>
      </c>
    </row>
    <row r="1452" spans="27:28" ht="13.5" hidden="1">
      <c r="AA1452" s="188">
        <f>+'ごみ処理概要'!B1452</f>
        <v>0</v>
      </c>
      <c r="AB1452" s="36">
        <v>1452</v>
      </c>
    </row>
    <row r="1453" spans="27:28" ht="13.5" hidden="1">
      <c r="AA1453" s="188">
        <f>+'ごみ処理概要'!B1453</f>
        <v>0</v>
      </c>
      <c r="AB1453" s="36">
        <v>1453</v>
      </c>
    </row>
    <row r="1454" spans="27:28" ht="13.5" hidden="1">
      <c r="AA1454" s="188">
        <f>+'ごみ処理概要'!B1454</f>
        <v>0</v>
      </c>
      <c r="AB1454" s="36">
        <v>1454</v>
      </c>
    </row>
    <row r="1455" spans="27:28" ht="13.5" hidden="1">
      <c r="AA1455" s="188">
        <f>+'ごみ処理概要'!B1455</f>
        <v>0</v>
      </c>
      <c r="AB1455" s="36">
        <v>1455</v>
      </c>
    </row>
    <row r="1456" spans="27:28" ht="13.5" hidden="1">
      <c r="AA1456" s="188">
        <f>+'ごみ処理概要'!B1456</f>
        <v>0</v>
      </c>
      <c r="AB1456" s="36">
        <v>1456</v>
      </c>
    </row>
    <row r="1457" spans="27:28" ht="13.5" hidden="1">
      <c r="AA1457" s="188">
        <f>+'ごみ処理概要'!B1457</f>
        <v>0</v>
      </c>
      <c r="AB1457" s="36">
        <v>1457</v>
      </c>
    </row>
    <row r="1458" spans="27:28" ht="13.5" hidden="1">
      <c r="AA1458" s="188">
        <f>+'ごみ処理概要'!B1458</f>
        <v>0</v>
      </c>
      <c r="AB1458" s="36">
        <v>1458</v>
      </c>
    </row>
    <row r="1459" spans="27:28" ht="13.5" hidden="1">
      <c r="AA1459" s="188">
        <f>+'ごみ処理概要'!B1459</f>
        <v>0</v>
      </c>
      <c r="AB1459" s="36">
        <v>1459</v>
      </c>
    </row>
    <row r="1460" spans="27:28" ht="13.5" hidden="1">
      <c r="AA1460" s="188">
        <f>+'ごみ処理概要'!B1460</f>
        <v>0</v>
      </c>
      <c r="AB1460" s="36">
        <v>1460</v>
      </c>
    </row>
    <row r="1461" spans="27:28" ht="13.5" hidden="1">
      <c r="AA1461" s="188">
        <f>+'ごみ処理概要'!B1461</f>
        <v>0</v>
      </c>
      <c r="AB1461" s="36">
        <v>1461</v>
      </c>
    </row>
    <row r="1462" spans="27:28" ht="13.5" hidden="1">
      <c r="AA1462" s="188">
        <f>+'ごみ処理概要'!B1462</f>
        <v>0</v>
      </c>
      <c r="AB1462" s="36">
        <v>1462</v>
      </c>
    </row>
    <row r="1463" spans="27:28" ht="13.5" hidden="1">
      <c r="AA1463" s="188">
        <f>+'ごみ処理概要'!B1463</f>
        <v>0</v>
      </c>
      <c r="AB1463" s="36">
        <v>1463</v>
      </c>
    </row>
    <row r="1464" spans="27:28" ht="13.5" hidden="1">
      <c r="AA1464" s="188">
        <f>+'ごみ処理概要'!B1464</f>
        <v>0</v>
      </c>
      <c r="AB1464" s="36">
        <v>1464</v>
      </c>
    </row>
    <row r="1465" spans="27:28" ht="13.5" hidden="1">
      <c r="AA1465" s="188">
        <f>+'ごみ処理概要'!B1465</f>
        <v>0</v>
      </c>
      <c r="AB1465" s="36">
        <v>1465</v>
      </c>
    </row>
    <row r="1466" spans="27:28" ht="13.5" hidden="1">
      <c r="AA1466" s="188">
        <f>+'ごみ処理概要'!B1466</f>
        <v>0</v>
      </c>
      <c r="AB1466" s="36">
        <v>1466</v>
      </c>
    </row>
    <row r="1467" spans="27:28" ht="13.5" hidden="1">
      <c r="AA1467" s="188">
        <f>+'ごみ処理概要'!B1467</f>
        <v>0</v>
      </c>
      <c r="AB1467" s="36">
        <v>1467</v>
      </c>
    </row>
    <row r="1468" spans="27:28" ht="13.5" hidden="1">
      <c r="AA1468" s="188">
        <f>+'ごみ処理概要'!B1468</f>
        <v>0</v>
      </c>
      <c r="AB1468" s="36">
        <v>1468</v>
      </c>
    </row>
    <row r="1469" spans="27:28" ht="13.5" hidden="1">
      <c r="AA1469" s="188">
        <f>+'ごみ処理概要'!B1469</f>
        <v>0</v>
      </c>
      <c r="AB1469" s="36">
        <v>1469</v>
      </c>
    </row>
    <row r="1470" spans="27:28" ht="13.5" hidden="1">
      <c r="AA1470" s="188">
        <f>+'ごみ処理概要'!B1470</f>
        <v>0</v>
      </c>
      <c r="AB1470" s="36">
        <v>1470</v>
      </c>
    </row>
    <row r="1471" spans="27:28" ht="13.5" hidden="1">
      <c r="AA1471" s="188">
        <f>+'ごみ処理概要'!B1471</f>
        <v>0</v>
      </c>
      <c r="AB1471" s="36">
        <v>1471</v>
      </c>
    </row>
    <row r="1472" spans="27:28" ht="13.5" hidden="1">
      <c r="AA1472" s="188">
        <f>+'ごみ処理概要'!B1472</f>
        <v>0</v>
      </c>
      <c r="AB1472" s="36">
        <v>1472</v>
      </c>
    </row>
    <row r="1473" spans="27:28" ht="13.5" hidden="1">
      <c r="AA1473" s="188">
        <f>+'ごみ処理概要'!B1473</f>
        <v>0</v>
      </c>
      <c r="AB1473" s="36">
        <v>1473</v>
      </c>
    </row>
    <row r="1474" spans="27:28" ht="13.5" hidden="1">
      <c r="AA1474" s="188">
        <f>+'ごみ処理概要'!B1474</f>
        <v>0</v>
      </c>
      <c r="AB1474" s="36">
        <v>1474</v>
      </c>
    </row>
    <row r="1475" spans="27:28" ht="13.5" hidden="1">
      <c r="AA1475" s="188">
        <f>+'ごみ処理概要'!B1475</f>
        <v>0</v>
      </c>
      <c r="AB1475" s="36">
        <v>1475</v>
      </c>
    </row>
    <row r="1476" spans="27:28" ht="13.5" hidden="1">
      <c r="AA1476" s="188">
        <f>+'ごみ処理概要'!B1476</f>
        <v>0</v>
      </c>
      <c r="AB1476" s="36">
        <v>1476</v>
      </c>
    </row>
    <row r="1477" spans="27:28" ht="13.5" hidden="1">
      <c r="AA1477" s="188">
        <f>+'ごみ処理概要'!B1477</f>
        <v>0</v>
      </c>
      <c r="AB1477" s="36">
        <v>1477</v>
      </c>
    </row>
    <row r="1478" spans="27:28" ht="13.5" hidden="1">
      <c r="AA1478" s="188">
        <f>+'ごみ処理概要'!B1478</f>
        <v>0</v>
      </c>
      <c r="AB1478" s="36">
        <v>1478</v>
      </c>
    </row>
    <row r="1479" spans="27:28" ht="13.5" hidden="1">
      <c r="AA1479" s="188">
        <f>+'ごみ処理概要'!B1479</f>
        <v>0</v>
      </c>
      <c r="AB1479" s="36">
        <v>1479</v>
      </c>
    </row>
    <row r="1480" spans="27:28" ht="13.5" hidden="1">
      <c r="AA1480" s="188">
        <f>+'ごみ処理概要'!B1480</f>
        <v>0</v>
      </c>
      <c r="AB1480" s="36">
        <v>1480</v>
      </c>
    </row>
    <row r="1481" spans="27:28" ht="13.5" hidden="1">
      <c r="AA1481" s="188">
        <f>+'ごみ処理概要'!B1481</f>
        <v>0</v>
      </c>
      <c r="AB1481" s="36">
        <v>1481</v>
      </c>
    </row>
    <row r="1482" spans="27:28" ht="13.5" hidden="1">
      <c r="AA1482" s="188">
        <f>+'ごみ処理概要'!B1482</f>
        <v>0</v>
      </c>
      <c r="AB1482" s="36">
        <v>1482</v>
      </c>
    </row>
    <row r="1483" spans="27:28" ht="13.5" hidden="1">
      <c r="AA1483" s="188">
        <f>+'ごみ処理概要'!B1483</f>
        <v>0</v>
      </c>
      <c r="AB1483" s="36">
        <v>1483</v>
      </c>
    </row>
    <row r="1484" spans="27:28" ht="13.5" hidden="1">
      <c r="AA1484" s="188">
        <f>+'ごみ処理概要'!B1484</f>
        <v>0</v>
      </c>
      <c r="AB1484" s="36">
        <v>1484</v>
      </c>
    </row>
    <row r="1485" spans="27:28" ht="13.5" hidden="1">
      <c r="AA1485" s="188">
        <f>+'ごみ処理概要'!B1485</f>
        <v>0</v>
      </c>
      <c r="AB1485" s="36">
        <v>1485</v>
      </c>
    </row>
    <row r="1486" spans="27:28" ht="13.5" hidden="1">
      <c r="AA1486" s="188">
        <f>+'ごみ処理概要'!B1486</f>
        <v>0</v>
      </c>
      <c r="AB1486" s="36">
        <v>1486</v>
      </c>
    </row>
    <row r="1487" spans="27:28" ht="13.5" hidden="1">
      <c r="AA1487" s="188">
        <f>+'ごみ処理概要'!B1487</f>
        <v>0</v>
      </c>
      <c r="AB1487" s="36">
        <v>1487</v>
      </c>
    </row>
    <row r="1488" spans="27:28" ht="13.5" hidden="1">
      <c r="AA1488" s="188">
        <f>+'ごみ処理概要'!B1488</f>
        <v>0</v>
      </c>
      <c r="AB1488" s="36">
        <v>1488</v>
      </c>
    </row>
    <row r="1489" spans="27:28" ht="13.5" hidden="1">
      <c r="AA1489" s="188">
        <f>+'ごみ処理概要'!B1489</f>
        <v>0</v>
      </c>
      <c r="AB1489" s="36">
        <v>1489</v>
      </c>
    </row>
    <row r="1490" spans="27:28" ht="13.5" hidden="1">
      <c r="AA1490" s="188">
        <f>+'ごみ処理概要'!B1490</f>
        <v>0</v>
      </c>
      <c r="AB1490" s="36">
        <v>1490</v>
      </c>
    </row>
    <row r="1491" spans="27:28" ht="13.5" hidden="1">
      <c r="AA1491" s="188">
        <f>+'ごみ処理概要'!B1491</f>
        <v>0</v>
      </c>
      <c r="AB1491" s="36">
        <v>1491</v>
      </c>
    </row>
    <row r="1492" spans="27:28" ht="13.5" hidden="1">
      <c r="AA1492" s="188">
        <f>+'ごみ処理概要'!B1492</f>
        <v>0</v>
      </c>
      <c r="AB1492" s="36">
        <v>1492</v>
      </c>
    </row>
    <row r="1493" spans="27:28" ht="13.5" hidden="1">
      <c r="AA1493" s="188">
        <f>+'ごみ処理概要'!B1493</f>
        <v>0</v>
      </c>
      <c r="AB1493" s="36">
        <v>1493</v>
      </c>
    </row>
    <row r="1494" spans="27:28" ht="13.5" hidden="1">
      <c r="AA1494" s="188">
        <f>+'ごみ処理概要'!B1494</f>
        <v>0</v>
      </c>
      <c r="AB1494" s="36">
        <v>1494</v>
      </c>
    </row>
    <row r="1495" spans="27:28" ht="13.5" hidden="1">
      <c r="AA1495" s="188">
        <f>+'ごみ処理概要'!B1495</f>
        <v>0</v>
      </c>
      <c r="AB1495" s="36">
        <v>1495</v>
      </c>
    </row>
    <row r="1496" spans="27:28" ht="13.5" hidden="1">
      <c r="AA1496" s="188">
        <f>+'ごみ処理概要'!B1496</f>
        <v>0</v>
      </c>
      <c r="AB1496" s="36">
        <v>1496</v>
      </c>
    </row>
    <row r="1497" spans="27:28" ht="13.5" hidden="1">
      <c r="AA1497" s="188">
        <f>+'ごみ処理概要'!B1497</f>
        <v>0</v>
      </c>
      <c r="AB1497" s="36">
        <v>1497</v>
      </c>
    </row>
    <row r="1498" spans="27:28" ht="13.5" hidden="1">
      <c r="AA1498" s="188">
        <f>+'ごみ処理概要'!B1498</f>
        <v>0</v>
      </c>
      <c r="AB1498" s="36">
        <v>1498</v>
      </c>
    </row>
    <row r="1499" spans="27:28" ht="13.5" hidden="1">
      <c r="AA1499" s="188">
        <f>+'ごみ処理概要'!B1499</f>
        <v>0</v>
      </c>
      <c r="AB1499" s="36">
        <v>1499</v>
      </c>
    </row>
    <row r="1500" spans="27:28" ht="13.5" hidden="1">
      <c r="AA1500" s="188">
        <f>+'ごみ処理概要'!B1500</f>
        <v>0</v>
      </c>
      <c r="AB1500" s="36">
        <v>1500</v>
      </c>
    </row>
    <row r="1501" spans="27:28" ht="13.5" hidden="1">
      <c r="AA1501" s="188">
        <f>+'ごみ処理概要'!B1501</f>
        <v>0</v>
      </c>
      <c r="AB1501" s="36">
        <v>1501</v>
      </c>
    </row>
    <row r="1502" spans="27:28" ht="13.5" hidden="1">
      <c r="AA1502" s="188">
        <f>+'ごみ処理概要'!B1502</f>
        <v>0</v>
      </c>
      <c r="AB1502" s="36">
        <v>1502</v>
      </c>
    </row>
    <row r="1503" spans="27:28" ht="13.5" hidden="1">
      <c r="AA1503" s="188">
        <f>+'ごみ処理概要'!B1503</f>
        <v>0</v>
      </c>
      <c r="AB1503" s="36">
        <v>1503</v>
      </c>
    </row>
    <row r="1504" spans="27:28" ht="13.5" hidden="1">
      <c r="AA1504" s="188">
        <f>+'ごみ処理概要'!B1504</f>
        <v>0</v>
      </c>
      <c r="AB1504" s="36">
        <v>1504</v>
      </c>
    </row>
    <row r="1505" spans="27:28" ht="13.5" hidden="1">
      <c r="AA1505" s="188">
        <f>+'ごみ処理概要'!B1505</f>
        <v>0</v>
      </c>
      <c r="AB1505" s="36">
        <v>1505</v>
      </c>
    </row>
    <row r="1506" spans="27:28" ht="13.5" hidden="1">
      <c r="AA1506" s="188">
        <f>+'ごみ処理概要'!B1506</f>
        <v>0</v>
      </c>
      <c r="AB1506" s="36">
        <v>1506</v>
      </c>
    </row>
    <row r="1507" spans="27:28" ht="13.5" hidden="1">
      <c r="AA1507" s="188">
        <f>+'ごみ処理概要'!B1507</f>
        <v>0</v>
      </c>
      <c r="AB1507" s="36">
        <v>1507</v>
      </c>
    </row>
    <row r="1508" spans="27:28" ht="13.5" hidden="1">
      <c r="AA1508" s="188">
        <f>+'ごみ処理概要'!B1508</f>
        <v>0</v>
      </c>
      <c r="AB1508" s="36">
        <v>1508</v>
      </c>
    </row>
    <row r="1509" spans="27:28" ht="13.5" hidden="1">
      <c r="AA1509" s="188">
        <f>+'ごみ処理概要'!B1509</f>
        <v>0</v>
      </c>
      <c r="AB1509" s="36">
        <v>1509</v>
      </c>
    </row>
    <row r="1510" spans="27:28" ht="13.5" hidden="1">
      <c r="AA1510" s="188">
        <f>+'ごみ処理概要'!B1510</f>
        <v>0</v>
      </c>
      <c r="AB1510" s="36">
        <v>1510</v>
      </c>
    </row>
    <row r="1511" spans="27:28" ht="13.5" hidden="1">
      <c r="AA1511" s="188">
        <f>+'ごみ処理概要'!B1511</f>
        <v>0</v>
      </c>
      <c r="AB1511" s="36">
        <v>1511</v>
      </c>
    </row>
    <row r="1512" spans="27:28" ht="13.5" hidden="1">
      <c r="AA1512" s="188">
        <f>+'ごみ処理概要'!B1512</f>
        <v>0</v>
      </c>
      <c r="AB1512" s="36">
        <v>1512</v>
      </c>
    </row>
    <row r="1513" spans="27:28" ht="13.5" hidden="1">
      <c r="AA1513" s="188">
        <f>+'ごみ処理概要'!B1513</f>
        <v>0</v>
      </c>
      <c r="AB1513" s="36">
        <v>1513</v>
      </c>
    </row>
    <row r="1514" spans="27:28" ht="13.5" hidden="1">
      <c r="AA1514" s="188">
        <f>+'ごみ処理概要'!B1514</f>
        <v>0</v>
      </c>
      <c r="AB1514" s="36">
        <v>1514</v>
      </c>
    </row>
    <row r="1515" spans="27:28" ht="13.5" hidden="1">
      <c r="AA1515" s="188">
        <f>+'ごみ処理概要'!B1515</f>
        <v>0</v>
      </c>
      <c r="AB1515" s="36">
        <v>1515</v>
      </c>
    </row>
    <row r="1516" spans="27:28" ht="13.5" hidden="1">
      <c r="AA1516" s="188">
        <f>+'ごみ処理概要'!B1516</f>
        <v>0</v>
      </c>
      <c r="AB1516" s="36">
        <v>1516</v>
      </c>
    </row>
    <row r="1517" spans="27:28" ht="13.5" hidden="1">
      <c r="AA1517" s="188">
        <f>+'ごみ処理概要'!B1517</f>
        <v>0</v>
      </c>
      <c r="AB1517" s="36">
        <v>1517</v>
      </c>
    </row>
    <row r="1518" spans="27:28" ht="13.5" hidden="1">
      <c r="AA1518" s="188">
        <f>+'ごみ処理概要'!B1518</f>
        <v>0</v>
      </c>
      <c r="AB1518" s="36">
        <v>1518</v>
      </c>
    </row>
    <row r="1519" spans="27:28" ht="13.5" hidden="1">
      <c r="AA1519" s="188">
        <f>+'ごみ処理概要'!B1519</f>
        <v>0</v>
      </c>
      <c r="AB1519" s="36">
        <v>1519</v>
      </c>
    </row>
    <row r="1520" spans="27:28" ht="13.5" hidden="1">
      <c r="AA1520" s="188">
        <f>+'ごみ処理概要'!B1520</f>
        <v>0</v>
      </c>
      <c r="AB1520" s="36">
        <v>1520</v>
      </c>
    </row>
    <row r="1521" spans="27:28" ht="13.5" hidden="1">
      <c r="AA1521" s="188">
        <f>+'ごみ処理概要'!B1521</f>
        <v>0</v>
      </c>
      <c r="AB1521" s="36">
        <v>1521</v>
      </c>
    </row>
    <row r="1522" spans="27:28" ht="13.5" hidden="1">
      <c r="AA1522" s="188">
        <f>+'ごみ処理概要'!B1522</f>
        <v>0</v>
      </c>
      <c r="AB1522" s="36">
        <v>1522</v>
      </c>
    </row>
    <row r="1523" spans="27:28" ht="13.5" hidden="1">
      <c r="AA1523" s="188">
        <f>+'ごみ処理概要'!B1523</f>
        <v>0</v>
      </c>
      <c r="AB1523" s="36">
        <v>1523</v>
      </c>
    </row>
    <row r="1524" spans="27:28" ht="13.5" hidden="1">
      <c r="AA1524" s="188">
        <f>+'ごみ処理概要'!B1524</f>
        <v>0</v>
      </c>
      <c r="AB1524" s="36">
        <v>1524</v>
      </c>
    </row>
    <row r="1525" spans="27:28" ht="13.5" hidden="1">
      <c r="AA1525" s="188">
        <f>+'ごみ処理概要'!B1525</f>
        <v>0</v>
      </c>
      <c r="AB1525" s="36">
        <v>1525</v>
      </c>
    </row>
    <row r="1526" spans="27:28" ht="13.5" hidden="1">
      <c r="AA1526" s="188">
        <f>+'ごみ処理概要'!B1526</f>
        <v>0</v>
      </c>
      <c r="AB1526" s="36">
        <v>1526</v>
      </c>
    </row>
    <row r="1527" spans="27:28" ht="13.5" hidden="1">
      <c r="AA1527" s="188">
        <f>+'ごみ処理概要'!B1527</f>
        <v>0</v>
      </c>
      <c r="AB1527" s="36">
        <v>1527</v>
      </c>
    </row>
    <row r="1528" spans="27:28" ht="13.5" hidden="1">
      <c r="AA1528" s="188">
        <f>+'ごみ処理概要'!B1528</f>
        <v>0</v>
      </c>
      <c r="AB1528" s="36">
        <v>1528</v>
      </c>
    </row>
    <row r="1529" spans="27:28" ht="13.5" hidden="1">
      <c r="AA1529" s="188">
        <f>+'ごみ処理概要'!B1529</f>
        <v>0</v>
      </c>
      <c r="AB1529" s="36">
        <v>1529</v>
      </c>
    </row>
    <row r="1530" spans="27:28" ht="13.5" hidden="1">
      <c r="AA1530" s="188">
        <f>+'ごみ処理概要'!B1530</f>
        <v>0</v>
      </c>
      <c r="AB1530" s="36">
        <v>1530</v>
      </c>
    </row>
    <row r="1531" spans="27:28" ht="13.5" hidden="1">
      <c r="AA1531" s="188">
        <f>+'ごみ処理概要'!B1531</f>
        <v>0</v>
      </c>
      <c r="AB1531" s="36">
        <v>1531</v>
      </c>
    </row>
    <row r="1532" spans="27:28" ht="13.5" hidden="1">
      <c r="AA1532" s="188">
        <f>+'ごみ処理概要'!B1532</f>
        <v>0</v>
      </c>
      <c r="AB1532" s="36">
        <v>1532</v>
      </c>
    </row>
    <row r="1533" spans="27:28" ht="13.5" hidden="1">
      <c r="AA1533" s="188">
        <f>+'ごみ処理概要'!B1533</f>
        <v>0</v>
      </c>
      <c r="AB1533" s="36">
        <v>1533</v>
      </c>
    </row>
    <row r="1534" spans="27:28" ht="13.5" hidden="1">
      <c r="AA1534" s="188">
        <f>+'ごみ処理概要'!B1534</f>
        <v>0</v>
      </c>
      <c r="AB1534" s="36">
        <v>1534</v>
      </c>
    </row>
    <row r="1535" spans="27:28" ht="13.5" hidden="1">
      <c r="AA1535" s="188">
        <f>+'ごみ処理概要'!B1535</f>
        <v>0</v>
      </c>
      <c r="AB1535" s="36">
        <v>1535</v>
      </c>
    </row>
    <row r="1536" spans="27:28" ht="13.5" hidden="1">
      <c r="AA1536" s="188">
        <f>+'ごみ処理概要'!B1536</f>
        <v>0</v>
      </c>
      <c r="AB1536" s="36">
        <v>1536</v>
      </c>
    </row>
    <row r="1537" spans="27:28" ht="13.5" hidden="1">
      <c r="AA1537" s="188">
        <f>+'ごみ処理概要'!B1537</f>
        <v>0</v>
      </c>
      <c r="AB1537" s="36">
        <v>1537</v>
      </c>
    </row>
    <row r="1538" spans="27:28" ht="13.5" hidden="1">
      <c r="AA1538" s="188">
        <f>+'ごみ処理概要'!B1538</f>
        <v>0</v>
      </c>
      <c r="AB1538" s="36">
        <v>1538</v>
      </c>
    </row>
    <row r="1539" spans="27:28" ht="13.5" hidden="1">
      <c r="AA1539" s="188">
        <f>+'ごみ処理概要'!B1539</f>
        <v>0</v>
      </c>
      <c r="AB1539" s="36">
        <v>1539</v>
      </c>
    </row>
    <row r="1540" spans="27:28" ht="13.5" hidden="1">
      <c r="AA1540" s="188">
        <f>+'ごみ処理概要'!B1540</f>
        <v>0</v>
      </c>
      <c r="AB1540" s="36">
        <v>1540</v>
      </c>
    </row>
    <row r="1541" spans="27:28" ht="13.5" hidden="1">
      <c r="AA1541" s="188">
        <f>+'ごみ処理概要'!B1541</f>
        <v>0</v>
      </c>
      <c r="AB1541" s="36">
        <v>1541</v>
      </c>
    </row>
    <row r="1542" spans="27:28" ht="13.5" hidden="1">
      <c r="AA1542" s="188">
        <f>+'ごみ処理概要'!B1542</f>
        <v>0</v>
      </c>
      <c r="AB1542" s="36">
        <v>1542</v>
      </c>
    </row>
    <row r="1543" spans="27:28" ht="13.5" hidden="1">
      <c r="AA1543" s="188">
        <f>+'ごみ処理概要'!B1543</f>
        <v>0</v>
      </c>
      <c r="AB1543" s="36">
        <v>1543</v>
      </c>
    </row>
    <row r="1544" spans="27:28" ht="13.5" hidden="1">
      <c r="AA1544" s="188">
        <f>+'ごみ処理概要'!B1544</f>
        <v>0</v>
      </c>
      <c r="AB1544" s="36">
        <v>1544</v>
      </c>
    </row>
    <row r="1545" spans="27:28" ht="13.5" hidden="1">
      <c r="AA1545" s="188">
        <f>+'ごみ処理概要'!B1545</f>
        <v>0</v>
      </c>
      <c r="AB1545" s="36">
        <v>1545</v>
      </c>
    </row>
    <row r="1546" spans="27:28" ht="13.5" hidden="1">
      <c r="AA1546" s="188">
        <f>+'ごみ処理概要'!B1546</f>
        <v>0</v>
      </c>
      <c r="AB1546" s="36">
        <v>1546</v>
      </c>
    </row>
    <row r="1547" spans="27:28" ht="13.5" hidden="1">
      <c r="AA1547" s="188">
        <f>+'ごみ処理概要'!B1547</f>
        <v>0</v>
      </c>
      <c r="AB1547" s="36">
        <v>1547</v>
      </c>
    </row>
    <row r="1548" spans="27:28" ht="13.5" hidden="1">
      <c r="AA1548" s="188">
        <f>+'ごみ処理概要'!B1548</f>
        <v>0</v>
      </c>
      <c r="AB1548" s="36">
        <v>1548</v>
      </c>
    </row>
    <row r="1549" spans="27:28" ht="13.5" hidden="1">
      <c r="AA1549" s="188">
        <f>+'ごみ処理概要'!B1549</f>
        <v>0</v>
      </c>
      <c r="AB1549" s="36">
        <v>1549</v>
      </c>
    </row>
    <row r="1550" spans="27:28" ht="13.5" hidden="1">
      <c r="AA1550" s="188">
        <f>+'ごみ処理概要'!B1550</f>
        <v>0</v>
      </c>
      <c r="AB1550" s="36">
        <v>1550</v>
      </c>
    </row>
    <row r="1551" spans="27:28" ht="13.5" hidden="1">
      <c r="AA1551" s="188">
        <f>+'ごみ処理概要'!B1551</f>
        <v>0</v>
      </c>
      <c r="AB1551" s="36">
        <v>1551</v>
      </c>
    </row>
    <row r="1552" spans="27:28" ht="13.5" hidden="1">
      <c r="AA1552" s="188">
        <f>+'ごみ処理概要'!B1552</f>
        <v>0</v>
      </c>
      <c r="AB1552" s="36">
        <v>1552</v>
      </c>
    </row>
    <row r="1553" spans="27:28" ht="13.5" hidden="1">
      <c r="AA1553" s="188">
        <f>+'ごみ処理概要'!B1553</f>
        <v>0</v>
      </c>
      <c r="AB1553" s="36">
        <v>1553</v>
      </c>
    </row>
    <row r="1554" spans="27:28" ht="13.5" hidden="1">
      <c r="AA1554" s="188">
        <f>+'ごみ処理概要'!B1554</f>
        <v>0</v>
      </c>
      <c r="AB1554" s="36">
        <v>1554</v>
      </c>
    </row>
    <row r="1555" spans="27:28" ht="13.5" hidden="1">
      <c r="AA1555" s="188">
        <f>+'ごみ処理概要'!B1555</f>
        <v>0</v>
      </c>
      <c r="AB1555" s="36">
        <v>1555</v>
      </c>
    </row>
    <row r="1556" spans="27:28" ht="13.5" hidden="1">
      <c r="AA1556" s="188">
        <f>+'ごみ処理概要'!B1556</f>
        <v>0</v>
      </c>
      <c r="AB1556" s="36">
        <v>1556</v>
      </c>
    </row>
    <row r="1557" spans="27:28" ht="13.5" hidden="1">
      <c r="AA1557" s="188">
        <f>+'ごみ処理概要'!B1557</f>
        <v>0</v>
      </c>
      <c r="AB1557" s="36">
        <v>1557</v>
      </c>
    </row>
    <row r="1558" spans="27:28" ht="13.5" hidden="1">
      <c r="AA1558" s="188">
        <f>+'ごみ処理概要'!B1558</f>
        <v>0</v>
      </c>
      <c r="AB1558" s="36">
        <v>1558</v>
      </c>
    </row>
    <row r="1559" spans="27:28" ht="13.5" hidden="1">
      <c r="AA1559" s="188">
        <f>+'ごみ処理概要'!B1559</f>
        <v>0</v>
      </c>
      <c r="AB1559" s="36">
        <v>1559</v>
      </c>
    </row>
    <row r="1560" spans="27:28" ht="13.5" hidden="1">
      <c r="AA1560" s="188">
        <f>+'ごみ処理概要'!B1560</f>
        <v>0</v>
      </c>
      <c r="AB1560" s="36">
        <v>1560</v>
      </c>
    </row>
    <row r="1561" spans="27:28" ht="13.5" hidden="1">
      <c r="AA1561" s="188">
        <f>+'ごみ処理概要'!B1561</f>
        <v>0</v>
      </c>
      <c r="AB1561" s="36">
        <v>1561</v>
      </c>
    </row>
    <row r="1562" spans="27:28" ht="13.5" hidden="1">
      <c r="AA1562" s="188">
        <f>+'ごみ処理概要'!B1562</f>
        <v>0</v>
      </c>
      <c r="AB1562" s="36">
        <v>1562</v>
      </c>
    </row>
    <row r="1563" spans="27:28" ht="13.5" hidden="1">
      <c r="AA1563" s="188">
        <f>+'ごみ処理概要'!B1563</f>
        <v>0</v>
      </c>
      <c r="AB1563" s="36">
        <v>1563</v>
      </c>
    </row>
    <row r="1564" spans="27:28" ht="13.5" hidden="1">
      <c r="AA1564" s="188">
        <f>+'ごみ処理概要'!B1564</f>
        <v>0</v>
      </c>
      <c r="AB1564" s="36">
        <v>1564</v>
      </c>
    </row>
    <row r="1565" spans="27:28" ht="13.5" hidden="1">
      <c r="AA1565" s="188">
        <f>+'ごみ処理概要'!B1565</f>
        <v>0</v>
      </c>
      <c r="AB1565" s="36">
        <v>1565</v>
      </c>
    </row>
    <row r="1566" spans="27:28" ht="13.5" hidden="1">
      <c r="AA1566" s="188">
        <f>+'ごみ処理概要'!B1566</f>
        <v>0</v>
      </c>
      <c r="AB1566" s="36">
        <v>1566</v>
      </c>
    </row>
    <row r="1567" spans="27:28" ht="13.5" hidden="1">
      <c r="AA1567" s="188">
        <f>+'ごみ処理概要'!B1567</f>
        <v>0</v>
      </c>
      <c r="AB1567" s="36">
        <v>1567</v>
      </c>
    </row>
    <row r="1568" spans="27:28" ht="13.5" hidden="1">
      <c r="AA1568" s="188">
        <f>+'ごみ処理概要'!B1568</f>
        <v>0</v>
      </c>
      <c r="AB1568" s="36">
        <v>1568</v>
      </c>
    </row>
    <row r="1569" spans="27:28" ht="13.5" hidden="1">
      <c r="AA1569" s="188">
        <f>+'ごみ処理概要'!B1569</f>
        <v>0</v>
      </c>
      <c r="AB1569" s="36">
        <v>1569</v>
      </c>
    </row>
    <row r="1570" spans="27:28" ht="13.5" hidden="1">
      <c r="AA1570" s="188">
        <f>+'ごみ処理概要'!B1570</f>
        <v>0</v>
      </c>
      <c r="AB1570" s="36">
        <v>1570</v>
      </c>
    </row>
    <row r="1571" spans="27:28" ht="13.5" hidden="1">
      <c r="AA1571" s="188">
        <f>+'ごみ処理概要'!B1571</f>
        <v>0</v>
      </c>
      <c r="AB1571" s="36">
        <v>1571</v>
      </c>
    </row>
    <row r="1572" spans="27:28" ht="13.5" hidden="1">
      <c r="AA1572" s="188">
        <f>+'ごみ処理概要'!B1572</f>
        <v>0</v>
      </c>
      <c r="AB1572" s="36">
        <v>1572</v>
      </c>
    </row>
    <row r="1573" spans="27:28" ht="13.5" hidden="1">
      <c r="AA1573" s="188">
        <f>+'ごみ処理概要'!B1573</f>
        <v>0</v>
      </c>
      <c r="AB1573" s="36">
        <v>1573</v>
      </c>
    </row>
    <row r="1574" spans="27:28" ht="13.5" hidden="1">
      <c r="AA1574" s="188">
        <f>+'ごみ処理概要'!B1574</f>
        <v>0</v>
      </c>
      <c r="AB1574" s="36">
        <v>1574</v>
      </c>
    </row>
    <row r="1575" spans="27:28" ht="13.5" hidden="1">
      <c r="AA1575" s="188">
        <f>+'ごみ処理概要'!B1575</f>
        <v>0</v>
      </c>
      <c r="AB1575" s="36">
        <v>1575</v>
      </c>
    </row>
    <row r="1576" spans="27:28" ht="13.5" hidden="1">
      <c r="AA1576" s="188">
        <f>+'ごみ処理概要'!B1576</f>
        <v>0</v>
      </c>
      <c r="AB1576" s="36">
        <v>1576</v>
      </c>
    </row>
    <row r="1577" spans="27:28" ht="13.5" hidden="1">
      <c r="AA1577" s="188">
        <f>+'ごみ処理概要'!B1577</f>
        <v>0</v>
      </c>
      <c r="AB1577" s="36">
        <v>1577</v>
      </c>
    </row>
    <row r="1578" spans="27:28" ht="13.5" hidden="1">
      <c r="AA1578" s="188">
        <f>+'ごみ処理概要'!B1578</f>
        <v>0</v>
      </c>
      <c r="AB1578" s="36">
        <v>1578</v>
      </c>
    </row>
    <row r="1579" spans="27:28" ht="13.5" hidden="1">
      <c r="AA1579" s="188">
        <f>+'ごみ処理概要'!B1579</f>
        <v>0</v>
      </c>
      <c r="AB1579" s="36">
        <v>1579</v>
      </c>
    </row>
    <row r="1580" spans="27:28" ht="13.5" hidden="1">
      <c r="AA1580" s="188">
        <f>+'ごみ処理概要'!B1580</f>
        <v>0</v>
      </c>
      <c r="AB1580" s="36">
        <v>1580</v>
      </c>
    </row>
    <row r="1581" spans="27:28" ht="13.5" hidden="1">
      <c r="AA1581" s="188">
        <f>+'ごみ処理概要'!B1581</f>
        <v>0</v>
      </c>
      <c r="AB1581" s="36">
        <v>1581</v>
      </c>
    </row>
    <row r="1582" spans="27:28" ht="13.5" hidden="1">
      <c r="AA1582" s="188">
        <f>+'ごみ処理概要'!B1582</f>
        <v>0</v>
      </c>
      <c r="AB1582" s="36">
        <v>1582</v>
      </c>
    </row>
    <row r="1583" spans="27:28" ht="13.5" hidden="1">
      <c r="AA1583" s="188">
        <f>+'ごみ処理概要'!B1583</f>
        <v>0</v>
      </c>
      <c r="AB1583" s="36">
        <v>1583</v>
      </c>
    </row>
    <row r="1584" spans="27:28" ht="13.5" hidden="1">
      <c r="AA1584" s="188">
        <f>+'ごみ処理概要'!B1584</f>
        <v>0</v>
      </c>
      <c r="AB1584" s="36">
        <v>1584</v>
      </c>
    </row>
    <row r="1585" spans="27:28" ht="13.5" hidden="1">
      <c r="AA1585" s="188">
        <f>+'ごみ処理概要'!B1585</f>
        <v>0</v>
      </c>
      <c r="AB1585" s="36">
        <v>1585</v>
      </c>
    </row>
    <row r="1586" spans="27:28" ht="13.5" hidden="1">
      <c r="AA1586" s="188">
        <f>+'ごみ処理概要'!B1586</f>
        <v>0</v>
      </c>
      <c r="AB1586" s="36">
        <v>1586</v>
      </c>
    </row>
    <row r="1587" spans="27:28" ht="13.5" hidden="1">
      <c r="AA1587" s="188">
        <f>+'ごみ処理概要'!B1587</f>
        <v>0</v>
      </c>
      <c r="AB1587" s="36">
        <v>1587</v>
      </c>
    </row>
    <row r="1588" spans="27:28" ht="13.5" hidden="1">
      <c r="AA1588" s="188">
        <f>+'ごみ処理概要'!B1588</f>
        <v>0</v>
      </c>
      <c r="AB1588" s="36">
        <v>1588</v>
      </c>
    </row>
    <row r="1589" spans="27:28" ht="13.5" hidden="1">
      <c r="AA1589" s="188">
        <f>+'ごみ処理概要'!B1589</f>
        <v>0</v>
      </c>
      <c r="AB1589" s="36">
        <v>1589</v>
      </c>
    </row>
    <row r="1590" spans="27:28" ht="13.5" hidden="1">
      <c r="AA1590" s="188">
        <f>+'ごみ処理概要'!B1590</f>
        <v>0</v>
      </c>
      <c r="AB1590" s="36">
        <v>1590</v>
      </c>
    </row>
    <row r="1591" spans="27:28" ht="13.5" hidden="1">
      <c r="AA1591" s="188">
        <f>+'ごみ処理概要'!B1591</f>
        <v>0</v>
      </c>
      <c r="AB1591" s="36">
        <v>1591</v>
      </c>
    </row>
    <row r="1592" spans="27:28" ht="13.5" hidden="1">
      <c r="AA1592" s="188">
        <f>+'ごみ処理概要'!B1592</f>
        <v>0</v>
      </c>
      <c r="AB1592" s="36">
        <v>1592</v>
      </c>
    </row>
    <row r="1593" spans="27:28" ht="13.5" hidden="1">
      <c r="AA1593" s="188">
        <f>+'ごみ処理概要'!B1593</f>
        <v>0</v>
      </c>
      <c r="AB1593" s="36">
        <v>1593</v>
      </c>
    </row>
    <row r="1594" spans="27:28" ht="13.5" hidden="1">
      <c r="AA1594" s="188">
        <f>+'ごみ処理概要'!B1594</f>
        <v>0</v>
      </c>
      <c r="AB1594" s="36">
        <v>1594</v>
      </c>
    </row>
    <row r="1595" spans="27:28" ht="13.5" hidden="1">
      <c r="AA1595" s="188">
        <f>+'ごみ処理概要'!B1595</f>
        <v>0</v>
      </c>
      <c r="AB1595" s="36">
        <v>1595</v>
      </c>
    </row>
    <row r="1596" spans="27:28" ht="13.5" hidden="1">
      <c r="AA1596" s="188">
        <f>+'ごみ処理概要'!B1596</f>
        <v>0</v>
      </c>
      <c r="AB1596" s="36">
        <v>1596</v>
      </c>
    </row>
    <row r="1597" spans="27:28" ht="13.5" hidden="1">
      <c r="AA1597" s="188">
        <f>+'ごみ処理概要'!B1597</f>
        <v>0</v>
      </c>
      <c r="AB1597" s="36">
        <v>1597</v>
      </c>
    </row>
    <row r="1598" spans="27:28" ht="13.5" hidden="1">
      <c r="AA1598" s="188">
        <f>+'ごみ処理概要'!B1598</f>
        <v>0</v>
      </c>
      <c r="AB1598" s="36">
        <v>1598</v>
      </c>
    </row>
    <row r="1599" spans="27:28" ht="13.5" hidden="1">
      <c r="AA1599" s="188">
        <f>+'ごみ処理概要'!B1599</f>
        <v>0</v>
      </c>
      <c r="AB1599" s="36">
        <v>1599</v>
      </c>
    </row>
    <row r="1600" spans="27:28" ht="13.5" hidden="1">
      <c r="AA1600" s="188">
        <f>+'ごみ処理概要'!B1600</f>
        <v>0</v>
      </c>
      <c r="AB1600" s="36">
        <v>1600</v>
      </c>
    </row>
    <row r="1601" spans="27:28" ht="13.5" hidden="1">
      <c r="AA1601" s="188">
        <f>+'ごみ処理概要'!B1601</f>
        <v>0</v>
      </c>
      <c r="AB1601" s="36">
        <v>1601</v>
      </c>
    </row>
    <row r="1602" spans="27:28" ht="13.5" hidden="1">
      <c r="AA1602" s="188">
        <f>+'ごみ処理概要'!B1602</f>
        <v>0</v>
      </c>
      <c r="AB1602" s="36">
        <v>1602</v>
      </c>
    </row>
    <row r="1603" spans="27:28" ht="13.5" hidden="1">
      <c r="AA1603" s="188">
        <f>+'ごみ処理概要'!B1603</f>
        <v>0</v>
      </c>
      <c r="AB1603" s="36">
        <v>1603</v>
      </c>
    </row>
    <row r="1604" spans="27:28" ht="13.5" hidden="1">
      <c r="AA1604" s="188">
        <f>+'ごみ処理概要'!B1604</f>
        <v>0</v>
      </c>
      <c r="AB1604" s="36">
        <v>1604</v>
      </c>
    </row>
    <row r="1605" spans="27:28" ht="13.5" hidden="1">
      <c r="AA1605" s="188">
        <f>+'ごみ処理概要'!B1605</f>
        <v>0</v>
      </c>
      <c r="AB1605" s="36">
        <v>1605</v>
      </c>
    </row>
    <row r="1606" spans="27:28" ht="13.5" hidden="1">
      <c r="AA1606" s="188">
        <f>+'ごみ処理概要'!B1606</f>
        <v>0</v>
      </c>
      <c r="AB1606" s="36">
        <v>1606</v>
      </c>
    </row>
    <row r="1607" spans="27:28" ht="13.5" hidden="1">
      <c r="AA1607" s="188">
        <f>+'ごみ処理概要'!B1607</f>
        <v>0</v>
      </c>
      <c r="AB1607" s="36">
        <v>1607</v>
      </c>
    </row>
    <row r="1608" spans="27:28" ht="13.5" hidden="1">
      <c r="AA1608" s="188">
        <f>+'ごみ処理概要'!B1608</f>
        <v>0</v>
      </c>
      <c r="AB1608" s="36">
        <v>1608</v>
      </c>
    </row>
    <row r="1609" spans="27:28" ht="13.5" hidden="1">
      <c r="AA1609" s="188">
        <f>+'ごみ処理概要'!B1609</f>
        <v>0</v>
      </c>
      <c r="AB1609" s="36">
        <v>1609</v>
      </c>
    </row>
    <row r="1610" spans="27:28" ht="13.5" hidden="1">
      <c r="AA1610" s="188">
        <f>+'ごみ処理概要'!B1610</f>
        <v>0</v>
      </c>
      <c r="AB1610" s="36">
        <v>1610</v>
      </c>
    </row>
    <row r="1611" spans="27:28" ht="13.5" hidden="1">
      <c r="AA1611" s="188">
        <f>+'ごみ処理概要'!B1611</f>
        <v>0</v>
      </c>
      <c r="AB1611" s="36">
        <v>1611</v>
      </c>
    </row>
    <row r="1612" spans="27:28" ht="13.5" hidden="1">
      <c r="AA1612" s="188">
        <f>+'ごみ処理概要'!B1612</f>
        <v>0</v>
      </c>
      <c r="AB1612" s="36">
        <v>1612</v>
      </c>
    </row>
    <row r="1613" spans="27:28" ht="13.5" hidden="1">
      <c r="AA1613" s="188">
        <f>+'ごみ処理概要'!B1613</f>
        <v>0</v>
      </c>
      <c r="AB1613" s="36">
        <v>1613</v>
      </c>
    </row>
    <row r="1614" spans="27:28" ht="13.5" hidden="1">
      <c r="AA1614" s="188">
        <f>+'ごみ処理概要'!B1614</f>
        <v>0</v>
      </c>
      <c r="AB1614" s="36">
        <v>1614</v>
      </c>
    </row>
    <row r="1615" spans="27:28" ht="13.5" hidden="1">
      <c r="AA1615" s="188">
        <f>+'ごみ処理概要'!B1615</f>
        <v>0</v>
      </c>
      <c r="AB1615" s="36">
        <v>1615</v>
      </c>
    </row>
    <row r="1616" spans="27:28" ht="13.5" hidden="1">
      <c r="AA1616" s="188">
        <f>+'ごみ処理概要'!B1616</f>
        <v>0</v>
      </c>
      <c r="AB1616" s="36">
        <v>1616</v>
      </c>
    </row>
    <row r="1617" spans="27:28" ht="13.5" hidden="1">
      <c r="AA1617" s="188">
        <f>+'ごみ処理概要'!B1617</f>
        <v>0</v>
      </c>
      <c r="AB1617" s="36">
        <v>1617</v>
      </c>
    </row>
    <row r="1618" spans="27:28" ht="13.5" hidden="1">
      <c r="AA1618" s="188">
        <f>+'ごみ処理概要'!B1618</f>
        <v>0</v>
      </c>
      <c r="AB1618" s="36">
        <v>1618</v>
      </c>
    </row>
    <row r="1619" spans="27:28" ht="13.5" hidden="1">
      <c r="AA1619" s="188">
        <f>+'ごみ処理概要'!B1619</f>
        <v>0</v>
      </c>
      <c r="AB1619" s="36">
        <v>1619</v>
      </c>
    </row>
    <row r="1620" spans="27:28" ht="13.5" hidden="1">
      <c r="AA1620" s="188">
        <f>+'ごみ処理概要'!B1620</f>
        <v>0</v>
      </c>
      <c r="AB1620" s="36">
        <v>1620</v>
      </c>
    </row>
    <row r="1621" spans="27:28" ht="13.5" hidden="1">
      <c r="AA1621" s="188">
        <f>+'ごみ処理概要'!B1621</f>
        <v>0</v>
      </c>
      <c r="AB1621" s="36">
        <v>1621</v>
      </c>
    </row>
    <row r="1622" spans="27:28" ht="13.5" hidden="1">
      <c r="AA1622" s="188">
        <f>+'ごみ処理概要'!B1622</f>
        <v>0</v>
      </c>
      <c r="AB1622" s="36">
        <v>1622</v>
      </c>
    </row>
    <row r="1623" spans="27:28" ht="13.5" hidden="1">
      <c r="AA1623" s="188">
        <f>+'ごみ処理概要'!B1623</f>
        <v>0</v>
      </c>
      <c r="AB1623" s="36">
        <v>1623</v>
      </c>
    </row>
    <row r="1624" spans="27:28" ht="13.5" hidden="1">
      <c r="AA1624" s="188">
        <f>+'ごみ処理概要'!B1624</f>
        <v>0</v>
      </c>
      <c r="AB1624" s="36">
        <v>1624</v>
      </c>
    </row>
    <row r="1625" spans="27:28" ht="13.5" hidden="1">
      <c r="AA1625" s="188">
        <f>+'ごみ処理概要'!B1625</f>
        <v>0</v>
      </c>
      <c r="AB1625" s="36">
        <v>1625</v>
      </c>
    </row>
    <row r="1626" spans="27:28" ht="13.5" hidden="1">
      <c r="AA1626" s="188">
        <f>+'ごみ処理概要'!B1626</f>
        <v>0</v>
      </c>
      <c r="AB1626" s="36">
        <v>1626</v>
      </c>
    </row>
    <row r="1627" spans="27:28" ht="13.5" hidden="1">
      <c r="AA1627" s="188">
        <f>+'ごみ処理概要'!B1627</f>
        <v>0</v>
      </c>
      <c r="AB1627" s="36">
        <v>1627</v>
      </c>
    </row>
    <row r="1628" spans="27:28" ht="13.5" hidden="1">
      <c r="AA1628" s="188">
        <f>+'ごみ処理概要'!B1628</f>
        <v>0</v>
      </c>
      <c r="AB1628" s="36">
        <v>1628</v>
      </c>
    </row>
    <row r="1629" spans="27:28" ht="13.5" hidden="1">
      <c r="AA1629" s="188">
        <f>+'ごみ処理概要'!B1629</f>
        <v>0</v>
      </c>
      <c r="AB1629" s="36">
        <v>1629</v>
      </c>
    </row>
    <row r="1630" spans="27:28" ht="13.5" hidden="1">
      <c r="AA1630" s="188">
        <f>+'ごみ処理概要'!B1630</f>
        <v>0</v>
      </c>
      <c r="AB1630" s="36">
        <v>1630</v>
      </c>
    </row>
    <row r="1631" spans="27:28" ht="13.5" hidden="1">
      <c r="AA1631" s="188">
        <f>+'ごみ処理概要'!B1631</f>
        <v>0</v>
      </c>
      <c r="AB1631" s="36">
        <v>1631</v>
      </c>
    </row>
    <row r="1632" spans="27:28" ht="13.5" hidden="1">
      <c r="AA1632" s="188">
        <f>+'ごみ処理概要'!B1632</f>
        <v>0</v>
      </c>
      <c r="AB1632" s="36">
        <v>1632</v>
      </c>
    </row>
    <row r="1633" spans="27:28" ht="13.5" hidden="1">
      <c r="AA1633" s="188">
        <f>+'ごみ処理概要'!B1633</f>
        <v>0</v>
      </c>
      <c r="AB1633" s="36">
        <v>1633</v>
      </c>
    </row>
    <row r="1634" spans="27:28" ht="13.5" hidden="1">
      <c r="AA1634" s="188">
        <f>+'ごみ処理概要'!B1634</f>
        <v>0</v>
      </c>
      <c r="AB1634" s="36">
        <v>1634</v>
      </c>
    </row>
    <row r="1635" spans="27:28" ht="13.5" hidden="1">
      <c r="AA1635" s="188">
        <f>+'ごみ処理概要'!B1635</f>
        <v>0</v>
      </c>
      <c r="AB1635" s="36">
        <v>1635</v>
      </c>
    </row>
    <row r="1636" spans="27:28" ht="13.5" hidden="1">
      <c r="AA1636" s="188">
        <f>+'ごみ処理概要'!B1636</f>
        <v>0</v>
      </c>
      <c r="AB1636" s="36">
        <v>1636</v>
      </c>
    </row>
    <row r="1637" spans="27:28" ht="13.5" hidden="1">
      <c r="AA1637" s="188">
        <f>+'ごみ処理概要'!B1637</f>
        <v>0</v>
      </c>
      <c r="AB1637" s="36">
        <v>1637</v>
      </c>
    </row>
    <row r="1638" spans="27:28" ht="13.5" hidden="1">
      <c r="AA1638" s="188">
        <f>+'ごみ処理概要'!B1638</f>
        <v>0</v>
      </c>
      <c r="AB1638" s="36">
        <v>1638</v>
      </c>
    </row>
    <row r="1639" spans="27:28" ht="13.5" hidden="1">
      <c r="AA1639" s="188">
        <f>+'ごみ処理概要'!B1639</f>
        <v>0</v>
      </c>
      <c r="AB1639" s="36">
        <v>1639</v>
      </c>
    </row>
    <row r="1640" spans="27:28" ht="13.5" hidden="1">
      <c r="AA1640" s="188">
        <f>+'ごみ処理概要'!B1640</f>
        <v>0</v>
      </c>
      <c r="AB1640" s="36">
        <v>1640</v>
      </c>
    </row>
    <row r="1641" spans="27:28" ht="13.5" hidden="1">
      <c r="AA1641" s="188">
        <f>+'ごみ処理概要'!B1641</f>
        <v>0</v>
      </c>
      <c r="AB1641" s="36">
        <v>1641</v>
      </c>
    </row>
    <row r="1642" spans="27:28" ht="13.5" hidden="1">
      <c r="AA1642" s="188">
        <f>+'ごみ処理概要'!B1642</f>
        <v>0</v>
      </c>
      <c r="AB1642" s="36">
        <v>1642</v>
      </c>
    </row>
    <row r="1643" spans="27:28" ht="13.5" hidden="1">
      <c r="AA1643" s="188">
        <f>+'ごみ処理概要'!B1643</f>
        <v>0</v>
      </c>
      <c r="AB1643" s="36">
        <v>1643</v>
      </c>
    </row>
    <row r="1644" spans="27:28" ht="13.5" hidden="1">
      <c r="AA1644" s="188">
        <f>+'ごみ処理概要'!B1644</f>
        <v>0</v>
      </c>
      <c r="AB1644" s="36">
        <v>1644</v>
      </c>
    </row>
    <row r="1645" spans="27:28" ht="13.5" hidden="1">
      <c r="AA1645" s="188">
        <f>+'ごみ処理概要'!B1645</f>
        <v>0</v>
      </c>
      <c r="AB1645" s="36">
        <v>1645</v>
      </c>
    </row>
    <row r="1646" spans="27:28" ht="13.5" hidden="1">
      <c r="AA1646" s="188">
        <f>+'ごみ処理概要'!B1646</f>
        <v>0</v>
      </c>
      <c r="AB1646" s="36">
        <v>1646</v>
      </c>
    </row>
    <row r="1647" spans="27:28" ht="13.5" hidden="1">
      <c r="AA1647" s="188">
        <f>+'ごみ処理概要'!B1647</f>
        <v>0</v>
      </c>
      <c r="AB1647" s="36">
        <v>1647</v>
      </c>
    </row>
    <row r="1648" spans="27:28" ht="13.5" hidden="1">
      <c r="AA1648" s="188">
        <f>+'ごみ処理概要'!B1648</f>
        <v>0</v>
      </c>
      <c r="AB1648" s="36">
        <v>1648</v>
      </c>
    </row>
    <row r="1649" spans="27:28" ht="13.5" hidden="1">
      <c r="AA1649" s="188">
        <f>+'ごみ処理概要'!B1649</f>
        <v>0</v>
      </c>
      <c r="AB1649" s="36">
        <v>1649</v>
      </c>
    </row>
    <row r="1650" spans="27:28" ht="13.5" hidden="1">
      <c r="AA1650" s="188">
        <f>+'ごみ処理概要'!B1650</f>
        <v>0</v>
      </c>
      <c r="AB1650" s="36">
        <v>1650</v>
      </c>
    </row>
    <row r="1651" spans="27:28" ht="13.5" hidden="1">
      <c r="AA1651" s="188">
        <f>+'ごみ処理概要'!B1651</f>
        <v>0</v>
      </c>
      <c r="AB1651" s="36">
        <v>1651</v>
      </c>
    </row>
    <row r="1652" spans="27:28" ht="13.5" hidden="1">
      <c r="AA1652" s="188">
        <f>+'ごみ処理概要'!B1652</f>
        <v>0</v>
      </c>
      <c r="AB1652" s="36">
        <v>1652</v>
      </c>
    </row>
    <row r="1653" spans="27:28" ht="13.5" hidden="1">
      <c r="AA1653" s="188">
        <f>+'ごみ処理概要'!B1653</f>
        <v>0</v>
      </c>
      <c r="AB1653" s="36">
        <v>1653</v>
      </c>
    </row>
    <row r="1654" spans="27:28" ht="13.5" hidden="1">
      <c r="AA1654" s="188">
        <f>+'ごみ処理概要'!B1654</f>
        <v>0</v>
      </c>
      <c r="AB1654" s="36">
        <v>1654</v>
      </c>
    </row>
    <row r="1655" spans="27:28" ht="13.5" hidden="1">
      <c r="AA1655" s="188">
        <f>+'ごみ処理概要'!B1655</f>
        <v>0</v>
      </c>
      <c r="AB1655" s="36">
        <v>1655</v>
      </c>
    </row>
    <row r="1656" spans="27:28" ht="13.5" hidden="1">
      <c r="AA1656" s="188">
        <f>+'ごみ処理概要'!B1656</f>
        <v>0</v>
      </c>
      <c r="AB1656" s="36">
        <v>1656</v>
      </c>
    </row>
    <row r="1657" spans="27:28" ht="13.5" hidden="1">
      <c r="AA1657" s="188">
        <f>+'ごみ処理概要'!B1657</f>
        <v>0</v>
      </c>
      <c r="AB1657" s="36">
        <v>1657</v>
      </c>
    </row>
    <row r="1658" spans="27:28" ht="13.5" hidden="1">
      <c r="AA1658" s="188">
        <f>+'ごみ処理概要'!B1658</f>
        <v>0</v>
      </c>
      <c r="AB1658" s="36">
        <v>1658</v>
      </c>
    </row>
    <row r="1659" spans="27:28" ht="13.5" hidden="1">
      <c r="AA1659" s="188">
        <f>+'ごみ処理概要'!B1659</f>
        <v>0</v>
      </c>
      <c r="AB1659" s="36">
        <v>1659</v>
      </c>
    </row>
    <row r="1660" spans="27:28" ht="13.5" hidden="1">
      <c r="AA1660" s="188">
        <f>+'ごみ処理概要'!B1660</f>
        <v>0</v>
      </c>
      <c r="AB1660" s="36">
        <v>1660</v>
      </c>
    </row>
    <row r="1661" spans="27:28" ht="13.5" hidden="1">
      <c r="AA1661" s="188">
        <f>+'ごみ処理概要'!B1661</f>
        <v>0</v>
      </c>
      <c r="AB1661" s="36">
        <v>1661</v>
      </c>
    </row>
    <row r="1662" spans="27:28" ht="13.5" hidden="1">
      <c r="AA1662" s="188">
        <f>+'ごみ処理概要'!B1662</f>
        <v>0</v>
      </c>
      <c r="AB1662" s="36">
        <v>1662</v>
      </c>
    </row>
    <row r="1663" spans="27:28" ht="13.5" hidden="1">
      <c r="AA1663" s="188">
        <f>+'ごみ処理概要'!B1663</f>
        <v>0</v>
      </c>
      <c r="AB1663" s="36">
        <v>1663</v>
      </c>
    </row>
    <row r="1664" spans="27:28" ht="13.5" hidden="1">
      <c r="AA1664" s="188">
        <f>+'ごみ処理概要'!B1664</f>
        <v>0</v>
      </c>
      <c r="AB1664" s="36">
        <v>1664</v>
      </c>
    </row>
    <row r="1665" spans="27:28" ht="13.5" hidden="1">
      <c r="AA1665" s="188">
        <f>+'ごみ処理概要'!B1665</f>
        <v>0</v>
      </c>
      <c r="AB1665" s="36">
        <v>1665</v>
      </c>
    </row>
    <row r="1666" spans="27:28" ht="13.5" hidden="1">
      <c r="AA1666" s="188">
        <f>+'ごみ処理概要'!B1666</f>
        <v>0</v>
      </c>
      <c r="AB1666" s="36">
        <v>1666</v>
      </c>
    </row>
    <row r="1667" spans="27:28" ht="13.5" hidden="1">
      <c r="AA1667" s="188">
        <f>+'ごみ処理概要'!B1667</f>
        <v>0</v>
      </c>
      <c r="AB1667" s="36">
        <v>1667</v>
      </c>
    </row>
    <row r="1668" spans="27:28" ht="13.5" hidden="1">
      <c r="AA1668" s="188">
        <f>+'ごみ処理概要'!B1668</f>
        <v>0</v>
      </c>
      <c r="AB1668" s="36">
        <v>1668</v>
      </c>
    </row>
    <row r="1669" spans="27:28" ht="13.5" hidden="1">
      <c r="AA1669" s="188">
        <f>+'ごみ処理概要'!B1669</f>
        <v>0</v>
      </c>
      <c r="AB1669" s="36">
        <v>1669</v>
      </c>
    </row>
    <row r="1670" spans="27:28" ht="13.5" hidden="1">
      <c r="AA1670" s="188">
        <f>+'ごみ処理概要'!B1670</f>
        <v>0</v>
      </c>
      <c r="AB1670" s="36">
        <v>1670</v>
      </c>
    </row>
    <row r="1671" spans="27:28" ht="13.5" hidden="1">
      <c r="AA1671" s="188">
        <f>+'ごみ処理概要'!B1671</f>
        <v>0</v>
      </c>
      <c r="AB1671" s="36">
        <v>1671</v>
      </c>
    </row>
    <row r="1672" spans="27:28" ht="13.5" hidden="1">
      <c r="AA1672" s="188">
        <f>+'ごみ処理概要'!B1672</f>
        <v>0</v>
      </c>
      <c r="AB1672" s="36">
        <v>1672</v>
      </c>
    </row>
    <row r="1673" spans="27:28" ht="13.5" hidden="1">
      <c r="AA1673" s="188">
        <f>+'ごみ処理概要'!B1673</f>
        <v>0</v>
      </c>
      <c r="AB1673" s="36">
        <v>1673</v>
      </c>
    </row>
    <row r="1674" spans="27:28" ht="13.5" hidden="1">
      <c r="AA1674" s="188">
        <f>+'ごみ処理概要'!B1674</f>
        <v>0</v>
      </c>
      <c r="AB1674" s="36">
        <v>1674</v>
      </c>
    </row>
    <row r="1675" spans="27:28" ht="13.5" hidden="1">
      <c r="AA1675" s="188">
        <f>+'ごみ処理概要'!B1675</f>
        <v>0</v>
      </c>
      <c r="AB1675" s="36">
        <v>1675</v>
      </c>
    </row>
    <row r="1676" spans="27:28" ht="13.5" hidden="1">
      <c r="AA1676" s="188">
        <f>+'ごみ処理概要'!B1676</f>
        <v>0</v>
      </c>
      <c r="AB1676" s="36">
        <v>1676</v>
      </c>
    </row>
    <row r="1677" spans="27:28" ht="13.5" hidden="1">
      <c r="AA1677" s="188">
        <f>+'ごみ処理概要'!B1677</f>
        <v>0</v>
      </c>
      <c r="AB1677" s="36">
        <v>1677</v>
      </c>
    </row>
    <row r="1678" spans="27:28" ht="13.5" hidden="1">
      <c r="AA1678" s="188">
        <f>+'ごみ処理概要'!B1678</f>
        <v>0</v>
      </c>
      <c r="AB1678" s="36">
        <v>1678</v>
      </c>
    </row>
    <row r="1679" spans="27:28" ht="13.5" hidden="1">
      <c r="AA1679" s="188">
        <f>+'ごみ処理概要'!B1679</f>
        <v>0</v>
      </c>
      <c r="AB1679" s="36">
        <v>1679</v>
      </c>
    </row>
    <row r="1680" spans="27:28" ht="13.5" hidden="1">
      <c r="AA1680" s="188">
        <f>+'ごみ処理概要'!B1680</f>
        <v>0</v>
      </c>
      <c r="AB1680" s="36">
        <v>1680</v>
      </c>
    </row>
    <row r="1681" spans="27:28" ht="13.5" hidden="1">
      <c r="AA1681" s="188">
        <f>+'ごみ処理概要'!B1681</f>
        <v>0</v>
      </c>
      <c r="AB1681" s="36">
        <v>1681</v>
      </c>
    </row>
    <row r="1682" spans="27:28" ht="13.5" hidden="1">
      <c r="AA1682" s="188">
        <f>+'ごみ処理概要'!B1682</f>
        <v>0</v>
      </c>
      <c r="AB1682" s="36">
        <v>1682</v>
      </c>
    </row>
    <row r="1683" spans="27:28" ht="13.5" hidden="1">
      <c r="AA1683" s="188">
        <f>+'ごみ処理概要'!B1683</f>
        <v>0</v>
      </c>
      <c r="AB1683" s="36">
        <v>1683</v>
      </c>
    </row>
    <row r="1684" spans="27:28" ht="13.5" hidden="1">
      <c r="AA1684" s="188">
        <f>+'ごみ処理概要'!B1684</f>
        <v>0</v>
      </c>
      <c r="AB1684" s="36">
        <v>1684</v>
      </c>
    </row>
    <row r="1685" spans="27:28" ht="13.5" hidden="1">
      <c r="AA1685" s="188">
        <f>+'ごみ処理概要'!B1685</f>
        <v>0</v>
      </c>
      <c r="AB1685" s="36">
        <v>1685</v>
      </c>
    </row>
    <row r="1686" spans="27:28" ht="13.5" hidden="1">
      <c r="AA1686" s="188">
        <f>+'ごみ処理概要'!B1686</f>
        <v>0</v>
      </c>
      <c r="AB1686" s="36">
        <v>1686</v>
      </c>
    </row>
    <row r="1687" spans="27:28" ht="13.5" hidden="1">
      <c r="AA1687" s="188">
        <f>+'ごみ処理概要'!B1687</f>
        <v>0</v>
      </c>
      <c r="AB1687" s="36">
        <v>1687</v>
      </c>
    </row>
    <row r="1688" spans="27:28" ht="13.5" hidden="1">
      <c r="AA1688" s="188">
        <f>+'ごみ処理概要'!B1688</f>
        <v>0</v>
      </c>
      <c r="AB1688" s="36">
        <v>1688</v>
      </c>
    </row>
    <row r="1689" spans="27:28" ht="13.5" hidden="1">
      <c r="AA1689" s="188">
        <f>+'ごみ処理概要'!B1689</f>
        <v>0</v>
      </c>
      <c r="AB1689" s="36">
        <v>1689</v>
      </c>
    </row>
    <row r="1690" spans="27:28" ht="13.5" hidden="1">
      <c r="AA1690" s="188">
        <f>+'ごみ処理概要'!B1690</f>
        <v>0</v>
      </c>
      <c r="AB1690" s="36">
        <v>1690</v>
      </c>
    </row>
    <row r="1691" spans="27:28" ht="13.5" hidden="1">
      <c r="AA1691" s="188">
        <f>+'ごみ処理概要'!B1691</f>
        <v>0</v>
      </c>
      <c r="AB1691" s="36">
        <v>1691</v>
      </c>
    </row>
    <row r="1692" spans="27:28" ht="13.5" hidden="1">
      <c r="AA1692" s="188">
        <f>+'ごみ処理概要'!B1692</f>
        <v>0</v>
      </c>
      <c r="AB1692" s="36">
        <v>1692</v>
      </c>
    </row>
    <row r="1693" spans="27:28" ht="13.5" hidden="1">
      <c r="AA1693" s="188">
        <f>+'ごみ処理概要'!B1693</f>
        <v>0</v>
      </c>
      <c r="AB1693" s="36">
        <v>1693</v>
      </c>
    </row>
    <row r="1694" spans="27:28" ht="13.5" hidden="1">
      <c r="AA1694" s="188">
        <f>+'ごみ処理概要'!B1694</f>
        <v>0</v>
      </c>
      <c r="AB1694" s="36">
        <v>1694</v>
      </c>
    </row>
    <row r="1695" spans="27:28" ht="13.5" hidden="1">
      <c r="AA1695" s="188">
        <f>+'ごみ処理概要'!B1695</f>
        <v>0</v>
      </c>
      <c r="AB1695" s="36">
        <v>1695</v>
      </c>
    </row>
    <row r="1696" spans="27:28" ht="13.5" hidden="1">
      <c r="AA1696" s="188">
        <f>+'ごみ処理概要'!B1696</f>
        <v>0</v>
      </c>
      <c r="AB1696" s="36">
        <v>1696</v>
      </c>
    </row>
    <row r="1697" spans="27:28" ht="13.5" hidden="1">
      <c r="AA1697" s="188">
        <f>+'ごみ処理概要'!B1697</f>
        <v>0</v>
      </c>
      <c r="AB1697" s="36">
        <v>1697</v>
      </c>
    </row>
    <row r="1698" spans="27:28" ht="13.5" hidden="1">
      <c r="AA1698" s="188">
        <f>+'ごみ処理概要'!B1698</f>
        <v>0</v>
      </c>
      <c r="AB1698" s="36">
        <v>1698</v>
      </c>
    </row>
    <row r="1699" spans="27:28" ht="13.5" hidden="1">
      <c r="AA1699" s="188">
        <f>+'ごみ処理概要'!B1699</f>
        <v>0</v>
      </c>
      <c r="AB1699" s="36">
        <v>1699</v>
      </c>
    </row>
    <row r="1700" spans="27:28" ht="13.5" hidden="1">
      <c r="AA1700" s="188">
        <f>+'ごみ処理概要'!B1700</f>
        <v>0</v>
      </c>
      <c r="AB1700" s="36">
        <v>1700</v>
      </c>
    </row>
    <row r="1701" spans="27:28" ht="13.5" hidden="1">
      <c r="AA1701" s="188">
        <f>+'ごみ処理概要'!B1701</f>
        <v>0</v>
      </c>
      <c r="AB1701" s="36">
        <v>1701</v>
      </c>
    </row>
    <row r="1702" spans="27:28" ht="13.5" hidden="1">
      <c r="AA1702" s="188">
        <f>+'ごみ処理概要'!B1702</f>
        <v>0</v>
      </c>
      <c r="AB1702" s="36">
        <v>1702</v>
      </c>
    </row>
    <row r="1703" spans="27:28" ht="13.5" hidden="1">
      <c r="AA1703" s="188">
        <f>+'ごみ処理概要'!B1703</f>
        <v>0</v>
      </c>
      <c r="AB1703" s="36">
        <v>1703</v>
      </c>
    </row>
    <row r="1704" spans="27:28" ht="13.5" hidden="1">
      <c r="AA1704" s="188">
        <f>+'ごみ処理概要'!B1704</f>
        <v>0</v>
      </c>
      <c r="AB1704" s="36">
        <v>1704</v>
      </c>
    </row>
    <row r="1705" spans="27:28" ht="13.5" hidden="1">
      <c r="AA1705" s="188">
        <f>+'ごみ処理概要'!B1705</f>
        <v>0</v>
      </c>
      <c r="AB1705" s="36">
        <v>1705</v>
      </c>
    </row>
    <row r="1706" spans="27:28" ht="13.5" hidden="1">
      <c r="AA1706" s="188">
        <f>+'ごみ処理概要'!B1706</f>
        <v>0</v>
      </c>
      <c r="AB1706" s="36">
        <v>1706</v>
      </c>
    </row>
    <row r="1707" spans="27:28" ht="13.5" hidden="1">
      <c r="AA1707" s="188">
        <f>+'ごみ処理概要'!B1707</f>
        <v>0</v>
      </c>
      <c r="AB1707" s="36">
        <v>1707</v>
      </c>
    </row>
    <row r="1708" spans="27:28" ht="13.5" hidden="1">
      <c r="AA1708" s="188">
        <f>+'ごみ処理概要'!B1708</f>
        <v>0</v>
      </c>
      <c r="AB1708" s="36">
        <v>1708</v>
      </c>
    </row>
    <row r="1709" spans="27:28" ht="13.5" hidden="1">
      <c r="AA1709" s="188">
        <f>+'ごみ処理概要'!B1709</f>
        <v>0</v>
      </c>
      <c r="AB1709" s="36">
        <v>1709</v>
      </c>
    </row>
    <row r="1710" spans="27:28" ht="13.5" hidden="1">
      <c r="AA1710" s="188">
        <f>+'ごみ処理概要'!B1710</f>
        <v>0</v>
      </c>
      <c r="AB1710" s="36">
        <v>1710</v>
      </c>
    </row>
    <row r="1711" spans="27:28" ht="13.5" hidden="1">
      <c r="AA1711" s="188">
        <f>+'ごみ処理概要'!B1711</f>
        <v>0</v>
      </c>
      <c r="AB1711" s="36">
        <v>1711</v>
      </c>
    </row>
    <row r="1712" spans="27:28" ht="13.5" hidden="1">
      <c r="AA1712" s="188">
        <f>+'ごみ処理概要'!B1712</f>
        <v>0</v>
      </c>
      <c r="AB1712" s="36">
        <v>1712</v>
      </c>
    </row>
    <row r="1713" spans="27:28" ht="13.5" hidden="1">
      <c r="AA1713" s="188">
        <f>+'ごみ処理概要'!B1713</f>
        <v>0</v>
      </c>
      <c r="AB1713" s="36">
        <v>1713</v>
      </c>
    </row>
    <row r="1714" spans="27:28" ht="13.5" hidden="1">
      <c r="AA1714" s="188">
        <f>+'ごみ処理概要'!B1714</f>
        <v>0</v>
      </c>
      <c r="AB1714" s="36">
        <v>1714</v>
      </c>
    </row>
    <row r="1715" spans="27:28" ht="13.5" hidden="1">
      <c r="AA1715" s="188">
        <f>+'ごみ処理概要'!B1715</f>
        <v>0</v>
      </c>
      <c r="AB1715" s="36">
        <v>1715</v>
      </c>
    </row>
    <row r="1716" spans="27:28" ht="13.5" hidden="1">
      <c r="AA1716" s="188">
        <f>+'ごみ処理概要'!B1716</f>
        <v>0</v>
      </c>
      <c r="AB1716" s="36">
        <v>1716</v>
      </c>
    </row>
    <row r="1717" spans="27:28" ht="13.5" hidden="1">
      <c r="AA1717" s="188">
        <f>+'ごみ処理概要'!B1717</f>
        <v>0</v>
      </c>
      <c r="AB1717" s="36">
        <v>1717</v>
      </c>
    </row>
    <row r="1718" spans="27:28" ht="13.5" hidden="1">
      <c r="AA1718" s="188">
        <f>+'ごみ処理概要'!B1718</f>
        <v>0</v>
      </c>
      <c r="AB1718" s="36">
        <v>1718</v>
      </c>
    </row>
    <row r="1719" spans="27:28" ht="13.5" hidden="1">
      <c r="AA1719" s="188">
        <f>+'ごみ処理概要'!B1719</f>
        <v>0</v>
      </c>
      <c r="AB1719" s="36">
        <v>1719</v>
      </c>
    </row>
    <row r="1720" spans="27:28" ht="13.5" hidden="1">
      <c r="AA1720" s="188">
        <f>+'ごみ処理概要'!B1720</f>
        <v>0</v>
      </c>
      <c r="AB1720" s="36">
        <v>1720</v>
      </c>
    </row>
    <row r="1721" spans="27:28" ht="13.5" hidden="1">
      <c r="AA1721" s="188">
        <f>+'ごみ処理概要'!B1721</f>
        <v>0</v>
      </c>
      <c r="AB1721" s="36">
        <v>1721</v>
      </c>
    </row>
    <row r="1722" spans="27:28" ht="13.5" hidden="1">
      <c r="AA1722" s="188">
        <f>+'ごみ処理概要'!B1722</f>
        <v>0</v>
      </c>
      <c r="AB1722" s="36">
        <v>1722</v>
      </c>
    </row>
    <row r="1723" spans="27:28" ht="13.5" hidden="1">
      <c r="AA1723" s="188">
        <f>+'ごみ処理概要'!B1723</f>
        <v>0</v>
      </c>
      <c r="AB1723" s="36">
        <v>1723</v>
      </c>
    </row>
    <row r="1724" spans="27:28" ht="13.5" hidden="1">
      <c r="AA1724" s="188">
        <f>+'ごみ処理概要'!B1724</f>
        <v>0</v>
      </c>
      <c r="AB1724" s="36">
        <v>1724</v>
      </c>
    </row>
    <row r="1725" spans="27:28" ht="13.5" hidden="1">
      <c r="AA1725" s="188">
        <f>+'ごみ処理概要'!B1725</f>
        <v>0</v>
      </c>
      <c r="AB1725" s="36">
        <v>1725</v>
      </c>
    </row>
    <row r="1726" spans="27:28" ht="13.5" hidden="1">
      <c r="AA1726" s="188">
        <f>+'ごみ処理概要'!B1726</f>
        <v>0</v>
      </c>
      <c r="AB1726" s="36">
        <v>1726</v>
      </c>
    </row>
    <row r="1727" spans="27:28" ht="13.5" hidden="1">
      <c r="AA1727" s="188">
        <f>+'ごみ処理概要'!B1727</f>
        <v>0</v>
      </c>
      <c r="AB1727" s="36">
        <v>1727</v>
      </c>
    </row>
    <row r="1728" spans="27:28" ht="13.5" hidden="1">
      <c r="AA1728" s="188">
        <f>+'ごみ処理概要'!B1728</f>
        <v>0</v>
      </c>
      <c r="AB1728" s="36">
        <v>1728</v>
      </c>
    </row>
    <row r="1729" spans="27:28" ht="13.5" hidden="1">
      <c r="AA1729" s="188">
        <f>+'ごみ処理概要'!B1729</f>
        <v>0</v>
      </c>
      <c r="AB1729" s="36">
        <v>1729</v>
      </c>
    </row>
    <row r="1730" spans="27:28" ht="13.5" hidden="1">
      <c r="AA1730" s="188">
        <f>+'ごみ処理概要'!B1730</f>
        <v>0</v>
      </c>
      <c r="AB1730" s="36">
        <v>1730</v>
      </c>
    </row>
    <row r="1731" spans="27:28" ht="13.5" hidden="1">
      <c r="AA1731" s="188">
        <f>+'ごみ処理概要'!B1731</f>
        <v>0</v>
      </c>
      <c r="AB1731" s="36">
        <v>1731</v>
      </c>
    </row>
    <row r="1732" spans="27:28" ht="13.5" hidden="1">
      <c r="AA1732" s="188">
        <f>+'ごみ処理概要'!B1732</f>
        <v>0</v>
      </c>
      <c r="AB1732" s="36">
        <v>1732</v>
      </c>
    </row>
    <row r="1733" spans="27:28" ht="13.5" hidden="1">
      <c r="AA1733" s="188">
        <f>+'ごみ処理概要'!B1733</f>
        <v>0</v>
      </c>
      <c r="AB1733" s="36">
        <v>1733</v>
      </c>
    </row>
    <row r="1734" spans="27:28" ht="13.5" hidden="1">
      <c r="AA1734" s="188">
        <f>+'ごみ処理概要'!B1734</f>
        <v>0</v>
      </c>
      <c r="AB1734" s="36">
        <v>1734</v>
      </c>
    </row>
    <row r="1735" spans="27:28" ht="13.5" hidden="1">
      <c r="AA1735" s="188">
        <f>+'ごみ処理概要'!B1735</f>
        <v>0</v>
      </c>
      <c r="AB1735" s="36">
        <v>1735</v>
      </c>
    </row>
    <row r="1736" spans="27:28" ht="13.5" hidden="1">
      <c r="AA1736" s="188">
        <f>+'ごみ処理概要'!B1736</f>
        <v>0</v>
      </c>
      <c r="AB1736" s="36">
        <v>1736</v>
      </c>
    </row>
    <row r="1737" spans="27:28" ht="13.5" hidden="1">
      <c r="AA1737" s="188">
        <f>+'ごみ処理概要'!B1737</f>
        <v>0</v>
      </c>
      <c r="AB1737" s="36">
        <v>1737</v>
      </c>
    </row>
    <row r="1738" spans="27:28" ht="13.5" hidden="1">
      <c r="AA1738" s="188">
        <f>+'ごみ処理概要'!B1738</f>
        <v>0</v>
      </c>
      <c r="AB1738" s="36">
        <v>1738</v>
      </c>
    </row>
    <row r="1739" spans="27:28" ht="13.5" hidden="1">
      <c r="AA1739" s="188">
        <f>+'ごみ処理概要'!B1739</f>
        <v>0</v>
      </c>
      <c r="AB1739" s="36">
        <v>1739</v>
      </c>
    </row>
    <row r="1740" spans="27:28" ht="13.5" hidden="1">
      <c r="AA1740" s="188">
        <f>+'ごみ処理概要'!B1740</f>
        <v>0</v>
      </c>
      <c r="AB1740" s="36">
        <v>1740</v>
      </c>
    </row>
    <row r="1741" spans="27:28" ht="13.5" hidden="1">
      <c r="AA1741" s="188">
        <f>+'ごみ処理概要'!B1741</f>
        <v>0</v>
      </c>
      <c r="AB1741" s="36">
        <v>1741</v>
      </c>
    </row>
    <row r="1742" spans="27:28" ht="13.5" hidden="1">
      <c r="AA1742" s="188">
        <f>+'ごみ処理概要'!B1742</f>
        <v>0</v>
      </c>
      <c r="AB1742" s="36">
        <v>1742</v>
      </c>
    </row>
    <row r="1743" spans="27:28" ht="13.5" hidden="1">
      <c r="AA1743" s="188">
        <f>+'ごみ処理概要'!B1743</f>
        <v>0</v>
      </c>
      <c r="AB1743" s="36">
        <v>1743</v>
      </c>
    </row>
    <row r="1744" spans="27:28" ht="13.5" hidden="1">
      <c r="AA1744" s="188">
        <f>+'ごみ処理概要'!B1744</f>
        <v>0</v>
      </c>
      <c r="AB1744" s="36">
        <v>1744</v>
      </c>
    </row>
    <row r="1745" spans="27:28" ht="13.5" hidden="1">
      <c r="AA1745" s="188">
        <f>+'ごみ処理概要'!B1745</f>
        <v>0</v>
      </c>
      <c r="AB1745" s="36">
        <v>1745</v>
      </c>
    </row>
    <row r="1746" spans="27:28" ht="13.5" hidden="1">
      <c r="AA1746" s="188">
        <f>+'ごみ処理概要'!B1746</f>
        <v>0</v>
      </c>
      <c r="AB1746" s="36">
        <v>1746</v>
      </c>
    </row>
    <row r="1747" spans="27:28" ht="13.5" hidden="1">
      <c r="AA1747" s="188">
        <f>+'ごみ処理概要'!B1747</f>
        <v>0</v>
      </c>
      <c r="AB1747" s="36">
        <v>1747</v>
      </c>
    </row>
    <row r="1748" spans="27:28" ht="13.5" hidden="1">
      <c r="AA1748" s="188">
        <f>+'ごみ処理概要'!B1748</f>
        <v>0</v>
      </c>
      <c r="AB1748" s="36">
        <v>1748</v>
      </c>
    </row>
    <row r="1749" spans="27:28" ht="13.5" hidden="1">
      <c r="AA1749" s="188">
        <f>+'ごみ処理概要'!B1749</f>
        <v>0</v>
      </c>
      <c r="AB1749" s="36">
        <v>1749</v>
      </c>
    </row>
    <row r="1750" spans="27:28" ht="13.5" hidden="1">
      <c r="AA1750" s="188">
        <f>+'ごみ処理概要'!B1750</f>
        <v>0</v>
      </c>
      <c r="AB1750" s="36">
        <v>1750</v>
      </c>
    </row>
    <row r="1751" spans="27:28" ht="13.5" hidden="1">
      <c r="AA1751" s="188">
        <f>+'ごみ処理概要'!B1751</f>
        <v>0</v>
      </c>
      <c r="AB1751" s="36">
        <v>1751</v>
      </c>
    </row>
    <row r="1752" spans="27:28" ht="13.5" hidden="1">
      <c r="AA1752" s="188">
        <f>+'ごみ処理概要'!B1752</f>
        <v>0</v>
      </c>
      <c r="AB1752" s="36">
        <v>1752</v>
      </c>
    </row>
    <row r="1753" spans="27:28" ht="13.5" hidden="1">
      <c r="AA1753" s="188">
        <f>+'ごみ処理概要'!B1753</f>
        <v>0</v>
      </c>
      <c r="AB1753" s="36">
        <v>1753</v>
      </c>
    </row>
    <row r="1754" spans="27:28" ht="13.5" hidden="1">
      <c r="AA1754" s="188">
        <f>+'ごみ処理概要'!B1754</f>
        <v>0</v>
      </c>
      <c r="AB1754" s="36">
        <v>1754</v>
      </c>
    </row>
    <row r="1755" spans="27:28" ht="13.5" hidden="1">
      <c r="AA1755" s="188">
        <f>+'ごみ処理概要'!B1755</f>
        <v>0</v>
      </c>
      <c r="AB1755" s="36">
        <v>1755</v>
      </c>
    </row>
    <row r="1756" spans="27:28" ht="13.5" hidden="1">
      <c r="AA1756" s="188">
        <f>+'ごみ処理概要'!B1756</f>
        <v>0</v>
      </c>
      <c r="AB1756" s="36">
        <v>1756</v>
      </c>
    </row>
    <row r="1757" spans="27:28" ht="13.5" hidden="1">
      <c r="AA1757" s="188">
        <f>+'ごみ処理概要'!B1757</f>
        <v>0</v>
      </c>
      <c r="AB1757" s="36">
        <v>1757</v>
      </c>
    </row>
    <row r="1758" spans="27:28" ht="13.5" hidden="1">
      <c r="AA1758" s="188">
        <f>+'ごみ処理概要'!B1758</f>
        <v>0</v>
      </c>
      <c r="AB1758" s="36">
        <v>1758</v>
      </c>
    </row>
    <row r="1759" spans="27:28" ht="13.5" hidden="1">
      <c r="AA1759" s="188">
        <f>+'ごみ処理概要'!B1759</f>
        <v>0</v>
      </c>
      <c r="AB1759" s="36">
        <v>1759</v>
      </c>
    </row>
    <row r="1760" spans="27:28" ht="13.5" hidden="1">
      <c r="AA1760" s="188">
        <f>+'ごみ処理概要'!B1760</f>
        <v>0</v>
      </c>
      <c r="AB1760" s="36">
        <v>1760</v>
      </c>
    </row>
    <row r="1761" spans="27:28" ht="13.5" hidden="1">
      <c r="AA1761" s="188">
        <f>+'ごみ処理概要'!B1761</f>
        <v>0</v>
      </c>
      <c r="AB1761" s="36">
        <v>1761</v>
      </c>
    </row>
    <row r="1762" spans="27:28" ht="13.5" hidden="1">
      <c r="AA1762" s="188">
        <f>+'ごみ処理概要'!B1762</f>
        <v>0</v>
      </c>
      <c r="AB1762" s="36">
        <v>1762</v>
      </c>
    </row>
    <row r="1763" spans="27:28" ht="13.5" hidden="1">
      <c r="AA1763" s="188">
        <f>+'ごみ処理概要'!B1763</f>
        <v>0</v>
      </c>
      <c r="AB1763" s="36">
        <v>1763</v>
      </c>
    </row>
    <row r="1764" spans="27:28" ht="13.5" hidden="1">
      <c r="AA1764" s="188">
        <f>+'ごみ処理概要'!B1764</f>
        <v>0</v>
      </c>
      <c r="AB1764" s="36">
        <v>1764</v>
      </c>
    </row>
    <row r="1765" spans="27:28" ht="13.5" hidden="1">
      <c r="AA1765" s="188">
        <f>+'ごみ処理概要'!B1765</f>
        <v>0</v>
      </c>
      <c r="AB1765" s="36">
        <v>1765</v>
      </c>
    </row>
    <row r="1766" spans="27:28" ht="13.5" hidden="1">
      <c r="AA1766" s="188">
        <f>+'ごみ処理概要'!B1766</f>
        <v>0</v>
      </c>
      <c r="AB1766" s="36">
        <v>1766</v>
      </c>
    </row>
    <row r="1767" spans="27:28" ht="13.5" hidden="1">
      <c r="AA1767" s="188">
        <f>+'ごみ処理概要'!B1767</f>
        <v>0</v>
      </c>
      <c r="AB1767" s="36">
        <v>1767</v>
      </c>
    </row>
    <row r="1768" spans="27:28" ht="13.5" hidden="1">
      <c r="AA1768" s="188">
        <f>+'ごみ処理概要'!B1768</f>
        <v>0</v>
      </c>
      <c r="AB1768" s="36">
        <v>1768</v>
      </c>
    </row>
    <row r="1769" spans="27:28" ht="13.5" hidden="1">
      <c r="AA1769" s="188">
        <f>+'ごみ処理概要'!B1769</f>
        <v>0</v>
      </c>
      <c r="AB1769" s="36">
        <v>1769</v>
      </c>
    </row>
    <row r="1770" spans="27:28" ht="13.5" hidden="1">
      <c r="AA1770" s="188">
        <f>+'ごみ処理概要'!B1770</f>
        <v>0</v>
      </c>
      <c r="AB1770" s="36">
        <v>1770</v>
      </c>
    </row>
    <row r="1771" spans="27:28" ht="13.5" hidden="1">
      <c r="AA1771" s="188">
        <f>+'ごみ処理概要'!B1771</f>
        <v>0</v>
      </c>
      <c r="AB1771" s="36">
        <v>1771</v>
      </c>
    </row>
    <row r="1772" spans="27:28" ht="13.5" hidden="1">
      <c r="AA1772" s="188">
        <f>+'ごみ処理概要'!B1772</f>
        <v>0</v>
      </c>
      <c r="AB1772" s="36">
        <v>1772</v>
      </c>
    </row>
    <row r="1773" spans="27:28" ht="13.5" hidden="1">
      <c r="AA1773" s="188">
        <f>+'ごみ処理概要'!B1773</f>
        <v>0</v>
      </c>
      <c r="AB1773" s="36">
        <v>1773</v>
      </c>
    </row>
    <row r="1774" spans="27:28" ht="13.5" hidden="1">
      <c r="AA1774" s="188">
        <f>+'ごみ処理概要'!B1774</f>
        <v>0</v>
      </c>
      <c r="AB1774" s="36">
        <v>1774</v>
      </c>
    </row>
    <row r="1775" spans="27:28" ht="13.5" hidden="1">
      <c r="AA1775" s="188">
        <f>+'ごみ処理概要'!B1775</f>
        <v>0</v>
      </c>
      <c r="AB1775" s="36">
        <v>1775</v>
      </c>
    </row>
    <row r="1776" spans="27:28" ht="13.5" hidden="1">
      <c r="AA1776" s="188">
        <f>+'ごみ処理概要'!B1776</f>
        <v>0</v>
      </c>
      <c r="AB1776" s="36">
        <v>1776</v>
      </c>
    </row>
    <row r="1777" spans="27:28" ht="13.5" hidden="1">
      <c r="AA1777" s="188">
        <f>+'ごみ処理概要'!B1777</f>
        <v>0</v>
      </c>
      <c r="AB1777" s="36">
        <v>1777</v>
      </c>
    </row>
    <row r="1778" spans="27:28" ht="13.5" hidden="1">
      <c r="AA1778" s="188">
        <f>+'ごみ処理概要'!B1778</f>
        <v>0</v>
      </c>
      <c r="AB1778" s="36">
        <v>1778</v>
      </c>
    </row>
    <row r="1779" spans="27:28" ht="13.5" hidden="1">
      <c r="AA1779" s="188">
        <f>+'ごみ処理概要'!B1779</f>
        <v>0</v>
      </c>
      <c r="AB1779" s="36">
        <v>1779</v>
      </c>
    </row>
    <row r="1780" spans="27:28" ht="13.5" hidden="1">
      <c r="AA1780" s="188">
        <f>+'ごみ処理概要'!B1780</f>
        <v>0</v>
      </c>
      <c r="AB1780" s="36">
        <v>1780</v>
      </c>
    </row>
    <row r="1781" spans="27:28" ht="13.5" hidden="1">
      <c r="AA1781" s="188">
        <f>+'ごみ処理概要'!B1781</f>
        <v>0</v>
      </c>
      <c r="AB1781" s="36">
        <v>1781</v>
      </c>
    </row>
    <row r="1782" spans="27:28" ht="13.5" hidden="1">
      <c r="AA1782" s="188">
        <f>+'ごみ処理概要'!B1782</f>
        <v>0</v>
      </c>
      <c r="AB1782" s="36">
        <v>1782</v>
      </c>
    </row>
    <row r="1783" spans="27:28" ht="13.5" hidden="1">
      <c r="AA1783" s="188">
        <f>+'ごみ処理概要'!B1783</f>
        <v>0</v>
      </c>
      <c r="AB1783" s="36">
        <v>1783</v>
      </c>
    </row>
    <row r="1784" spans="27:28" ht="13.5" hidden="1">
      <c r="AA1784" s="188">
        <f>+'ごみ処理概要'!B1784</f>
        <v>0</v>
      </c>
      <c r="AB1784" s="36">
        <v>1784</v>
      </c>
    </row>
    <row r="1785" spans="27:28" ht="13.5" hidden="1">
      <c r="AA1785" s="188">
        <f>+'ごみ処理概要'!B1785</f>
        <v>0</v>
      </c>
      <c r="AB1785" s="36">
        <v>1785</v>
      </c>
    </row>
    <row r="1786" spans="27:28" ht="13.5" hidden="1">
      <c r="AA1786" s="188">
        <f>+'ごみ処理概要'!B1786</f>
        <v>0</v>
      </c>
      <c r="AB1786" s="36">
        <v>1786</v>
      </c>
    </row>
    <row r="1787" spans="27:28" ht="13.5" hidden="1">
      <c r="AA1787" s="188">
        <f>+'ごみ処理概要'!B1787</f>
        <v>0</v>
      </c>
      <c r="AB1787" s="36">
        <v>1787</v>
      </c>
    </row>
    <row r="1788" spans="27:28" ht="13.5" hidden="1">
      <c r="AA1788" s="188">
        <f>+'ごみ処理概要'!B1788</f>
        <v>0</v>
      </c>
      <c r="AB1788" s="36">
        <v>1788</v>
      </c>
    </row>
    <row r="1789" spans="27:28" ht="13.5" hidden="1">
      <c r="AA1789" s="188">
        <f>+'ごみ処理概要'!B1789</f>
        <v>0</v>
      </c>
      <c r="AB1789" s="36">
        <v>1789</v>
      </c>
    </row>
    <row r="1790" spans="27:28" ht="13.5" hidden="1">
      <c r="AA1790" s="188">
        <f>+'ごみ処理概要'!B1790</f>
        <v>0</v>
      </c>
      <c r="AB1790" s="36">
        <v>1790</v>
      </c>
    </row>
    <row r="1791" spans="27:28" ht="13.5" hidden="1">
      <c r="AA1791" s="188">
        <f>+'ごみ処理概要'!B1791</f>
        <v>0</v>
      </c>
      <c r="AB1791" s="36">
        <v>1791</v>
      </c>
    </row>
    <row r="1792" spans="27:28" ht="13.5" hidden="1">
      <c r="AA1792" s="188">
        <f>+'ごみ処理概要'!B1792</f>
        <v>0</v>
      </c>
      <c r="AB1792" s="36">
        <v>1792</v>
      </c>
    </row>
    <row r="1793" spans="27:28" ht="13.5" hidden="1">
      <c r="AA1793" s="188">
        <f>+'ごみ処理概要'!B1793</f>
        <v>0</v>
      </c>
      <c r="AB1793" s="36">
        <v>1793</v>
      </c>
    </row>
    <row r="1794" spans="27:28" ht="13.5" hidden="1">
      <c r="AA1794" s="188">
        <f>+'ごみ処理概要'!B1794</f>
        <v>0</v>
      </c>
      <c r="AB1794" s="36">
        <v>1794</v>
      </c>
    </row>
    <row r="1795" spans="27:28" ht="13.5" hidden="1">
      <c r="AA1795" s="188">
        <f>+'ごみ処理概要'!B1795</f>
        <v>0</v>
      </c>
      <c r="AB1795" s="36">
        <v>1795</v>
      </c>
    </row>
    <row r="1796" spans="27:28" ht="13.5" hidden="1">
      <c r="AA1796" s="188">
        <f>+'ごみ処理概要'!B1796</f>
        <v>0</v>
      </c>
      <c r="AB1796" s="36">
        <v>1796</v>
      </c>
    </row>
    <row r="1797" spans="27:28" ht="13.5" hidden="1">
      <c r="AA1797" s="188">
        <f>+'ごみ処理概要'!B1797</f>
        <v>0</v>
      </c>
      <c r="AB1797" s="36">
        <v>1797</v>
      </c>
    </row>
    <row r="1798" spans="27:28" ht="13.5" hidden="1">
      <c r="AA1798" s="188">
        <f>+'ごみ処理概要'!B1798</f>
        <v>0</v>
      </c>
      <c r="AB1798" s="36">
        <v>1798</v>
      </c>
    </row>
    <row r="1799" spans="27:28" ht="13.5" hidden="1">
      <c r="AA1799" s="188">
        <f>+'ごみ処理概要'!B1799</f>
        <v>0</v>
      </c>
      <c r="AB1799" s="36">
        <v>1799</v>
      </c>
    </row>
    <row r="1800" spans="27:28" ht="13.5" hidden="1">
      <c r="AA1800" s="188">
        <f>+'ごみ処理概要'!B1800</f>
        <v>0</v>
      </c>
      <c r="AB1800" s="36">
        <v>1800</v>
      </c>
    </row>
    <row r="1801" spans="27:28" ht="13.5" hidden="1">
      <c r="AA1801" s="188">
        <f>+'ごみ処理概要'!B1801</f>
        <v>0</v>
      </c>
      <c r="AB1801" s="36">
        <v>1801</v>
      </c>
    </row>
    <row r="1802" spans="27:28" ht="13.5" hidden="1">
      <c r="AA1802" s="188">
        <f>+'ごみ処理概要'!B1802</f>
        <v>0</v>
      </c>
      <c r="AB1802" s="36">
        <v>1802</v>
      </c>
    </row>
    <row r="1803" spans="27:28" ht="13.5" hidden="1">
      <c r="AA1803" s="188">
        <f>+'ごみ処理概要'!B1803</f>
        <v>0</v>
      </c>
      <c r="AB1803" s="36">
        <v>1803</v>
      </c>
    </row>
    <row r="1804" spans="27:28" ht="13.5" hidden="1">
      <c r="AA1804" s="188">
        <f>+'ごみ処理概要'!B1804</f>
        <v>0</v>
      </c>
      <c r="AB1804" s="36">
        <v>1804</v>
      </c>
    </row>
    <row r="1805" spans="27:28" ht="13.5" hidden="1">
      <c r="AA1805" s="188">
        <f>+'ごみ処理概要'!B1805</f>
        <v>0</v>
      </c>
      <c r="AB1805" s="36">
        <v>1805</v>
      </c>
    </row>
    <row r="1806" spans="27:28" ht="13.5" hidden="1">
      <c r="AA1806" s="188">
        <f>+'ごみ処理概要'!B1806</f>
        <v>0</v>
      </c>
      <c r="AB1806" s="36">
        <v>1806</v>
      </c>
    </row>
    <row r="1807" spans="27:28" ht="13.5" hidden="1">
      <c r="AA1807" s="188">
        <f>+'ごみ処理概要'!B1807</f>
        <v>0</v>
      </c>
      <c r="AB1807" s="36">
        <v>1807</v>
      </c>
    </row>
    <row r="1808" spans="27:28" ht="13.5" hidden="1">
      <c r="AA1808" s="188">
        <f>+'ごみ処理概要'!B1808</f>
        <v>0</v>
      </c>
      <c r="AB1808" s="36">
        <v>1808</v>
      </c>
    </row>
    <row r="1809" spans="27:28" ht="13.5" hidden="1">
      <c r="AA1809" s="188">
        <f>+'ごみ処理概要'!B1809</f>
        <v>0</v>
      </c>
      <c r="AB1809" s="36">
        <v>1809</v>
      </c>
    </row>
    <row r="1810" spans="27:28" ht="13.5" hidden="1">
      <c r="AA1810" s="188">
        <f>+'ごみ処理概要'!B1810</f>
        <v>0</v>
      </c>
      <c r="AB1810" s="36">
        <v>1810</v>
      </c>
    </row>
    <row r="1811" spans="27:28" ht="13.5" hidden="1">
      <c r="AA1811" s="188">
        <f>+'ごみ処理概要'!B1811</f>
        <v>0</v>
      </c>
      <c r="AB1811" s="36">
        <v>1811</v>
      </c>
    </row>
    <row r="1812" spans="27:28" ht="13.5" hidden="1">
      <c r="AA1812" s="188">
        <f>+'ごみ処理概要'!B1812</f>
        <v>0</v>
      </c>
      <c r="AB1812" s="36">
        <v>1812</v>
      </c>
    </row>
    <row r="1813" spans="27:28" ht="13.5" hidden="1">
      <c r="AA1813" s="188">
        <f>+'ごみ処理概要'!B1813</f>
        <v>0</v>
      </c>
      <c r="AB1813" s="36">
        <v>1813</v>
      </c>
    </row>
    <row r="1814" spans="27:28" ht="13.5" hidden="1">
      <c r="AA1814" s="188">
        <f>+'ごみ処理概要'!B1814</f>
        <v>0</v>
      </c>
      <c r="AB1814" s="36">
        <v>1814</v>
      </c>
    </row>
    <row r="1815" spans="27:28" ht="13.5" hidden="1">
      <c r="AA1815" s="188">
        <f>+'ごみ処理概要'!B1815</f>
        <v>0</v>
      </c>
      <c r="AB1815" s="36">
        <v>1815</v>
      </c>
    </row>
    <row r="1816" spans="27:28" ht="13.5" hidden="1">
      <c r="AA1816" s="188">
        <f>+'ごみ処理概要'!B1816</f>
        <v>0</v>
      </c>
      <c r="AB1816" s="36">
        <v>1816</v>
      </c>
    </row>
    <row r="1817" spans="27:28" ht="13.5" hidden="1">
      <c r="AA1817" s="188">
        <f>+'ごみ処理概要'!B1817</f>
        <v>0</v>
      </c>
      <c r="AB1817" s="36">
        <v>1817</v>
      </c>
    </row>
    <row r="1818" spans="27:28" ht="13.5" hidden="1">
      <c r="AA1818" s="188">
        <f>+'ごみ処理概要'!B1818</f>
        <v>0</v>
      </c>
      <c r="AB1818" s="36">
        <v>1818</v>
      </c>
    </row>
    <row r="1819" spans="27:28" ht="13.5" hidden="1">
      <c r="AA1819" s="188">
        <f>+'ごみ処理概要'!B1819</f>
        <v>0</v>
      </c>
      <c r="AB1819" s="36">
        <v>1819</v>
      </c>
    </row>
    <row r="1820" spans="27:28" ht="13.5" hidden="1">
      <c r="AA1820" s="188">
        <f>+'ごみ処理概要'!B1820</f>
        <v>0</v>
      </c>
      <c r="AB1820" s="36">
        <v>1820</v>
      </c>
    </row>
    <row r="1821" spans="27:28" ht="13.5" hidden="1">
      <c r="AA1821" s="188">
        <f>+'ごみ処理概要'!B1821</f>
        <v>0</v>
      </c>
      <c r="AB1821" s="36">
        <v>1821</v>
      </c>
    </row>
    <row r="1822" spans="27:28" ht="13.5" hidden="1">
      <c r="AA1822" s="188">
        <f>+'ごみ処理概要'!B1822</f>
        <v>0</v>
      </c>
      <c r="AB1822" s="36">
        <v>1822</v>
      </c>
    </row>
    <row r="1823" spans="27:28" ht="13.5" hidden="1">
      <c r="AA1823" s="188">
        <f>+'ごみ処理概要'!B1823</f>
        <v>0</v>
      </c>
      <c r="AB1823" s="36">
        <v>1823</v>
      </c>
    </row>
    <row r="1824" spans="27:28" ht="13.5" hidden="1">
      <c r="AA1824" s="188">
        <f>+'ごみ処理概要'!B1824</f>
        <v>0</v>
      </c>
      <c r="AB1824" s="36">
        <v>1824</v>
      </c>
    </row>
    <row r="1825" spans="27:28" ht="13.5" hidden="1">
      <c r="AA1825" s="188">
        <f>+'ごみ処理概要'!B1825</f>
        <v>0</v>
      </c>
      <c r="AB1825" s="36">
        <v>1825</v>
      </c>
    </row>
    <row r="1826" spans="27:28" ht="13.5" hidden="1">
      <c r="AA1826" s="188">
        <f>+'ごみ処理概要'!B1826</f>
        <v>0</v>
      </c>
      <c r="AB1826" s="36">
        <v>1826</v>
      </c>
    </row>
    <row r="1827" spans="27:28" ht="13.5" hidden="1">
      <c r="AA1827" s="188">
        <f>+'ごみ処理概要'!B1827</f>
        <v>0</v>
      </c>
      <c r="AB1827" s="36">
        <v>1827</v>
      </c>
    </row>
    <row r="1828" spans="27:28" ht="13.5" hidden="1">
      <c r="AA1828" s="188">
        <f>+'ごみ処理概要'!B1828</f>
        <v>0</v>
      </c>
      <c r="AB1828" s="36">
        <v>1828</v>
      </c>
    </row>
    <row r="1829" spans="27:28" ht="13.5" hidden="1">
      <c r="AA1829" s="188">
        <f>+'ごみ処理概要'!B1829</f>
        <v>0</v>
      </c>
      <c r="AB1829" s="36">
        <v>1829</v>
      </c>
    </row>
    <row r="1830" spans="27:28" ht="13.5" hidden="1">
      <c r="AA1830" s="188">
        <f>+'ごみ処理概要'!B1830</f>
        <v>0</v>
      </c>
      <c r="AB1830" s="36">
        <v>1830</v>
      </c>
    </row>
    <row r="1831" spans="27:28" ht="13.5" hidden="1">
      <c r="AA1831" s="188">
        <f>+'ごみ処理概要'!B1831</f>
        <v>0</v>
      </c>
      <c r="AB1831" s="36">
        <v>1831</v>
      </c>
    </row>
    <row r="1832" spans="27:28" ht="13.5" hidden="1">
      <c r="AA1832" s="188">
        <f>+'ごみ処理概要'!B1832</f>
        <v>0</v>
      </c>
      <c r="AB1832" s="36">
        <v>1832</v>
      </c>
    </row>
    <row r="1833" spans="27:28" ht="13.5" hidden="1">
      <c r="AA1833" s="188">
        <f>+'ごみ処理概要'!B1833</f>
        <v>0</v>
      </c>
      <c r="AB1833" s="36">
        <v>1833</v>
      </c>
    </row>
    <row r="1834" spans="27:28" ht="13.5" hidden="1">
      <c r="AA1834" s="188">
        <f>+'ごみ処理概要'!B1834</f>
        <v>0</v>
      </c>
      <c r="AB1834" s="36">
        <v>1834</v>
      </c>
    </row>
    <row r="1835" spans="27:28" ht="13.5" hidden="1">
      <c r="AA1835" s="188">
        <f>+'ごみ処理概要'!B1835</f>
        <v>0</v>
      </c>
      <c r="AB1835" s="36">
        <v>1835</v>
      </c>
    </row>
    <row r="1836" spans="27:28" ht="13.5" hidden="1">
      <c r="AA1836" s="188">
        <f>+'ごみ処理概要'!B1836</f>
        <v>0</v>
      </c>
      <c r="AB1836" s="36">
        <v>1836</v>
      </c>
    </row>
    <row r="1837" spans="27:28" ht="13.5" hidden="1">
      <c r="AA1837" s="188">
        <f>+'ごみ処理概要'!B1837</f>
        <v>0</v>
      </c>
      <c r="AB1837" s="36">
        <v>1837</v>
      </c>
    </row>
    <row r="1838" spans="27:28" ht="13.5" hidden="1">
      <c r="AA1838" s="188">
        <f>+'ごみ処理概要'!B1838</f>
        <v>0</v>
      </c>
      <c r="AB1838" s="36">
        <v>1838</v>
      </c>
    </row>
    <row r="1839" spans="27:28" ht="13.5" hidden="1">
      <c r="AA1839" s="188">
        <f>+'ごみ処理概要'!B1839</f>
        <v>0</v>
      </c>
      <c r="AB1839" s="36">
        <v>1839</v>
      </c>
    </row>
    <row r="1840" spans="27:28" ht="13.5" hidden="1">
      <c r="AA1840" s="188">
        <f>+'ごみ処理概要'!B1840</f>
        <v>0</v>
      </c>
      <c r="AB1840" s="36">
        <v>1840</v>
      </c>
    </row>
    <row r="1841" spans="27:28" ht="13.5" hidden="1">
      <c r="AA1841" s="188">
        <f>+'ごみ処理概要'!B1841</f>
        <v>0</v>
      </c>
      <c r="AB1841" s="36">
        <v>1841</v>
      </c>
    </row>
    <row r="1842" spans="27:28" ht="13.5" hidden="1">
      <c r="AA1842" s="188">
        <f>+'ごみ処理概要'!B1842</f>
        <v>0</v>
      </c>
      <c r="AB1842" s="36">
        <v>1842</v>
      </c>
    </row>
    <row r="1843" spans="27:28" ht="13.5" hidden="1">
      <c r="AA1843" s="188">
        <f>+'ごみ処理概要'!B1843</f>
        <v>0</v>
      </c>
      <c r="AB1843" s="36">
        <v>1843</v>
      </c>
    </row>
    <row r="1844" spans="27:28" ht="13.5" hidden="1">
      <c r="AA1844" s="188">
        <f>+'ごみ処理概要'!B1844</f>
        <v>0</v>
      </c>
      <c r="AB1844" s="36">
        <v>1844</v>
      </c>
    </row>
    <row r="1845" spans="27:28" ht="13.5" hidden="1">
      <c r="AA1845" s="188">
        <f>+'ごみ処理概要'!B1845</f>
        <v>0</v>
      </c>
      <c r="AB1845" s="36">
        <v>1845</v>
      </c>
    </row>
    <row r="1846" spans="27:28" ht="13.5" hidden="1">
      <c r="AA1846" s="188">
        <f>+'ごみ処理概要'!B1846</f>
        <v>0</v>
      </c>
      <c r="AB1846" s="36">
        <v>1846</v>
      </c>
    </row>
    <row r="1847" spans="27:28" ht="13.5" hidden="1">
      <c r="AA1847" s="188">
        <f>+'ごみ処理概要'!B1847</f>
        <v>0</v>
      </c>
      <c r="AB1847" s="36">
        <v>1847</v>
      </c>
    </row>
    <row r="1848" spans="27:28" ht="13.5" hidden="1">
      <c r="AA1848" s="188">
        <f>+'ごみ処理概要'!B1848</f>
        <v>0</v>
      </c>
      <c r="AB1848" s="36">
        <v>1848</v>
      </c>
    </row>
    <row r="1849" spans="27:28" ht="13.5" hidden="1">
      <c r="AA1849" s="188">
        <f>+'ごみ処理概要'!B1849</f>
        <v>0</v>
      </c>
      <c r="AB1849" s="36">
        <v>1849</v>
      </c>
    </row>
    <row r="1850" spans="27:28" ht="13.5" hidden="1">
      <c r="AA1850" s="188">
        <f>+'ごみ処理概要'!B1850</f>
        <v>0</v>
      </c>
      <c r="AB1850" s="36">
        <v>1850</v>
      </c>
    </row>
    <row r="1851" spans="27:28" ht="13.5" hidden="1">
      <c r="AA1851" s="188">
        <f>+'ごみ処理概要'!B1851</f>
        <v>0</v>
      </c>
      <c r="AB1851" s="36">
        <v>1851</v>
      </c>
    </row>
    <row r="1852" spans="27:28" ht="13.5" hidden="1">
      <c r="AA1852" s="188">
        <f>+'ごみ処理概要'!B1852</f>
        <v>0</v>
      </c>
      <c r="AB1852" s="36">
        <v>1852</v>
      </c>
    </row>
    <row r="1853" spans="27:28" ht="13.5" hidden="1">
      <c r="AA1853" s="188">
        <f>+'ごみ処理概要'!B1853</f>
        <v>0</v>
      </c>
      <c r="AB1853" s="36">
        <v>1853</v>
      </c>
    </row>
    <row r="1854" spans="27:28" ht="13.5" hidden="1">
      <c r="AA1854" s="188">
        <f>+'ごみ処理概要'!B1854</f>
        <v>0</v>
      </c>
      <c r="AB1854" s="36">
        <v>1854</v>
      </c>
    </row>
    <row r="1855" spans="27:28" ht="13.5" hidden="1">
      <c r="AA1855" s="188">
        <f>+'ごみ処理概要'!B1855</f>
        <v>0</v>
      </c>
      <c r="AB1855" s="36">
        <v>1855</v>
      </c>
    </row>
    <row r="1856" spans="27:28" ht="13.5" hidden="1">
      <c r="AA1856" s="188">
        <f>+'ごみ処理概要'!B1856</f>
        <v>0</v>
      </c>
      <c r="AB1856" s="36">
        <v>1856</v>
      </c>
    </row>
    <row r="1857" spans="27:28" ht="13.5" hidden="1">
      <c r="AA1857" s="188">
        <f>+'ごみ処理概要'!B1857</f>
        <v>0</v>
      </c>
      <c r="AB1857" s="36">
        <v>1857</v>
      </c>
    </row>
    <row r="1858" spans="27:28" ht="13.5" hidden="1">
      <c r="AA1858" s="188">
        <f>+'ごみ処理概要'!B1858</f>
        <v>0</v>
      </c>
      <c r="AB1858" s="36">
        <v>1858</v>
      </c>
    </row>
    <row r="1859" spans="27:28" ht="13.5" hidden="1">
      <c r="AA1859" s="188">
        <f>+'ごみ処理概要'!B1859</f>
        <v>0</v>
      </c>
      <c r="AB1859" s="36">
        <v>1859</v>
      </c>
    </row>
    <row r="1860" spans="27:28" ht="13.5" hidden="1">
      <c r="AA1860" s="188">
        <f>+'ごみ処理概要'!B1860</f>
        <v>0</v>
      </c>
      <c r="AB1860" s="36">
        <v>1860</v>
      </c>
    </row>
    <row r="1861" spans="27:28" ht="13.5" hidden="1">
      <c r="AA1861" s="188">
        <f>+'ごみ処理概要'!B1861</f>
        <v>0</v>
      </c>
      <c r="AB1861" s="36">
        <v>1861</v>
      </c>
    </row>
    <row r="1862" spans="27:28" ht="13.5" hidden="1">
      <c r="AA1862" s="188">
        <f>+'ごみ処理概要'!B1862</f>
        <v>0</v>
      </c>
      <c r="AB1862" s="36">
        <v>1862</v>
      </c>
    </row>
    <row r="1863" spans="27:28" ht="13.5" hidden="1">
      <c r="AA1863" s="188">
        <f>+'ごみ処理概要'!B1863</f>
        <v>0</v>
      </c>
      <c r="AB1863" s="36">
        <v>1863</v>
      </c>
    </row>
    <row r="1864" spans="27:28" ht="13.5" hidden="1">
      <c r="AA1864" s="188">
        <f>+'ごみ処理概要'!B1864</f>
        <v>0</v>
      </c>
      <c r="AB1864" s="36">
        <v>1864</v>
      </c>
    </row>
    <row r="1865" spans="27:28" ht="13.5" hidden="1">
      <c r="AA1865" s="188">
        <f>+'ごみ処理概要'!B1865</f>
        <v>0</v>
      </c>
      <c r="AB1865" s="36">
        <v>1865</v>
      </c>
    </row>
    <row r="1866" spans="27:28" ht="13.5" hidden="1">
      <c r="AA1866" s="188">
        <f>+'ごみ処理概要'!B1866</f>
        <v>0</v>
      </c>
      <c r="AB1866" s="36">
        <v>1866</v>
      </c>
    </row>
    <row r="1867" spans="27:28" ht="13.5" hidden="1">
      <c r="AA1867" s="188">
        <f>+'ごみ処理概要'!B1867</f>
        <v>0</v>
      </c>
      <c r="AB1867" s="36">
        <v>1867</v>
      </c>
    </row>
    <row r="1868" spans="27:28" ht="13.5" hidden="1">
      <c r="AA1868" s="188">
        <f>+'ごみ処理概要'!B1868</f>
        <v>0</v>
      </c>
      <c r="AB1868" s="36">
        <v>1868</v>
      </c>
    </row>
    <row r="1869" spans="27:28" ht="13.5" hidden="1">
      <c r="AA1869" s="188">
        <f>+'ごみ処理概要'!B1869</f>
        <v>0</v>
      </c>
      <c r="AB1869" s="36">
        <v>1869</v>
      </c>
    </row>
    <row r="1870" spans="27:28" ht="13.5" hidden="1">
      <c r="AA1870" s="188">
        <f>+'ごみ処理概要'!B1870</f>
        <v>0</v>
      </c>
      <c r="AB1870" s="36">
        <v>1870</v>
      </c>
    </row>
    <row r="1871" spans="27:28" ht="13.5" hidden="1">
      <c r="AA1871" s="188">
        <f>+'ごみ処理概要'!B1871</f>
        <v>0</v>
      </c>
      <c r="AB1871" s="36">
        <v>1871</v>
      </c>
    </row>
    <row r="1872" spans="27:28" ht="13.5" hidden="1">
      <c r="AA1872" s="188">
        <f>+'ごみ処理概要'!B1872</f>
        <v>0</v>
      </c>
      <c r="AB1872" s="36">
        <v>1872</v>
      </c>
    </row>
    <row r="1873" spans="27:28" ht="13.5" hidden="1">
      <c r="AA1873" s="188">
        <f>+'ごみ処理概要'!B1873</f>
        <v>0</v>
      </c>
      <c r="AB1873" s="36">
        <v>1873</v>
      </c>
    </row>
    <row r="1874" spans="27:28" ht="13.5" hidden="1">
      <c r="AA1874" s="188">
        <f>+'ごみ処理概要'!B1874</f>
        <v>0</v>
      </c>
      <c r="AB1874" s="36">
        <v>1874</v>
      </c>
    </row>
    <row r="1875" spans="27:28" ht="13.5" hidden="1">
      <c r="AA1875" s="188">
        <f>+'ごみ処理概要'!B1875</f>
        <v>0</v>
      </c>
      <c r="AB1875" s="36">
        <v>1875</v>
      </c>
    </row>
    <row r="1876" spans="27:28" ht="13.5" hidden="1">
      <c r="AA1876" s="188">
        <f>+'ごみ処理概要'!B1876</f>
        <v>0</v>
      </c>
      <c r="AB1876" s="36">
        <v>1876</v>
      </c>
    </row>
    <row r="1877" spans="27:28" ht="13.5" hidden="1">
      <c r="AA1877" s="188">
        <f>+'ごみ処理概要'!B1877</f>
        <v>0</v>
      </c>
      <c r="AB1877" s="36">
        <v>1877</v>
      </c>
    </row>
    <row r="1878" spans="27:28" ht="13.5" hidden="1">
      <c r="AA1878" s="188">
        <f>+'ごみ処理概要'!B1878</f>
        <v>0</v>
      </c>
      <c r="AB1878" s="36">
        <v>1878</v>
      </c>
    </row>
    <row r="1879" spans="27:28" ht="13.5" hidden="1">
      <c r="AA1879" s="188">
        <f>+'ごみ処理概要'!B1879</f>
        <v>0</v>
      </c>
      <c r="AB1879" s="36">
        <v>1879</v>
      </c>
    </row>
    <row r="1880" spans="27:28" ht="13.5" hidden="1">
      <c r="AA1880" s="188">
        <f>+'ごみ処理概要'!B1880</f>
        <v>0</v>
      </c>
      <c r="AB1880" s="36">
        <v>1880</v>
      </c>
    </row>
    <row r="1881" spans="27:28" ht="13.5" hidden="1">
      <c r="AA1881" s="188">
        <f>+'ごみ処理概要'!B1881</f>
        <v>0</v>
      </c>
      <c r="AB1881" s="36">
        <v>1881</v>
      </c>
    </row>
    <row r="1882" spans="27:28" ht="13.5" hidden="1">
      <c r="AA1882" s="188">
        <f>+'ごみ処理概要'!B1882</f>
        <v>0</v>
      </c>
      <c r="AB1882" s="36">
        <v>1882</v>
      </c>
    </row>
    <row r="1883" spans="27:28" ht="13.5" hidden="1">
      <c r="AA1883" s="188">
        <f>+'ごみ処理概要'!B1883</f>
        <v>0</v>
      </c>
      <c r="AB1883" s="36">
        <v>1883</v>
      </c>
    </row>
    <row r="1884" spans="27:28" ht="13.5" hidden="1">
      <c r="AA1884" s="188">
        <f>+'ごみ処理概要'!B1884</f>
        <v>0</v>
      </c>
      <c r="AB1884" s="36">
        <v>1884</v>
      </c>
    </row>
    <row r="1885" spans="27:28" ht="13.5" hidden="1">
      <c r="AA1885" s="188">
        <f>+'ごみ処理概要'!B1885</f>
        <v>0</v>
      </c>
      <c r="AB1885" s="36">
        <v>1885</v>
      </c>
    </row>
    <row r="1886" spans="27:28" ht="13.5" hidden="1">
      <c r="AA1886" s="188">
        <f>+'ごみ処理概要'!B1886</f>
        <v>0</v>
      </c>
      <c r="AB1886" s="36">
        <v>1886</v>
      </c>
    </row>
    <row r="1887" spans="27:28" ht="13.5" hidden="1">
      <c r="AA1887" s="188">
        <f>+'ごみ処理概要'!B1887</f>
        <v>0</v>
      </c>
      <c r="AB1887" s="36">
        <v>1887</v>
      </c>
    </row>
    <row r="1888" spans="27:28" ht="13.5" hidden="1">
      <c r="AA1888" s="188">
        <f>+'ごみ処理概要'!B1888</f>
        <v>0</v>
      </c>
      <c r="AB1888" s="36">
        <v>1888</v>
      </c>
    </row>
    <row r="1889" spans="27:28" ht="13.5" hidden="1">
      <c r="AA1889" s="188">
        <f>+'ごみ処理概要'!B1889</f>
        <v>0</v>
      </c>
      <c r="AB1889" s="36">
        <v>1889</v>
      </c>
    </row>
    <row r="1890" spans="27:28" ht="13.5" hidden="1">
      <c r="AA1890" s="188">
        <f>+'ごみ処理概要'!B1890</f>
        <v>0</v>
      </c>
      <c r="AB1890" s="36">
        <v>1890</v>
      </c>
    </row>
    <row r="1891" spans="27:28" ht="13.5" hidden="1">
      <c r="AA1891" s="188">
        <f>+'ごみ処理概要'!B1891</f>
        <v>0</v>
      </c>
      <c r="AB1891" s="36">
        <v>1891</v>
      </c>
    </row>
    <row r="1892" spans="27:28" ht="13.5" hidden="1">
      <c r="AA1892" s="188">
        <f>+'ごみ処理概要'!B1892</f>
        <v>0</v>
      </c>
      <c r="AB1892" s="36">
        <v>1892</v>
      </c>
    </row>
    <row r="1893" spans="27:28" ht="13.5" hidden="1">
      <c r="AA1893" s="188">
        <f>+'ごみ処理概要'!B1893</f>
        <v>0</v>
      </c>
      <c r="AB1893" s="36">
        <v>1893</v>
      </c>
    </row>
    <row r="1894" spans="27:28" ht="13.5" hidden="1">
      <c r="AA1894" s="188">
        <f>+'ごみ処理概要'!B1894</f>
        <v>0</v>
      </c>
      <c r="AB1894" s="36">
        <v>1894</v>
      </c>
    </row>
    <row r="1895" spans="27:28" ht="13.5" hidden="1">
      <c r="AA1895" s="188">
        <f>+'ごみ処理概要'!B1895</f>
        <v>0</v>
      </c>
      <c r="AB1895" s="36">
        <v>1895</v>
      </c>
    </row>
    <row r="1896" spans="27:28" ht="13.5" hidden="1">
      <c r="AA1896" s="188">
        <f>+'ごみ処理概要'!B1896</f>
        <v>0</v>
      </c>
      <c r="AB1896" s="36">
        <v>1896</v>
      </c>
    </row>
    <row r="1897" spans="27:28" ht="13.5" hidden="1">
      <c r="AA1897" s="188">
        <f>+'ごみ処理概要'!B1897</f>
        <v>0</v>
      </c>
      <c r="AB1897" s="36">
        <v>1897</v>
      </c>
    </row>
    <row r="1898" spans="27:28" ht="13.5" hidden="1">
      <c r="AA1898" s="188">
        <f>+'ごみ処理概要'!B1898</f>
        <v>0</v>
      </c>
      <c r="AB1898" s="36">
        <v>1898</v>
      </c>
    </row>
    <row r="1899" spans="27:28" ht="13.5" hidden="1">
      <c r="AA1899" s="188">
        <f>+'ごみ処理概要'!B1899</f>
        <v>0</v>
      </c>
      <c r="AB1899" s="36">
        <v>1899</v>
      </c>
    </row>
    <row r="1900" spans="27:28" ht="13.5" hidden="1">
      <c r="AA1900" s="188">
        <f>+'ごみ処理概要'!B1900</f>
        <v>0</v>
      </c>
      <c r="AB1900" s="36">
        <v>1900</v>
      </c>
    </row>
    <row r="1901" spans="27:28" ht="13.5" hidden="1">
      <c r="AA1901" s="188">
        <f>+'ごみ処理概要'!B1901</f>
        <v>0</v>
      </c>
      <c r="AB1901" s="36">
        <v>1901</v>
      </c>
    </row>
    <row r="1902" spans="27:28" ht="13.5" hidden="1">
      <c r="AA1902" s="188">
        <f>+'ごみ処理概要'!B1902</f>
        <v>0</v>
      </c>
      <c r="AB1902" s="36">
        <v>1902</v>
      </c>
    </row>
    <row r="1903" spans="27:28" ht="13.5" hidden="1">
      <c r="AA1903" s="188">
        <f>+'ごみ処理概要'!B1903</f>
        <v>0</v>
      </c>
      <c r="AB1903" s="36">
        <v>1903</v>
      </c>
    </row>
    <row r="1904" spans="27:28" ht="13.5" hidden="1">
      <c r="AA1904" s="188">
        <f>+'ごみ処理概要'!B1904</f>
        <v>0</v>
      </c>
      <c r="AB1904" s="36">
        <v>1904</v>
      </c>
    </row>
    <row r="1905" spans="27:28" ht="13.5" hidden="1">
      <c r="AA1905" s="188">
        <f>+'ごみ処理概要'!B1905</f>
        <v>0</v>
      </c>
      <c r="AB1905" s="36">
        <v>1905</v>
      </c>
    </row>
    <row r="1906" spans="27:28" ht="13.5" hidden="1">
      <c r="AA1906" s="188">
        <f>+'ごみ処理概要'!B1906</f>
        <v>0</v>
      </c>
      <c r="AB1906" s="36">
        <v>1906</v>
      </c>
    </row>
    <row r="1907" spans="27:28" ht="13.5" hidden="1">
      <c r="AA1907" s="188">
        <f>+'ごみ処理概要'!B1907</f>
        <v>0</v>
      </c>
      <c r="AB1907" s="36">
        <v>1907</v>
      </c>
    </row>
    <row r="1908" spans="27:28" ht="13.5" hidden="1">
      <c r="AA1908" s="188">
        <f>+'ごみ処理概要'!B1908</f>
        <v>0</v>
      </c>
      <c r="AB1908" s="36">
        <v>1908</v>
      </c>
    </row>
    <row r="1909" spans="27:28" ht="13.5" hidden="1">
      <c r="AA1909" s="188">
        <f>+'ごみ処理概要'!B1909</f>
        <v>0</v>
      </c>
      <c r="AB1909" s="36">
        <v>1909</v>
      </c>
    </row>
    <row r="1910" spans="27:28" ht="13.5" hidden="1">
      <c r="AA1910" s="188">
        <f>+'ごみ処理概要'!B1910</f>
        <v>0</v>
      </c>
      <c r="AB1910" s="36">
        <v>1910</v>
      </c>
    </row>
    <row r="1911" spans="27:28" ht="13.5" hidden="1">
      <c r="AA1911" s="188">
        <f>+'ごみ処理概要'!B1911</f>
        <v>0</v>
      </c>
      <c r="AB1911" s="36">
        <v>1911</v>
      </c>
    </row>
    <row r="1912" spans="27:28" ht="13.5" hidden="1">
      <c r="AA1912" s="188">
        <f>+'ごみ処理概要'!B1912</f>
        <v>0</v>
      </c>
      <c r="AB1912" s="36">
        <v>1912</v>
      </c>
    </row>
    <row r="1913" spans="27:28" ht="13.5" hidden="1">
      <c r="AA1913" s="188">
        <f>+'ごみ処理概要'!B1913</f>
        <v>0</v>
      </c>
      <c r="AB1913" s="36">
        <v>1913</v>
      </c>
    </row>
    <row r="1914" spans="27:28" ht="13.5" hidden="1">
      <c r="AA1914" s="188">
        <f>+'ごみ処理概要'!B1914</f>
        <v>0</v>
      </c>
      <c r="AB1914" s="36">
        <v>1914</v>
      </c>
    </row>
    <row r="1915" spans="27:28" ht="13.5" hidden="1">
      <c r="AA1915" s="188">
        <f>+'ごみ処理概要'!B1915</f>
        <v>0</v>
      </c>
      <c r="AB1915" s="36">
        <v>1915</v>
      </c>
    </row>
    <row r="1916" spans="27:28" ht="13.5" hidden="1">
      <c r="AA1916" s="188">
        <f>+'ごみ処理概要'!B1916</f>
        <v>0</v>
      </c>
      <c r="AB1916" s="36">
        <v>1916</v>
      </c>
    </row>
    <row r="1917" spans="27:28" ht="13.5" hidden="1">
      <c r="AA1917" s="188">
        <f>+'ごみ処理概要'!B1917</f>
        <v>0</v>
      </c>
      <c r="AB1917" s="36">
        <v>1917</v>
      </c>
    </row>
    <row r="1918" spans="27:28" ht="13.5" hidden="1">
      <c r="AA1918" s="188">
        <f>+'ごみ処理概要'!B1918</f>
        <v>0</v>
      </c>
      <c r="AB1918" s="36">
        <v>1918</v>
      </c>
    </row>
    <row r="1919" spans="27:28" ht="13.5" hidden="1">
      <c r="AA1919" s="188">
        <f>+'ごみ処理概要'!B1919</f>
        <v>0</v>
      </c>
      <c r="AB1919" s="36">
        <v>1919</v>
      </c>
    </row>
    <row r="1920" spans="27:28" ht="13.5" hidden="1">
      <c r="AA1920" s="188">
        <f>+'ごみ処理概要'!B1920</f>
        <v>0</v>
      </c>
      <c r="AB1920" s="36">
        <v>1920</v>
      </c>
    </row>
    <row r="1921" spans="27:28" ht="13.5" hidden="1">
      <c r="AA1921" s="188">
        <f>+'ごみ処理概要'!B1921</f>
        <v>0</v>
      </c>
      <c r="AB1921" s="36">
        <v>1921</v>
      </c>
    </row>
    <row r="1922" spans="27:28" ht="13.5" hidden="1">
      <c r="AA1922" s="188">
        <f>+'ごみ処理概要'!B1922</f>
        <v>0</v>
      </c>
      <c r="AB1922" s="36">
        <v>1922</v>
      </c>
    </row>
    <row r="1923" spans="27:28" ht="13.5" hidden="1">
      <c r="AA1923" s="188">
        <f>+'ごみ処理概要'!B1923</f>
        <v>0</v>
      </c>
      <c r="AB1923" s="36">
        <v>1923</v>
      </c>
    </row>
    <row r="1924" spans="27:28" ht="13.5" hidden="1">
      <c r="AA1924" s="188">
        <f>+'ごみ処理概要'!B1924</f>
        <v>0</v>
      </c>
      <c r="AB1924" s="36">
        <v>1924</v>
      </c>
    </row>
    <row r="1925" spans="27:28" ht="13.5" hidden="1">
      <c r="AA1925" s="188">
        <f>+'ごみ処理概要'!B1925</f>
        <v>0</v>
      </c>
      <c r="AB1925" s="36">
        <v>1925</v>
      </c>
    </row>
    <row r="1926" spans="27:28" ht="13.5" hidden="1">
      <c r="AA1926" s="188">
        <f>+'ごみ処理概要'!B1926</f>
        <v>0</v>
      </c>
      <c r="AB1926" s="36">
        <v>1926</v>
      </c>
    </row>
    <row r="1927" spans="27:28" ht="13.5" hidden="1">
      <c r="AA1927" s="188">
        <f>+'ごみ処理概要'!B1927</f>
        <v>0</v>
      </c>
      <c r="AB1927" s="36">
        <v>1927</v>
      </c>
    </row>
    <row r="1928" spans="27:28" ht="13.5" hidden="1">
      <c r="AA1928" s="188">
        <f>+'ごみ処理概要'!B1928</f>
        <v>0</v>
      </c>
      <c r="AB1928" s="36">
        <v>1928</v>
      </c>
    </row>
    <row r="1929" spans="27:28" ht="13.5" hidden="1">
      <c r="AA1929" s="188">
        <f>+'ごみ処理概要'!B1929</f>
        <v>0</v>
      </c>
      <c r="AB1929" s="36">
        <v>1929</v>
      </c>
    </row>
    <row r="1930" spans="27:28" ht="13.5" hidden="1">
      <c r="AA1930" s="188">
        <f>+'ごみ処理概要'!B1930</f>
        <v>0</v>
      </c>
      <c r="AB1930" s="36">
        <v>1930</v>
      </c>
    </row>
    <row r="1931" spans="27:28" ht="13.5" hidden="1">
      <c r="AA1931" s="188">
        <f>+'ごみ処理概要'!B1931</f>
        <v>0</v>
      </c>
      <c r="AB1931" s="36">
        <v>1931</v>
      </c>
    </row>
    <row r="1932" spans="27:28" ht="13.5" hidden="1">
      <c r="AA1932" s="188">
        <f>+'ごみ処理概要'!B1932</f>
        <v>0</v>
      </c>
      <c r="AB1932" s="36">
        <v>1932</v>
      </c>
    </row>
    <row r="1933" spans="27:28" ht="13.5" hidden="1">
      <c r="AA1933" s="188">
        <f>+'ごみ処理概要'!B1933</f>
        <v>0</v>
      </c>
      <c r="AB1933" s="36">
        <v>1933</v>
      </c>
    </row>
    <row r="1934" spans="27:28" ht="13.5" hidden="1">
      <c r="AA1934" s="188">
        <f>+'ごみ処理概要'!B1934</f>
        <v>0</v>
      </c>
      <c r="AB1934" s="36">
        <v>1934</v>
      </c>
    </row>
    <row r="1935" spans="27:28" ht="13.5" hidden="1">
      <c r="AA1935" s="188">
        <f>+'ごみ処理概要'!B1935</f>
        <v>0</v>
      </c>
      <c r="AB1935" s="36">
        <v>1935</v>
      </c>
    </row>
    <row r="1936" spans="27:28" ht="13.5" hidden="1">
      <c r="AA1936" s="188">
        <f>+'ごみ処理概要'!B1936</f>
        <v>0</v>
      </c>
      <c r="AB1936" s="36">
        <v>1936</v>
      </c>
    </row>
    <row r="1937" spans="27:28" ht="13.5" hidden="1">
      <c r="AA1937" s="188">
        <f>+'ごみ処理概要'!B1937</f>
        <v>0</v>
      </c>
      <c r="AB1937" s="36">
        <v>1937</v>
      </c>
    </row>
    <row r="1938" spans="27:28" ht="13.5" hidden="1">
      <c r="AA1938" s="188">
        <f>+'ごみ処理概要'!B1938</f>
        <v>0</v>
      </c>
      <c r="AB1938" s="36">
        <v>1938</v>
      </c>
    </row>
    <row r="1939" spans="27:28" ht="13.5" hidden="1">
      <c r="AA1939" s="188">
        <f>+'ごみ処理概要'!B1939</f>
        <v>0</v>
      </c>
      <c r="AB1939" s="36">
        <v>1939</v>
      </c>
    </row>
    <row r="1940" spans="27:28" ht="13.5" hidden="1">
      <c r="AA1940" s="188">
        <f>+'ごみ処理概要'!B1940</f>
        <v>0</v>
      </c>
      <c r="AB1940" s="36">
        <v>1940</v>
      </c>
    </row>
    <row r="1941" spans="27:28" ht="13.5" hidden="1">
      <c r="AA1941" s="188">
        <f>+'ごみ処理概要'!B1941</f>
        <v>0</v>
      </c>
      <c r="AB1941" s="36">
        <v>1941</v>
      </c>
    </row>
    <row r="1942" spans="27:28" ht="13.5" hidden="1">
      <c r="AA1942" s="188">
        <f>+'ごみ処理概要'!B1942</f>
        <v>0</v>
      </c>
      <c r="AB1942" s="36">
        <v>1942</v>
      </c>
    </row>
    <row r="1943" spans="27:28" ht="13.5" hidden="1">
      <c r="AA1943" s="188">
        <f>+'ごみ処理概要'!B1943</f>
        <v>0</v>
      </c>
      <c r="AB1943" s="36">
        <v>1943</v>
      </c>
    </row>
    <row r="1944" spans="27:28" ht="13.5" hidden="1">
      <c r="AA1944" s="188">
        <f>+'ごみ処理概要'!B1944</f>
        <v>0</v>
      </c>
      <c r="AB1944" s="36">
        <v>1944</v>
      </c>
    </row>
    <row r="1945" spans="27:28" ht="13.5" hidden="1">
      <c r="AA1945" s="188">
        <f>+'ごみ処理概要'!B1945</f>
        <v>0</v>
      </c>
      <c r="AB1945" s="36">
        <v>1945</v>
      </c>
    </row>
    <row r="1946" spans="27:28" ht="13.5" hidden="1">
      <c r="AA1946" s="188">
        <f>+'ごみ処理概要'!B1946</f>
        <v>0</v>
      </c>
      <c r="AB1946" s="36">
        <v>1946</v>
      </c>
    </row>
    <row r="1947" spans="27:28" ht="13.5" hidden="1">
      <c r="AA1947" s="188">
        <f>+'ごみ処理概要'!B1947</f>
        <v>0</v>
      </c>
      <c r="AB1947" s="36">
        <v>1947</v>
      </c>
    </row>
    <row r="1948" spans="27:28" ht="13.5" hidden="1">
      <c r="AA1948" s="188">
        <f>+'ごみ処理概要'!B1948</f>
        <v>0</v>
      </c>
      <c r="AB1948" s="36">
        <v>1948</v>
      </c>
    </row>
    <row r="1949" spans="27:28" ht="13.5" hidden="1">
      <c r="AA1949" s="188">
        <f>+'ごみ処理概要'!B1949</f>
        <v>0</v>
      </c>
      <c r="AB1949" s="36">
        <v>1949</v>
      </c>
    </row>
    <row r="1950" spans="27:28" ht="13.5" hidden="1">
      <c r="AA1950" s="188">
        <f>+'ごみ処理概要'!B1950</f>
        <v>0</v>
      </c>
      <c r="AB1950" s="36">
        <v>1950</v>
      </c>
    </row>
    <row r="1951" spans="27:28" ht="13.5" hidden="1">
      <c r="AA1951" s="188">
        <f>+'ごみ処理概要'!B1951</f>
        <v>0</v>
      </c>
      <c r="AB1951" s="36">
        <v>1951</v>
      </c>
    </row>
    <row r="1952" spans="27:28" ht="13.5" hidden="1">
      <c r="AA1952" s="188">
        <f>+'ごみ処理概要'!B1952</f>
        <v>0</v>
      </c>
      <c r="AB1952" s="36">
        <v>1952</v>
      </c>
    </row>
    <row r="1953" spans="27:28" ht="13.5" hidden="1">
      <c r="AA1953" s="188">
        <f>+'ごみ処理概要'!B1953</f>
        <v>0</v>
      </c>
      <c r="AB1953" s="36">
        <v>1953</v>
      </c>
    </row>
    <row r="1954" spans="27:28" ht="13.5" hidden="1">
      <c r="AA1954" s="188">
        <f>+'ごみ処理概要'!B1954</f>
        <v>0</v>
      </c>
      <c r="AB1954" s="36">
        <v>1954</v>
      </c>
    </row>
    <row r="1955" spans="27:28" ht="13.5" hidden="1">
      <c r="AA1955" s="188">
        <f>+'ごみ処理概要'!B1955</f>
        <v>0</v>
      </c>
      <c r="AB1955" s="36">
        <v>1955</v>
      </c>
    </row>
    <row r="1956" spans="27:28" ht="13.5" hidden="1">
      <c r="AA1956" s="188">
        <f>+'ごみ処理概要'!B1956</f>
        <v>0</v>
      </c>
      <c r="AB1956" s="36">
        <v>1956</v>
      </c>
    </row>
    <row r="1957" spans="27:28" ht="13.5" hidden="1">
      <c r="AA1957" s="188">
        <f>+'ごみ処理概要'!B1957</f>
        <v>0</v>
      </c>
      <c r="AB1957" s="36">
        <v>1957</v>
      </c>
    </row>
    <row r="1958" spans="27:28" ht="13.5" hidden="1">
      <c r="AA1958" s="188">
        <f>+'ごみ処理概要'!B1958</f>
        <v>0</v>
      </c>
      <c r="AB1958" s="36">
        <v>1958</v>
      </c>
    </row>
    <row r="1959" spans="27:28" ht="13.5" hidden="1">
      <c r="AA1959" s="188">
        <f>+'ごみ処理概要'!B1959</f>
        <v>0</v>
      </c>
      <c r="AB1959" s="36">
        <v>1959</v>
      </c>
    </row>
    <row r="1960" spans="27:28" ht="13.5" hidden="1">
      <c r="AA1960" s="188">
        <f>+'ごみ処理概要'!B1960</f>
        <v>0</v>
      </c>
      <c r="AB1960" s="36">
        <v>1960</v>
      </c>
    </row>
    <row r="1961" spans="27:28" ht="13.5" hidden="1">
      <c r="AA1961" s="188">
        <f>+'ごみ処理概要'!B1961</f>
        <v>0</v>
      </c>
      <c r="AB1961" s="36">
        <v>1961</v>
      </c>
    </row>
    <row r="1962" spans="27:28" ht="13.5" hidden="1">
      <c r="AA1962" s="188">
        <f>+'ごみ処理概要'!B1962</f>
        <v>0</v>
      </c>
      <c r="AB1962" s="36">
        <v>1962</v>
      </c>
    </row>
    <row r="1963" spans="27:28" ht="13.5" hidden="1">
      <c r="AA1963" s="188">
        <f>+'ごみ処理概要'!B1963</f>
        <v>0</v>
      </c>
      <c r="AB1963" s="36">
        <v>1963</v>
      </c>
    </row>
    <row r="1964" spans="27:28" ht="13.5" hidden="1">
      <c r="AA1964" s="188">
        <f>+'ごみ処理概要'!B1964</f>
        <v>0</v>
      </c>
      <c r="AB1964" s="36">
        <v>1964</v>
      </c>
    </row>
    <row r="1965" spans="27:28" ht="13.5" hidden="1">
      <c r="AA1965" s="188">
        <f>+'ごみ処理概要'!B1965</f>
        <v>0</v>
      </c>
      <c r="AB1965" s="36">
        <v>1965</v>
      </c>
    </row>
    <row r="1966" spans="27:28" ht="13.5" hidden="1">
      <c r="AA1966" s="188">
        <f>+'ごみ処理概要'!B1966</f>
        <v>0</v>
      </c>
      <c r="AB1966" s="36">
        <v>1966</v>
      </c>
    </row>
    <row r="1967" spans="27:28" ht="13.5" hidden="1">
      <c r="AA1967" s="188">
        <f>+'ごみ処理概要'!B1967</f>
        <v>0</v>
      </c>
      <c r="AB1967" s="36">
        <v>1967</v>
      </c>
    </row>
    <row r="1968" spans="27:28" ht="13.5" hidden="1">
      <c r="AA1968" s="188">
        <f>+'ごみ処理概要'!B1968</f>
        <v>0</v>
      </c>
      <c r="AB1968" s="36">
        <v>1968</v>
      </c>
    </row>
    <row r="1969" spans="27:28" ht="13.5" hidden="1">
      <c r="AA1969" s="188">
        <f>+'ごみ処理概要'!B1969</f>
        <v>0</v>
      </c>
      <c r="AB1969" s="36">
        <v>1969</v>
      </c>
    </row>
    <row r="1970" spans="27:28" ht="13.5" hidden="1">
      <c r="AA1970" s="188">
        <f>+'ごみ処理概要'!B1970</f>
        <v>0</v>
      </c>
      <c r="AB1970" s="36">
        <v>1970</v>
      </c>
    </row>
    <row r="1971" spans="27:28" ht="13.5" hidden="1">
      <c r="AA1971" s="188">
        <f>+'ごみ処理概要'!B1971</f>
        <v>0</v>
      </c>
      <c r="AB1971" s="36">
        <v>1971</v>
      </c>
    </row>
    <row r="1972" spans="27:28" ht="13.5" hidden="1">
      <c r="AA1972" s="188">
        <f>+'ごみ処理概要'!B1972</f>
        <v>0</v>
      </c>
      <c r="AB1972" s="36">
        <v>1972</v>
      </c>
    </row>
    <row r="1973" spans="27:28" ht="13.5" hidden="1">
      <c r="AA1973" s="188">
        <f>+'ごみ処理概要'!B1973</f>
        <v>0</v>
      </c>
      <c r="AB1973" s="36">
        <v>1973</v>
      </c>
    </row>
    <row r="1974" spans="27:28" ht="13.5" hidden="1">
      <c r="AA1974" s="188">
        <f>+'ごみ処理概要'!B1974</f>
        <v>0</v>
      </c>
      <c r="AB1974" s="36">
        <v>1974</v>
      </c>
    </row>
    <row r="1975" spans="27:28" ht="13.5" hidden="1">
      <c r="AA1975" s="188">
        <f>+'ごみ処理概要'!B1975</f>
        <v>0</v>
      </c>
      <c r="AB1975" s="36">
        <v>1975</v>
      </c>
    </row>
    <row r="1976" spans="27:28" ht="13.5" hidden="1">
      <c r="AA1976" s="188">
        <f>+'ごみ処理概要'!B1976</f>
        <v>0</v>
      </c>
      <c r="AB1976" s="36">
        <v>1976</v>
      </c>
    </row>
    <row r="1977" spans="27:28" ht="13.5" hidden="1">
      <c r="AA1977" s="188">
        <f>+'ごみ処理概要'!B1977</f>
        <v>0</v>
      </c>
      <c r="AB1977" s="36">
        <v>1977</v>
      </c>
    </row>
    <row r="1978" spans="27:28" ht="13.5" hidden="1">
      <c r="AA1978" s="188">
        <f>+'ごみ処理概要'!B1978</f>
        <v>0</v>
      </c>
      <c r="AB1978" s="36">
        <v>1978</v>
      </c>
    </row>
    <row r="1979" spans="27:28" ht="13.5" hidden="1">
      <c r="AA1979" s="188">
        <f>+'ごみ処理概要'!B1979</f>
        <v>0</v>
      </c>
      <c r="AB1979" s="36">
        <v>1979</v>
      </c>
    </row>
    <row r="1980" spans="27:28" ht="13.5" hidden="1">
      <c r="AA1980" s="188">
        <f>+'ごみ処理概要'!B1980</f>
        <v>0</v>
      </c>
      <c r="AB1980" s="36">
        <v>1980</v>
      </c>
    </row>
    <row r="1981" spans="27:28" ht="13.5" hidden="1">
      <c r="AA1981" s="188">
        <f>+'ごみ処理概要'!B1981</f>
        <v>0</v>
      </c>
      <c r="AB1981" s="36">
        <v>1981</v>
      </c>
    </row>
    <row r="1982" spans="27:28" ht="13.5" hidden="1">
      <c r="AA1982" s="188">
        <f>+'ごみ処理概要'!B1982</f>
        <v>0</v>
      </c>
      <c r="AB1982" s="36">
        <v>1982</v>
      </c>
    </row>
    <row r="1983" spans="27:28" ht="13.5" hidden="1">
      <c r="AA1983" s="188">
        <f>+'ごみ処理概要'!B1983</f>
        <v>0</v>
      </c>
      <c r="AB1983" s="36">
        <v>1983</v>
      </c>
    </row>
    <row r="1984" spans="27:28" ht="13.5" hidden="1">
      <c r="AA1984" s="188">
        <f>+'ごみ処理概要'!B1984</f>
        <v>0</v>
      </c>
      <c r="AB1984" s="36">
        <v>1984</v>
      </c>
    </row>
    <row r="1985" spans="27:28" ht="13.5" hidden="1">
      <c r="AA1985" s="188">
        <f>+'ごみ処理概要'!B1985</f>
        <v>0</v>
      </c>
      <c r="AB1985" s="36">
        <v>1985</v>
      </c>
    </row>
    <row r="1986" spans="27:28" ht="13.5" hidden="1">
      <c r="AA1986" s="188">
        <f>+'ごみ処理概要'!B1986</f>
        <v>0</v>
      </c>
      <c r="AB1986" s="36">
        <v>1986</v>
      </c>
    </row>
    <row r="1987" spans="27:28" ht="13.5" hidden="1">
      <c r="AA1987" s="188">
        <f>+'ごみ処理概要'!B1987</f>
        <v>0</v>
      </c>
      <c r="AB1987" s="36">
        <v>1987</v>
      </c>
    </row>
    <row r="1988" spans="27:28" ht="13.5" hidden="1">
      <c r="AA1988" s="188">
        <f>+'ごみ処理概要'!B1988</f>
        <v>0</v>
      </c>
      <c r="AB1988" s="36">
        <v>1988</v>
      </c>
    </row>
    <row r="1989" spans="27:28" ht="13.5" hidden="1">
      <c r="AA1989" s="188">
        <f>+'ごみ処理概要'!B1989</f>
        <v>0</v>
      </c>
      <c r="AB1989" s="36">
        <v>1989</v>
      </c>
    </row>
    <row r="1990" spans="27:28" ht="13.5" hidden="1">
      <c r="AA1990" s="188">
        <f>+'ごみ処理概要'!B1990</f>
        <v>0</v>
      </c>
      <c r="AB1990" s="36">
        <v>1990</v>
      </c>
    </row>
    <row r="1991" spans="27:28" ht="13.5" hidden="1">
      <c r="AA1991" s="188">
        <f>+'ごみ処理概要'!B1991</f>
        <v>0</v>
      </c>
      <c r="AB1991" s="36">
        <v>1991</v>
      </c>
    </row>
    <row r="1992" spans="27:28" ht="13.5" hidden="1">
      <c r="AA1992" s="188">
        <f>+'ごみ処理概要'!B1992</f>
        <v>0</v>
      </c>
      <c r="AB1992" s="36">
        <v>1992</v>
      </c>
    </row>
    <row r="1993" spans="27:28" ht="13.5" hidden="1">
      <c r="AA1993" s="188">
        <f>+'ごみ処理概要'!B1993</f>
        <v>0</v>
      </c>
      <c r="AB1993" s="36">
        <v>1993</v>
      </c>
    </row>
    <row r="1994" spans="27:28" ht="13.5" hidden="1">
      <c r="AA1994" s="188">
        <f>+'ごみ処理概要'!B1994</f>
        <v>0</v>
      </c>
      <c r="AB1994" s="36">
        <v>1994</v>
      </c>
    </row>
    <row r="1995" spans="27:28" ht="13.5" hidden="1">
      <c r="AA1995" s="188">
        <f>+'ごみ処理概要'!B1995</f>
        <v>0</v>
      </c>
      <c r="AB1995" s="36">
        <v>1995</v>
      </c>
    </row>
    <row r="1996" spans="27:28" ht="13.5" hidden="1">
      <c r="AA1996" s="188">
        <f>+'ごみ処理概要'!B1996</f>
        <v>0</v>
      </c>
      <c r="AB1996" s="36">
        <v>1996</v>
      </c>
    </row>
    <row r="1997" spans="27:28" ht="13.5" hidden="1">
      <c r="AA1997" s="188">
        <f>+'ごみ処理概要'!B1997</f>
        <v>0</v>
      </c>
      <c r="AB1997" s="36">
        <v>1997</v>
      </c>
    </row>
    <row r="1998" spans="27:28" ht="13.5" hidden="1">
      <c r="AA1998" s="188">
        <f>+'ごみ処理概要'!B1998</f>
        <v>0</v>
      </c>
      <c r="AB1998" s="36">
        <v>1998</v>
      </c>
    </row>
    <row r="1999" spans="27:28" ht="13.5" hidden="1">
      <c r="AA1999" s="188">
        <f>+'ごみ処理概要'!B1999</f>
        <v>0</v>
      </c>
      <c r="AB1999" s="36">
        <v>1999</v>
      </c>
    </row>
    <row r="2000" spans="27:28" ht="13.5" hidden="1">
      <c r="AA2000" s="188">
        <f>+'ごみ処理概要'!B2000</f>
        <v>0</v>
      </c>
      <c r="AB2000" s="36">
        <v>2000</v>
      </c>
    </row>
    <row r="2001" spans="27:28" ht="13.5" hidden="1">
      <c r="AA2001" s="188">
        <f>+'ごみ処理概要'!B2001</f>
        <v>0</v>
      </c>
      <c r="AB2001" s="36">
        <v>2001</v>
      </c>
    </row>
    <row r="2002" spans="27:28" ht="13.5" hidden="1">
      <c r="AA2002" s="188">
        <f>+'ごみ処理概要'!B2002</f>
        <v>0</v>
      </c>
      <c r="AB2002" s="36">
        <v>2002</v>
      </c>
    </row>
    <row r="2003" spans="27:28" ht="13.5" hidden="1">
      <c r="AA2003" s="188">
        <f>+'ごみ処理概要'!B2003</f>
        <v>0</v>
      </c>
      <c r="AB2003" s="36">
        <v>2003</v>
      </c>
    </row>
    <row r="2004" spans="27:28" ht="13.5" hidden="1">
      <c r="AA2004" s="188">
        <f>+'ごみ処理概要'!B2004</f>
        <v>0</v>
      </c>
      <c r="AB2004" s="36">
        <v>2004</v>
      </c>
    </row>
    <row r="2005" spans="27:28" ht="13.5" hidden="1">
      <c r="AA2005" s="188">
        <f>+'ごみ処理概要'!B2005</f>
        <v>0</v>
      </c>
      <c r="AB2005" s="36">
        <v>2005</v>
      </c>
    </row>
    <row r="2006" spans="27:28" ht="13.5" hidden="1">
      <c r="AA2006" s="188">
        <f>+'ごみ処理概要'!B2006</f>
        <v>0</v>
      </c>
      <c r="AB2006" s="36">
        <v>2006</v>
      </c>
    </row>
    <row r="2007" spans="27:28" ht="13.5" hidden="1">
      <c r="AA2007" s="188">
        <f>+'ごみ処理概要'!B2007</f>
        <v>0</v>
      </c>
      <c r="AB2007" s="36">
        <v>2007</v>
      </c>
    </row>
    <row r="2008" spans="27:28" ht="13.5" hidden="1">
      <c r="AA2008" s="188">
        <f>+'ごみ処理概要'!B2008</f>
        <v>0</v>
      </c>
      <c r="AB2008" s="36">
        <v>2008</v>
      </c>
    </row>
    <row r="2009" spans="27:28" ht="13.5" hidden="1">
      <c r="AA2009" s="188">
        <f>+'ごみ処理概要'!B2009</f>
        <v>0</v>
      </c>
      <c r="AB2009" s="36">
        <v>2009</v>
      </c>
    </row>
    <row r="2010" spans="27:28" ht="13.5" hidden="1">
      <c r="AA2010" s="188">
        <f>+'ごみ処理概要'!B2010</f>
        <v>0</v>
      </c>
      <c r="AB2010" s="36">
        <v>2010</v>
      </c>
    </row>
    <row r="2011" spans="27:28" ht="13.5" hidden="1">
      <c r="AA2011" s="188">
        <f>+'ごみ処理概要'!B2011</f>
        <v>0</v>
      </c>
      <c r="AB2011" s="36">
        <v>2011</v>
      </c>
    </row>
    <row r="2012" spans="27:28" ht="13.5" hidden="1">
      <c r="AA2012" s="188">
        <f>+'ごみ処理概要'!B2012</f>
        <v>0</v>
      </c>
      <c r="AB2012" s="36">
        <v>2012</v>
      </c>
    </row>
    <row r="2013" spans="27:28" ht="13.5" hidden="1">
      <c r="AA2013" s="188">
        <f>+'ごみ処理概要'!B2013</f>
        <v>0</v>
      </c>
      <c r="AB2013" s="36">
        <v>2013</v>
      </c>
    </row>
    <row r="2014" spans="27:28" ht="13.5" hidden="1">
      <c r="AA2014" s="188">
        <f>+'ごみ処理概要'!B2014</f>
        <v>0</v>
      </c>
      <c r="AB2014" s="36">
        <v>2014</v>
      </c>
    </row>
    <row r="2015" spans="27:28" ht="13.5" hidden="1">
      <c r="AA2015" s="188">
        <f>+'ごみ処理概要'!B2015</f>
        <v>0</v>
      </c>
      <c r="AB2015" s="36">
        <v>2015</v>
      </c>
    </row>
    <row r="2016" spans="27:28" ht="13.5" hidden="1">
      <c r="AA2016" s="188">
        <f>+'ごみ処理概要'!B2016</f>
        <v>0</v>
      </c>
      <c r="AB2016" s="36">
        <v>2016</v>
      </c>
    </row>
    <row r="2017" spans="27:28" ht="13.5" hidden="1">
      <c r="AA2017" s="188">
        <f>+'ごみ処理概要'!B2017</f>
        <v>0</v>
      </c>
      <c r="AB2017" s="36">
        <v>2017</v>
      </c>
    </row>
    <row r="2018" spans="27:28" ht="13.5" hidden="1">
      <c r="AA2018" s="188">
        <f>+'ごみ処理概要'!B2018</f>
        <v>0</v>
      </c>
      <c r="AB2018" s="36">
        <v>2018</v>
      </c>
    </row>
    <row r="2019" spans="27:28" ht="13.5" hidden="1">
      <c r="AA2019" s="188">
        <f>+'ごみ処理概要'!B2019</f>
        <v>0</v>
      </c>
      <c r="AB2019" s="36">
        <v>2019</v>
      </c>
    </row>
    <row r="2020" spans="27:28" ht="13.5" hidden="1">
      <c r="AA2020" s="188">
        <f>+'ごみ処理概要'!B2020</f>
        <v>0</v>
      </c>
      <c r="AB2020" s="36">
        <v>2020</v>
      </c>
    </row>
    <row r="2021" spans="27:28" ht="13.5" hidden="1">
      <c r="AA2021" s="188">
        <f>+'ごみ処理概要'!B2021</f>
        <v>0</v>
      </c>
      <c r="AB2021" s="36">
        <v>2021</v>
      </c>
    </row>
    <row r="2022" spans="27:28" ht="13.5" hidden="1">
      <c r="AA2022" s="188">
        <f>+'ごみ処理概要'!B2022</f>
        <v>0</v>
      </c>
      <c r="AB2022" s="36">
        <v>2022</v>
      </c>
    </row>
    <row r="2023" spans="27:28" ht="13.5" hidden="1">
      <c r="AA2023" s="188">
        <f>+'ごみ処理概要'!B2023</f>
        <v>0</v>
      </c>
      <c r="AB2023" s="36">
        <v>2023</v>
      </c>
    </row>
    <row r="2024" spans="27:28" ht="13.5" hidden="1">
      <c r="AA2024" s="188">
        <f>+'ごみ処理概要'!B2024</f>
        <v>0</v>
      </c>
      <c r="AB2024" s="36">
        <v>2024</v>
      </c>
    </row>
    <row r="2025" spans="27:28" ht="13.5" hidden="1">
      <c r="AA2025" s="188">
        <f>+'ごみ処理概要'!B2025</f>
        <v>0</v>
      </c>
      <c r="AB2025" s="36">
        <v>2025</v>
      </c>
    </row>
    <row r="2026" spans="27:28" ht="13.5" hidden="1">
      <c r="AA2026" s="188">
        <f>+'ごみ処理概要'!B2026</f>
        <v>0</v>
      </c>
      <c r="AB2026" s="36">
        <v>2026</v>
      </c>
    </row>
    <row r="2027" spans="27:28" ht="13.5" hidden="1">
      <c r="AA2027" s="188">
        <f>+'ごみ処理概要'!B2027</f>
        <v>0</v>
      </c>
      <c r="AB2027" s="36">
        <v>2027</v>
      </c>
    </row>
    <row r="2028" spans="27:28" ht="13.5" hidden="1">
      <c r="AA2028" s="188">
        <f>+'ごみ処理概要'!B2028</f>
        <v>0</v>
      </c>
      <c r="AB2028" s="36">
        <v>2028</v>
      </c>
    </row>
    <row r="2029" spans="27:28" ht="13.5" hidden="1">
      <c r="AA2029" s="188">
        <f>+'ごみ処理概要'!B2029</f>
        <v>0</v>
      </c>
      <c r="AB2029" s="36">
        <v>2029</v>
      </c>
    </row>
    <row r="2030" spans="27:28" ht="13.5" hidden="1">
      <c r="AA2030" s="188">
        <f>+'ごみ処理概要'!B2030</f>
        <v>0</v>
      </c>
      <c r="AB2030" s="36">
        <v>2030</v>
      </c>
    </row>
    <row r="2031" spans="27:28" ht="13.5" hidden="1">
      <c r="AA2031" s="188">
        <f>+'ごみ処理概要'!B2031</f>
        <v>0</v>
      </c>
      <c r="AB2031" s="36">
        <v>2031</v>
      </c>
    </row>
    <row r="2032" spans="27:28" ht="13.5" hidden="1">
      <c r="AA2032" s="188">
        <f>+'ごみ処理概要'!B2032</f>
        <v>0</v>
      </c>
      <c r="AB2032" s="36">
        <v>2032</v>
      </c>
    </row>
    <row r="2033" spans="27:28" ht="13.5" hidden="1">
      <c r="AA2033" s="188">
        <f>+'ごみ処理概要'!B2033</f>
        <v>0</v>
      </c>
      <c r="AB2033" s="36">
        <v>2033</v>
      </c>
    </row>
    <row r="2034" spans="27:28" ht="13.5" hidden="1">
      <c r="AA2034" s="188">
        <f>+'ごみ処理概要'!B2034</f>
        <v>0</v>
      </c>
      <c r="AB2034" s="36">
        <v>2034</v>
      </c>
    </row>
    <row r="2035" spans="27:28" ht="13.5" hidden="1">
      <c r="AA2035" s="188">
        <f>+'ごみ処理概要'!B2035</f>
        <v>0</v>
      </c>
      <c r="AB2035" s="36">
        <v>2035</v>
      </c>
    </row>
    <row r="2036" spans="27:28" ht="13.5" hidden="1">
      <c r="AA2036" s="188">
        <f>+'ごみ処理概要'!B2036</f>
        <v>0</v>
      </c>
      <c r="AB2036" s="36">
        <v>2036</v>
      </c>
    </row>
    <row r="2037" spans="27:28" ht="13.5" hidden="1">
      <c r="AA2037" s="188">
        <f>+'ごみ処理概要'!B2037</f>
        <v>0</v>
      </c>
      <c r="AB2037" s="36">
        <v>2037</v>
      </c>
    </row>
    <row r="2038" spans="27:28" ht="13.5" hidden="1">
      <c r="AA2038" s="188">
        <f>+'ごみ処理概要'!B2038</f>
        <v>0</v>
      </c>
      <c r="AB2038" s="36">
        <v>2038</v>
      </c>
    </row>
    <row r="2039" spans="27:28" ht="13.5" hidden="1">
      <c r="AA2039" s="188">
        <f>+'ごみ処理概要'!B2039</f>
        <v>0</v>
      </c>
      <c r="AB2039" s="36">
        <v>2039</v>
      </c>
    </row>
    <row r="2040" spans="27:28" ht="13.5" hidden="1">
      <c r="AA2040" s="188">
        <f>+'ごみ処理概要'!B2040</f>
        <v>0</v>
      </c>
      <c r="AB2040" s="36">
        <v>2040</v>
      </c>
    </row>
    <row r="2041" spans="27:28" ht="13.5" hidden="1">
      <c r="AA2041" s="188">
        <f>+'ごみ処理概要'!B2041</f>
        <v>0</v>
      </c>
      <c r="AB2041" s="36">
        <v>2041</v>
      </c>
    </row>
    <row r="2042" spans="27:28" ht="13.5" hidden="1">
      <c r="AA2042" s="188">
        <f>+'ごみ処理概要'!B2042</f>
        <v>0</v>
      </c>
      <c r="AB2042" s="36">
        <v>2042</v>
      </c>
    </row>
    <row r="2043" spans="27:28" ht="13.5" hidden="1">
      <c r="AA2043" s="188">
        <f>+'ごみ処理概要'!B2043</f>
        <v>0</v>
      </c>
      <c r="AB2043" s="36">
        <v>2043</v>
      </c>
    </row>
    <row r="2044" spans="27:28" ht="13.5" hidden="1">
      <c r="AA2044" s="188">
        <f>+'ごみ処理概要'!B2044</f>
        <v>0</v>
      </c>
      <c r="AB2044" s="36">
        <v>2044</v>
      </c>
    </row>
    <row r="2045" spans="27:28" ht="13.5" hidden="1">
      <c r="AA2045" s="188">
        <f>+'ごみ処理概要'!B2045</f>
        <v>0</v>
      </c>
      <c r="AB2045" s="36">
        <v>2045</v>
      </c>
    </row>
    <row r="2046" spans="27:28" ht="13.5" hidden="1">
      <c r="AA2046" s="188">
        <f>+'ごみ処理概要'!B2046</f>
        <v>0</v>
      </c>
      <c r="AB2046" s="36">
        <v>2046</v>
      </c>
    </row>
    <row r="2047" spans="27:28" ht="13.5" hidden="1">
      <c r="AA2047" s="188">
        <f>+'ごみ処理概要'!B2047</f>
        <v>0</v>
      </c>
      <c r="AB2047" s="36">
        <v>2047</v>
      </c>
    </row>
    <row r="2048" spans="27:28" ht="13.5" hidden="1">
      <c r="AA2048" s="188">
        <f>+'ごみ処理概要'!B2048</f>
        <v>0</v>
      </c>
      <c r="AB2048" s="36">
        <v>2048</v>
      </c>
    </row>
    <row r="2049" spans="27:28" ht="13.5" hidden="1">
      <c r="AA2049" s="188">
        <f>+'ごみ処理概要'!B2049</f>
        <v>0</v>
      </c>
      <c r="AB2049" s="36">
        <v>2049</v>
      </c>
    </row>
    <row r="2050" spans="27:28" ht="13.5" hidden="1">
      <c r="AA2050" s="188">
        <f>+'ごみ処理概要'!B2050</f>
        <v>0</v>
      </c>
      <c r="AB2050" s="36">
        <v>2050</v>
      </c>
    </row>
    <row r="2051" spans="27:28" ht="13.5" hidden="1">
      <c r="AA2051" s="188">
        <f>+'ごみ処理概要'!B2051</f>
        <v>0</v>
      </c>
      <c r="AB2051" s="36">
        <v>2051</v>
      </c>
    </row>
    <row r="2052" spans="27:28" ht="13.5" hidden="1">
      <c r="AA2052" s="188">
        <f>+'ごみ処理概要'!B2052</f>
        <v>0</v>
      </c>
      <c r="AB2052" s="36">
        <v>2052</v>
      </c>
    </row>
    <row r="2053" spans="27:28" ht="13.5" hidden="1">
      <c r="AA2053" s="188">
        <f>+'ごみ処理概要'!B2053</f>
        <v>0</v>
      </c>
      <c r="AB2053" s="36">
        <v>2053</v>
      </c>
    </row>
    <row r="2054" spans="27:28" ht="13.5" hidden="1">
      <c r="AA2054" s="188">
        <f>+'ごみ処理概要'!B2054</f>
        <v>0</v>
      </c>
      <c r="AB2054" s="36">
        <v>2054</v>
      </c>
    </row>
    <row r="2055" spans="27:28" ht="13.5" hidden="1">
      <c r="AA2055" s="188">
        <f>+'ごみ処理概要'!B2055</f>
        <v>0</v>
      </c>
      <c r="AB2055" s="36">
        <v>2055</v>
      </c>
    </row>
    <row r="2056" spans="27:28" ht="13.5" hidden="1">
      <c r="AA2056" s="188">
        <f>+'ごみ処理概要'!B2056</f>
        <v>0</v>
      </c>
      <c r="AB2056" s="36">
        <v>2056</v>
      </c>
    </row>
    <row r="2057" spans="27:28" ht="13.5" hidden="1">
      <c r="AA2057" s="188">
        <f>+'ごみ処理概要'!B2057</f>
        <v>0</v>
      </c>
      <c r="AB2057" s="36">
        <v>2057</v>
      </c>
    </row>
    <row r="2058" spans="27:28" ht="13.5" hidden="1">
      <c r="AA2058" s="188">
        <f>+'ごみ処理概要'!B2058</f>
        <v>0</v>
      </c>
      <c r="AB2058" s="36">
        <v>2058</v>
      </c>
    </row>
    <row r="2059" spans="27:28" ht="13.5" hidden="1">
      <c r="AA2059" s="188">
        <f>+'ごみ処理概要'!B2059</f>
        <v>0</v>
      </c>
      <c r="AB2059" s="36">
        <v>2059</v>
      </c>
    </row>
    <row r="2060" spans="27:28" ht="13.5" hidden="1">
      <c r="AA2060" s="188">
        <f>+'ごみ処理概要'!B2060</f>
        <v>0</v>
      </c>
      <c r="AB2060" s="36">
        <v>2060</v>
      </c>
    </row>
    <row r="2061" spans="27:28" ht="13.5" hidden="1">
      <c r="AA2061" s="188">
        <f>+'ごみ処理概要'!B2061</f>
        <v>0</v>
      </c>
      <c r="AB2061" s="36">
        <v>2061</v>
      </c>
    </row>
    <row r="2062" spans="27:28" ht="13.5" hidden="1">
      <c r="AA2062" s="188">
        <f>+'ごみ処理概要'!B2062</f>
        <v>0</v>
      </c>
      <c r="AB2062" s="36">
        <v>2062</v>
      </c>
    </row>
    <row r="2063" spans="27:28" ht="13.5" hidden="1">
      <c r="AA2063" s="188">
        <f>+'ごみ処理概要'!B2063</f>
        <v>0</v>
      </c>
      <c r="AB2063" s="36">
        <v>2063</v>
      </c>
    </row>
    <row r="2064" spans="27:28" ht="13.5" hidden="1">
      <c r="AA2064" s="188">
        <f>+'ごみ処理概要'!B2064</f>
        <v>0</v>
      </c>
      <c r="AB2064" s="36">
        <v>2064</v>
      </c>
    </row>
    <row r="2065" spans="27:28" ht="13.5" hidden="1">
      <c r="AA2065" s="188">
        <f>+'ごみ処理概要'!B2065</f>
        <v>0</v>
      </c>
      <c r="AB2065" s="36">
        <v>2065</v>
      </c>
    </row>
    <row r="2066" spans="27:28" ht="13.5" hidden="1">
      <c r="AA2066" s="188">
        <f>+'ごみ処理概要'!B2066</f>
        <v>0</v>
      </c>
      <c r="AB2066" s="36">
        <v>2066</v>
      </c>
    </row>
    <row r="2067" spans="27:28" ht="13.5" hidden="1">
      <c r="AA2067" s="188">
        <f>+'ごみ処理概要'!B2067</f>
        <v>0</v>
      </c>
      <c r="AB2067" s="36">
        <v>2067</v>
      </c>
    </row>
    <row r="2068" spans="27:28" ht="13.5" hidden="1">
      <c r="AA2068" s="188">
        <f>+'ごみ処理概要'!B2068</f>
        <v>0</v>
      </c>
      <c r="AB2068" s="36">
        <v>2068</v>
      </c>
    </row>
    <row r="2069" spans="27:28" ht="13.5" hidden="1">
      <c r="AA2069" s="188">
        <f>+'ごみ処理概要'!B2069</f>
        <v>0</v>
      </c>
      <c r="AB2069" s="36">
        <v>2069</v>
      </c>
    </row>
    <row r="2070" spans="27:28" ht="13.5" hidden="1">
      <c r="AA2070" s="188">
        <f>+'ごみ処理概要'!B2070</f>
        <v>0</v>
      </c>
      <c r="AB2070" s="36">
        <v>2070</v>
      </c>
    </row>
    <row r="2071" spans="27:28" ht="13.5" hidden="1">
      <c r="AA2071" s="188">
        <f>+'ごみ処理概要'!B2071</f>
        <v>0</v>
      </c>
      <c r="AB2071" s="36">
        <v>2071</v>
      </c>
    </row>
    <row r="2072" spans="27:28" ht="13.5" hidden="1">
      <c r="AA2072" s="188">
        <f>+'ごみ処理概要'!B2072</f>
        <v>0</v>
      </c>
      <c r="AB2072" s="36">
        <v>2072</v>
      </c>
    </row>
    <row r="2073" spans="27:28" ht="13.5" hidden="1">
      <c r="AA2073" s="188">
        <f>+'ごみ処理概要'!B2073</f>
        <v>0</v>
      </c>
      <c r="AB2073" s="36">
        <v>2073</v>
      </c>
    </row>
    <row r="2074" spans="27:28" ht="13.5" hidden="1">
      <c r="AA2074" s="188">
        <f>+'ごみ処理概要'!B2074</f>
        <v>0</v>
      </c>
      <c r="AB2074" s="36">
        <v>2074</v>
      </c>
    </row>
    <row r="2075" spans="27:28" ht="13.5" hidden="1">
      <c r="AA2075" s="188">
        <f>+'ごみ処理概要'!B2075</f>
        <v>0</v>
      </c>
      <c r="AB2075" s="36">
        <v>2075</v>
      </c>
    </row>
    <row r="2076" spans="27:28" ht="13.5" hidden="1">
      <c r="AA2076" s="188">
        <f>+'ごみ処理概要'!B2076</f>
        <v>0</v>
      </c>
      <c r="AB2076" s="36">
        <v>2076</v>
      </c>
    </row>
    <row r="2077" spans="27:28" ht="13.5" hidden="1">
      <c r="AA2077" s="188">
        <f>+'ごみ処理概要'!B2077</f>
        <v>0</v>
      </c>
      <c r="AB2077" s="36">
        <v>2077</v>
      </c>
    </row>
    <row r="2078" spans="27:28" ht="13.5" hidden="1">
      <c r="AA2078" s="188">
        <f>+'ごみ処理概要'!B2078</f>
        <v>0</v>
      </c>
      <c r="AB2078" s="36">
        <v>2078</v>
      </c>
    </row>
    <row r="2079" spans="27:28" ht="13.5" hidden="1">
      <c r="AA2079" s="188">
        <f>+'ごみ処理概要'!B2079</f>
        <v>0</v>
      </c>
      <c r="AB2079" s="36">
        <v>2079</v>
      </c>
    </row>
    <row r="2080" spans="27:28" ht="13.5" hidden="1">
      <c r="AA2080" s="188">
        <f>+'ごみ処理概要'!B2080</f>
        <v>0</v>
      </c>
      <c r="AB2080" s="36">
        <v>2080</v>
      </c>
    </row>
    <row r="2081" spans="27:28" ht="13.5" hidden="1">
      <c r="AA2081" s="188">
        <f>+'ごみ処理概要'!B2081</f>
        <v>0</v>
      </c>
      <c r="AB2081" s="36">
        <v>2081</v>
      </c>
    </row>
    <row r="2082" spans="27:28" ht="13.5" hidden="1">
      <c r="AA2082" s="188">
        <f>+'ごみ処理概要'!B2082</f>
        <v>0</v>
      </c>
      <c r="AB2082" s="36">
        <v>2082</v>
      </c>
    </row>
    <row r="2083" spans="27:28" ht="13.5" hidden="1">
      <c r="AA2083" s="188">
        <f>+'ごみ処理概要'!B2083</f>
        <v>0</v>
      </c>
      <c r="AB2083" s="36">
        <v>2083</v>
      </c>
    </row>
    <row r="2084" spans="27:28" ht="13.5" hidden="1">
      <c r="AA2084" s="188">
        <f>+'ごみ処理概要'!B2084</f>
        <v>0</v>
      </c>
      <c r="AB2084" s="36">
        <v>2084</v>
      </c>
    </row>
    <row r="2085" spans="27:28" ht="13.5" hidden="1">
      <c r="AA2085" s="188">
        <f>+'ごみ処理概要'!B2085</f>
        <v>0</v>
      </c>
      <c r="AB2085" s="36">
        <v>2085</v>
      </c>
    </row>
    <row r="2086" spans="27:28" ht="13.5" hidden="1">
      <c r="AA2086" s="188">
        <f>+'ごみ処理概要'!B2086</f>
        <v>0</v>
      </c>
      <c r="AB2086" s="36">
        <v>2086</v>
      </c>
    </row>
    <row r="2087" spans="27:28" ht="13.5" hidden="1">
      <c r="AA2087" s="188">
        <f>+'ごみ処理概要'!B2087</f>
        <v>0</v>
      </c>
      <c r="AB2087" s="36">
        <v>2087</v>
      </c>
    </row>
    <row r="2088" spans="27:28" ht="13.5" hidden="1">
      <c r="AA2088" s="188">
        <f>+'ごみ処理概要'!B2088</f>
        <v>0</v>
      </c>
      <c r="AB2088" s="36">
        <v>2088</v>
      </c>
    </row>
    <row r="2089" spans="27:28" ht="13.5" hidden="1">
      <c r="AA2089" s="188">
        <f>+'ごみ処理概要'!B2089</f>
        <v>0</v>
      </c>
      <c r="AB2089" s="36">
        <v>2089</v>
      </c>
    </row>
    <row r="2090" spans="27:28" ht="13.5" hidden="1">
      <c r="AA2090" s="188">
        <f>+'ごみ処理概要'!B2090</f>
        <v>0</v>
      </c>
      <c r="AB2090" s="36">
        <v>2090</v>
      </c>
    </row>
    <row r="2091" spans="27:28" ht="13.5" hidden="1">
      <c r="AA2091" s="188">
        <f>+'ごみ処理概要'!B2091</f>
        <v>0</v>
      </c>
      <c r="AB2091" s="36">
        <v>2091</v>
      </c>
    </row>
    <row r="2092" spans="27:28" ht="13.5" hidden="1">
      <c r="AA2092" s="188">
        <f>+'ごみ処理概要'!B2092</f>
        <v>0</v>
      </c>
      <c r="AB2092" s="36">
        <v>2092</v>
      </c>
    </row>
    <row r="2093" spans="27:28" ht="13.5" hidden="1">
      <c r="AA2093" s="188">
        <f>+'ごみ処理概要'!B2093</f>
        <v>0</v>
      </c>
      <c r="AB2093" s="36">
        <v>2093</v>
      </c>
    </row>
    <row r="2094" spans="27:28" ht="13.5" hidden="1">
      <c r="AA2094" s="188">
        <f>+'ごみ処理概要'!B2094</f>
        <v>0</v>
      </c>
      <c r="AB2094" s="36">
        <v>2094</v>
      </c>
    </row>
    <row r="2095" spans="27:28" ht="13.5" hidden="1">
      <c r="AA2095" s="188">
        <f>+'ごみ処理概要'!B2095</f>
        <v>0</v>
      </c>
      <c r="AB2095" s="36">
        <v>2095</v>
      </c>
    </row>
    <row r="2096" spans="27:28" ht="13.5" hidden="1">
      <c r="AA2096" s="188">
        <f>+'ごみ処理概要'!B2096</f>
        <v>0</v>
      </c>
      <c r="AB2096" s="36">
        <v>2096</v>
      </c>
    </row>
    <row r="2097" spans="27:28" ht="13.5" hidden="1">
      <c r="AA2097" s="188">
        <f>+'ごみ処理概要'!B2097</f>
        <v>0</v>
      </c>
      <c r="AB2097" s="36">
        <v>2097</v>
      </c>
    </row>
    <row r="2098" spans="27:28" ht="13.5" hidden="1">
      <c r="AA2098" s="188">
        <f>+'ごみ処理概要'!B2098</f>
        <v>0</v>
      </c>
      <c r="AB2098" s="36">
        <v>2098</v>
      </c>
    </row>
    <row r="2099" spans="27:28" ht="13.5" hidden="1">
      <c r="AA2099" s="188">
        <f>+'ごみ処理概要'!B2099</f>
        <v>0</v>
      </c>
      <c r="AB2099" s="36">
        <v>2099</v>
      </c>
    </row>
    <row r="2100" spans="27:28" ht="13.5" hidden="1">
      <c r="AA2100" s="188">
        <f>+'ごみ処理概要'!B2100</f>
        <v>0</v>
      </c>
      <c r="AB2100" s="36">
        <v>2100</v>
      </c>
    </row>
    <row r="2101" spans="27:28" ht="13.5" hidden="1">
      <c r="AA2101" s="188">
        <f>+'ごみ処理概要'!B2101</f>
        <v>0</v>
      </c>
      <c r="AB2101" s="36">
        <v>2101</v>
      </c>
    </row>
    <row r="2102" spans="27:28" ht="13.5" hidden="1">
      <c r="AA2102" s="188">
        <f>+'ごみ処理概要'!B2102</f>
        <v>0</v>
      </c>
      <c r="AB2102" s="36">
        <v>2102</v>
      </c>
    </row>
    <row r="2103" spans="27:28" ht="13.5" hidden="1">
      <c r="AA2103" s="188">
        <f>+'ごみ処理概要'!B2103</f>
        <v>0</v>
      </c>
      <c r="AB2103" s="36">
        <v>2103</v>
      </c>
    </row>
    <row r="2104" spans="27:28" ht="13.5" hidden="1">
      <c r="AA2104" s="188">
        <f>+'ごみ処理概要'!B2104</f>
        <v>0</v>
      </c>
      <c r="AB2104" s="36">
        <v>2104</v>
      </c>
    </row>
    <row r="2105" spans="27:28" ht="13.5" hidden="1">
      <c r="AA2105" s="188">
        <f>+'ごみ処理概要'!B2105</f>
        <v>0</v>
      </c>
      <c r="AB2105" s="36">
        <v>2105</v>
      </c>
    </row>
    <row r="2106" spans="27:28" ht="13.5" hidden="1">
      <c r="AA2106" s="188">
        <f>+'ごみ処理概要'!B2106</f>
        <v>0</v>
      </c>
      <c r="AB2106" s="36">
        <v>2106</v>
      </c>
    </row>
    <row r="2107" spans="27:28" ht="13.5" hidden="1">
      <c r="AA2107" s="188">
        <f>+'ごみ処理概要'!B2107</f>
        <v>0</v>
      </c>
      <c r="AB2107" s="36">
        <v>2107</v>
      </c>
    </row>
    <row r="2108" spans="27:28" ht="13.5" hidden="1">
      <c r="AA2108" s="188">
        <f>+'ごみ処理概要'!B2108</f>
        <v>0</v>
      </c>
      <c r="AB2108" s="36">
        <v>2108</v>
      </c>
    </row>
    <row r="2109" spans="27:28" ht="13.5" hidden="1">
      <c r="AA2109" s="188">
        <f>+'ごみ処理概要'!B2109</f>
        <v>0</v>
      </c>
      <c r="AB2109" s="36">
        <v>2109</v>
      </c>
    </row>
    <row r="2110" spans="27:28" ht="13.5" hidden="1">
      <c r="AA2110" s="188">
        <f>+'ごみ処理概要'!B2110</f>
        <v>0</v>
      </c>
      <c r="AB2110" s="36">
        <v>2110</v>
      </c>
    </row>
    <row r="2111" spans="27:28" ht="13.5" hidden="1">
      <c r="AA2111" s="188">
        <f>+'ごみ処理概要'!B2111</f>
        <v>0</v>
      </c>
      <c r="AB2111" s="36">
        <v>2111</v>
      </c>
    </row>
    <row r="2112" spans="27:28" ht="13.5" hidden="1">
      <c r="AA2112" s="188">
        <f>+'ごみ処理概要'!B2112</f>
        <v>0</v>
      </c>
      <c r="AB2112" s="36">
        <v>2112</v>
      </c>
    </row>
    <row r="2113" spans="27:28" ht="13.5" hidden="1">
      <c r="AA2113" s="188">
        <f>+'ごみ処理概要'!B2113</f>
        <v>0</v>
      </c>
      <c r="AB2113" s="36">
        <v>2113</v>
      </c>
    </row>
    <row r="2114" spans="27:28" ht="13.5" hidden="1">
      <c r="AA2114" s="188">
        <f>+'ごみ処理概要'!B2114</f>
        <v>0</v>
      </c>
      <c r="AB2114" s="36">
        <v>2114</v>
      </c>
    </row>
    <row r="2115" spans="27:28" ht="13.5" hidden="1">
      <c r="AA2115" s="188">
        <f>+'ごみ処理概要'!B2115</f>
        <v>0</v>
      </c>
      <c r="AB2115" s="36">
        <v>2115</v>
      </c>
    </row>
    <row r="2116" spans="27:28" ht="13.5" hidden="1">
      <c r="AA2116" s="188">
        <f>+'ごみ処理概要'!B2116</f>
        <v>0</v>
      </c>
      <c r="AB2116" s="36">
        <v>2116</v>
      </c>
    </row>
    <row r="2117" spans="27:28" ht="13.5" hidden="1">
      <c r="AA2117" s="188">
        <f>+'ごみ処理概要'!B2117</f>
        <v>0</v>
      </c>
      <c r="AB2117" s="36">
        <v>2117</v>
      </c>
    </row>
    <row r="2118" spans="27:28" ht="13.5" hidden="1">
      <c r="AA2118" s="188">
        <f>+'ごみ処理概要'!B2118</f>
        <v>0</v>
      </c>
      <c r="AB2118" s="36">
        <v>2118</v>
      </c>
    </row>
    <row r="2119" spans="27:28" ht="13.5" hidden="1">
      <c r="AA2119" s="188">
        <f>+'ごみ処理概要'!B2119</f>
        <v>0</v>
      </c>
      <c r="AB2119" s="36">
        <v>2119</v>
      </c>
    </row>
    <row r="2120" spans="27:28" ht="13.5" hidden="1">
      <c r="AA2120" s="188">
        <f>+'ごみ処理概要'!B2120</f>
        <v>0</v>
      </c>
      <c r="AB2120" s="36">
        <v>2120</v>
      </c>
    </row>
    <row r="2121" spans="27:28" ht="13.5" hidden="1">
      <c r="AA2121" s="188">
        <f>+'ごみ処理概要'!B2121</f>
        <v>0</v>
      </c>
      <c r="AB2121" s="36">
        <v>2121</v>
      </c>
    </row>
    <row r="2122" spans="27:28" ht="13.5" hidden="1">
      <c r="AA2122" s="188">
        <f>+'ごみ処理概要'!B2122</f>
        <v>0</v>
      </c>
      <c r="AB2122" s="36">
        <v>2122</v>
      </c>
    </row>
    <row r="2123" spans="27:28" ht="13.5" hidden="1">
      <c r="AA2123" s="188">
        <f>+'ごみ処理概要'!B2123</f>
        <v>0</v>
      </c>
      <c r="AB2123" s="36">
        <v>2123</v>
      </c>
    </row>
    <row r="2124" spans="27:28" ht="13.5" hidden="1">
      <c r="AA2124" s="188">
        <f>+'ごみ処理概要'!B2124</f>
        <v>0</v>
      </c>
      <c r="AB2124" s="36">
        <v>2124</v>
      </c>
    </row>
    <row r="2125" spans="27:28" ht="13.5" hidden="1">
      <c r="AA2125" s="188">
        <f>+'ごみ処理概要'!B2125</f>
        <v>0</v>
      </c>
      <c r="AB2125" s="36">
        <v>2125</v>
      </c>
    </row>
    <row r="2126" spans="27:28" ht="13.5" hidden="1">
      <c r="AA2126" s="188">
        <f>+'ごみ処理概要'!B2126</f>
        <v>0</v>
      </c>
      <c r="AB2126" s="36">
        <v>2126</v>
      </c>
    </row>
    <row r="2127" spans="27:28" ht="13.5" hidden="1">
      <c r="AA2127" s="188">
        <f>+'ごみ処理概要'!B2127</f>
        <v>0</v>
      </c>
      <c r="AB2127" s="36">
        <v>2127</v>
      </c>
    </row>
    <row r="2128" spans="27:28" ht="13.5" hidden="1">
      <c r="AA2128" s="188">
        <f>+'ごみ処理概要'!B2128</f>
        <v>0</v>
      </c>
      <c r="AB2128" s="36">
        <v>2128</v>
      </c>
    </row>
    <row r="2129" spans="27:28" ht="13.5" hidden="1">
      <c r="AA2129" s="188">
        <f>+'ごみ処理概要'!B2129</f>
        <v>0</v>
      </c>
      <c r="AB2129" s="36">
        <v>2129</v>
      </c>
    </row>
    <row r="2130" spans="27:28" ht="13.5" hidden="1">
      <c r="AA2130" s="188">
        <f>+'ごみ処理概要'!B2130</f>
        <v>0</v>
      </c>
      <c r="AB2130" s="36">
        <v>2130</v>
      </c>
    </row>
    <row r="2131" spans="27:28" ht="13.5" hidden="1">
      <c r="AA2131" s="188">
        <f>+'ごみ処理概要'!B2131</f>
        <v>0</v>
      </c>
      <c r="AB2131" s="36">
        <v>2131</v>
      </c>
    </row>
    <row r="2132" spans="27:28" ht="13.5" hidden="1">
      <c r="AA2132" s="188">
        <f>+'ごみ処理概要'!B2132</f>
        <v>0</v>
      </c>
      <c r="AB2132" s="36">
        <v>2132</v>
      </c>
    </row>
    <row r="2133" spans="27:28" ht="13.5" hidden="1">
      <c r="AA2133" s="188">
        <f>+'ごみ処理概要'!B2133</f>
        <v>0</v>
      </c>
      <c r="AB2133" s="36">
        <v>2133</v>
      </c>
    </row>
    <row r="2134" spans="27:28" ht="13.5" hidden="1">
      <c r="AA2134" s="188">
        <f>+'ごみ処理概要'!B2134</f>
        <v>0</v>
      </c>
      <c r="AB2134" s="36">
        <v>2134</v>
      </c>
    </row>
    <row r="2135" spans="27:28" ht="13.5" hidden="1">
      <c r="AA2135" s="188">
        <f>+'ごみ処理概要'!B2135</f>
        <v>0</v>
      </c>
      <c r="AB2135" s="36">
        <v>2135</v>
      </c>
    </row>
    <row r="2136" spans="27:28" ht="13.5" hidden="1">
      <c r="AA2136" s="188">
        <f>+'ごみ処理概要'!B2136</f>
        <v>0</v>
      </c>
      <c r="AB2136" s="36">
        <v>2136</v>
      </c>
    </row>
    <row r="2137" spans="27:28" ht="13.5" hidden="1">
      <c r="AA2137" s="188">
        <f>+'ごみ処理概要'!B2137</f>
        <v>0</v>
      </c>
      <c r="AB2137" s="36">
        <v>2137</v>
      </c>
    </row>
    <row r="2138" spans="27:28" ht="13.5" hidden="1">
      <c r="AA2138" s="188">
        <f>+'ごみ処理概要'!B2138</f>
        <v>0</v>
      </c>
      <c r="AB2138" s="36">
        <v>2138</v>
      </c>
    </row>
    <row r="2139" spans="27:28" ht="13.5" hidden="1">
      <c r="AA2139" s="188">
        <f>+'ごみ処理概要'!B2139</f>
        <v>0</v>
      </c>
      <c r="AB2139" s="36">
        <v>2139</v>
      </c>
    </row>
    <row r="2140" spans="27:28" ht="13.5" hidden="1">
      <c r="AA2140" s="188">
        <f>+'ごみ処理概要'!B2140</f>
        <v>0</v>
      </c>
      <c r="AB2140" s="36">
        <v>2140</v>
      </c>
    </row>
    <row r="2141" spans="27:28" ht="13.5" hidden="1">
      <c r="AA2141" s="188">
        <f>+'ごみ処理概要'!B2141</f>
        <v>0</v>
      </c>
      <c r="AB2141" s="36">
        <v>2141</v>
      </c>
    </row>
    <row r="2142" spans="27:28" ht="13.5" hidden="1">
      <c r="AA2142" s="188">
        <f>+'ごみ処理概要'!B2142</f>
        <v>0</v>
      </c>
      <c r="AB2142" s="36">
        <v>2142</v>
      </c>
    </row>
    <row r="2143" spans="27:28" ht="13.5" hidden="1">
      <c r="AA2143" s="188">
        <f>+'ごみ処理概要'!B2143</f>
        <v>0</v>
      </c>
      <c r="AB2143" s="36">
        <v>2143</v>
      </c>
    </row>
    <row r="2144" spans="27:28" ht="13.5" hidden="1">
      <c r="AA2144" s="188">
        <f>+'ごみ処理概要'!B2144</f>
        <v>0</v>
      </c>
      <c r="AB2144" s="36">
        <v>2144</v>
      </c>
    </row>
    <row r="2145" spans="27:28" ht="13.5" hidden="1">
      <c r="AA2145" s="188">
        <f>+'ごみ処理概要'!B2145</f>
        <v>0</v>
      </c>
      <c r="AB2145" s="36">
        <v>2145</v>
      </c>
    </row>
    <row r="2146" spans="27:28" ht="13.5" hidden="1">
      <c r="AA2146" s="188">
        <f>+'ごみ処理概要'!B2146</f>
        <v>0</v>
      </c>
      <c r="AB2146" s="36">
        <v>2146</v>
      </c>
    </row>
    <row r="2147" spans="27:28" ht="13.5" hidden="1">
      <c r="AA2147" s="188">
        <f>+'ごみ処理概要'!B2147</f>
        <v>0</v>
      </c>
      <c r="AB2147" s="36">
        <v>2147</v>
      </c>
    </row>
    <row r="2148" spans="27:28" ht="13.5" hidden="1">
      <c r="AA2148" s="188">
        <f>+'ごみ処理概要'!B2148</f>
        <v>0</v>
      </c>
      <c r="AB2148" s="36">
        <v>2148</v>
      </c>
    </row>
    <row r="2149" spans="27:28" ht="13.5" hidden="1">
      <c r="AA2149" s="188">
        <f>+'ごみ処理概要'!B2149</f>
        <v>0</v>
      </c>
      <c r="AB2149" s="36">
        <v>2149</v>
      </c>
    </row>
    <row r="2150" spans="27:28" ht="13.5" hidden="1">
      <c r="AA2150" s="188">
        <f>+'ごみ処理概要'!B2150</f>
        <v>0</v>
      </c>
      <c r="AB2150" s="36">
        <v>2150</v>
      </c>
    </row>
    <row r="2151" spans="27:28" ht="13.5" hidden="1">
      <c r="AA2151" s="188">
        <f>+'ごみ処理概要'!B2151</f>
        <v>0</v>
      </c>
      <c r="AB2151" s="36">
        <v>2151</v>
      </c>
    </row>
    <row r="2152" spans="27:28" ht="13.5" hidden="1">
      <c r="AA2152" s="188">
        <f>+'ごみ処理概要'!B2152</f>
        <v>0</v>
      </c>
      <c r="AB2152" s="36">
        <v>2152</v>
      </c>
    </row>
    <row r="2153" spans="27:28" ht="13.5" hidden="1">
      <c r="AA2153" s="188">
        <f>+'ごみ処理概要'!B2153</f>
        <v>0</v>
      </c>
      <c r="AB2153" s="36">
        <v>2153</v>
      </c>
    </row>
    <row r="2154" spans="27:28" ht="13.5" hidden="1">
      <c r="AA2154" s="188">
        <f>+'ごみ処理概要'!B2154</f>
        <v>0</v>
      </c>
      <c r="AB2154" s="36">
        <v>2154</v>
      </c>
    </row>
    <row r="2155" spans="27:28" ht="13.5" hidden="1">
      <c r="AA2155" s="188">
        <f>+'ごみ処理概要'!B2155</f>
        <v>0</v>
      </c>
      <c r="AB2155" s="36">
        <v>2155</v>
      </c>
    </row>
    <row r="2156" spans="27:28" ht="13.5" hidden="1">
      <c r="AA2156" s="188">
        <f>+'ごみ処理概要'!B2156</f>
        <v>0</v>
      </c>
      <c r="AB2156" s="36">
        <v>2156</v>
      </c>
    </row>
    <row r="2157" spans="27:28" ht="13.5" hidden="1">
      <c r="AA2157" s="188">
        <f>+'ごみ処理概要'!B2157</f>
        <v>0</v>
      </c>
      <c r="AB2157" s="36">
        <v>2157</v>
      </c>
    </row>
    <row r="2158" spans="27:28" ht="13.5" hidden="1">
      <c r="AA2158" s="188">
        <f>+'ごみ処理概要'!B2158</f>
        <v>0</v>
      </c>
      <c r="AB2158" s="36">
        <v>2158</v>
      </c>
    </row>
    <row r="2159" spans="27:28" ht="13.5" hidden="1">
      <c r="AA2159" s="188">
        <f>+'ごみ処理概要'!B2159</f>
        <v>0</v>
      </c>
      <c r="AB2159" s="36">
        <v>2159</v>
      </c>
    </row>
    <row r="2160" spans="27:28" ht="13.5" hidden="1">
      <c r="AA2160" s="188">
        <f>+'ごみ処理概要'!B2160</f>
        <v>0</v>
      </c>
      <c r="AB2160" s="36">
        <v>2160</v>
      </c>
    </row>
    <row r="2161" spans="27:28" ht="13.5" hidden="1">
      <c r="AA2161" s="188">
        <f>+'ごみ処理概要'!B2161</f>
        <v>0</v>
      </c>
      <c r="AB2161" s="36">
        <v>2161</v>
      </c>
    </row>
    <row r="2162" spans="27:28" ht="13.5" hidden="1">
      <c r="AA2162" s="188">
        <f>+'ごみ処理概要'!B2162</f>
        <v>0</v>
      </c>
      <c r="AB2162" s="36">
        <v>2162</v>
      </c>
    </row>
    <row r="2163" spans="27:28" ht="13.5" hidden="1">
      <c r="AA2163" s="188">
        <f>+'ごみ処理概要'!B2163</f>
        <v>0</v>
      </c>
      <c r="AB2163" s="36">
        <v>2163</v>
      </c>
    </row>
    <row r="2164" spans="27:28" ht="13.5" hidden="1">
      <c r="AA2164" s="188">
        <f>+'ごみ処理概要'!B2164</f>
        <v>0</v>
      </c>
      <c r="AB2164" s="36">
        <v>2164</v>
      </c>
    </row>
    <row r="2165" spans="27:28" ht="13.5" hidden="1">
      <c r="AA2165" s="188">
        <f>+'ごみ処理概要'!B2165</f>
        <v>0</v>
      </c>
      <c r="AB2165" s="36">
        <v>2165</v>
      </c>
    </row>
    <row r="2166" spans="27:28" ht="13.5" hidden="1">
      <c r="AA2166" s="188">
        <f>+'ごみ処理概要'!B2166</f>
        <v>0</v>
      </c>
      <c r="AB2166" s="36">
        <v>2166</v>
      </c>
    </row>
    <row r="2167" spans="27:28" ht="13.5" hidden="1">
      <c r="AA2167" s="188">
        <f>+'ごみ処理概要'!B2167</f>
        <v>0</v>
      </c>
      <c r="AB2167" s="36">
        <v>2167</v>
      </c>
    </row>
    <row r="2168" spans="27:28" ht="13.5" hidden="1">
      <c r="AA2168" s="188">
        <f>+'ごみ処理概要'!B2168</f>
        <v>0</v>
      </c>
      <c r="AB2168" s="36">
        <v>2168</v>
      </c>
    </row>
    <row r="2169" spans="27:28" ht="13.5" hidden="1">
      <c r="AA2169" s="188">
        <f>+'ごみ処理概要'!B2169</f>
        <v>0</v>
      </c>
      <c r="AB2169" s="36">
        <v>2169</v>
      </c>
    </row>
    <row r="2170" spans="27:28" ht="13.5" hidden="1">
      <c r="AA2170" s="188">
        <f>+'ごみ処理概要'!B2170</f>
        <v>0</v>
      </c>
      <c r="AB2170" s="36">
        <v>2170</v>
      </c>
    </row>
    <row r="2171" spans="27:28" ht="13.5" hidden="1">
      <c r="AA2171" s="188">
        <f>+'ごみ処理概要'!B2171</f>
        <v>0</v>
      </c>
      <c r="AB2171" s="36">
        <v>2171</v>
      </c>
    </row>
    <row r="2172" spans="27:28" ht="13.5" hidden="1">
      <c r="AA2172" s="188">
        <f>+'ごみ処理概要'!B2172</f>
        <v>0</v>
      </c>
      <c r="AB2172" s="36">
        <v>2172</v>
      </c>
    </row>
    <row r="2173" spans="27:28" ht="13.5" hidden="1">
      <c r="AA2173" s="188">
        <f>+'ごみ処理概要'!B2173</f>
        <v>0</v>
      </c>
      <c r="AB2173" s="36">
        <v>2173</v>
      </c>
    </row>
    <row r="2174" spans="27:28" ht="13.5" hidden="1">
      <c r="AA2174" s="188">
        <f>+'ごみ処理概要'!B2174</f>
        <v>0</v>
      </c>
      <c r="AB2174" s="36">
        <v>2174</v>
      </c>
    </row>
    <row r="2175" spans="27:28" ht="13.5" hidden="1">
      <c r="AA2175" s="188">
        <f>+'ごみ処理概要'!B2175</f>
        <v>0</v>
      </c>
      <c r="AB2175" s="36">
        <v>2175</v>
      </c>
    </row>
    <row r="2176" spans="27:28" ht="13.5" hidden="1">
      <c r="AA2176" s="188">
        <f>+'ごみ処理概要'!B2176</f>
        <v>0</v>
      </c>
      <c r="AB2176" s="36">
        <v>2176</v>
      </c>
    </row>
    <row r="2177" spans="27:28" ht="13.5" hidden="1">
      <c r="AA2177" s="188">
        <f>+'ごみ処理概要'!B2177</f>
        <v>0</v>
      </c>
      <c r="AB2177" s="36">
        <v>2177</v>
      </c>
    </row>
    <row r="2178" spans="27:28" ht="13.5" hidden="1">
      <c r="AA2178" s="188">
        <f>+'ごみ処理概要'!B2178</f>
        <v>0</v>
      </c>
      <c r="AB2178" s="36">
        <v>2178</v>
      </c>
    </row>
    <row r="2179" spans="27:28" ht="13.5" hidden="1">
      <c r="AA2179" s="188">
        <f>+'ごみ処理概要'!B2179</f>
        <v>0</v>
      </c>
      <c r="AB2179" s="36">
        <v>2179</v>
      </c>
    </row>
    <row r="2180" spans="27:28" ht="13.5" hidden="1">
      <c r="AA2180" s="188">
        <f>+'ごみ処理概要'!B2180</f>
        <v>0</v>
      </c>
      <c r="AB2180" s="36">
        <v>2180</v>
      </c>
    </row>
    <row r="2181" spans="27:28" ht="13.5" hidden="1">
      <c r="AA2181" s="188">
        <f>+'ごみ処理概要'!B2181</f>
        <v>0</v>
      </c>
      <c r="AB2181" s="36">
        <v>2181</v>
      </c>
    </row>
    <row r="2182" spans="27:28" ht="13.5" hidden="1">
      <c r="AA2182" s="188">
        <f>+'ごみ処理概要'!B2182</f>
        <v>0</v>
      </c>
      <c r="AB2182" s="36">
        <v>2182</v>
      </c>
    </row>
    <row r="2183" spans="27:28" ht="13.5" hidden="1">
      <c r="AA2183" s="188">
        <f>+'ごみ処理概要'!B2183</f>
        <v>0</v>
      </c>
      <c r="AB2183" s="36">
        <v>2183</v>
      </c>
    </row>
    <row r="2184" spans="27:28" ht="13.5" hidden="1">
      <c r="AA2184" s="188">
        <f>+'ごみ処理概要'!B2184</f>
        <v>0</v>
      </c>
      <c r="AB2184" s="36">
        <v>2184</v>
      </c>
    </row>
    <row r="2185" spans="27:28" ht="13.5" hidden="1">
      <c r="AA2185" s="188">
        <f>+'ごみ処理概要'!B2185</f>
        <v>0</v>
      </c>
      <c r="AB2185" s="36">
        <v>2185</v>
      </c>
    </row>
    <row r="2186" spans="27:28" ht="13.5" hidden="1">
      <c r="AA2186" s="188">
        <f>+'ごみ処理概要'!B2186</f>
        <v>0</v>
      </c>
      <c r="AB2186" s="36">
        <v>2186</v>
      </c>
    </row>
    <row r="2187" spans="27:28" ht="13.5" hidden="1">
      <c r="AA2187" s="188">
        <f>+'ごみ処理概要'!B2187</f>
        <v>0</v>
      </c>
      <c r="AB2187" s="36">
        <v>2187</v>
      </c>
    </row>
    <row r="2188" spans="27:28" ht="13.5" hidden="1">
      <c r="AA2188" s="188">
        <f>+'ごみ処理概要'!B2188</f>
        <v>0</v>
      </c>
      <c r="AB2188" s="36">
        <v>2188</v>
      </c>
    </row>
    <row r="2189" spans="27:28" ht="13.5" hidden="1">
      <c r="AA2189" s="188">
        <f>+'ごみ処理概要'!B2189</f>
        <v>0</v>
      </c>
      <c r="AB2189" s="36">
        <v>2189</v>
      </c>
    </row>
    <row r="2190" spans="27:28" ht="13.5" hidden="1">
      <c r="AA2190" s="188">
        <f>+'ごみ処理概要'!B2190</f>
        <v>0</v>
      </c>
      <c r="AB2190" s="36">
        <v>2190</v>
      </c>
    </row>
    <row r="2191" spans="27:28" ht="13.5" hidden="1">
      <c r="AA2191" s="188">
        <f>+'ごみ処理概要'!B2191</f>
        <v>0</v>
      </c>
      <c r="AB2191" s="36">
        <v>2191</v>
      </c>
    </row>
    <row r="2192" spans="27:28" ht="13.5" hidden="1">
      <c r="AA2192" s="188">
        <f>+'ごみ処理概要'!B2192</f>
        <v>0</v>
      </c>
      <c r="AB2192" s="36">
        <v>2192</v>
      </c>
    </row>
    <row r="2193" spans="27:28" ht="13.5" hidden="1">
      <c r="AA2193" s="188">
        <f>+'ごみ処理概要'!B2193</f>
        <v>0</v>
      </c>
      <c r="AB2193" s="36">
        <v>2193</v>
      </c>
    </row>
    <row r="2194" spans="27:28" ht="13.5" hidden="1">
      <c r="AA2194" s="188">
        <f>+'ごみ処理概要'!B2194</f>
        <v>0</v>
      </c>
      <c r="AB2194" s="36">
        <v>2194</v>
      </c>
    </row>
    <row r="2195" spans="27:28" ht="13.5" hidden="1">
      <c r="AA2195" s="188">
        <f>+'ごみ処理概要'!B2195</f>
        <v>0</v>
      </c>
      <c r="AB2195" s="36">
        <v>2195</v>
      </c>
    </row>
    <row r="2196" spans="27:28" ht="13.5" hidden="1">
      <c r="AA2196" s="188">
        <f>+'ごみ処理概要'!B2196</f>
        <v>0</v>
      </c>
      <c r="AB2196" s="36">
        <v>2196</v>
      </c>
    </row>
    <row r="2197" spans="27:28" ht="13.5" hidden="1">
      <c r="AA2197" s="188">
        <f>+'ごみ処理概要'!B2197</f>
        <v>0</v>
      </c>
      <c r="AB2197" s="36">
        <v>2197</v>
      </c>
    </row>
    <row r="2198" spans="27:28" ht="13.5" hidden="1">
      <c r="AA2198" s="188">
        <f>+'ごみ処理概要'!B2198</f>
        <v>0</v>
      </c>
      <c r="AB2198" s="36">
        <v>2198</v>
      </c>
    </row>
    <row r="2199" spans="27:28" ht="13.5" hidden="1">
      <c r="AA2199" s="188">
        <f>+'ごみ処理概要'!B2199</f>
        <v>0</v>
      </c>
      <c r="AB2199" s="36">
        <v>2199</v>
      </c>
    </row>
    <row r="2200" spans="27:28" ht="13.5" hidden="1">
      <c r="AA2200" s="188">
        <f>+'ごみ処理概要'!B2200</f>
        <v>0</v>
      </c>
      <c r="AB2200" s="36">
        <v>2200</v>
      </c>
    </row>
    <row r="2201" spans="27:28" ht="13.5" hidden="1">
      <c r="AA2201" s="188">
        <f>+'ごみ処理概要'!B2201</f>
        <v>0</v>
      </c>
      <c r="AB2201" s="36">
        <v>2201</v>
      </c>
    </row>
    <row r="2202" spans="27:28" ht="13.5" hidden="1">
      <c r="AA2202" s="188">
        <f>+'ごみ処理概要'!B2202</f>
        <v>0</v>
      </c>
      <c r="AB2202" s="36">
        <v>2202</v>
      </c>
    </row>
    <row r="2203" spans="27:28" ht="13.5" hidden="1">
      <c r="AA2203" s="188">
        <f>+'ごみ処理概要'!B2203</f>
        <v>0</v>
      </c>
      <c r="AB2203" s="36">
        <v>2203</v>
      </c>
    </row>
    <row r="2204" spans="27:28" ht="13.5" hidden="1">
      <c r="AA2204" s="188">
        <f>+'ごみ処理概要'!B2204</f>
        <v>0</v>
      </c>
      <c r="AB2204" s="36">
        <v>2204</v>
      </c>
    </row>
    <row r="2205" spans="27:28" ht="13.5" hidden="1">
      <c r="AA2205" s="188">
        <f>+'ごみ処理概要'!B2205</f>
        <v>0</v>
      </c>
      <c r="AB2205" s="36">
        <v>2205</v>
      </c>
    </row>
    <row r="2206" spans="27:28" ht="13.5" hidden="1">
      <c r="AA2206" s="188">
        <f>+'ごみ処理概要'!B2206</f>
        <v>0</v>
      </c>
      <c r="AB2206" s="36">
        <v>2206</v>
      </c>
    </row>
    <row r="2207" spans="27:28" ht="13.5" hidden="1">
      <c r="AA2207" s="188">
        <f>+'ごみ処理概要'!B2207</f>
        <v>0</v>
      </c>
      <c r="AB2207" s="36">
        <v>2207</v>
      </c>
    </row>
    <row r="2208" spans="27:28" ht="13.5" hidden="1">
      <c r="AA2208" s="188">
        <f>+'ごみ処理概要'!B2208</f>
        <v>0</v>
      </c>
      <c r="AB2208" s="36">
        <v>2208</v>
      </c>
    </row>
    <row r="2209" spans="27:28" ht="13.5" hidden="1">
      <c r="AA2209" s="188">
        <f>+'ごみ処理概要'!B2209</f>
        <v>0</v>
      </c>
      <c r="AB2209" s="36">
        <v>2209</v>
      </c>
    </row>
    <row r="2210" spans="27:28" ht="13.5" hidden="1">
      <c r="AA2210" s="188">
        <f>+'ごみ処理概要'!B2210</f>
        <v>0</v>
      </c>
      <c r="AB2210" s="36">
        <v>2210</v>
      </c>
    </row>
    <row r="2211" spans="27:28" ht="13.5" hidden="1">
      <c r="AA2211" s="188">
        <f>+'ごみ処理概要'!B2211</f>
        <v>0</v>
      </c>
      <c r="AB2211" s="36">
        <v>2211</v>
      </c>
    </row>
    <row r="2212" spans="27:28" ht="13.5" hidden="1">
      <c r="AA2212" s="188">
        <f>+'ごみ処理概要'!B2212</f>
        <v>0</v>
      </c>
      <c r="AB2212" s="36">
        <v>2212</v>
      </c>
    </row>
    <row r="2213" spans="27:28" ht="13.5" hidden="1">
      <c r="AA2213" s="188">
        <f>+'ごみ処理概要'!B2213</f>
        <v>0</v>
      </c>
      <c r="AB2213" s="36">
        <v>2213</v>
      </c>
    </row>
    <row r="2214" spans="27:28" ht="13.5" hidden="1">
      <c r="AA2214" s="188">
        <f>+'ごみ処理概要'!B2214</f>
        <v>0</v>
      </c>
      <c r="AB2214" s="36">
        <v>2214</v>
      </c>
    </row>
    <row r="2215" spans="27:28" ht="13.5" hidden="1">
      <c r="AA2215" s="188">
        <f>+'ごみ処理概要'!B2215</f>
        <v>0</v>
      </c>
      <c r="AB2215" s="36">
        <v>2215</v>
      </c>
    </row>
    <row r="2216" spans="27:28" ht="13.5" hidden="1">
      <c r="AA2216" s="188">
        <f>+'ごみ処理概要'!B2216</f>
        <v>0</v>
      </c>
      <c r="AB2216" s="36">
        <v>2216</v>
      </c>
    </row>
    <row r="2217" spans="27:28" ht="13.5" hidden="1">
      <c r="AA2217" s="188">
        <f>+'ごみ処理概要'!B2217</f>
        <v>0</v>
      </c>
      <c r="AB2217" s="36">
        <v>2217</v>
      </c>
    </row>
    <row r="2218" spans="27:28" ht="13.5" hidden="1">
      <c r="AA2218" s="188">
        <f>+'ごみ処理概要'!B2218</f>
        <v>0</v>
      </c>
      <c r="AB2218" s="36">
        <v>2218</v>
      </c>
    </row>
    <row r="2219" spans="27:28" ht="13.5" hidden="1">
      <c r="AA2219" s="188">
        <f>+'ごみ処理概要'!B2219</f>
        <v>0</v>
      </c>
      <c r="AB2219" s="36">
        <v>2219</v>
      </c>
    </row>
    <row r="2220" spans="27:28" ht="13.5" hidden="1">
      <c r="AA2220" s="188">
        <f>+'ごみ処理概要'!B2220</f>
        <v>0</v>
      </c>
      <c r="AB2220" s="36">
        <v>2220</v>
      </c>
    </row>
    <row r="2221" spans="27:28" ht="13.5" hidden="1">
      <c r="AA2221" s="188">
        <f>+'ごみ処理概要'!B2221</f>
        <v>0</v>
      </c>
      <c r="AB2221" s="36">
        <v>2221</v>
      </c>
    </row>
    <row r="2222" spans="27:28" ht="13.5" hidden="1">
      <c r="AA2222" s="188">
        <f>+'ごみ処理概要'!B2222</f>
        <v>0</v>
      </c>
      <c r="AB2222" s="36">
        <v>2222</v>
      </c>
    </row>
    <row r="2223" spans="27:28" ht="13.5" hidden="1">
      <c r="AA2223" s="188">
        <f>+'ごみ処理概要'!B2223</f>
        <v>0</v>
      </c>
      <c r="AB2223" s="36">
        <v>2223</v>
      </c>
    </row>
    <row r="2224" spans="27:28" ht="13.5" hidden="1">
      <c r="AA2224" s="188">
        <f>+'ごみ処理概要'!B2224</f>
        <v>0</v>
      </c>
      <c r="AB2224" s="36">
        <v>2224</v>
      </c>
    </row>
    <row r="2225" spans="27:28" ht="13.5" hidden="1">
      <c r="AA2225" s="188">
        <f>+'ごみ処理概要'!B2225</f>
        <v>0</v>
      </c>
      <c r="AB2225" s="36">
        <v>2225</v>
      </c>
    </row>
    <row r="2226" spans="27:28" ht="13.5" hidden="1">
      <c r="AA2226" s="188">
        <f>+'ごみ処理概要'!B2226</f>
        <v>0</v>
      </c>
      <c r="AB2226" s="36">
        <v>2226</v>
      </c>
    </row>
    <row r="2227" spans="27:28" ht="13.5" hidden="1">
      <c r="AA2227" s="188">
        <f>+'ごみ処理概要'!B2227</f>
        <v>0</v>
      </c>
      <c r="AB2227" s="36">
        <v>2227</v>
      </c>
    </row>
    <row r="2228" spans="27:28" ht="13.5" hidden="1">
      <c r="AA2228" s="188">
        <f>+'ごみ処理概要'!B2228</f>
        <v>0</v>
      </c>
      <c r="AB2228" s="36">
        <v>2228</v>
      </c>
    </row>
    <row r="2229" spans="27:28" ht="13.5" hidden="1">
      <c r="AA2229" s="188">
        <f>+'ごみ処理概要'!B2229</f>
        <v>0</v>
      </c>
      <c r="AB2229" s="36">
        <v>2229</v>
      </c>
    </row>
    <row r="2230" spans="27:28" ht="13.5" hidden="1">
      <c r="AA2230" s="188">
        <f>+'ごみ処理概要'!B2230</f>
        <v>0</v>
      </c>
      <c r="AB2230" s="36">
        <v>2230</v>
      </c>
    </row>
    <row r="2231" spans="27:28" ht="13.5" hidden="1">
      <c r="AA2231" s="188">
        <f>+'ごみ処理概要'!B2231</f>
        <v>0</v>
      </c>
      <c r="AB2231" s="36">
        <v>2231</v>
      </c>
    </row>
    <row r="2232" spans="27:28" ht="13.5" hidden="1">
      <c r="AA2232" s="188">
        <f>+'ごみ処理概要'!B2232</f>
        <v>0</v>
      </c>
      <c r="AB2232" s="36">
        <v>2232</v>
      </c>
    </row>
    <row r="2233" spans="27:28" ht="13.5" hidden="1">
      <c r="AA2233" s="188">
        <f>+'ごみ処理概要'!B2233</f>
        <v>0</v>
      </c>
      <c r="AB2233" s="36">
        <v>2233</v>
      </c>
    </row>
    <row r="2234" spans="27:28" ht="13.5" hidden="1">
      <c r="AA2234" s="188">
        <f>+'ごみ処理概要'!B2234</f>
        <v>0</v>
      </c>
      <c r="AB2234" s="36">
        <v>2234</v>
      </c>
    </row>
    <row r="2235" spans="27:28" ht="13.5" hidden="1">
      <c r="AA2235" s="188">
        <f>+'ごみ処理概要'!B2235</f>
        <v>0</v>
      </c>
      <c r="AB2235" s="36">
        <v>2235</v>
      </c>
    </row>
    <row r="2236" spans="27:28" ht="13.5" hidden="1">
      <c r="AA2236" s="188">
        <f>+'ごみ処理概要'!B2236</f>
        <v>0</v>
      </c>
      <c r="AB2236" s="36">
        <v>2236</v>
      </c>
    </row>
    <row r="2237" spans="27:28" ht="13.5" hidden="1">
      <c r="AA2237" s="188">
        <f>+'ごみ処理概要'!B2237</f>
        <v>0</v>
      </c>
      <c r="AB2237" s="36">
        <v>2237</v>
      </c>
    </row>
    <row r="2238" spans="27:28" ht="13.5" hidden="1">
      <c r="AA2238" s="188">
        <f>+'ごみ処理概要'!B2238</f>
        <v>0</v>
      </c>
      <c r="AB2238" s="36">
        <v>2238</v>
      </c>
    </row>
    <row r="2239" spans="27:28" ht="13.5" hidden="1">
      <c r="AA2239" s="188">
        <f>+'ごみ処理概要'!B2239</f>
        <v>0</v>
      </c>
      <c r="AB2239" s="36">
        <v>2239</v>
      </c>
    </row>
    <row r="2240" spans="27:28" ht="13.5" hidden="1">
      <c r="AA2240" s="188">
        <f>+'ごみ処理概要'!B2240</f>
        <v>0</v>
      </c>
      <c r="AB2240" s="36">
        <v>2240</v>
      </c>
    </row>
    <row r="2241" spans="27:28" ht="13.5" hidden="1">
      <c r="AA2241" s="188">
        <f>+'ごみ処理概要'!B2241</f>
        <v>0</v>
      </c>
      <c r="AB2241" s="36">
        <v>2241</v>
      </c>
    </row>
    <row r="2242" spans="27:28" ht="13.5" hidden="1">
      <c r="AA2242" s="188">
        <f>+'ごみ処理概要'!B2242</f>
        <v>0</v>
      </c>
      <c r="AB2242" s="36">
        <v>2242</v>
      </c>
    </row>
    <row r="2243" spans="27:28" ht="13.5" hidden="1">
      <c r="AA2243" s="188">
        <f>+'ごみ処理概要'!B2243</f>
        <v>0</v>
      </c>
      <c r="AB2243" s="36">
        <v>2243</v>
      </c>
    </row>
    <row r="2244" spans="27:28" ht="13.5" hidden="1">
      <c r="AA2244" s="188">
        <f>+'ごみ処理概要'!B2244</f>
        <v>0</v>
      </c>
      <c r="AB2244" s="36">
        <v>2244</v>
      </c>
    </row>
    <row r="2245" spans="27:28" ht="13.5" hidden="1">
      <c r="AA2245" s="188">
        <f>+'ごみ処理概要'!B2245</f>
        <v>0</v>
      </c>
      <c r="AB2245" s="36">
        <v>2245</v>
      </c>
    </row>
    <row r="2246" spans="27:28" ht="13.5" hidden="1">
      <c r="AA2246" s="188">
        <f>+'ごみ処理概要'!B2246</f>
        <v>0</v>
      </c>
      <c r="AB2246" s="36">
        <v>2246</v>
      </c>
    </row>
    <row r="2247" spans="27:28" ht="13.5" hidden="1">
      <c r="AA2247" s="188">
        <f>+'ごみ処理概要'!B2247</f>
        <v>0</v>
      </c>
      <c r="AB2247" s="36">
        <v>2247</v>
      </c>
    </row>
    <row r="2248" spans="27:28" ht="13.5" hidden="1">
      <c r="AA2248" s="188">
        <f>+'ごみ処理概要'!B2248</f>
        <v>0</v>
      </c>
      <c r="AB2248" s="36">
        <v>2248</v>
      </c>
    </row>
    <row r="2249" spans="27:28" ht="13.5" hidden="1">
      <c r="AA2249" s="188">
        <f>+'ごみ処理概要'!B2249</f>
        <v>0</v>
      </c>
      <c r="AB2249" s="36">
        <v>2249</v>
      </c>
    </row>
    <row r="2250" spans="27:28" ht="13.5" hidden="1">
      <c r="AA2250" s="188">
        <f>+'ごみ処理概要'!B2250</f>
        <v>0</v>
      </c>
      <c r="AB2250" s="36">
        <v>2250</v>
      </c>
    </row>
    <row r="2251" spans="27:28" ht="13.5" hidden="1">
      <c r="AA2251" s="188">
        <f>+'ごみ処理概要'!B2251</f>
        <v>0</v>
      </c>
      <c r="AB2251" s="36">
        <v>2251</v>
      </c>
    </row>
    <row r="2252" spans="27:28" ht="13.5" hidden="1">
      <c r="AA2252" s="188">
        <f>+'ごみ処理概要'!B2252</f>
        <v>0</v>
      </c>
      <c r="AB2252" s="36">
        <v>2252</v>
      </c>
    </row>
    <row r="2253" spans="27:28" ht="13.5" hidden="1">
      <c r="AA2253" s="188">
        <f>+'ごみ処理概要'!B2253</f>
        <v>0</v>
      </c>
      <c r="AB2253" s="36">
        <v>2253</v>
      </c>
    </row>
    <row r="2254" spans="27:28" ht="13.5" hidden="1">
      <c r="AA2254" s="188">
        <f>+'ごみ処理概要'!B2254</f>
        <v>0</v>
      </c>
      <c r="AB2254" s="36">
        <v>2254</v>
      </c>
    </row>
    <row r="2255" spans="27:28" ht="13.5" hidden="1">
      <c r="AA2255" s="188">
        <f>+'ごみ処理概要'!B2255</f>
        <v>0</v>
      </c>
      <c r="AB2255" s="36">
        <v>2255</v>
      </c>
    </row>
    <row r="2256" spans="27:28" ht="13.5" hidden="1">
      <c r="AA2256" s="188">
        <f>+'ごみ処理概要'!B2256</f>
        <v>0</v>
      </c>
      <c r="AB2256" s="36">
        <v>2256</v>
      </c>
    </row>
    <row r="2257" spans="27:28" ht="13.5" hidden="1">
      <c r="AA2257" s="188">
        <f>+'ごみ処理概要'!B2257</f>
        <v>0</v>
      </c>
      <c r="AB2257" s="36">
        <v>2257</v>
      </c>
    </row>
    <row r="2258" spans="27:28" ht="13.5" hidden="1">
      <c r="AA2258" s="188">
        <f>+'ごみ処理概要'!B2258</f>
        <v>0</v>
      </c>
      <c r="AB2258" s="36">
        <v>2258</v>
      </c>
    </row>
    <row r="2259" spans="27:28" ht="13.5" hidden="1">
      <c r="AA2259" s="188">
        <f>+'ごみ処理概要'!B2259</f>
        <v>0</v>
      </c>
      <c r="AB2259" s="36">
        <v>2259</v>
      </c>
    </row>
    <row r="2260" spans="27:28" ht="13.5" hidden="1">
      <c r="AA2260" s="188">
        <f>+'ごみ処理概要'!B2260</f>
        <v>0</v>
      </c>
      <c r="AB2260" s="36">
        <v>2260</v>
      </c>
    </row>
    <row r="2261" spans="27:28" ht="13.5" hidden="1">
      <c r="AA2261" s="188">
        <f>+'ごみ処理概要'!B2261</f>
        <v>0</v>
      </c>
      <c r="AB2261" s="36">
        <v>2261</v>
      </c>
    </row>
    <row r="2262" spans="27:28" ht="13.5" hidden="1">
      <c r="AA2262" s="188">
        <f>+'ごみ処理概要'!B2262</f>
        <v>0</v>
      </c>
      <c r="AB2262" s="36">
        <v>2262</v>
      </c>
    </row>
    <row r="2263" spans="27:28" ht="13.5" hidden="1">
      <c r="AA2263" s="188">
        <f>+'ごみ処理概要'!B2263</f>
        <v>0</v>
      </c>
      <c r="AB2263" s="36">
        <v>2263</v>
      </c>
    </row>
    <row r="2264" spans="27:28" ht="13.5" hidden="1">
      <c r="AA2264" s="188">
        <f>+'ごみ処理概要'!B2264</f>
        <v>0</v>
      </c>
      <c r="AB2264" s="36">
        <v>2264</v>
      </c>
    </row>
    <row r="2265" spans="27:28" ht="13.5" hidden="1">
      <c r="AA2265" s="188">
        <f>+'ごみ処理概要'!B2265</f>
        <v>0</v>
      </c>
      <c r="AB2265" s="36">
        <v>2265</v>
      </c>
    </row>
    <row r="2266" spans="27:28" ht="13.5" hidden="1">
      <c r="AA2266" s="188">
        <f>+'ごみ処理概要'!B2266</f>
        <v>0</v>
      </c>
      <c r="AB2266" s="36">
        <v>2266</v>
      </c>
    </row>
    <row r="2267" spans="27:28" ht="13.5" hidden="1">
      <c r="AA2267" s="188">
        <f>+'ごみ処理概要'!B2267</f>
        <v>0</v>
      </c>
      <c r="AB2267" s="36">
        <v>2267</v>
      </c>
    </row>
    <row r="2268" spans="27:28" ht="13.5" hidden="1">
      <c r="AA2268" s="188">
        <f>+'ごみ処理概要'!B2268</f>
        <v>0</v>
      </c>
      <c r="AB2268" s="36">
        <v>2268</v>
      </c>
    </row>
    <row r="2269" spans="27:28" ht="13.5" hidden="1">
      <c r="AA2269" s="188">
        <f>+'ごみ処理概要'!B2269</f>
        <v>0</v>
      </c>
      <c r="AB2269" s="36">
        <v>2269</v>
      </c>
    </row>
    <row r="2270" spans="27:28" ht="13.5" hidden="1">
      <c r="AA2270" s="188">
        <f>+'ごみ処理概要'!B2270</f>
        <v>0</v>
      </c>
      <c r="AB2270" s="36">
        <v>2270</v>
      </c>
    </row>
    <row r="2271" spans="27:28" ht="13.5" hidden="1">
      <c r="AA2271" s="188">
        <f>+'ごみ処理概要'!B2271</f>
        <v>0</v>
      </c>
      <c r="AB2271" s="36">
        <v>2271</v>
      </c>
    </row>
    <row r="2272" spans="27:28" ht="13.5" hidden="1">
      <c r="AA2272" s="188">
        <f>+'ごみ処理概要'!B2272</f>
        <v>0</v>
      </c>
      <c r="AB2272" s="36">
        <v>2272</v>
      </c>
    </row>
    <row r="2273" spans="27:28" ht="13.5" hidden="1">
      <c r="AA2273" s="188">
        <f>+'ごみ処理概要'!B2273</f>
        <v>0</v>
      </c>
      <c r="AB2273" s="36">
        <v>2273</v>
      </c>
    </row>
    <row r="2274" spans="27:28" ht="13.5" hidden="1">
      <c r="AA2274" s="188">
        <f>+'ごみ処理概要'!B2274</f>
        <v>0</v>
      </c>
      <c r="AB2274" s="36">
        <v>2274</v>
      </c>
    </row>
    <row r="2275" spans="27:28" ht="13.5" hidden="1">
      <c r="AA2275" s="188">
        <f>+'ごみ処理概要'!B2275</f>
        <v>0</v>
      </c>
      <c r="AB2275" s="36">
        <v>2275</v>
      </c>
    </row>
    <row r="2276" spans="27:28" ht="13.5" hidden="1">
      <c r="AA2276" s="188">
        <f>+'ごみ処理概要'!B2276</f>
        <v>0</v>
      </c>
      <c r="AB2276" s="36">
        <v>2276</v>
      </c>
    </row>
    <row r="2277" spans="27:28" ht="13.5" hidden="1">
      <c r="AA2277" s="188">
        <f>+'ごみ処理概要'!B2277</f>
        <v>0</v>
      </c>
      <c r="AB2277" s="36">
        <v>2277</v>
      </c>
    </row>
    <row r="2278" spans="27:28" ht="13.5" hidden="1">
      <c r="AA2278" s="188">
        <f>+'ごみ処理概要'!B2278</f>
        <v>0</v>
      </c>
      <c r="AB2278" s="36">
        <v>2278</v>
      </c>
    </row>
    <row r="2279" spans="27:28" ht="13.5" hidden="1">
      <c r="AA2279" s="188">
        <f>+'ごみ処理概要'!B2279</f>
        <v>0</v>
      </c>
      <c r="AB2279" s="36">
        <v>2279</v>
      </c>
    </row>
    <row r="2280" spans="27:28" ht="13.5" hidden="1">
      <c r="AA2280" s="188">
        <f>+'ごみ処理概要'!B2280</f>
        <v>0</v>
      </c>
      <c r="AB2280" s="36">
        <v>2280</v>
      </c>
    </row>
    <row r="2281" spans="27:28" ht="13.5" hidden="1">
      <c r="AA2281" s="188">
        <f>+'ごみ処理概要'!B2281</f>
        <v>0</v>
      </c>
      <c r="AB2281" s="36">
        <v>2281</v>
      </c>
    </row>
    <row r="2282" spans="27:28" ht="13.5" hidden="1">
      <c r="AA2282" s="188">
        <f>+'ごみ処理概要'!B2282</f>
        <v>0</v>
      </c>
      <c r="AB2282" s="36">
        <v>2282</v>
      </c>
    </row>
    <row r="2283" spans="27:28" ht="13.5" hidden="1">
      <c r="AA2283" s="188">
        <f>+'ごみ処理概要'!B2283</f>
        <v>0</v>
      </c>
      <c r="AB2283" s="36">
        <v>2283</v>
      </c>
    </row>
    <row r="2284" spans="27:28" ht="13.5" hidden="1">
      <c r="AA2284" s="188">
        <f>+'ごみ処理概要'!B2284</f>
        <v>0</v>
      </c>
      <c r="AB2284" s="36">
        <v>2284</v>
      </c>
    </row>
    <row r="2285" spans="27:28" ht="13.5" hidden="1">
      <c r="AA2285" s="188">
        <f>+'ごみ処理概要'!B2285</f>
        <v>0</v>
      </c>
      <c r="AB2285" s="36">
        <v>2285</v>
      </c>
    </row>
    <row r="2286" spans="27:28" ht="13.5" hidden="1">
      <c r="AA2286" s="188">
        <f>+'ごみ処理概要'!B2286</f>
        <v>0</v>
      </c>
      <c r="AB2286" s="36">
        <v>2286</v>
      </c>
    </row>
    <row r="2287" spans="27:28" ht="13.5" hidden="1">
      <c r="AA2287" s="188">
        <f>+'ごみ処理概要'!B2287</f>
        <v>0</v>
      </c>
      <c r="AB2287" s="36">
        <v>2287</v>
      </c>
    </row>
    <row r="2288" spans="27:28" ht="13.5" hidden="1">
      <c r="AA2288" s="188">
        <f>+'ごみ処理概要'!B2288</f>
        <v>0</v>
      </c>
      <c r="AB2288" s="36">
        <v>2288</v>
      </c>
    </row>
    <row r="2289" spans="27:28" ht="13.5" hidden="1">
      <c r="AA2289" s="188">
        <f>+'ごみ処理概要'!B2289</f>
        <v>0</v>
      </c>
      <c r="AB2289" s="36">
        <v>2289</v>
      </c>
    </row>
    <row r="2290" spans="27:28" ht="13.5" hidden="1">
      <c r="AA2290" s="188">
        <f>+'ごみ処理概要'!B2290</f>
        <v>0</v>
      </c>
      <c r="AB2290" s="36">
        <v>2290</v>
      </c>
    </row>
    <row r="2291" spans="27:28" ht="13.5" hidden="1">
      <c r="AA2291" s="188">
        <f>+'ごみ処理概要'!B2291</f>
        <v>0</v>
      </c>
      <c r="AB2291" s="36">
        <v>2291</v>
      </c>
    </row>
    <row r="2292" spans="27:28" ht="13.5" hidden="1">
      <c r="AA2292" s="188">
        <f>+'ごみ処理概要'!B2292</f>
        <v>0</v>
      </c>
      <c r="AB2292" s="36">
        <v>2292</v>
      </c>
    </row>
    <row r="2293" spans="27:28" ht="13.5" hidden="1">
      <c r="AA2293" s="188">
        <f>+'ごみ処理概要'!B2293</f>
        <v>0</v>
      </c>
      <c r="AB2293" s="36">
        <v>2293</v>
      </c>
    </row>
    <row r="2294" spans="27:28" ht="13.5" hidden="1">
      <c r="AA2294" s="188">
        <f>+'ごみ処理概要'!B2294</f>
        <v>0</v>
      </c>
      <c r="AB2294" s="36">
        <v>2294</v>
      </c>
    </row>
    <row r="2295" spans="27:28" ht="13.5" hidden="1">
      <c r="AA2295" s="188">
        <f>+'ごみ処理概要'!B2295</f>
        <v>0</v>
      </c>
      <c r="AB2295" s="36">
        <v>2295</v>
      </c>
    </row>
    <row r="2296" spans="27:28" ht="13.5" hidden="1">
      <c r="AA2296" s="188">
        <f>+'ごみ処理概要'!B2296</f>
        <v>0</v>
      </c>
      <c r="AB2296" s="36">
        <v>2296</v>
      </c>
    </row>
    <row r="2297" spans="27:28" ht="13.5" hidden="1">
      <c r="AA2297" s="188">
        <f>+'ごみ処理概要'!B2297</f>
        <v>0</v>
      </c>
      <c r="AB2297" s="36">
        <v>2297</v>
      </c>
    </row>
    <row r="2298" spans="27:28" ht="13.5" hidden="1">
      <c r="AA2298" s="188">
        <f>+'ごみ処理概要'!B2298</f>
        <v>0</v>
      </c>
      <c r="AB2298" s="36">
        <v>2298</v>
      </c>
    </row>
    <row r="2299" spans="27:28" ht="13.5" hidden="1">
      <c r="AA2299" s="188">
        <f>+'ごみ処理概要'!B2299</f>
        <v>0</v>
      </c>
      <c r="AB2299" s="36">
        <v>2299</v>
      </c>
    </row>
    <row r="2300" spans="27:28" ht="13.5" hidden="1">
      <c r="AA2300" s="188">
        <f>+'ごみ処理概要'!B2300</f>
        <v>0</v>
      </c>
      <c r="AB2300" s="36">
        <v>2300</v>
      </c>
    </row>
    <row r="2301" spans="27:28" ht="13.5" hidden="1">
      <c r="AA2301" s="188">
        <f>+'ごみ処理概要'!B2301</f>
        <v>0</v>
      </c>
      <c r="AB2301" s="36">
        <v>2301</v>
      </c>
    </row>
    <row r="2302" spans="27:28" ht="13.5" hidden="1">
      <c r="AA2302" s="188">
        <f>+'ごみ処理概要'!B2302</f>
        <v>0</v>
      </c>
      <c r="AB2302" s="36">
        <v>2302</v>
      </c>
    </row>
    <row r="2303" spans="27:28" ht="13.5" hidden="1">
      <c r="AA2303" s="188">
        <f>+'ごみ処理概要'!B2303</f>
        <v>0</v>
      </c>
      <c r="AB2303" s="36">
        <v>2303</v>
      </c>
    </row>
    <row r="2304" spans="27:28" ht="13.5" hidden="1">
      <c r="AA2304" s="188">
        <f>+'ごみ処理概要'!B2304</f>
        <v>0</v>
      </c>
      <c r="AB2304" s="36">
        <v>2304</v>
      </c>
    </row>
    <row r="2305" spans="27:28" ht="13.5" hidden="1">
      <c r="AA2305" s="188">
        <f>+'ごみ処理概要'!B2305</f>
        <v>0</v>
      </c>
      <c r="AB2305" s="36">
        <v>2305</v>
      </c>
    </row>
    <row r="2306" spans="27:28" ht="13.5" hidden="1">
      <c r="AA2306" s="188">
        <f>+'ごみ処理概要'!B2306</f>
        <v>0</v>
      </c>
      <c r="AB2306" s="36">
        <v>2306</v>
      </c>
    </row>
    <row r="2307" spans="27:28" ht="13.5" hidden="1">
      <c r="AA2307" s="188">
        <f>+'ごみ処理概要'!B2307</f>
        <v>0</v>
      </c>
      <c r="AB2307" s="36">
        <v>2307</v>
      </c>
    </row>
    <row r="2308" spans="27:28" ht="13.5" hidden="1">
      <c r="AA2308" s="188">
        <f>+'ごみ処理概要'!B2308</f>
        <v>0</v>
      </c>
      <c r="AB2308" s="36">
        <v>2308</v>
      </c>
    </row>
    <row r="2309" spans="27:28" ht="13.5" hidden="1">
      <c r="AA2309" s="188">
        <f>+'ごみ処理概要'!B2309</f>
        <v>0</v>
      </c>
      <c r="AB2309" s="36">
        <v>2309</v>
      </c>
    </row>
    <row r="2310" spans="27:28" ht="13.5" hidden="1">
      <c r="AA2310" s="188">
        <f>+'ごみ処理概要'!B2310</f>
        <v>0</v>
      </c>
      <c r="AB2310" s="36">
        <v>2310</v>
      </c>
    </row>
    <row r="2311" spans="27:28" ht="13.5" hidden="1">
      <c r="AA2311" s="188">
        <f>+'ごみ処理概要'!B2311</f>
        <v>0</v>
      </c>
      <c r="AB2311" s="36">
        <v>2311</v>
      </c>
    </row>
    <row r="2312" spans="27:28" ht="13.5" hidden="1">
      <c r="AA2312" s="188">
        <f>+'ごみ処理概要'!B2312</f>
        <v>0</v>
      </c>
      <c r="AB2312" s="36">
        <v>2312</v>
      </c>
    </row>
    <row r="2313" spans="27:28" ht="13.5" hidden="1">
      <c r="AA2313" s="188">
        <f>+'ごみ処理概要'!B2313</f>
        <v>0</v>
      </c>
      <c r="AB2313" s="36">
        <v>2313</v>
      </c>
    </row>
    <row r="2314" spans="27:28" ht="13.5" hidden="1">
      <c r="AA2314" s="188">
        <f>+'ごみ処理概要'!B2314</f>
        <v>0</v>
      </c>
      <c r="AB2314" s="36">
        <v>2314</v>
      </c>
    </row>
    <row r="2315" spans="27:28" ht="13.5" hidden="1">
      <c r="AA2315" s="188">
        <f>+'ごみ処理概要'!B2315</f>
        <v>0</v>
      </c>
      <c r="AB2315" s="36">
        <v>2315</v>
      </c>
    </row>
    <row r="2316" spans="27:28" ht="13.5" hidden="1">
      <c r="AA2316" s="188">
        <f>+'ごみ処理概要'!B2316</f>
        <v>0</v>
      </c>
      <c r="AB2316" s="36">
        <v>2316</v>
      </c>
    </row>
    <row r="2317" spans="27:28" ht="13.5" hidden="1">
      <c r="AA2317" s="188">
        <f>+'ごみ処理概要'!B2317</f>
        <v>0</v>
      </c>
      <c r="AB2317" s="36">
        <v>2317</v>
      </c>
    </row>
    <row r="2318" spans="27:28" ht="13.5" hidden="1">
      <c r="AA2318" s="188">
        <f>+'ごみ処理概要'!B2318</f>
        <v>0</v>
      </c>
      <c r="AB2318" s="36">
        <v>2318</v>
      </c>
    </row>
    <row r="2319" spans="27:28" ht="13.5" hidden="1">
      <c r="AA2319" s="188">
        <f>+'ごみ処理概要'!B2319</f>
        <v>0</v>
      </c>
      <c r="AB2319" s="36">
        <v>2319</v>
      </c>
    </row>
    <row r="2320" spans="27:28" ht="13.5" hidden="1">
      <c r="AA2320" s="188">
        <f>+'ごみ処理概要'!B2320</f>
        <v>0</v>
      </c>
      <c r="AB2320" s="36">
        <v>2320</v>
      </c>
    </row>
    <row r="2321" spans="27:28" ht="13.5" hidden="1">
      <c r="AA2321" s="188">
        <f>+'ごみ処理概要'!B2321</f>
        <v>0</v>
      </c>
      <c r="AB2321" s="36">
        <v>2321</v>
      </c>
    </row>
    <row r="2322" spans="27:28" ht="13.5" hidden="1">
      <c r="AA2322" s="188">
        <f>+'ごみ処理概要'!B2322</f>
        <v>0</v>
      </c>
      <c r="AB2322" s="36">
        <v>2322</v>
      </c>
    </row>
    <row r="2323" spans="27:28" ht="13.5" hidden="1">
      <c r="AA2323" s="188">
        <f>+'ごみ処理概要'!B2323</f>
        <v>0</v>
      </c>
      <c r="AB2323" s="36">
        <v>2323</v>
      </c>
    </row>
    <row r="2324" spans="27:28" ht="13.5" hidden="1">
      <c r="AA2324" s="188">
        <f>+'ごみ処理概要'!B2324</f>
        <v>0</v>
      </c>
      <c r="AB2324" s="36">
        <v>2324</v>
      </c>
    </row>
    <row r="2325" spans="27:28" ht="13.5" hidden="1">
      <c r="AA2325" s="188">
        <f>+'ごみ処理概要'!B2325</f>
        <v>0</v>
      </c>
      <c r="AB2325" s="36">
        <v>2325</v>
      </c>
    </row>
    <row r="2326" spans="27:28" ht="13.5" hidden="1">
      <c r="AA2326" s="188">
        <f>+'ごみ処理概要'!B2326</f>
        <v>0</v>
      </c>
      <c r="AB2326" s="36">
        <v>2326</v>
      </c>
    </row>
    <row r="2327" spans="27:28" ht="13.5" hidden="1">
      <c r="AA2327" s="188">
        <f>+'ごみ処理概要'!B2327</f>
        <v>0</v>
      </c>
      <c r="AB2327" s="36">
        <v>2327</v>
      </c>
    </row>
    <row r="2328" spans="27:28" ht="13.5" hidden="1">
      <c r="AA2328" s="188">
        <f>+'ごみ処理概要'!B2328</f>
        <v>0</v>
      </c>
      <c r="AB2328" s="36">
        <v>2328</v>
      </c>
    </row>
    <row r="2329" spans="27:28" ht="13.5" hidden="1">
      <c r="AA2329" s="188">
        <f>+'ごみ処理概要'!B2329</f>
        <v>0</v>
      </c>
      <c r="AB2329" s="36">
        <v>2329</v>
      </c>
    </row>
    <row r="2330" spans="27:28" ht="13.5" hidden="1">
      <c r="AA2330" s="188">
        <f>+'ごみ処理概要'!B2330</f>
        <v>0</v>
      </c>
      <c r="AB2330" s="36">
        <v>2330</v>
      </c>
    </row>
    <row r="2331" spans="27:28" ht="13.5" hidden="1">
      <c r="AA2331" s="188">
        <f>+'ごみ処理概要'!B2331</f>
        <v>0</v>
      </c>
      <c r="AB2331" s="36">
        <v>2331</v>
      </c>
    </row>
    <row r="2332" spans="27:28" ht="13.5" hidden="1">
      <c r="AA2332" s="188">
        <f>+'ごみ処理概要'!B2332</f>
        <v>0</v>
      </c>
      <c r="AB2332" s="36">
        <v>2332</v>
      </c>
    </row>
    <row r="2333" spans="27:28" ht="13.5" hidden="1">
      <c r="AA2333" s="188">
        <f>+'ごみ処理概要'!B2333</f>
        <v>0</v>
      </c>
      <c r="AB2333" s="36">
        <v>2333</v>
      </c>
    </row>
    <row r="2334" spans="27:28" ht="13.5" hidden="1">
      <c r="AA2334" s="188">
        <f>+'ごみ処理概要'!B2334</f>
        <v>0</v>
      </c>
      <c r="AB2334" s="36">
        <v>2334</v>
      </c>
    </row>
    <row r="2335" spans="27:28" ht="13.5" hidden="1">
      <c r="AA2335" s="188">
        <f>+'ごみ処理概要'!B2335</f>
        <v>0</v>
      </c>
      <c r="AB2335" s="36">
        <v>2335</v>
      </c>
    </row>
    <row r="2336" spans="27:28" ht="13.5" hidden="1">
      <c r="AA2336" s="188">
        <f>+'ごみ処理概要'!B2336</f>
        <v>0</v>
      </c>
      <c r="AB2336" s="36">
        <v>2336</v>
      </c>
    </row>
    <row r="2337" spans="27:28" ht="13.5" hidden="1">
      <c r="AA2337" s="188">
        <f>+'ごみ処理概要'!B2337</f>
        <v>0</v>
      </c>
      <c r="AB2337" s="36">
        <v>2337</v>
      </c>
    </row>
    <row r="2338" spans="27:28" ht="13.5" hidden="1">
      <c r="AA2338" s="188">
        <f>+'ごみ処理概要'!B2338</f>
        <v>0</v>
      </c>
      <c r="AB2338" s="36">
        <v>2338</v>
      </c>
    </row>
    <row r="2339" spans="27:28" ht="13.5" hidden="1">
      <c r="AA2339" s="188">
        <f>+'ごみ処理概要'!B2339</f>
        <v>0</v>
      </c>
      <c r="AB2339" s="36">
        <v>2339</v>
      </c>
    </row>
    <row r="2340" spans="27:28" ht="13.5" hidden="1">
      <c r="AA2340" s="188">
        <f>+'ごみ処理概要'!B2340</f>
        <v>0</v>
      </c>
      <c r="AB2340" s="36">
        <v>2340</v>
      </c>
    </row>
    <row r="2341" spans="27:28" ht="13.5" hidden="1">
      <c r="AA2341" s="188">
        <f>+'ごみ処理概要'!B2341</f>
        <v>0</v>
      </c>
      <c r="AB2341" s="36">
        <v>2341</v>
      </c>
    </row>
    <row r="2342" spans="27:28" ht="13.5" hidden="1">
      <c r="AA2342" s="188">
        <f>+'ごみ処理概要'!B2342</f>
        <v>0</v>
      </c>
      <c r="AB2342" s="36">
        <v>2342</v>
      </c>
    </row>
    <row r="2343" spans="27:28" ht="13.5" hidden="1">
      <c r="AA2343" s="188">
        <f>+'ごみ処理概要'!B2343</f>
        <v>0</v>
      </c>
      <c r="AB2343" s="36">
        <v>2343</v>
      </c>
    </row>
    <row r="2344" spans="27:28" ht="13.5" hidden="1">
      <c r="AA2344" s="188">
        <f>+'ごみ処理概要'!B2344</f>
        <v>0</v>
      </c>
      <c r="AB2344" s="36">
        <v>2344</v>
      </c>
    </row>
    <row r="2345" spans="27:28" ht="13.5" hidden="1">
      <c r="AA2345" s="188">
        <f>+'ごみ処理概要'!B2345</f>
        <v>0</v>
      </c>
      <c r="AB2345" s="36">
        <v>2345</v>
      </c>
    </row>
    <row r="2346" spans="27:28" ht="13.5" hidden="1">
      <c r="AA2346" s="188">
        <f>+'ごみ処理概要'!B2346</f>
        <v>0</v>
      </c>
      <c r="AB2346" s="36">
        <v>2346</v>
      </c>
    </row>
    <row r="2347" spans="27:28" ht="13.5" hidden="1">
      <c r="AA2347" s="188">
        <f>+'ごみ処理概要'!B2347</f>
        <v>0</v>
      </c>
      <c r="AB2347" s="36">
        <v>2347</v>
      </c>
    </row>
    <row r="2348" spans="27:28" ht="13.5" hidden="1">
      <c r="AA2348" s="188">
        <f>+'ごみ処理概要'!B2348</f>
        <v>0</v>
      </c>
      <c r="AB2348" s="36">
        <v>2348</v>
      </c>
    </row>
    <row r="2349" spans="27:28" ht="13.5" hidden="1">
      <c r="AA2349" s="188">
        <f>+'ごみ処理概要'!B2349</f>
        <v>0</v>
      </c>
      <c r="AB2349" s="36">
        <v>2349</v>
      </c>
    </row>
    <row r="2350" spans="27:28" ht="13.5" hidden="1">
      <c r="AA2350" s="188">
        <f>+'ごみ処理概要'!B2350</f>
        <v>0</v>
      </c>
      <c r="AB2350" s="36">
        <v>2350</v>
      </c>
    </row>
    <row r="2351" spans="27:28" ht="13.5" hidden="1">
      <c r="AA2351" s="188">
        <f>+'ごみ処理概要'!B2351</f>
        <v>0</v>
      </c>
      <c r="AB2351" s="36">
        <v>2351</v>
      </c>
    </row>
    <row r="2352" spans="27:28" ht="13.5" hidden="1">
      <c r="AA2352" s="188">
        <f>+'ごみ処理概要'!B2352</f>
        <v>0</v>
      </c>
      <c r="AB2352" s="36">
        <v>2352</v>
      </c>
    </row>
    <row r="2353" spans="27:28" ht="13.5" hidden="1">
      <c r="AA2353" s="188">
        <f>+'ごみ処理概要'!B2353</f>
        <v>0</v>
      </c>
      <c r="AB2353" s="36">
        <v>2353</v>
      </c>
    </row>
    <row r="2354" spans="27:28" ht="13.5" hidden="1">
      <c r="AA2354" s="188">
        <f>+'ごみ処理概要'!B2354</f>
        <v>0</v>
      </c>
      <c r="AB2354" s="36">
        <v>2354</v>
      </c>
    </row>
    <row r="2355" spans="27:28" ht="13.5" hidden="1">
      <c r="AA2355" s="188">
        <f>+'ごみ処理概要'!B2355</f>
        <v>0</v>
      </c>
      <c r="AB2355" s="36">
        <v>2355</v>
      </c>
    </row>
    <row r="2356" spans="27:28" ht="13.5" hidden="1">
      <c r="AA2356" s="188">
        <f>+'ごみ処理概要'!B2356</f>
        <v>0</v>
      </c>
      <c r="AB2356" s="36">
        <v>2356</v>
      </c>
    </row>
    <row r="2357" spans="27:28" ht="13.5" hidden="1">
      <c r="AA2357" s="188">
        <f>+'ごみ処理概要'!B2357</f>
        <v>0</v>
      </c>
      <c r="AB2357" s="36">
        <v>2357</v>
      </c>
    </row>
    <row r="2358" spans="27:28" ht="13.5" hidden="1">
      <c r="AA2358" s="188">
        <f>+'ごみ処理概要'!B2358</f>
        <v>0</v>
      </c>
      <c r="AB2358" s="36">
        <v>2358</v>
      </c>
    </row>
    <row r="2359" spans="27:28" ht="13.5" hidden="1">
      <c r="AA2359" s="188">
        <f>+'ごみ処理概要'!B2359</f>
        <v>0</v>
      </c>
      <c r="AB2359" s="36">
        <v>2359</v>
      </c>
    </row>
    <row r="2360" spans="27:28" ht="13.5" hidden="1">
      <c r="AA2360" s="188">
        <f>+'ごみ処理概要'!B2360</f>
        <v>0</v>
      </c>
      <c r="AB2360" s="36">
        <v>2360</v>
      </c>
    </row>
    <row r="2361" spans="27:28" ht="13.5" hidden="1">
      <c r="AA2361" s="188">
        <f>+'ごみ処理概要'!B2361</f>
        <v>0</v>
      </c>
      <c r="AB2361" s="36">
        <v>2361</v>
      </c>
    </row>
    <row r="2362" spans="27:28" ht="13.5" hidden="1">
      <c r="AA2362" s="188">
        <f>+'ごみ処理概要'!B2362</f>
        <v>0</v>
      </c>
      <c r="AB2362" s="36">
        <v>2362</v>
      </c>
    </row>
    <row r="2363" spans="27:28" ht="13.5" hidden="1">
      <c r="AA2363" s="188">
        <f>+'ごみ処理概要'!B2363</f>
        <v>0</v>
      </c>
      <c r="AB2363" s="36">
        <v>2363</v>
      </c>
    </row>
    <row r="2364" spans="27:28" ht="13.5" hidden="1">
      <c r="AA2364" s="188">
        <f>+'ごみ処理概要'!B2364</f>
        <v>0</v>
      </c>
      <c r="AB2364" s="36">
        <v>2364</v>
      </c>
    </row>
    <row r="2365" spans="27:28" ht="13.5" hidden="1">
      <c r="AA2365" s="188">
        <f>+'ごみ処理概要'!B2365</f>
        <v>0</v>
      </c>
      <c r="AB2365" s="36">
        <v>2365</v>
      </c>
    </row>
    <row r="2366" spans="27:28" ht="13.5" hidden="1">
      <c r="AA2366" s="188">
        <f>+'ごみ処理概要'!B2366</f>
        <v>0</v>
      </c>
      <c r="AB2366" s="36">
        <v>2366</v>
      </c>
    </row>
    <row r="2367" spans="27:28" ht="13.5" hidden="1">
      <c r="AA2367" s="188">
        <f>+'ごみ処理概要'!B2367</f>
        <v>0</v>
      </c>
      <c r="AB2367" s="36">
        <v>2367</v>
      </c>
    </row>
    <row r="2368" spans="27:28" ht="13.5" hidden="1">
      <c r="AA2368" s="188">
        <f>+'ごみ処理概要'!B2368</f>
        <v>0</v>
      </c>
      <c r="AB2368" s="36">
        <v>2368</v>
      </c>
    </row>
    <row r="2369" spans="27:28" ht="13.5" hidden="1">
      <c r="AA2369" s="188">
        <f>+'ごみ処理概要'!B2369</f>
        <v>0</v>
      </c>
      <c r="AB2369" s="36">
        <v>2369</v>
      </c>
    </row>
    <row r="2370" spans="27:28" ht="13.5" hidden="1">
      <c r="AA2370" s="188">
        <f>+'ごみ処理概要'!B2370</f>
        <v>0</v>
      </c>
      <c r="AB2370" s="36">
        <v>2370</v>
      </c>
    </row>
    <row r="2371" spans="27:28" ht="13.5" hidden="1">
      <c r="AA2371" s="188">
        <f>+'ごみ処理概要'!B2371</f>
        <v>0</v>
      </c>
      <c r="AB2371" s="36">
        <v>2371</v>
      </c>
    </row>
    <row r="2372" spans="27:28" ht="13.5" hidden="1">
      <c r="AA2372" s="188">
        <f>+'ごみ処理概要'!B2372</f>
        <v>0</v>
      </c>
      <c r="AB2372" s="36">
        <v>2372</v>
      </c>
    </row>
    <row r="2373" spans="27:28" ht="13.5" hidden="1">
      <c r="AA2373" s="188">
        <f>+'ごみ処理概要'!B2373</f>
        <v>0</v>
      </c>
      <c r="AB2373" s="36">
        <v>2373</v>
      </c>
    </row>
    <row r="2374" spans="27:28" ht="13.5" hidden="1">
      <c r="AA2374" s="188">
        <f>+'ごみ処理概要'!B2374</f>
        <v>0</v>
      </c>
      <c r="AB2374" s="36">
        <v>2374</v>
      </c>
    </row>
    <row r="2375" spans="27:28" ht="13.5" hidden="1">
      <c r="AA2375" s="188">
        <f>+'ごみ処理概要'!B2375</f>
        <v>0</v>
      </c>
      <c r="AB2375" s="36">
        <v>2375</v>
      </c>
    </row>
    <row r="2376" spans="27:28" ht="13.5" hidden="1">
      <c r="AA2376" s="188">
        <f>+'ごみ処理概要'!B2376</f>
        <v>0</v>
      </c>
      <c r="AB2376" s="36">
        <v>2376</v>
      </c>
    </row>
    <row r="2377" spans="27:28" ht="13.5" hidden="1">
      <c r="AA2377" s="188">
        <f>+'ごみ処理概要'!B2377</f>
        <v>0</v>
      </c>
      <c r="AB2377" s="36">
        <v>2377</v>
      </c>
    </row>
    <row r="2378" spans="27:28" ht="13.5" hidden="1">
      <c r="AA2378" s="188">
        <f>+'ごみ処理概要'!B2378</f>
        <v>0</v>
      </c>
      <c r="AB2378" s="36">
        <v>2378</v>
      </c>
    </row>
    <row r="2379" spans="27:28" ht="13.5" hidden="1">
      <c r="AA2379" s="188">
        <f>+'ごみ処理概要'!B2379</f>
        <v>0</v>
      </c>
      <c r="AB2379" s="36">
        <v>2379</v>
      </c>
    </row>
    <row r="2380" spans="27:28" ht="13.5" hidden="1">
      <c r="AA2380" s="188">
        <f>+'ごみ処理概要'!B2380</f>
        <v>0</v>
      </c>
      <c r="AB2380" s="36">
        <v>2380</v>
      </c>
    </row>
    <row r="2381" spans="27:28" ht="13.5" hidden="1">
      <c r="AA2381" s="188">
        <f>+'ごみ処理概要'!B2381</f>
        <v>0</v>
      </c>
      <c r="AB2381" s="36">
        <v>2381</v>
      </c>
    </row>
    <row r="2382" spans="27:28" ht="13.5" hidden="1">
      <c r="AA2382" s="188">
        <f>+'ごみ処理概要'!B2382</f>
        <v>0</v>
      </c>
      <c r="AB2382" s="36">
        <v>2382</v>
      </c>
    </row>
    <row r="2383" spans="27:28" ht="13.5" hidden="1">
      <c r="AA2383" s="188">
        <f>+'ごみ処理概要'!B2383</f>
        <v>0</v>
      </c>
      <c r="AB2383" s="36">
        <v>2383</v>
      </c>
    </row>
    <row r="2384" spans="27:28" ht="13.5" hidden="1">
      <c r="AA2384" s="188">
        <f>+'ごみ処理概要'!B2384</f>
        <v>0</v>
      </c>
      <c r="AB2384" s="36">
        <v>2384</v>
      </c>
    </row>
    <row r="2385" spans="27:28" ht="13.5" hidden="1">
      <c r="AA2385" s="188">
        <f>+'ごみ処理概要'!B2385</f>
        <v>0</v>
      </c>
      <c r="AB2385" s="36">
        <v>2385</v>
      </c>
    </row>
    <row r="2386" spans="27:28" ht="13.5" hidden="1">
      <c r="AA2386" s="188">
        <f>+'ごみ処理概要'!B2386</f>
        <v>0</v>
      </c>
      <c r="AB2386" s="36">
        <v>2386</v>
      </c>
    </row>
    <row r="2387" spans="27:28" ht="13.5" hidden="1">
      <c r="AA2387" s="188">
        <f>+'ごみ処理概要'!B2387</f>
        <v>0</v>
      </c>
      <c r="AB2387" s="36">
        <v>2387</v>
      </c>
    </row>
    <row r="2388" spans="27:28" ht="13.5" hidden="1">
      <c r="AA2388" s="188">
        <f>+'ごみ処理概要'!B2388</f>
        <v>0</v>
      </c>
      <c r="AB2388" s="36">
        <v>2388</v>
      </c>
    </row>
    <row r="2389" spans="27:28" ht="13.5" hidden="1">
      <c r="AA2389" s="188">
        <f>+'ごみ処理概要'!B2389</f>
        <v>0</v>
      </c>
      <c r="AB2389" s="36">
        <v>2389</v>
      </c>
    </row>
    <row r="2390" spans="27:28" ht="13.5" hidden="1">
      <c r="AA2390" s="188">
        <f>+'ごみ処理概要'!B2390</f>
        <v>0</v>
      </c>
      <c r="AB2390" s="36">
        <v>2390</v>
      </c>
    </row>
    <row r="2391" spans="27:28" ht="13.5" hidden="1">
      <c r="AA2391" s="188">
        <f>+'ごみ処理概要'!B2391</f>
        <v>0</v>
      </c>
      <c r="AB2391" s="36">
        <v>2391</v>
      </c>
    </row>
    <row r="2392" spans="27:28" ht="13.5" hidden="1">
      <c r="AA2392" s="188">
        <f>+'ごみ処理概要'!B2392</f>
        <v>0</v>
      </c>
      <c r="AB2392" s="36">
        <v>2392</v>
      </c>
    </row>
    <row r="2393" spans="27:28" ht="13.5" hidden="1">
      <c r="AA2393" s="188">
        <f>+'ごみ処理概要'!B2393</f>
        <v>0</v>
      </c>
      <c r="AB2393" s="36">
        <v>2393</v>
      </c>
    </row>
    <row r="2394" spans="27:28" ht="13.5" hidden="1">
      <c r="AA2394" s="188">
        <f>+'ごみ処理概要'!B2394</f>
        <v>0</v>
      </c>
      <c r="AB2394" s="36">
        <v>2394</v>
      </c>
    </row>
    <row r="2395" spans="27:28" ht="13.5" hidden="1">
      <c r="AA2395" s="188">
        <f>+'ごみ処理概要'!B2395</f>
        <v>0</v>
      </c>
      <c r="AB2395" s="36">
        <v>2395</v>
      </c>
    </row>
    <row r="2396" spans="27:28" ht="13.5" hidden="1">
      <c r="AA2396" s="188">
        <f>+'ごみ処理概要'!B2396</f>
        <v>0</v>
      </c>
      <c r="AB2396" s="36">
        <v>2396</v>
      </c>
    </row>
    <row r="2397" spans="27:28" ht="13.5" hidden="1">
      <c r="AA2397" s="188">
        <f>+'ごみ処理概要'!B2397</f>
        <v>0</v>
      </c>
      <c r="AB2397" s="36">
        <v>2397</v>
      </c>
    </row>
    <row r="2398" spans="27:28" ht="13.5" hidden="1">
      <c r="AA2398" s="188">
        <f>+'ごみ処理概要'!B2398</f>
        <v>0</v>
      </c>
      <c r="AB2398" s="36">
        <v>2398</v>
      </c>
    </row>
    <row r="2399" spans="27:28" ht="13.5" hidden="1">
      <c r="AA2399" s="188">
        <f>+'ごみ処理概要'!B2399</f>
        <v>0</v>
      </c>
      <c r="AB2399" s="36">
        <v>2399</v>
      </c>
    </row>
    <row r="2400" spans="27:28" ht="13.5" hidden="1">
      <c r="AA2400" s="188">
        <f>+'ごみ処理概要'!B2400</f>
        <v>0</v>
      </c>
      <c r="AB2400" s="36">
        <v>2400</v>
      </c>
    </row>
    <row r="2401" spans="27:28" ht="13.5" hidden="1">
      <c r="AA2401" s="188">
        <f>+'ごみ処理概要'!B2401</f>
        <v>0</v>
      </c>
      <c r="AB2401" s="36">
        <v>2401</v>
      </c>
    </row>
    <row r="2402" spans="27:28" ht="13.5" hidden="1">
      <c r="AA2402" s="188">
        <f>+'ごみ処理概要'!B2402</f>
        <v>0</v>
      </c>
      <c r="AB2402" s="36">
        <v>2402</v>
      </c>
    </row>
    <row r="2403" spans="27:28" ht="13.5" hidden="1">
      <c r="AA2403" s="188">
        <f>+'ごみ処理概要'!B2403</f>
        <v>0</v>
      </c>
      <c r="AB2403" s="36">
        <v>2403</v>
      </c>
    </row>
    <row r="2404" spans="27:28" ht="13.5" hidden="1">
      <c r="AA2404" s="188">
        <f>+'ごみ処理概要'!B2404</f>
        <v>0</v>
      </c>
      <c r="AB2404" s="36">
        <v>2404</v>
      </c>
    </row>
    <row r="2405" spans="27:28" ht="13.5" hidden="1">
      <c r="AA2405" s="188">
        <f>+'ごみ処理概要'!B2405</f>
        <v>0</v>
      </c>
      <c r="AB2405" s="36">
        <v>2405</v>
      </c>
    </row>
    <row r="2406" spans="27:28" ht="13.5" hidden="1">
      <c r="AA2406" s="188">
        <f>+'ごみ処理概要'!B2406</f>
        <v>0</v>
      </c>
      <c r="AB2406" s="36">
        <v>2406</v>
      </c>
    </row>
    <row r="2407" spans="27:28" ht="13.5" hidden="1">
      <c r="AA2407" s="188">
        <f>+'ごみ処理概要'!B2407</f>
        <v>0</v>
      </c>
      <c r="AB2407" s="36">
        <v>2407</v>
      </c>
    </row>
    <row r="2408" spans="27:28" ht="13.5" hidden="1">
      <c r="AA2408" s="188">
        <f>+'ごみ処理概要'!B2408</f>
        <v>0</v>
      </c>
      <c r="AB2408" s="36">
        <v>2408</v>
      </c>
    </row>
    <row r="2409" spans="27:28" ht="13.5" hidden="1">
      <c r="AA2409" s="188">
        <f>+'ごみ処理概要'!B2409</f>
        <v>0</v>
      </c>
      <c r="AB2409" s="36">
        <v>2409</v>
      </c>
    </row>
    <row r="2410" spans="27:28" ht="13.5" hidden="1">
      <c r="AA2410" s="188">
        <f>+'ごみ処理概要'!B2410</f>
        <v>0</v>
      </c>
      <c r="AB2410" s="36">
        <v>2410</v>
      </c>
    </row>
    <row r="2411" spans="27:28" ht="13.5" hidden="1">
      <c r="AA2411" s="188">
        <f>+'ごみ処理概要'!B2411</f>
        <v>0</v>
      </c>
      <c r="AB2411" s="36">
        <v>2411</v>
      </c>
    </row>
    <row r="2412" spans="27:28" ht="13.5" hidden="1">
      <c r="AA2412" s="188">
        <f>+'ごみ処理概要'!B2412</f>
        <v>0</v>
      </c>
      <c r="AB2412" s="36">
        <v>2412</v>
      </c>
    </row>
    <row r="2413" spans="27:28" ht="13.5" hidden="1">
      <c r="AA2413" s="188">
        <f>+'ごみ処理概要'!B2413</f>
        <v>0</v>
      </c>
      <c r="AB2413" s="36">
        <v>2413</v>
      </c>
    </row>
    <row r="2414" spans="27:28" ht="13.5" hidden="1">
      <c r="AA2414" s="188">
        <f>+'ごみ処理概要'!B2414</f>
        <v>0</v>
      </c>
      <c r="AB2414" s="36">
        <v>2414</v>
      </c>
    </row>
    <row r="2415" spans="27:28" ht="13.5" hidden="1">
      <c r="AA2415" s="188">
        <f>+'ごみ処理概要'!B2415</f>
        <v>0</v>
      </c>
      <c r="AB2415" s="36">
        <v>2415</v>
      </c>
    </row>
    <row r="2416" spans="27:28" ht="13.5" hidden="1">
      <c r="AA2416" s="188">
        <f>+'ごみ処理概要'!B2416</f>
        <v>0</v>
      </c>
      <c r="AB2416" s="36">
        <v>2416</v>
      </c>
    </row>
    <row r="2417" spans="27:28" ht="13.5" hidden="1">
      <c r="AA2417" s="188">
        <f>+'ごみ処理概要'!B2417</f>
        <v>0</v>
      </c>
      <c r="AB2417" s="36">
        <v>2417</v>
      </c>
    </row>
    <row r="2418" spans="27:28" ht="13.5" hidden="1">
      <c r="AA2418" s="188">
        <f>+'ごみ処理概要'!B2418</f>
        <v>0</v>
      </c>
      <c r="AB2418" s="36">
        <v>2418</v>
      </c>
    </row>
    <row r="2419" spans="27:28" ht="13.5" hidden="1">
      <c r="AA2419" s="188">
        <f>+'ごみ処理概要'!B2419</f>
        <v>0</v>
      </c>
      <c r="AB2419" s="36">
        <v>2419</v>
      </c>
    </row>
    <row r="2420" spans="27:28" ht="13.5" hidden="1">
      <c r="AA2420" s="188">
        <f>+'ごみ処理概要'!B2420</f>
        <v>0</v>
      </c>
      <c r="AB2420" s="36">
        <v>2420</v>
      </c>
    </row>
    <row r="2421" spans="27:28" ht="13.5" hidden="1">
      <c r="AA2421" s="188">
        <f>+'ごみ処理概要'!B2421</f>
        <v>0</v>
      </c>
      <c r="AB2421" s="36">
        <v>2421</v>
      </c>
    </row>
    <row r="2422" spans="27:28" ht="13.5" hidden="1">
      <c r="AA2422" s="188">
        <f>+'ごみ処理概要'!B2422</f>
        <v>0</v>
      </c>
      <c r="AB2422" s="36">
        <v>2422</v>
      </c>
    </row>
    <row r="2423" spans="27:28" ht="13.5" hidden="1">
      <c r="AA2423" s="188">
        <f>+'ごみ処理概要'!B2423</f>
        <v>0</v>
      </c>
      <c r="AB2423" s="36">
        <v>2423</v>
      </c>
    </row>
    <row r="2424" spans="27:28" ht="13.5" hidden="1">
      <c r="AA2424" s="188">
        <f>+'ごみ処理概要'!B2424</f>
        <v>0</v>
      </c>
      <c r="AB2424" s="36">
        <v>2424</v>
      </c>
    </row>
    <row r="2425" spans="27:28" ht="13.5" hidden="1">
      <c r="AA2425" s="188">
        <f>+'ごみ処理概要'!B2425</f>
        <v>0</v>
      </c>
      <c r="AB2425" s="36">
        <v>2425</v>
      </c>
    </row>
    <row r="2426" spans="27:28" ht="13.5" hidden="1">
      <c r="AA2426" s="188">
        <f>+'ごみ処理概要'!B2426</f>
        <v>0</v>
      </c>
      <c r="AB2426" s="36">
        <v>2426</v>
      </c>
    </row>
    <row r="2427" spans="27:28" ht="13.5" hidden="1">
      <c r="AA2427" s="188">
        <f>+'ごみ処理概要'!B2427</f>
        <v>0</v>
      </c>
      <c r="AB2427" s="36">
        <v>2427</v>
      </c>
    </row>
    <row r="2428" spans="27:28" ht="13.5" hidden="1">
      <c r="AA2428" s="188">
        <f>+'ごみ処理概要'!B2428</f>
        <v>0</v>
      </c>
      <c r="AB2428" s="36">
        <v>2428</v>
      </c>
    </row>
    <row r="2429" spans="27:28" ht="13.5" hidden="1">
      <c r="AA2429" s="188">
        <f>+'ごみ処理概要'!B2429</f>
        <v>0</v>
      </c>
      <c r="AB2429" s="36">
        <v>2429</v>
      </c>
    </row>
    <row r="2430" spans="27:28" ht="13.5" hidden="1">
      <c r="AA2430" s="188">
        <f>+'ごみ処理概要'!B2430</f>
        <v>0</v>
      </c>
      <c r="AB2430" s="36">
        <v>2430</v>
      </c>
    </row>
    <row r="2431" spans="27:28" ht="13.5" hidden="1">
      <c r="AA2431" s="188">
        <f>+'ごみ処理概要'!B2431</f>
        <v>0</v>
      </c>
      <c r="AB2431" s="36">
        <v>2431</v>
      </c>
    </row>
    <row r="2432" spans="27:28" ht="13.5" hidden="1">
      <c r="AA2432" s="188">
        <f>+'ごみ処理概要'!B2432</f>
        <v>0</v>
      </c>
      <c r="AB2432" s="36">
        <v>2432</v>
      </c>
    </row>
    <row r="2433" spans="27:28" ht="13.5" hidden="1">
      <c r="AA2433" s="188">
        <f>+'ごみ処理概要'!B2433</f>
        <v>0</v>
      </c>
      <c r="AB2433" s="36">
        <v>2433</v>
      </c>
    </row>
    <row r="2434" spans="27:28" ht="13.5" hidden="1">
      <c r="AA2434" s="188">
        <f>+'ごみ処理概要'!B2434</f>
        <v>0</v>
      </c>
      <c r="AB2434" s="36">
        <v>2434</v>
      </c>
    </row>
    <row r="2435" spans="27:28" ht="13.5" hidden="1">
      <c r="AA2435" s="188">
        <f>+'ごみ処理概要'!B2435</f>
        <v>0</v>
      </c>
      <c r="AB2435" s="36">
        <v>2435</v>
      </c>
    </row>
    <row r="2436" spans="27:28" ht="13.5" hidden="1">
      <c r="AA2436" s="188">
        <f>+'ごみ処理概要'!B2436</f>
        <v>0</v>
      </c>
      <c r="AB2436" s="36">
        <v>2436</v>
      </c>
    </row>
    <row r="2437" spans="27:28" ht="13.5" hidden="1">
      <c r="AA2437" s="188">
        <f>+'ごみ処理概要'!B2437</f>
        <v>0</v>
      </c>
      <c r="AB2437" s="36">
        <v>2437</v>
      </c>
    </row>
    <row r="2438" spans="27:28" ht="13.5" hidden="1">
      <c r="AA2438" s="188">
        <f>+'ごみ処理概要'!B2438</f>
        <v>0</v>
      </c>
      <c r="AB2438" s="36">
        <v>2438</v>
      </c>
    </row>
    <row r="2439" spans="27:28" ht="13.5" hidden="1">
      <c r="AA2439" s="188">
        <f>+'ごみ処理概要'!B2439</f>
        <v>0</v>
      </c>
      <c r="AB2439" s="36">
        <v>2439</v>
      </c>
    </row>
    <row r="2440" spans="27:28" ht="13.5" hidden="1">
      <c r="AA2440" s="188">
        <f>+'ごみ処理概要'!B2440</f>
        <v>0</v>
      </c>
      <c r="AB2440" s="36">
        <v>2440</v>
      </c>
    </row>
    <row r="2441" spans="27:28" ht="13.5" hidden="1">
      <c r="AA2441" s="188">
        <f>+'ごみ処理概要'!B2441</f>
        <v>0</v>
      </c>
      <c r="AB2441" s="36">
        <v>2441</v>
      </c>
    </row>
    <row r="2442" spans="27:28" ht="13.5" hidden="1">
      <c r="AA2442" s="188">
        <f>+'ごみ処理概要'!B2442</f>
        <v>0</v>
      </c>
      <c r="AB2442" s="36">
        <v>2442</v>
      </c>
    </row>
    <row r="2443" spans="27:28" ht="13.5" hidden="1">
      <c r="AA2443" s="188">
        <f>+'ごみ処理概要'!B2443</f>
        <v>0</v>
      </c>
      <c r="AB2443" s="36">
        <v>2443</v>
      </c>
    </row>
    <row r="2444" spans="27:28" ht="13.5" hidden="1">
      <c r="AA2444" s="188">
        <f>+'ごみ処理概要'!B2444</f>
        <v>0</v>
      </c>
      <c r="AB2444" s="36">
        <v>2444</v>
      </c>
    </row>
    <row r="2445" spans="27:28" ht="13.5" hidden="1">
      <c r="AA2445" s="188">
        <f>+'ごみ処理概要'!B2445</f>
        <v>0</v>
      </c>
      <c r="AB2445" s="36">
        <v>2445</v>
      </c>
    </row>
    <row r="2446" spans="27:28" ht="13.5" hidden="1">
      <c r="AA2446" s="188">
        <f>+'ごみ処理概要'!B2446</f>
        <v>0</v>
      </c>
      <c r="AB2446" s="36">
        <v>2446</v>
      </c>
    </row>
    <row r="2447" spans="27:28" ht="13.5" hidden="1">
      <c r="AA2447" s="188">
        <f>+'ごみ処理概要'!B2447</f>
        <v>0</v>
      </c>
      <c r="AB2447" s="36">
        <v>2447</v>
      </c>
    </row>
    <row r="2448" spans="27:28" ht="13.5" hidden="1">
      <c r="AA2448" s="188">
        <f>+'ごみ処理概要'!B2448</f>
        <v>0</v>
      </c>
      <c r="AB2448" s="36">
        <v>2448</v>
      </c>
    </row>
    <row r="2449" spans="27:28" ht="13.5" hidden="1">
      <c r="AA2449" s="188">
        <f>+'ごみ処理概要'!B2449</f>
        <v>0</v>
      </c>
      <c r="AB2449" s="36">
        <v>2449</v>
      </c>
    </row>
    <row r="2450" spans="27:28" ht="13.5" hidden="1">
      <c r="AA2450" s="188">
        <f>+'ごみ処理概要'!B2450</f>
        <v>0</v>
      </c>
      <c r="AB2450" s="36">
        <v>2450</v>
      </c>
    </row>
    <row r="2451" spans="27:28" ht="13.5" hidden="1">
      <c r="AA2451" s="188">
        <f>+'ごみ処理概要'!B2451</f>
        <v>0</v>
      </c>
      <c r="AB2451" s="36">
        <v>2451</v>
      </c>
    </row>
    <row r="2452" spans="27:28" ht="13.5" hidden="1">
      <c r="AA2452" s="188">
        <f>+'ごみ処理概要'!B2452</f>
        <v>0</v>
      </c>
      <c r="AB2452" s="36">
        <v>2452</v>
      </c>
    </row>
    <row r="2453" spans="27:28" ht="13.5" hidden="1">
      <c r="AA2453" s="188">
        <f>+'ごみ処理概要'!B2453</f>
        <v>0</v>
      </c>
      <c r="AB2453" s="36">
        <v>2453</v>
      </c>
    </row>
    <row r="2454" spans="27:28" ht="13.5" hidden="1">
      <c r="AA2454" s="188">
        <f>+'ごみ処理概要'!B2454</f>
        <v>0</v>
      </c>
      <c r="AB2454" s="36">
        <v>2454</v>
      </c>
    </row>
    <row r="2455" spans="27:28" ht="13.5" hidden="1">
      <c r="AA2455" s="188">
        <f>+'ごみ処理概要'!B2455</f>
        <v>0</v>
      </c>
      <c r="AB2455" s="36">
        <v>2455</v>
      </c>
    </row>
    <row r="2456" spans="27:28" ht="13.5" hidden="1">
      <c r="AA2456" s="188">
        <f>+'ごみ処理概要'!B2456</f>
        <v>0</v>
      </c>
      <c r="AB2456" s="36">
        <v>2456</v>
      </c>
    </row>
    <row r="2457" spans="27:28" ht="13.5" hidden="1">
      <c r="AA2457" s="188">
        <f>+'ごみ処理概要'!B2457</f>
        <v>0</v>
      </c>
      <c r="AB2457" s="36">
        <v>2457</v>
      </c>
    </row>
    <row r="2458" spans="27:28" ht="13.5" hidden="1">
      <c r="AA2458" s="188">
        <f>+'ごみ処理概要'!B2458</f>
        <v>0</v>
      </c>
      <c r="AB2458" s="36">
        <v>2458</v>
      </c>
    </row>
    <row r="2459" spans="27:28" ht="13.5" hidden="1">
      <c r="AA2459" s="188">
        <f>+'ごみ処理概要'!B2459</f>
        <v>0</v>
      </c>
      <c r="AB2459" s="36">
        <v>2459</v>
      </c>
    </row>
    <row r="2460" spans="27:28" ht="13.5" hidden="1">
      <c r="AA2460" s="188">
        <f>+'ごみ処理概要'!B2460</f>
        <v>0</v>
      </c>
      <c r="AB2460" s="36">
        <v>2460</v>
      </c>
    </row>
    <row r="2461" spans="27:28" ht="13.5" hidden="1">
      <c r="AA2461" s="188">
        <f>+'ごみ処理概要'!B2461</f>
        <v>0</v>
      </c>
      <c r="AB2461" s="36">
        <v>2461</v>
      </c>
    </row>
    <row r="2462" spans="27:28" ht="13.5" hidden="1">
      <c r="AA2462" s="188">
        <f>+'ごみ処理概要'!B2462</f>
        <v>0</v>
      </c>
      <c r="AB2462" s="36">
        <v>2462</v>
      </c>
    </row>
    <row r="2463" spans="27:28" ht="13.5" hidden="1">
      <c r="AA2463" s="188">
        <f>+'ごみ処理概要'!B2463</f>
        <v>0</v>
      </c>
      <c r="AB2463" s="36">
        <v>2463</v>
      </c>
    </row>
    <row r="2464" spans="27:28" ht="13.5" hidden="1">
      <c r="AA2464" s="188">
        <f>+'ごみ処理概要'!B2464</f>
        <v>0</v>
      </c>
      <c r="AB2464" s="36">
        <v>2464</v>
      </c>
    </row>
    <row r="2465" spans="27:28" ht="13.5" hidden="1">
      <c r="AA2465" s="188">
        <f>+'ごみ処理概要'!B2465</f>
        <v>0</v>
      </c>
      <c r="AB2465" s="36">
        <v>2465</v>
      </c>
    </row>
    <row r="2466" spans="27:28" ht="13.5" hidden="1">
      <c r="AA2466" s="188">
        <f>+'ごみ処理概要'!B2466</f>
        <v>0</v>
      </c>
      <c r="AB2466" s="36">
        <v>2466</v>
      </c>
    </row>
    <row r="2467" spans="27:28" ht="13.5" hidden="1">
      <c r="AA2467" s="188">
        <f>+'ごみ処理概要'!B2467</f>
        <v>0</v>
      </c>
      <c r="AB2467" s="36">
        <v>2467</v>
      </c>
    </row>
    <row r="2468" spans="27:28" ht="13.5" hidden="1">
      <c r="AA2468" s="188">
        <f>+'ごみ処理概要'!B2468</f>
        <v>0</v>
      </c>
      <c r="AB2468" s="36">
        <v>2468</v>
      </c>
    </row>
    <row r="2469" spans="27:28" ht="13.5" hidden="1">
      <c r="AA2469" s="188">
        <f>+'ごみ処理概要'!B2469</f>
        <v>0</v>
      </c>
      <c r="AB2469" s="36">
        <v>2469</v>
      </c>
    </row>
    <row r="2470" spans="27:28" ht="13.5" hidden="1">
      <c r="AA2470" s="188">
        <f>+'ごみ処理概要'!B2470</f>
        <v>0</v>
      </c>
      <c r="AB2470" s="36">
        <v>2470</v>
      </c>
    </row>
    <row r="2471" spans="27:28" ht="13.5" hidden="1">
      <c r="AA2471" s="188">
        <f>+'ごみ処理概要'!B2471</f>
        <v>0</v>
      </c>
      <c r="AB2471" s="36">
        <v>2471</v>
      </c>
    </row>
    <row r="2472" spans="27:28" ht="13.5" hidden="1">
      <c r="AA2472" s="188">
        <f>+'ごみ処理概要'!B2472</f>
        <v>0</v>
      </c>
      <c r="AB2472" s="36">
        <v>2472</v>
      </c>
    </row>
    <row r="2473" spans="27:28" ht="13.5" hidden="1">
      <c r="AA2473" s="188">
        <f>+'ごみ処理概要'!B2473</f>
        <v>0</v>
      </c>
      <c r="AB2473" s="36">
        <v>2473</v>
      </c>
    </row>
    <row r="2474" spans="27:28" ht="13.5" hidden="1">
      <c r="AA2474" s="188">
        <f>+'ごみ処理概要'!B2474</f>
        <v>0</v>
      </c>
      <c r="AB2474" s="36">
        <v>2474</v>
      </c>
    </row>
    <row r="2475" spans="27:28" ht="13.5" hidden="1">
      <c r="AA2475" s="188">
        <f>+'ごみ処理概要'!B2475</f>
        <v>0</v>
      </c>
      <c r="AB2475" s="36">
        <v>2475</v>
      </c>
    </row>
    <row r="2476" spans="27:28" ht="13.5" hidden="1">
      <c r="AA2476" s="188">
        <f>+'ごみ処理概要'!B2476</f>
        <v>0</v>
      </c>
      <c r="AB2476" s="36">
        <v>2476</v>
      </c>
    </row>
    <row r="2477" spans="27:28" ht="13.5" hidden="1">
      <c r="AA2477" s="188">
        <f>+'ごみ処理概要'!B2477</f>
        <v>0</v>
      </c>
      <c r="AB2477" s="36">
        <v>2477</v>
      </c>
    </row>
    <row r="2478" spans="27:28" ht="13.5" hidden="1">
      <c r="AA2478" s="188">
        <f>+'ごみ処理概要'!B2478</f>
        <v>0</v>
      </c>
      <c r="AB2478" s="36">
        <v>2478</v>
      </c>
    </row>
    <row r="2479" spans="27:28" ht="13.5" hidden="1">
      <c r="AA2479" s="188">
        <f>+'ごみ処理概要'!B2479</f>
        <v>0</v>
      </c>
      <c r="AB2479" s="36">
        <v>2479</v>
      </c>
    </row>
    <row r="2480" spans="27:28" ht="13.5" hidden="1">
      <c r="AA2480" s="188">
        <f>+'ごみ処理概要'!B2480</f>
        <v>0</v>
      </c>
      <c r="AB2480" s="36">
        <v>2480</v>
      </c>
    </row>
    <row r="2481" spans="27:28" ht="13.5" hidden="1">
      <c r="AA2481" s="188">
        <f>+'ごみ処理概要'!B2481</f>
        <v>0</v>
      </c>
      <c r="AB2481" s="36">
        <v>2481</v>
      </c>
    </row>
    <row r="2482" spans="27:28" ht="13.5" hidden="1">
      <c r="AA2482" s="188">
        <f>+'ごみ処理概要'!B2482</f>
        <v>0</v>
      </c>
      <c r="AB2482" s="36">
        <v>2482</v>
      </c>
    </row>
    <row r="2483" spans="27:28" ht="13.5" hidden="1">
      <c r="AA2483" s="188">
        <f>+'ごみ処理概要'!B2483</f>
        <v>0</v>
      </c>
      <c r="AB2483" s="36">
        <v>2483</v>
      </c>
    </row>
    <row r="2484" spans="27:28" ht="13.5" hidden="1">
      <c r="AA2484" s="188">
        <f>+'ごみ処理概要'!B2484</f>
        <v>0</v>
      </c>
      <c r="AB2484" s="36">
        <v>2484</v>
      </c>
    </row>
    <row r="2485" spans="27:28" ht="13.5" hidden="1">
      <c r="AA2485" s="188">
        <f>+'ごみ処理概要'!B2485</f>
        <v>0</v>
      </c>
      <c r="AB2485" s="36">
        <v>2485</v>
      </c>
    </row>
    <row r="2486" spans="27:28" ht="13.5" hidden="1">
      <c r="AA2486" s="188">
        <f>+'ごみ処理概要'!B2486</f>
        <v>0</v>
      </c>
      <c r="AB2486" s="36">
        <v>2486</v>
      </c>
    </row>
    <row r="2487" spans="27:28" ht="13.5" hidden="1">
      <c r="AA2487" s="188">
        <f>+'ごみ処理概要'!B2487</f>
        <v>0</v>
      </c>
      <c r="AB2487" s="36">
        <v>2487</v>
      </c>
    </row>
    <row r="2488" spans="27:28" ht="13.5" hidden="1">
      <c r="AA2488" s="188">
        <f>+'ごみ処理概要'!B2488</f>
        <v>0</v>
      </c>
      <c r="AB2488" s="36">
        <v>2488</v>
      </c>
    </row>
    <row r="2489" spans="27:28" ht="13.5" hidden="1">
      <c r="AA2489" s="188">
        <f>+'ごみ処理概要'!B2489</f>
        <v>0</v>
      </c>
      <c r="AB2489" s="36">
        <v>2489</v>
      </c>
    </row>
    <row r="2490" spans="27:28" ht="13.5" hidden="1">
      <c r="AA2490" s="188">
        <f>+'ごみ処理概要'!B2490</f>
        <v>0</v>
      </c>
      <c r="AB2490" s="36">
        <v>2490</v>
      </c>
    </row>
    <row r="2491" spans="27:28" ht="13.5" hidden="1">
      <c r="AA2491" s="188">
        <f>+'ごみ処理概要'!B2491</f>
        <v>0</v>
      </c>
      <c r="AB2491" s="36">
        <v>2491</v>
      </c>
    </row>
    <row r="2492" spans="27:28" ht="13.5" hidden="1">
      <c r="AA2492" s="188">
        <f>+'ごみ処理概要'!B2492</f>
        <v>0</v>
      </c>
      <c r="AB2492" s="36">
        <v>2492</v>
      </c>
    </row>
    <row r="2493" spans="27:28" ht="13.5" hidden="1">
      <c r="AA2493" s="188">
        <f>+'ごみ処理概要'!B2493</f>
        <v>0</v>
      </c>
      <c r="AB2493" s="36">
        <v>2493</v>
      </c>
    </row>
    <row r="2494" spans="27:28" ht="13.5" hidden="1">
      <c r="AA2494" s="188">
        <f>+'ごみ処理概要'!B2494</f>
        <v>0</v>
      </c>
      <c r="AB2494" s="36">
        <v>2494</v>
      </c>
    </row>
    <row r="2495" spans="27:28" ht="13.5" hidden="1">
      <c r="AA2495" s="188">
        <f>+'ごみ処理概要'!B2495</f>
        <v>0</v>
      </c>
      <c r="AB2495" s="36">
        <v>2495</v>
      </c>
    </row>
    <row r="2496" spans="27:28" ht="13.5" hidden="1">
      <c r="AA2496" s="188">
        <f>+'ごみ処理概要'!B2496</f>
        <v>0</v>
      </c>
      <c r="AB2496" s="36">
        <v>2496</v>
      </c>
    </row>
    <row r="2497" spans="27:28" ht="13.5" hidden="1">
      <c r="AA2497" s="188">
        <f>+'ごみ処理概要'!B2497</f>
        <v>0</v>
      </c>
      <c r="AB2497" s="36">
        <v>2497</v>
      </c>
    </row>
    <row r="2498" spans="27:28" ht="13.5" hidden="1">
      <c r="AA2498" s="188">
        <f>+'ごみ処理概要'!B2498</f>
        <v>0</v>
      </c>
      <c r="AB2498" s="36">
        <v>2498</v>
      </c>
    </row>
    <row r="2499" spans="27:28" ht="13.5" hidden="1">
      <c r="AA2499" s="188">
        <f>+'ごみ処理概要'!B2499</f>
        <v>0</v>
      </c>
      <c r="AB2499" s="36">
        <v>2499</v>
      </c>
    </row>
    <row r="2500" spans="27:28" ht="13.5" hidden="1">
      <c r="AA2500" s="188">
        <f>+'ごみ処理概要'!B2500</f>
        <v>0</v>
      </c>
      <c r="AB2500" s="36">
        <v>2500</v>
      </c>
    </row>
    <row r="2501" spans="27:28" ht="13.5" hidden="1">
      <c r="AA2501" s="188">
        <f>+'ごみ処理概要'!B2501</f>
        <v>0</v>
      </c>
      <c r="AB2501" s="36">
        <v>2501</v>
      </c>
    </row>
    <row r="2502" spans="27:28" ht="13.5" hidden="1">
      <c r="AA2502" s="188">
        <f>+'ごみ処理概要'!B2502</f>
        <v>0</v>
      </c>
      <c r="AB2502" s="36">
        <v>2502</v>
      </c>
    </row>
    <row r="2503" spans="27:28" ht="13.5" hidden="1">
      <c r="AA2503" s="188">
        <f>+'ごみ処理概要'!B2503</f>
        <v>0</v>
      </c>
      <c r="AB2503" s="36">
        <v>2503</v>
      </c>
    </row>
    <row r="2504" spans="27:28" ht="13.5" hidden="1">
      <c r="AA2504" s="188">
        <f>+'ごみ処理概要'!B2504</f>
        <v>0</v>
      </c>
      <c r="AB2504" s="36">
        <v>2504</v>
      </c>
    </row>
    <row r="2505" spans="27:28" ht="13.5" hidden="1">
      <c r="AA2505" s="188">
        <f>+'ごみ処理概要'!B2505</f>
        <v>0</v>
      </c>
      <c r="AB2505" s="36">
        <v>2505</v>
      </c>
    </row>
    <row r="2506" spans="27:28" ht="13.5" hidden="1">
      <c r="AA2506" s="188">
        <f>+'ごみ処理概要'!B2506</f>
        <v>0</v>
      </c>
      <c r="AB2506" s="36">
        <v>2506</v>
      </c>
    </row>
    <row r="2507" spans="27:28" ht="13.5" hidden="1">
      <c r="AA2507" s="188">
        <f>+'ごみ処理概要'!B2507</f>
        <v>0</v>
      </c>
      <c r="AB2507" s="36">
        <v>2507</v>
      </c>
    </row>
    <row r="2508" spans="27:28" ht="13.5" hidden="1">
      <c r="AA2508" s="188">
        <f>+'ごみ処理概要'!B2508</f>
        <v>0</v>
      </c>
      <c r="AB2508" s="36">
        <v>2508</v>
      </c>
    </row>
    <row r="2509" spans="27:28" ht="13.5" hidden="1">
      <c r="AA2509" s="188">
        <f>+'ごみ処理概要'!B2509</f>
        <v>0</v>
      </c>
      <c r="AB2509" s="36">
        <v>2509</v>
      </c>
    </row>
    <row r="2510" spans="27:28" ht="13.5" hidden="1">
      <c r="AA2510" s="188">
        <f>+'ごみ処理概要'!B2510</f>
        <v>0</v>
      </c>
      <c r="AB2510" s="36">
        <v>2510</v>
      </c>
    </row>
    <row r="2511" spans="27:28" ht="13.5" hidden="1">
      <c r="AA2511" s="188">
        <f>+'ごみ処理概要'!B2511</f>
        <v>0</v>
      </c>
      <c r="AB2511" s="36">
        <v>2511</v>
      </c>
    </row>
    <row r="2512" spans="27:28" ht="13.5" hidden="1">
      <c r="AA2512" s="188">
        <f>+'ごみ処理概要'!B2512</f>
        <v>0</v>
      </c>
      <c r="AB2512" s="36">
        <v>2512</v>
      </c>
    </row>
    <row r="2513" spans="27:28" ht="13.5" hidden="1">
      <c r="AA2513" s="188">
        <f>+'ごみ処理概要'!B2513</f>
        <v>0</v>
      </c>
      <c r="AB2513" s="36">
        <v>2513</v>
      </c>
    </row>
    <row r="2514" spans="27:28" ht="13.5" hidden="1">
      <c r="AA2514" s="188">
        <f>+'ごみ処理概要'!B2514</f>
        <v>0</v>
      </c>
      <c r="AB2514" s="36">
        <v>2514</v>
      </c>
    </row>
    <row r="2515" spans="27:28" ht="13.5" hidden="1">
      <c r="AA2515" s="188">
        <f>+'ごみ処理概要'!B2515</f>
        <v>0</v>
      </c>
      <c r="AB2515" s="36">
        <v>2515</v>
      </c>
    </row>
    <row r="2516" spans="27:28" ht="13.5" hidden="1">
      <c r="AA2516" s="188">
        <f>+'ごみ処理概要'!B2516</f>
        <v>0</v>
      </c>
      <c r="AB2516" s="36">
        <v>2516</v>
      </c>
    </row>
    <row r="2517" spans="27:28" ht="13.5" hidden="1">
      <c r="AA2517" s="188">
        <f>+'ごみ処理概要'!B2517</f>
        <v>0</v>
      </c>
      <c r="AB2517" s="36">
        <v>2517</v>
      </c>
    </row>
    <row r="2518" spans="27:28" ht="13.5" hidden="1">
      <c r="AA2518" s="188">
        <f>+'ごみ処理概要'!B2518</f>
        <v>0</v>
      </c>
      <c r="AB2518" s="36">
        <v>2518</v>
      </c>
    </row>
    <row r="2519" spans="27:28" ht="13.5" hidden="1">
      <c r="AA2519" s="188">
        <f>+'ごみ処理概要'!B2519</f>
        <v>0</v>
      </c>
      <c r="AB2519" s="36">
        <v>2519</v>
      </c>
    </row>
    <row r="2520" spans="27:28" ht="13.5" hidden="1">
      <c r="AA2520" s="188">
        <f>+'ごみ処理概要'!B2520</f>
        <v>0</v>
      </c>
      <c r="AB2520" s="36">
        <v>2520</v>
      </c>
    </row>
    <row r="2521" spans="27:28" ht="13.5" hidden="1">
      <c r="AA2521" s="188">
        <f>+'ごみ処理概要'!B2521</f>
        <v>0</v>
      </c>
      <c r="AB2521" s="36">
        <v>2521</v>
      </c>
    </row>
    <row r="2522" spans="27:28" ht="13.5" hidden="1">
      <c r="AA2522" s="188">
        <f>+'ごみ処理概要'!B2522</f>
        <v>0</v>
      </c>
      <c r="AB2522" s="36">
        <v>2522</v>
      </c>
    </row>
    <row r="2523" spans="27:28" ht="13.5" hidden="1">
      <c r="AA2523" s="188">
        <f>+'ごみ処理概要'!B2523</f>
        <v>0</v>
      </c>
      <c r="AB2523" s="36">
        <v>2523</v>
      </c>
    </row>
    <row r="2524" spans="27:28" ht="13.5" hidden="1">
      <c r="AA2524" s="188">
        <f>+'ごみ処理概要'!B2524</f>
        <v>0</v>
      </c>
      <c r="AB2524" s="36">
        <v>2524</v>
      </c>
    </row>
    <row r="2525" spans="27:28" ht="13.5" hidden="1">
      <c r="AA2525" s="188">
        <f>+'ごみ処理概要'!B2525</f>
        <v>0</v>
      </c>
      <c r="AB2525" s="36">
        <v>2525</v>
      </c>
    </row>
    <row r="2526" spans="27:28" ht="13.5" hidden="1">
      <c r="AA2526" s="188">
        <f>+'ごみ処理概要'!B2526</f>
        <v>0</v>
      </c>
      <c r="AB2526" s="36">
        <v>2526</v>
      </c>
    </row>
    <row r="2527" spans="27:28" ht="13.5" hidden="1">
      <c r="AA2527" s="188">
        <f>+'ごみ処理概要'!B2527</f>
        <v>0</v>
      </c>
      <c r="AB2527" s="36">
        <v>2527</v>
      </c>
    </row>
    <row r="2528" spans="27:28" ht="13.5" hidden="1">
      <c r="AA2528" s="188">
        <f>+'ごみ処理概要'!B2528</f>
        <v>0</v>
      </c>
      <c r="AB2528" s="36">
        <v>2528</v>
      </c>
    </row>
    <row r="2529" spans="27:28" ht="13.5" hidden="1">
      <c r="AA2529" s="188">
        <f>+'ごみ処理概要'!B2529</f>
        <v>0</v>
      </c>
      <c r="AB2529" s="36">
        <v>2529</v>
      </c>
    </row>
    <row r="2530" spans="27:28" ht="13.5" hidden="1">
      <c r="AA2530" s="188">
        <f>+'ごみ処理概要'!B2530</f>
        <v>0</v>
      </c>
      <c r="AB2530" s="36">
        <v>2530</v>
      </c>
    </row>
    <row r="2531" spans="27:28" ht="13.5" hidden="1">
      <c r="AA2531" s="188">
        <f>+'ごみ処理概要'!B2531</f>
        <v>0</v>
      </c>
      <c r="AB2531" s="36">
        <v>2531</v>
      </c>
    </row>
    <row r="2532" spans="27:28" ht="13.5" hidden="1">
      <c r="AA2532" s="188">
        <f>+'ごみ処理概要'!B2532</f>
        <v>0</v>
      </c>
      <c r="AB2532" s="36">
        <v>2532</v>
      </c>
    </row>
    <row r="2533" spans="27:28" ht="13.5" hidden="1">
      <c r="AA2533" s="188">
        <f>+'ごみ処理概要'!B2533</f>
        <v>0</v>
      </c>
      <c r="AB2533" s="36">
        <v>2533</v>
      </c>
    </row>
    <row r="2534" spans="27:28" ht="13.5" hidden="1">
      <c r="AA2534" s="188">
        <f>+'ごみ処理概要'!B2534</f>
        <v>0</v>
      </c>
      <c r="AB2534" s="36">
        <v>2534</v>
      </c>
    </row>
    <row r="2535" spans="27:28" ht="13.5" hidden="1">
      <c r="AA2535" s="188">
        <f>+'ごみ処理概要'!B2535</f>
        <v>0</v>
      </c>
      <c r="AB2535" s="36">
        <v>2535</v>
      </c>
    </row>
    <row r="2536" spans="27:28" ht="13.5" hidden="1">
      <c r="AA2536" s="188">
        <f>+'ごみ処理概要'!B2536</f>
        <v>0</v>
      </c>
      <c r="AB2536" s="36">
        <v>2536</v>
      </c>
    </row>
    <row r="2537" spans="27:28" ht="13.5" hidden="1">
      <c r="AA2537" s="188">
        <f>+'ごみ処理概要'!B2537</f>
        <v>0</v>
      </c>
      <c r="AB2537" s="36">
        <v>2537</v>
      </c>
    </row>
    <row r="2538" spans="27:28" ht="13.5" hidden="1">
      <c r="AA2538" s="188">
        <f>+'ごみ処理概要'!B2538</f>
        <v>0</v>
      </c>
      <c r="AB2538" s="36">
        <v>2538</v>
      </c>
    </row>
    <row r="2539" spans="27:28" ht="13.5" hidden="1">
      <c r="AA2539" s="188">
        <f>+'ごみ処理概要'!B2539</f>
        <v>0</v>
      </c>
      <c r="AB2539" s="36">
        <v>2539</v>
      </c>
    </row>
    <row r="2540" spans="27:28" ht="13.5" hidden="1">
      <c r="AA2540" s="188">
        <f>+'ごみ処理概要'!B2540</f>
        <v>0</v>
      </c>
      <c r="AB2540" s="36">
        <v>2540</v>
      </c>
    </row>
    <row r="2541" spans="27:28" ht="13.5" hidden="1">
      <c r="AA2541" s="188">
        <f>+'ごみ処理概要'!B2541</f>
        <v>0</v>
      </c>
      <c r="AB2541" s="36">
        <v>2541</v>
      </c>
    </row>
    <row r="2542" spans="27:28" ht="13.5" hidden="1">
      <c r="AA2542" s="188">
        <f>+'ごみ処理概要'!B2542</f>
        <v>0</v>
      </c>
      <c r="AB2542" s="36">
        <v>2542</v>
      </c>
    </row>
    <row r="2543" spans="27:28" ht="13.5" hidden="1">
      <c r="AA2543" s="188">
        <f>+'ごみ処理概要'!B2543</f>
        <v>0</v>
      </c>
      <c r="AB2543" s="36">
        <v>2543</v>
      </c>
    </row>
    <row r="2544" spans="27:28" ht="13.5" hidden="1">
      <c r="AA2544" s="188">
        <f>+'ごみ処理概要'!B2544</f>
        <v>0</v>
      </c>
      <c r="AB2544" s="36">
        <v>2544</v>
      </c>
    </row>
    <row r="2545" spans="27:28" ht="13.5" hidden="1">
      <c r="AA2545" s="188">
        <f>+'ごみ処理概要'!B2545</f>
        <v>0</v>
      </c>
      <c r="AB2545" s="36">
        <v>2545</v>
      </c>
    </row>
    <row r="2546" spans="27:28" ht="13.5" hidden="1">
      <c r="AA2546" s="188">
        <f>+'ごみ処理概要'!B2546</f>
        <v>0</v>
      </c>
      <c r="AB2546" s="36">
        <v>2546</v>
      </c>
    </row>
    <row r="2547" spans="27:28" ht="13.5" hidden="1">
      <c r="AA2547" s="188">
        <f>+'ごみ処理概要'!B2547</f>
        <v>0</v>
      </c>
      <c r="AB2547" s="36">
        <v>2547</v>
      </c>
    </row>
    <row r="2548" spans="27:28" ht="13.5" hidden="1">
      <c r="AA2548" s="188">
        <f>+'ごみ処理概要'!B2548</f>
        <v>0</v>
      </c>
      <c r="AB2548" s="36">
        <v>2548</v>
      </c>
    </row>
    <row r="2549" spans="27:28" ht="13.5" hidden="1">
      <c r="AA2549" s="188">
        <f>+'ごみ処理概要'!B2549</f>
        <v>0</v>
      </c>
      <c r="AB2549" s="36">
        <v>2549</v>
      </c>
    </row>
    <row r="2550" spans="27:28" ht="13.5" hidden="1">
      <c r="AA2550" s="188">
        <f>+'ごみ処理概要'!B2550</f>
        <v>0</v>
      </c>
      <c r="AB2550" s="36">
        <v>2550</v>
      </c>
    </row>
    <row r="2551" spans="27:28" ht="13.5" hidden="1">
      <c r="AA2551" s="188">
        <f>+'ごみ処理概要'!B2551</f>
        <v>0</v>
      </c>
      <c r="AB2551" s="36">
        <v>2551</v>
      </c>
    </row>
    <row r="2552" spans="27:28" ht="13.5" hidden="1">
      <c r="AA2552" s="188">
        <f>+'ごみ処理概要'!B2552</f>
        <v>0</v>
      </c>
      <c r="AB2552" s="36">
        <v>2552</v>
      </c>
    </row>
    <row r="2553" spans="27:28" ht="13.5" hidden="1">
      <c r="AA2553" s="188">
        <f>+'ごみ処理概要'!B2553</f>
        <v>0</v>
      </c>
      <c r="AB2553" s="36">
        <v>2553</v>
      </c>
    </row>
    <row r="2554" spans="27:28" ht="13.5" hidden="1">
      <c r="AA2554" s="188">
        <f>+'ごみ処理概要'!B2554</f>
        <v>0</v>
      </c>
      <c r="AB2554" s="36">
        <v>2554</v>
      </c>
    </row>
    <row r="2555" spans="27:28" ht="13.5" hidden="1">
      <c r="AA2555" s="188">
        <f>+'ごみ処理概要'!B2555</f>
        <v>0</v>
      </c>
      <c r="AB2555" s="36">
        <v>2555</v>
      </c>
    </row>
    <row r="2556" spans="27:28" ht="13.5" hidden="1">
      <c r="AA2556" s="188">
        <f>+'ごみ処理概要'!B2556</f>
        <v>0</v>
      </c>
      <c r="AB2556" s="36">
        <v>2556</v>
      </c>
    </row>
    <row r="2557" spans="27:28" ht="13.5" hidden="1">
      <c r="AA2557" s="188">
        <f>+'ごみ処理概要'!B2557</f>
        <v>0</v>
      </c>
      <c r="AB2557" s="36">
        <v>2557</v>
      </c>
    </row>
    <row r="2558" spans="27:28" ht="13.5" hidden="1">
      <c r="AA2558" s="188">
        <f>+'ごみ処理概要'!B2558</f>
        <v>0</v>
      </c>
      <c r="AB2558" s="36">
        <v>2558</v>
      </c>
    </row>
    <row r="2559" spans="27:28" ht="13.5" hidden="1">
      <c r="AA2559" s="188">
        <f>+'ごみ処理概要'!B2559</f>
        <v>0</v>
      </c>
      <c r="AB2559" s="36">
        <v>2559</v>
      </c>
    </row>
    <row r="2560" spans="27:28" ht="13.5" hidden="1">
      <c r="AA2560" s="188">
        <f>+'ごみ処理概要'!B2560</f>
        <v>0</v>
      </c>
      <c r="AB2560" s="36">
        <v>2560</v>
      </c>
    </row>
    <row r="2561" spans="27:28" ht="13.5" hidden="1">
      <c r="AA2561" s="188">
        <f>+'ごみ処理概要'!B2561</f>
        <v>0</v>
      </c>
      <c r="AB2561" s="36">
        <v>2561</v>
      </c>
    </row>
    <row r="2562" spans="27:28" ht="13.5" hidden="1">
      <c r="AA2562" s="188">
        <f>+'ごみ処理概要'!B2562</f>
        <v>0</v>
      </c>
      <c r="AB2562" s="36">
        <v>2562</v>
      </c>
    </row>
    <row r="2563" spans="27:28" ht="13.5" hidden="1">
      <c r="AA2563" s="188">
        <f>+'ごみ処理概要'!B2563</f>
        <v>0</v>
      </c>
      <c r="AB2563" s="36">
        <v>2563</v>
      </c>
    </row>
    <row r="2564" spans="27:28" ht="13.5" hidden="1">
      <c r="AA2564" s="188">
        <f>+'ごみ処理概要'!B2564</f>
        <v>0</v>
      </c>
      <c r="AB2564" s="36">
        <v>2564</v>
      </c>
    </row>
    <row r="2565" spans="27:28" ht="13.5" hidden="1">
      <c r="AA2565" s="188">
        <f>+'ごみ処理概要'!B2565</f>
        <v>0</v>
      </c>
      <c r="AB2565" s="36">
        <v>2565</v>
      </c>
    </row>
    <row r="2566" spans="27:28" ht="13.5" hidden="1">
      <c r="AA2566" s="188">
        <f>+'ごみ処理概要'!B2566</f>
        <v>0</v>
      </c>
      <c r="AB2566" s="36">
        <v>2566</v>
      </c>
    </row>
    <row r="2567" spans="27:28" ht="13.5" hidden="1">
      <c r="AA2567" s="188">
        <f>+'ごみ処理概要'!B2567</f>
        <v>0</v>
      </c>
      <c r="AB2567" s="36">
        <v>2567</v>
      </c>
    </row>
    <row r="2568" spans="27:28" ht="13.5" hidden="1">
      <c r="AA2568" s="188">
        <f>+'ごみ処理概要'!B2568</f>
        <v>0</v>
      </c>
      <c r="AB2568" s="36">
        <v>2568</v>
      </c>
    </row>
    <row r="2569" spans="27:28" ht="13.5" hidden="1">
      <c r="AA2569" s="188">
        <f>+'ごみ処理概要'!B2569</f>
        <v>0</v>
      </c>
      <c r="AB2569" s="36">
        <v>2569</v>
      </c>
    </row>
    <row r="2570" spans="27:28" ht="13.5" hidden="1">
      <c r="AA2570" s="188">
        <f>+'ごみ処理概要'!B2570</f>
        <v>0</v>
      </c>
      <c r="AB2570" s="36">
        <v>2570</v>
      </c>
    </row>
    <row r="2571" spans="27:28" ht="13.5" hidden="1">
      <c r="AA2571" s="188">
        <f>+'ごみ処理概要'!B2571</f>
        <v>0</v>
      </c>
      <c r="AB2571" s="36">
        <v>2571</v>
      </c>
    </row>
    <row r="2572" spans="27:28" ht="13.5" hidden="1">
      <c r="AA2572" s="188">
        <f>+'ごみ処理概要'!B2572</f>
        <v>0</v>
      </c>
      <c r="AB2572" s="36">
        <v>2572</v>
      </c>
    </row>
    <row r="2573" spans="27:28" ht="13.5" hidden="1">
      <c r="AA2573" s="188">
        <f>+'ごみ処理概要'!B2573</f>
        <v>0</v>
      </c>
      <c r="AB2573" s="36">
        <v>2573</v>
      </c>
    </row>
    <row r="2574" spans="27:28" ht="13.5" hidden="1">
      <c r="AA2574" s="188">
        <f>+'ごみ処理概要'!B2574</f>
        <v>0</v>
      </c>
      <c r="AB2574" s="36">
        <v>2574</v>
      </c>
    </row>
    <row r="2575" spans="27:28" ht="13.5" hidden="1">
      <c r="AA2575" s="188">
        <f>+'ごみ処理概要'!B2575</f>
        <v>0</v>
      </c>
      <c r="AB2575" s="36">
        <v>2575</v>
      </c>
    </row>
    <row r="2576" spans="27:28" ht="13.5" hidden="1">
      <c r="AA2576" s="188">
        <f>+'ごみ処理概要'!B2576</f>
        <v>0</v>
      </c>
      <c r="AB2576" s="36">
        <v>2576</v>
      </c>
    </row>
    <row r="2577" spans="27:28" ht="13.5" hidden="1">
      <c r="AA2577" s="188">
        <f>+'ごみ処理概要'!B2577</f>
        <v>0</v>
      </c>
      <c r="AB2577" s="36">
        <v>2577</v>
      </c>
    </row>
    <row r="2578" spans="27:28" ht="13.5" hidden="1">
      <c r="AA2578" s="188">
        <f>+'ごみ処理概要'!B2578</f>
        <v>0</v>
      </c>
      <c r="AB2578" s="36">
        <v>2578</v>
      </c>
    </row>
    <row r="2579" spans="27:28" ht="13.5" hidden="1">
      <c r="AA2579" s="188">
        <f>+'ごみ処理概要'!B2579</f>
        <v>0</v>
      </c>
      <c r="AB2579" s="36">
        <v>2579</v>
      </c>
    </row>
    <row r="2580" spans="27:28" ht="13.5" hidden="1">
      <c r="AA2580" s="188">
        <f>+'ごみ処理概要'!B2580</f>
        <v>0</v>
      </c>
      <c r="AB2580" s="36">
        <v>2580</v>
      </c>
    </row>
    <row r="2581" spans="27:28" ht="13.5" hidden="1">
      <c r="AA2581" s="188">
        <f>+'ごみ処理概要'!B2581</f>
        <v>0</v>
      </c>
      <c r="AB2581" s="36">
        <v>2581</v>
      </c>
    </row>
    <row r="2582" spans="27:28" ht="13.5" hidden="1">
      <c r="AA2582" s="188">
        <f>+'ごみ処理概要'!B2582</f>
        <v>0</v>
      </c>
      <c r="AB2582" s="36">
        <v>2582</v>
      </c>
    </row>
    <row r="2583" spans="27:28" ht="13.5" hidden="1">
      <c r="AA2583" s="188">
        <f>+'ごみ処理概要'!B2583</f>
        <v>0</v>
      </c>
      <c r="AB2583" s="36">
        <v>2583</v>
      </c>
    </row>
    <row r="2584" spans="27:28" ht="13.5" hidden="1">
      <c r="AA2584" s="188">
        <f>+'ごみ処理概要'!B2584</f>
        <v>0</v>
      </c>
      <c r="AB2584" s="36">
        <v>2584</v>
      </c>
    </row>
    <row r="2585" spans="27:28" ht="13.5" hidden="1">
      <c r="AA2585" s="188">
        <f>+'ごみ処理概要'!B2585</f>
        <v>0</v>
      </c>
      <c r="AB2585" s="36">
        <v>2585</v>
      </c>
    </row>
    <row r="2586" spans="27:28" ht="13.5" hidden="1">
      <c r="AA2586" s="188">
        <f>+'ごみ処理概要'!B2586</f>
        <v>0</v>
      </c>
      <c r="AB2586" s="36">
        <v>2586</v>
      </c>
    </row>
    <row r="2587" spans="27:28" ht="13.5" hidden="1">
      <c r="AA2587" s="188">
        <f>+'ごみ処理概要'!B2587</f>
        <v>0</v>
      </c>
      <c r="AB2587" s="36">
        <v>2587</v>
      </c>
    </row>
    <row r="2588" spans="27:28" ht="13.5" hidden="1">
      <c r="AA2588" s="188">
        <f>+'ごみ処理概要'!B2588</f>
        <v>0</v>
      </c>
      <c r="AB2588" s="36">
        <v>2588</v>
      </c>
    </row>
    <row r="2589" spans="27:28" ht="13.5" hidden="1">
      <c r="AA2589" s="188">
        <f>+'ごみ処理概要'!B2589</f>
        <v>0</v>
      </c>
      <c r="AB2589" s="36">
        <v>2589</v>
      </c>
    </row>
    <row r="2590" spans="27:28" ht="13.5" hidden="1">
      <c r="AA2590" s="188">
        <f>+'ごみ処理概要'!B2590</f>
        <v>0</v>
      </c>
      <c r="AB2590" s="36">
        <v>2590</v>
      </c>
    </row>
    <row r="2591" spans="27:28" ht="13.5" hidden="1">
      <c r="AA2591" s="188">
        <f>+'ごみ処理概要'!B2591</f>
        <v>0</v>
      </c>
      <c r="AB2591" s="36">
        <v>2591</v>
      </c>
    </row>
    <row r="2592" spans="27:28" ht="13.5" hidden="1">
      <c r="AA2592" s="188">
        <f>+'ごみ処理概要'!B2592</f>
        <v>0</v>
      </c>
      <c r="AB2592" s="36">
        <v>2592</v>
      </c>
    </row>
    <row r="2593" spans="27:28" ht="13.5" hidden="1">
      <c r="AA2593" s="188">
        <f>+'ごみ処理概要'!B2593</f>
        <v>0</v>
      </c>
      <c r="AB2593" s="36">
        <v>2593</v>
      </c>
    </row>
    <row r="2594" spans="27:28" ht="13.5" hidden="1">
      <c r="AA2594" s="188">
        <f>+'ごみ処理概要'!B2594</f>
        <v>0</v>
      </c>
      <c r="AB2594" s="36">
        <v>2594</v>
      </c>
    </row>
    <row r="2595" spans="27:28" ht="13.5" hidden="1">
      <c r="AA2595" s="188">
        <f>+'ごみ処理概要'!B2595</f>
        <v>0</v>
      </c>
      <c r="AB2595" s="36">
        <v>2595</v>
      </c>
    </row>
    <row r="2596" spans="27:28" ht="13.5" hidden="1">
      <c r="AA2596" s="188">
        <f>+'ごみ処理概要'!B2596</f>
        <v>0</v>
      </c>
      <c r="AB2596" s="36">
        <v>2596</v>
      </c>
    </row>
    <row r="2597" spans="27:28" ht="13.5" hidden="1">
      <c r="AA2597" s="188">
        <f>+'ごみ処理概要'!B2597</f>
        <v>0</v>
      </c>
      <c r="AB2597" s="36">
        <v>2597</v>
      </c>
    </row>
    <row r="2598" spans="27:28" ht="13.5" hidden="1">
      <c r="AA2598" s="188">
        <f>+'ごみ処理概要'!B2598</f>
        <v>0</v>
      </c>
      <c r="AB2598" s="36">
        <v>2598</v>
      </c>
    </row>
    <row r="2599" spans="27:28" ht="13.5" hidden="1">
      <c r="AA2599" s="188">
        <f>+'ごみ処理概要'!B2599</f>
        <v>0</v>
      </c>
      <c r="AB2599" s="36">
        <v>2599</v>
      </c>
    </row>
    <row r="2600" spans="27:28" ht="13.5" hidden="1">
      <c r="AA2600" s="188">
        <f>+'ごみ処理概要'!B2600</f>
        <v>0</v>
      </c>
      <c r="AB2600" s="36">
        <v>2600</v>
      </c>
    </row>
    <row r="2601" spans="27:28" ht="13.5" hidden="1">
      <c r="AA2601" s="188">
        <f>+'ごみ処理概要'!B2601</f>
        <v>0</v>
      </c>
      <c r="AB2601" s="36">
        <v>2601</v>
      </c>
    </row>
    <row r="2602" spans="27:28" ht="13.5" hidden="1">
      <c r="AA2602" s="188">
        <f>+'ごみ処理概要'!B2602</f>
        <v>0</v>
      </c>
      <c r="AB2602" s="36">
        <v>2602</v>
      </c>
    </row>
    <row r="2603" spans="27:28" ht="13.5" hidden="1">
      <c r="AA2603" s="188">
        <f>+'ごみ処理概要'!B2603</f>
        <v>0</v>
      </c>
      <c r="AB2603" s="36">
        <v>2603</v>
      </c>
    </row>
    <row r="2604" spans="27:28" ht="13.5" hidden="1">
      <c r="AA2604" s="188">
        <f>+'ごみ処理概要'!B2604</f>
        <v>0</v>
      </c>
      <c r="AB2604" s="36">
        <v>2604</v>
      </c>
    </row>
    <row r="2605" spans="27:28" ht="13.5" hidden="1">
      <c r="AA2605" s="188">
        <f>+'ごみ処理概要'!B2605</f>
        <v>0</v>
      </c>
      <c r="AB2605" s="36">
        <v>2605</v>
      </c>
    </row>
    <row r="2606" spans="27:28" ht="13.5" hidden="1">
      <c r="AA2606" s="188">
        <f>+'ごみ処理概要'!B2606</f>
        <v>0</v>
      </c>
      <c r="AB2606" s="36">
        <v>2606</v>
      </c>
    </row>
    <row r="2607" spans="27:28" ht="13.5" hidden="1">
      <c r="AA2607" s="188">
        <f>+'ごみ処理概要'!B2607</f>
        <v>0</v>
      </c>
      <c r="AB2607" s="36">
        <v>2607</v>
      </c>
    </row>
    <row r="2608" spans="27:28" ht="13.5" hidden="1">
      <c r="AA2608" s="188">
        <f>+'ごみ処理概要'!B2608</f>
        <v>0</v>
      </c>
      <c r="AB2608" s="36">
        <v>2608</v>
      </c>
    </row>
    <row r="2609" spans="27:28" ht="13.5" hidden="1">
      <c r="AA2609" s="188">
        <f>+'ごみ処理概要'!B2609</f>
        <v>0</v>
      </c>
      <c r="AB2609" s="36">
        <v>2609</v>
      </c>
    </row>
    <row r="2610" spans="27:28" ht="13.5" hidden="1">
      <c r="AA2610" s="188">
        <f>+'ごみ処理概要'!B2610</f>
        <v>0</v>
      </c>
      <c r="AB2610" s="36">
        <v>2610</v>
      </c>
    </row>
    <row r="2611" spans="27:28" ht="13.5" hidden="1">
      <c r="AA2611" s="188">
        <f>+'ごみ処理概要'!B2611</f>
        <v>0</v>
      </c>
      <c r="AB2611" s="36">
        <v>2611</v>
      </c>
    </row>
    <row r="2612" spans="27:28" ht="13.5" hidden="1">
      <c r="AA2612" s="188">
        <f>+'ごみ処理概要'!B2612</f>
        <v>0</v>
      </c>
      <c r="AB2612" s="36">
        <v>2612</v>
      </c>
    </row>
    <row r="2613" spans="27:28" ht="13.5" hidden="1">
      <c r="AA2613" s="188">
        <f>+'ごみ処理概要'!B2613</f>
        <v>0</v>
      </c>
      <c r="AB2613" s="36">
        <v>2613</v>
      </c>
    </row>
    <row r="2614" spans="27:28" ht="13.5" hidden="1">
      <c r="AA2614" s="188">
        <f>+'ごみ処理概要'!B2614</f>
        <v>0</v>
      </c>
      <c r="AB2614" s="36">
        <v>2614</v>
      </c>
    </row>
    <row r="2615" spans="27:28" ht="13.5" hidden="1">
      <c r="AA2615" s="188">
        <f>+'ごみ処理概要'!B2615</f>
        <v>0</v>
      </c>
      <c r="AB2615" s="36">
        <v>2615</v>
      </c>
    </row>
    <row r="2616" spans="27:28" ht="13.5" hidden="1">
      <c r="AA2616" s="188">
        <f>+'ごみ処理概要'!B2616</f>
        <v>0</v>
      </c>
      <c r="AB2616" s="36">
        <v>2616</v>
      </c>
    </row>
    <row r="2617" spans="27:28" ht="13.5" hidden="1">
      <c r="AA2617" s="188">
        <f>+'ごみ処理概要'!B2617</f>
        <v>0</v>
      </c>
      <c r="AB2617" s="36">
        <v>2617</v>
      </c>
    </row>
    <row r="2618" spans="27:28" ht="13.5" hidden="1">
      <c r="AA2618" s="188">
        <f>+'ごみ処理概要'!B2618</f>
        <v>0</v>
      </c>
      <c r="AB2618" s="36">
        <v>2618</v>
      </c>
    </row>
    <row r="2619" spans="27:28" ht="13.5" hidden="1">
      <c r="AA2619" s="188">
        <f>+'ごみ処理概要'!B2619</f>
        <v>0</v>
      </c>
      <c r="AB2619" s="36">
        <v>2619</v>
      </c>
    </row>
    <row r="2620" spans="27:28" ht="13.5" hidden="1">
      <c r="AA2620" s="188">
        <f>+'ごみ処理概要'!B2620</f>
        <v>0</v>
      </c>
      <c r="AB2620" s="36">
        <v>2620</v>
      </c>
    </row>
    <row r="2621" spans="27:28" ht="13.5" hidden="1">
      <c r="AA2621" s="188">
        <f>+'ごみ処理概要'!B2621</f>
        <v>0</v>
      </c>
      <c r="AB2621" s="36">
        <v>2621</v>
      </c>
    </row>
    <row r="2622" spans="27:28" ht="13.5" hidden="1">
      <c r="AA2622" s="188">
        <f>+'ごみ処理概要'!B2622</f>
        <v>0</v>
      </c>
      <c r="AB2622" s="36">
        <v>2622</v>
      </c>
    </row>
    <row r="2623" spans="27:28" ht="13.5" hidden="1">
      <c r="AA2623" s="188">
        <f>+'ごみ処理概要'!B2623</f>
        <v>0</v>
      </c>
      <c r="AB2623" s="36">
        <v>2623</v>
      </c>
    </row>
    <row r="2624" spans="27:28" ht="13.5" hidden="1">
      <c r="AA2624" s="188">
        <f>+'ごみ処理概要'!B2624</f>
        <v>0</v>
      </c>
      <c r="AB2624" s="36">
        <v>2624</v>
      </c>
    </row>
    <row r="2625" spans="27:28" ht="13.5" hidden="1">
      <c r="AA2625" s="188">
        <f>+'ごみ処理概要'!B2625</f>
        <v>0</v>
      </c>
      <c r="AB2625" s="36">
        <v>2625</v>
      </c>
    </row>
    <row r="2626" spans="27:28" ht="13.5" hidden="1">
      <c r="AA2626" s="188">
        <f>+'ごみ処理概要'!B2626</f>
        <v>0</v>
      </c>
      <c r="AB2626" s="36">
        <v>2626</v>
      </c>
    </row>
    <row r="2627" spans="27:28" ht="13.5" hidden="1">
      <c r="AA2627" s="188">
        <f>+'ごみ処理概要'!B2627</f>
        <v>0</v>
      </c>
      <c r="AB2627" s="36">
        <v>2627</v>
      </c>
    </row>
    <row r="2628" spans="27:28" ht="13.5" hidden="1">
      <c r="AA2628" s="188">
        <f>+'ごみ処理概要'!B2628</f>
        <v>0</v>
      </c>
      <c r="AB2628" s="36">
        <v>2628</v>
      </c>
    </row>
    <row r="2629" spans="27:28" ht="13.5" hidden="1">
      <c r="AA2629" s="188">
        <f>+'ごみ処理概要'!B2629</f>
        <v>0</v>
      </c>
      <c r="AB2629" s="36">
        <v>2629</v>
      </c>
    </row>
    <row r="2630" spans="27:28" ht="13.5" hidden="1">
      <c r="AA2630" s="188">
        <f>+'ごみ処理概要'!B2630</f>
        <v>0</v>
      </c>
      <c r="AB2630" s="36">
        <v>2630</v>
      </c>
    </row>
    <row r="2631" spans="27:28" ht="13.5" hidden="1">
      <c r="AA2631" s="188">
        <f>+'ごみ処理概要'!B2631</f>
        <v>0</v>
      </c>
      <c r="AB2631" s="36">
        <v>2631</v>
      </c>
    </row>
    <row r="2632" spans="27:28" ht="13.5" hidden="1">
      <c r="AA2632" s="188">
        <f>+'ごみ処理概要'!B2632</f>
        <v>0</v>
      </c>
      <c r="AB2632" s="36">
        <v>2632</v>
      </c>
    </row>
    <row r="2633" spans="27:28" ht="13.5" hidden="1">
      <c r="AA2633" s="188">
        <f>+'ごみ処理概要'!B2633</f>
        <v>0</v>
      </c>
      <c r="AB2633" s="36">
        <v>2633</v>
      </c>
    </row>
    <row r="2634" spans="27:28" ht="13.5" hidden="1">
      <c r="AA2634" s="188">
        <f>+'ごみ処理概要'!B2634</f>
        <v>0</v>
      </c>
      <c r="AB2634" s="36">
        <v>2634</v>
      </c>
    </row>
    <row r="2635" spans="27:28" ht="13.5" hidden="1">
      <c r="AA2635" s="188">
        <f>+'ごみ処理概要'!B2635</f>
        <v>0</v>
      </c>
      <c r="AB2635" s="36">
        <v>2635</v>
      </c>
    </row>
    <row r="2636" spans="27:28" ht="13.5" hidden="1">
      <c r="AA2636" s="188">
        <f>+'ごみ処理概要'!B2636</f>
        <v>0</v>
      </c>
      <c r="AB2636" s="36">
        <v>2636</v>
      </c>
    </row>
    <row r="2637" spans="27:28" ht="13.5" hidden="1">
      <c r="AA2637" s="188">
        <f>+'ごみ処理概要'!B2637</f>
        <v>0</v>
      </c>
      <c r="AB2637" s="36">
        <v>2637</v>
      </c>
    </row>
    <row r="2638" spans="27:28" ht="13.5" hidden="1">
      <c r="AA2638" s="188">
        <f>+'ごみ処理概要'!B2638</f>
        <v>0</v>
      </c>
      <c r="AB2638" s="36">
        <v>2638</v>
      </c>
    </row>
    <row r="2639" spans="27:28" ht="13.5" hidden="1">
      <c r="AA2639" s="188">
        <f>+'ごみ処理概要'!B2639</f>
        <v>0</v>
      </c>
      <c r="AB2639" s="36">
        <v>2639</v>
      </c>
    </row>
    <row r="2640" spans="27:28" ht="13.5" hidden="1">
      <c r="AA2640" s="188">
        <f>+'ごみ処理概要'!B2640</f>
        <v>0</v>
      </c>
      <c r="AB2640" s="36">
        <v>2640</v>
      </c>
    </row>
    <row r="2641" spans="27:28" ht="13.5" hidden="1">
      <c r="AA2641" s="188">
        <f>+'ごみ処理概要'!B2641</f>
        <v>0</v>
      </c>
      <c r="AB2641" s="36">
        <v>2641</v>
      </c>
    </row>
    <row r="2642" spans="27:28" ht="13.5" hidden="1">
      <c r="AA2642" s="188">
        <f>+'ごみ処理概要'!B2642</f>
        <v>0</v>
      </c>
      <c r="AB2642" s="36">
        <v>2642</v>
      </c>
    </row>
    <row r="2643" spans="27:28" ht="13.5" hidden="1">
      <c r="AA2643" s="188">
        <f>+'ごみ処理概要'!B2643</f>
        <v>0</v>
      </c>
      <c r="AB2643" s="36">
        <v>2643</v>
      </c>
    </row>
    <row r="2644" spans="27:28" ht="13.5" hidden="1">
      <c r="AA2644" s="188">
        <f>+'ごみ処理概要'!B2644</f>
        <v>0</v>
      </c>
      <c r="AB2644" s="36">
        <v>2644</v>
      </c>
    </row>
    <row r="2645" spans="27:28" ht="13.5" hidden="1">
      <c r="AA2645" s="188">
        <f>+'ごみ処理概要'!B2645</f>
        <v>0</v>
      </c>
      <c r="AB2645" s="36">
        <v>2645</v>
      </c>
    </row>
    <row r="2646" spans="27:28" ht="13.5" hidden="1">
      <c r="AA2646" s="188">
        <f>+'ごみ処理概要'!B2646</f>
        <v>0</v>
      </c>
      <c r="AB2646" s="36">
        <v>2646</v>
      </c>
    </row>
    <row r="2647" spans="27:28" ht="13.5" hidden="1">
      <c r="AA2647" s="188">
        <f>+'ごみ処理概要'!B2647</f>
        <v>0</v>
      </c>
      <c r="AB2647" s="36">
        <v>2647</v>
      </c>
    </row>
    <row r="2648" spans="27:28" ht="13.5" hidden="1">
      <c r="AA2648" s="188">
        <f>+'ごみ処理概要'!B2648</f>
        <v>0</v>
      </c>
      <c r="AB2648" s="36">
        <v>2648</v>
      </c>
    </row>
    <row r="2649" spans="27:28" ht="13.5" hidden="1">
      <c r="AA2649" s="188">
        <f>+'ごみ処理概要'!B2649</f>
        <v>0</v>
      </c>
      <c r="AB2649" s="36">
        <v>2649</v>
      </c>
    </row>
    <row r="2650" spans="27:28" ht="13.5" hidden="1">
      <c r="AA2650" s="188">
        <f>+'ごみ処理概要'!B2650</f>
        <v>0</v>
      </c>
      <c r="AB2650" s="36">
        <v>2650</v>
      </c>
    </row>
    <row r="2651" spans="27:28" ht="13.5" hidden="1">
      <c r="AA2651" s="188">
        <f>+'ごみ処理概要'!B2651</f>
        <v>0</v>
      </c>
      <c r="AB2651" s="36">
        <v>2651</v>
      </c>
    </row>
    <row r="2652" spans="27:28" ht="13.5" hidden="1">
      <c r="AA2652" s="188">
        <f>+'ごみ処理概要'!B2652</f>
        <v>0</v>
      </c>
      <c r="AB2652" s="36">
        <v>2652</v>
      </c>
    </row>
    <row r="2653" spans="27:28" ht="13.5" hidden="1">
      <c r="AA2653" s="188">
        <f>+'ごみ処理概要'!B2653</f>
        <v>0</v>
      </c>
      <c r="AB2653" s="36">
        <v>2653</v>
      </c>
    </row>
    <row r="2654" spans="27:28" ht="13.5" hidden="1">
      <c r="AA2654" s="188">
        <f>+'ごみ処理概要'!B2654</f>
        <v>0</v>
      </c>
      <c r="AB2654" s="36">
        <v>2654</v>
      </c>
    </row>
    <row r="2655" spans="27:28" ht="13.5" hidden="1">
      <c r="AA2655" s="188">
        <f>+'ごみ処理概要'!B2655</f>
        <v>0</v>
      </c>
      <c r="AB2655" s="36">
        <v>2655</v>
      </c>
    </row>
    <row r="2656" spans="27:28" ht="13.5" hidden="1">
      <c r="AA2656" s="188">
        <f>+'ごみ処理概要'!B2656</f>
        <v>0</v>
      </c>
      <c r="AB2656" s="36">
        <v>2656</v>
      </c>
    </row>
    <row r="2657" spans="27:28" ht="13.5" hidden="1">
      <c r="AA2657" s="188">
        <f>+'ごみ処理概要'!B2657</f>
        <v>0</v>
      </c>
      <c r="AB2657" s="36">
        <v>2657</v>
      </c>
    </row>
    <row r="2658" spans="27:28" ht="13.5" hidden="1">
      <c r="AA2658" s="188">
        <f>+'ごみ処理概要'!B2658</f>
        <v>0</v>
      </c>
      <c r="AB2658" s="36">
        <v>2658</v>
      </c>
    </row>
    <row r="2659" spans="27:28" ht="13.5" hidden="1">
      <c r="AA2659" s="188">
        <f>+'ごみ処理概要'!B2659</f>
        <v>0</v>
      </c>
      <c r="AB2659" s="36">
        <v>2659</v>
      </c>
    </row>
    <row r="2660" spans="27:28" ht="13.5" hidden="1">
      <c r="AA2660" s="188">
        <f>+'ごみ処理概要'!B2660</f>
        <v>0</v>
      </c>
      <c r="AB2660" s="36">
        <v>2660</v>
      </c>
    </row>
    <row r="2661" spans="27:28" ht="13.5" hidden="1">
      <c r="AA2661" s="188">
        <f>+'ごみ処理概要'!B2661</f>
        <v>0</v>
      </c>
      <c r="AB2661" s="36">
        <v>2661</v>
      </c>
    </row>
    <row r="2662" spans="27:28" ht="13.5" hidden="1">
      <c r="AA2662" s="188">
        <f>+'ごみ処理概要'!B2662</f>
        <v>0</v>
      </c>
      <c r="AB2662" s="36">
        <v>2662</v>
      </c>
    </row>
    <row r="2663" spans="27:28" ht="13.5" hidden="1">
      <c r="AA2663" s="188">
        <f>+'ごみ処理概要'!B2663</f>
        <v>0</v>
      </c>
      <c r="AB2663" s="36">
        <v>2663</v>
      </c>
    </row>
    <row r="2664" spans="27:28" ht="13.5" hidden="1">
      <c r="AA2664" s="188">
        <f>+'ごみ処理概要'!B2664</f>
        <v>0</v>
      </c>
      <c r="AB2664" s="36">
        <v>2664</v>
      </c>
    </row>
    <row r="2665" spans="27:28" ht="13.5" hidden="1">
      <c r="AA2665" s="188">
        <f>+'ごみ処理概要'!B2665</f>
        <v>0</v>
      </c>
      <c r="AB2665" s="36">
        <v>2665</v>
      </c>
    </row>
    <row r="2666" spans="27:28" ht="13.5" hidden="1">
      <c r="AA2666" s="188">
        <f>+'ごみ処理概要'!B2666</f>
        <v>0</v>
      </c>
      <c r="AB2666" s="36">
        <v>2666</v>
      </c>
    </row>
    <row r="2667" spans="27:28" ht="13.5" hidden="1">
      <c r="AA2667" s="188">
        <f>+'ごみ処理概要'!B2667</f>
        <v>0</v>
      </c>
      <c r="AB2667" s="36">
        <v>2667</v>
      </c>
    </row>
    <row r="2668" spans="27:28" ht="13.5" hidden="1">
      <c r="AA2668" s="188">
        <f>+'ごみ処理概要'!B2668</f>
        <v>0</v>
      </c>
      <c r="AB2668" s="36">
        <v>2668</v>
      </c>
    </row>
    <row r="2669" spans="27:28" ht="13.5" hidden="1">
      <c r="AA2669" s="188">
        <f>+'ごみ処理概要'!B2669</f>
        <v>0</v>
      </c>
      <c r="AB2669" s="36">
        <v>2669</v>
      </c>
    </row>
    <row r="2670" spans="27:28" ht="13.5" hidden="1">
      <c r="AA2670" s="188">
        <f>+'ごみ処理概要'!B2670</f>
        <v>0</v>
      </c>
      <c r="AB2670" s="36">
        <v>2670</v>
      </c>
    </row>
    <row r="2671" spans="27:28" ht="13.5" hidden="1">
      <c r="AA2671" s="188">
        <f>+'ごみ処理概要'!B2671</f>
        <v>0</v>
      </c>
      <c r="AB2671" s="36">
        <v>2671</v>
      </c>
    </row>
    <row r="2672" spans="27:28" ht="13.5" hidden="1">
      <c r="AA2672" s="188">
        <f>+'ごみ処理概要'!B2672</f>
        <v>0</v>
      </c>
      <c r="AB2672" s="36">
        <v>2672</v>
      </c>
    </row>
    <row r="2673" spans="27:28" ht="13.5" hidden="1">
      <c r="AA2673" s="188">
        <f>+'ごみ処理概要'!B2673</f>
        <v>0</v>
      </c>
      <c r="AB2673" s="36">
        <v>2673</v>
      </c>
    </row>
    <row r="2674" spans="27:28" ht="13.5" hidden="1">
      <c r="AA2674" s="188">
        <f>+'ごみ処理概要'!B2674</f>
        <v>0</v>
      </c>
      <c r="AB2674" s="36">
        <v>2674</v>
      </c>
    </row>
    <row r="2675" spans="27:28" ht="13.5" hidden="1">
      <c r="AA2675" s="188">
        <f>+'ごみ処理概要'!B2675</f>
        <v>0</v>
      </c>
      <c r="AB2675" s="36">
        <v>2675</v>
      </c>
    </row>
    <row r="2676" spans="27:28" ht="13.5" hidden="1">
      <c r="AA2676" s="188">
        <f>+'ごみ処理概要'!B2676</f>
        <v>0</v>
      </c>
      <c r="AB2676" s="36">
        <v>2676</v>
      </c>
    </row>
    <row r="2677" spans="27:28" ht="13.5" hidden="1">
      <c r="AA2677" s="188">
        <f>+'ごみ処理概要'!B2677</f>
        <v>0</v>
      </c>
      <c r="AB2677" s="36">
        <v>2677</v>
      </c>
    </row>
    <row r="2678" spans="27:28" ht="13.5" hidden="1">
      <c r="AA2678" s="188">
        <f>+'ごみ処理概要'!B2678</f>
        <v>0</v>
      </c>
      <c r="AB2678" s="36">
        <v>2678</v>
      </c>
    </row>
    <row r="2679" spans="27:28" ht="13.5" hidden="1">
      <c r="AA2679" s="188">
        <f>+'ごみ処理概要'!B2679</f>
        <v>0</v>
      </c>
      <c r="AB2679" s="36">
        <v>2679</v>
      </c>
    </row>
    <row r="2680" spans="27:28" ht="13.5" hidden="1">
      <c r="AA2680" s="188">
        <f>+'ごみ処理概要'!B2680</f>
        <v>0</v>
      </c>
      <c r="AB2680" s="36">
        <v>2680</v>
      </c>
    </row>
    <row r="2681" spans="27:28" ht="13.5" hidden="1">
      <c r="AA2681" s="188">
        <f>+'ごみ処理概要'!B2681</f>
        <v>0</v>
      </c>
      <c r="AB2681" s="36">
        <v>2681</v>
      </c>
    </row>
    <row r="2682" spans="27:28" ht="13.5" hidden="1">
      <c r="AA2682" s="188">
        <f>+'ごみ処理概要'!B2682</f>
        <v>0</v>
      </c>
      <c r="AB2682" s="36">
        <v>2682</v>
      </c>
    </row>
    <row r="2683" spans="27:28" ht="13.5" hidden="1">
      <c r="AA2683" s="188">
        <f>+'ごみ処理概要'!B2683</f>
        <v>0</v>
      </c>
      <c r="AB2683" s="36">
        <v>2683</v>
      </c>
    </row>
    <row r="2684" spans="27:28" ht="13.5" hidden="1">
      <c r="AA2684" s="188">
        <f>+'ごみ処理概要'!B2684</f>
        <v>0</v>
      </c>
      <c r="AB2684" s="36">
        <v>2684</v>
      </c>
    </row>
    <row r="2685" spans="27:28" ht="13.5" hidden="1">
      <c r="AA2685" s="188">
        <f>+'ごみ処理概要'!B2685</f>
        <v>0</v>
      </c>
      <c r="AB2685" s="36">
        <v>2685</v>
      </c>
    </row>
    <row r="2686" spans="27:28" ht="13.5" hidden="1">
      <c r="AA2686" s="188">
        <f>+'ごみ処理概要'!B2686</f>
        <v>0</v>
      </c>
      <c r="AB2686" s="36">
        <v>2686</v>
      </c>
    </row>
    <row r="2687" spans="27:28" ht="13.5" hidden="1">
      <c r="AA2687" s="188">
        <f>+'ごみ処理概要'!B2687</f>
        <v>0</v>
      </c>
      <c r="AB2687" s="36">
        <v>2687</v>
      </c>
    </row>
    <row r="2688" spans="27:28" ht="13.5" hidden="1">
      <c r="AA2688" s="188">
        <f>+'ごみ処理概要'!B2688</f>
        <v>0</v>
      </c>
      <c r="AB2688" s="36">
        <v>2688</v>
      </c>
    </row>
    <row r="2689" spans="27:28" ht="13.5" hidden="1">
      <c r="AA2689" s="188">
        <f>+'ごみ処理概要'!B2689</f>
        <v>0</v>
      </c>
      <c r="AB2689" s="36">
        <v>2689</v>
      </c>
    </row>
    <row r="2690" spans="27:28" ht="13.5" hidden="1">
      <c r="AA2690" s="188">
        <f>+'ごみ処理概要'!B2690</f>
        <v>0</v>
      </c>
      <c r="AB2690" s="36">
        <v>2690</v>
      </c>
    </row>
    <row r="2691" spans="27:28" ht="13.5" hidden="1">
      <c r="AA2691" s="188">
        <f>+'ごみ処理概要'!B2691</f>
        <v>0</v>
      </c>
      <c r="AB2691" s="36">
        <v>2691</v>
      </c>
    </row>
    <row r="2692" spans="27:28" ht="13.5" hidden="1">
      <c r="AA2692" s="188">
        <f>+'ごみ処理概要'!B2692</f>
        <v>0</v>
      </c>
      <c r="AB2692" s="36">
        <v>2692</v>
      </c>
    </row>
    <row r="2693" spans="27:28" ht="13.5" hidden="1">
      <c r="AA2693" s="188">
        <f>+'ごみ処理概要'!B2693</f>
        <v>0</v>
      </c>
      <c r="AB2693" s="36">
        <v>2693</v>
      </c>
    </row>
    <row r="2694" spans="27:28" ht="13.5" hidden="1">
      <c r="AA2694" s="188">
        <f>+'ごみ処理概要'!B2694</f>
        <v>0</v>
      </c>
      <c r="AB2694" s="36">
        <v>2694</v>
      </c>
    </row>
    <row r="2695" spans="27:28" ht="13.5" hidden="1">
      <c r="AA2695" s="188">
        <f>+'ごみ処理概要'!B2695</f>
        <v>0</v>
      </c>
      <c r="AB2695" s="36">
        <v>2695</v>
      </c>
    </row>
    <row r="2696" spans="27:28" ht="13.5" hidden="1">
      <c r="AA2696" s="188">
        <f>+'ごみ処理概要'!B2696</f>
        <v>0</v>
      </c>
      <c r="AB2696" s="36">
        <v>2696</v>
      </c>
    </row>
    <row r="2697" spans="27:28" ht="13.5" hidden="1">
      <c r="AA2697" s="188">
        <f>+'ごみ処理概要'!B2697</f>
        <v>0</v>
      </c>
      <c r="AB2697" s="36">
        <v>2697</v>
      </c>
    </row>
    <row r="2698" spans="27:28" ht="13.5" hidden="1">
      <c r="AA2698" s="188">
        <f>+'ごみ処理概要'!B2698</f>
        <v>0</v>
      </c>
      <c r="AB2698" s="36">
        <v>2698</v>
      </c>
    </row>
    <row r="2699" spans="27:28" ht="13.5" hidden="1">
      <c r="AA2699" s="188">
        <f>+'ごみ処理概要'!B2699</f>
        <v>0</v>
      </c>
      <c r="AB2699" s="36">
        <v>2699</v>
      </c>
    </row>
    <row r="2700" spans="27:28" ht="13.5" hidden="1">
      <c r="AA2700" s="188">
        <f>+'ごみ処理概要'!B2700</f>
        <v>0</v>
      </c>
      <c r="AB2700" s="36">
        <v>2700</v>
      </c>
    </row>
    <row r="2701" spans="27:28" ht="13.5" hidden="1">
      <c r="AA2701" s="188">
        <f>+'ごみ処理概要'!B2701</f>
        <v>0</v>
      </c>
      <c r="AB2701" s="36">
        <v>2701</v>
      </c>
    </row>
    <row r="2702" spans="27:28" ht="13.5" hidden="1">
      <c r="AA2702" s="188">
        <f>+'ごみ処理概要'!B2702</f>
        <v>0</v>
      </c>
      <c r="AB2702" s="36">
        <v>2702</v>
      </c>
    </row>
    <row r="2703" spans="27:28" ht="13.5" hidden="1">
      <c r="AA2703" s="188">
        <f>+'ごみ処理概要'!B2703</f>
        <v>0</v>
      </c>
      <c r="AB2703" s="36">
        <v>2703</v>
      </c>
    </row>
    <row r="2704" spans="27:28" ht="13.5" hidden="1">
      <c r="AA2704" s="188">
        <f>+'ごみ処理概要'!B2704</f>
        <v>0</v>
      </c>
      <c r="AB2704" s="36">
        <v>2704</v>
      </c>
    </row>
    <row r="2705" spans="27:28" ht="13.5" hidden="1">
      <c r="AA2705" s="188">
        <f>+'ごみ処理概要'!B2705</f>
        <v>0</v>
      </c>
      <c r="AB2705" s="36">
        <v>2705</v>
      </c>
    </row>
    <row r="2706" spans="27:28" ht="13.5" hidden="1">
      <c r="AA2706" s="188">
        <f>+'ごみ処理概要'!B2706</f>
        <v>0</v>
      </c>
      <c r="AB2706" s="36">
        <v>2706</v>
      </c>
    </row>
    <row r="2707" spans="27:28" ht="13.5" hidden="1">
      <c r="AA2707" s="188">
        <f>+'ごみ処理概要'!B2707</f>
        <v>0</v>
      </c>
      <c r="AB2707" s="36">
        <v>2707</v>
      </c>
    </row>
    <row r="2708" spans="27:28" ht="13.5" hidden="1">
      <c r="AA2708" s="188">
        <f>+'ごみ処理概要'!B2708</f>
        <v>0</v>
      </c>
      <c r="AB2708" s="36">
        <v>2708</v>
      </c>
    </row>
    <row r="2709" spans="27:28" ht="13.5" hidden="1">
      <c r="AA2709" s="188">
        <f>+'ごみ処理概要'!B2709</f>
        <v>0</v>
      </c>
      <c r="AB2709" s="36">
        <v>2709</v>
      </c>
    </row>
    <row r="2710" spans="27:28" ht="13.5" hidden="1">
      <c r="AA2710" s="188">
        <f>+'ごみ処理概要'!B2710</f>
        <v>0</v>
      </c>
      <c r="AB2710" s="36">
        <v>2710</v>
      </c>
    </row>
    <row r="2711" spans="27:28" ht="13.5" hidden="1">
      <c r="AA2711" s="188">
        <f>+'ごみ処理概要'!B2711</f>
        <v>0</v>
      </c>
      <c r="AB2711" s="36">
        <v>2711</v>
      </c>
    </row>
    <row r="2712" spans="27:28" ht="13.5" hidden="1">
      <c r="AA2712" s="188">
        <f>+'ごみ処理概要'!B2712</f>
        <v>0</v>
      </c>
      <c r="AB2712" s="36">
        <v>2712</v>
      </c>
    </row>
    <row r="2713" spans="27:28" ht="13.5" hidden="1">
      <c r="AA2713" s="188">
        <f>+'ごみ処理概要'!B2713</f>
        <v>0</v>
      </c>
      <c r="AB2713" s="36">
        <v>2713</v>
      </c>
    </row>
    <row r="2714" spans="27:28" ht="13.5" hidden="1">
      <c r="AA2714" s="188">
        <f>+'ごみ処理概要'!B2714</f>
        <v>0</v>
      </c>
      <c r="AB2714" s="36">
        <v>2714</v>
      </c>
    </row>
    <row r="2715" spans="27:28" ht="13.5" hidden="1">
      <c r="AA2715" s="188">
        <f>+'ごみ処理概要'!B2715</f>
        <v>0</v>
      </c>
      <c r="AB2715" s="36">
        <v>2715</v>
      </c>
    </row>
    <row r="2716" spans="27:28" ht="13.5" hidden="1">
      <c r="AA2716" s="188">
        <f>+'ごみ処理概要'!B2716</f>
        <v>0</v>
      </c>
      <c r="AB2716" s="36">
        <v>2716</v>
      </c>
    </row>
    <row r="2717" spans="27:28" ht="13.5" hidden="1">
      <c r="AA2717" s="188">
        <f>+'ごみ処理概要'!B2717</f>
        <v>0</v>
      </c>
      <c r="AB2717" s="36">
        <v>2717</v>
      </c>
    </row>
    <row r="2718" spans="27:28" ht="13.5" hidden="1">
      <c r="AA2718" s="188">
        <f>+'ごみ処理概要'!B2718</f>
        <v>0</v>
      </c>
      <c r="AB2718" s="36">
        <v>2718</v>
      </c>
    </row>
    <row r="2719" spans="27:28" ht="13.5" hidden="1">
      <c r="AA2719" s="188">
        <f>+'ごみ処理概要'!B2719</f>
        <v>0</v>
      </c>
      <c r="AB2719" s="36">
        <v>2719</v>
      </c>
    </row>
    <row r="2720" spans="27:28" ht="13.5" hidden="1">
      <c r="AA2720" s="188">
        <f>+'ごみ処理概要'!B2720</f>
        <v>0</v>
      </c>
      <c r="AB2720" s="36">
        <v>2720</v>
      </c>
    </row>
    <row r="2721" spans="27:28" ht="13.5" hidden="1">
      <c r="AA2721" s="188">
        <f>+'ごみ処理概要'!B2721</f>
        <v>0</v>
      </c>
      <c r="AB2721" s="36">
        <v>2721</v>
      </c>
    </row>
    <row r="2722" spans="27:28" ht="13.5" hidden="1">
      <c r="AA2722" s="188">
        <f>+'ごみ処理概要'!B2722</f>
        <v>0</v>
      </c>
      <c r="AB2722" s="36">
        <v>2722</v>
      </c>
    </row>
    <row r="2723" spans="27:28" ht="13.5" hidden="1">
      <c r="AA2723" s="188">
        <f>+'ごみ処理概要'!B2723</f>
        <v>0</v>
      </c>
      <c r="AB2723" s="36">
        <v>2723</v>
      </c>
    </row>
    <row r="2724" spans="27:28" ht="13.5" hidden="1">
      <c r="AA2724" s="188">
        <f>+'ごみ処理概要'!B2724</f>
        <v>0</v>
      </c>
      <c r="AB2724" s="36">
        <v>2724</v>
      </c>
    </row>
    <row r="2725" spans="27:28" ht="13.5" hidden="1">
      <c r="AA2725" s="188">
        <f>+'ごみ処理概要'!B2725</f>
        <v>0</v>
      </c>
      <c r="AB2725" s="36">
        <v>2725</v>
      </c>
    </row>
    <row r="2726" spans="27:28" ht="13.5" hidden="1">
      <c r="AA2726" s="188">
        <f>+'ごみ処理概要'!B2726</f>
        <v>0</v>
      </c>
      <c r="AB2726" s="36">
        <v>2726</v>
      </c>
    </row>
    <row r="2727" spans="27:28" ht="13.5" hidden="1">
      <c r="AA2727" s="188">
        <f>+'ごみ処理概要'!B2727</f>
        <v>0</v>
      </c>
      <c r="AB2727" s="36">
        <v>2727</v>
      </c>
    </row>
    <row r="2728" spans="27:28" ht="13.5" hidden="1">
      <c r="AA2728" s="188">
        <f>+'ごみ処理概要'!B2728</f>
        <v>0</v>
      </c>
      <c r="AB2728" s="36">
        <v>2728</v>
      </c>
    </row>
    <row r="2729" spans="27:28" ht="13.5" hidden="1">
      <c r="AA2729" s="188">
        <f>+'ごみ処理概要'!B2729</f>
        <v>0</v>
      </c>
      <c r="AB2729" s="36">
        <v>2729</v>
      </c>
    </row>
    <row r="2730" spans="27:28" ht="13.5" hidden="1">
      <c r="AA2730" s="188">
        <f>+'ごみ処理概要'!B2730</f>
        <v>0</v>
      </c>
      <c r="AB2730" s="36">
        <v>2730</v>
      </c>
    </row>
    <row r="2731" spans="27:28" ht="13.5" hidden="1">
      <c r="AA2731" s="188">
        <f>+'ごみ処理概要'!B2731</f>
        <v>0</v>
      </c>
      <c r="AB2731" s="36">
        <v>2731</v>
      </c>
    </row>
    <row r="2732" spans="27:28" ht="13.5" hidden="1">
      <c r="AA2732" s="188">
        <f>+'ごみ処理概要'!B2732</f>
        <v>0</v>
      </c>
      <c r="AB2732" s="36">
        <v>2732</v>
      </c>
    </row>
    <row r="2733" spans="27:28" ht="13.5" hidden="1">
      <c r="AA2733" s="188">
        <f>+'ごみ処理概要'!B2733</f>
        <v>0</v>
      </c>
      <c r="AB2733" s="36">
        <v>2733</v>
      </c>
    </row>
    <row r="2734" spans="27:28" ht="13.5" hidden="1">
      <c r="AA2734" s="188">
        <f>+'ごみ処理概要'!B2734</f>
        <v>0</v>
      </c>
      <c r="AB2734" s="36">
        <v>2734</v>
      </c>
    </row>
    <row r="2735" spans="27:28" ht="13.5" hidden="1">
      <c r="AA2735" s="188">
        <f>+'ごみ処理概要'!B2735</f>
        <v>0</v>
      </c>
      <c r="AB2735" s="36">
        <v>2735</v>
      </c>
    </row>
    <row r="2736" spans="27:28" ht="13.5" hidden="1">
      <c r="AA2736" s="188">
        <f>+'ごみ処理概要'!B2736</f>
        <v>0</v>
      </c>
      <c r="AB2736" s="36">
        <v>2736</v>
      </c>
    </row>
    <row r="2737" spans="27:28" ht="13.5" hidden="1">
      <c r="AA2737" s="188">
        <f>+'ごみ処理概要'!B2737</f>
        <v>0</v>
      </c>
      <c r="AB2737" s="36">
        <v>2737</v>
      </c>
    </row>
    <row r="2738" spans="27:28" ht="13.5" hidden="1">
      <c r="AA2738" s="188">
        <f>+'ごみ処理概要'!B2738</f>
        <v>0</v>
      </c>
      <c r="AB2738" s="36">
        <v>2738</v>
      </c>
    </row>
    <row r="2739" spans="27:28" ht="13.5" hidden="1">
      <c r="AA2739" s="188">
        <f>+'ごみ処理概要'!B2739</f>
        <v>0</v>
      </c>
      <c r="AB2739" s="36">
        <v>2739</v>
      </c>
    </row>
    <row r="2740" spans="27:28" ht="13.5" hidden="1">
      <c r="AA2740" s="188">
        <f>+'ごみ処理概要'!B2740</f>
        <v>0</v>
      </c>
      <c r="AB2740" s="36">
        <v>2740</v>
      </c>
    </row>
    <row r="2741" spans="27:28" ht="13.5" hidden="1">
      <c r="AA2741" s="188">
        <f>+'ごみ処理概要'!B2741</f>
        <v>0</v>
      </c>
      <c r="AB2741" s="36">
        <v>2741</v>
      </c>
    </row>
    <row r="2742" spans="27:28" ht="13.5" hidden="1">
      <c r="AA2742" s="188">
        <f>+'ごみ処理概要'!B2742</f>
        <v>0</v>
      </c>
      <c r="AB2742" s="36">
        <v>2742</v>
      </c>
    </row>
    <row r="2743" spans="27:28" ht="13.5" hidden="1">
      <c r="AA2743" s="188">
        <f>+'ごみ処理概要'!B2743</f>
        <v>0</v>
      </c>
      <c r="AB2743" s="36">
        <v>2743</v>
      </c>
    </row>
    <row r="2744" spans="27:28" ht="13.5" hidden="1">
      <c r="AA2744" s="188">
        <f>+'ごみ処理概要'!B2744</f>
        <v>0</v>
      </c>
      <c r="AB2744" s="36">
        <v>2744</v>
      </c>
    </row>
    <row r="2745" spans="27:28" ht="13.5" hidden="1">
      <c r="AA2745" s="188">
        <f>+'ごみ処理概要'!B2745</f>
        <v>0</v>
      </c>
      <c r="AB2745" s="36">
        <v>2745</v>
      </c>
    </row>
    <row r="2746" spans="27:28" ht="13.5" hidden="1">
      <c r="AA2746" s="188">
        <f>+'ごみ処理概要'!B2746</f>
        <v>0</v>
      </c>
      <c r="AB2746" s="36">
        <v>2746</v>
      </c>
    </row>
    <row r="2747" spans="27:28" ht="13.5" hidden="1">
      <c r="AA2747" s="188">
        <f>+'ごみ処理概要'!B2747</f>
        <v>0</v>
      </c>
      <c r="AB2747" s="36">
        <v>2747</v>
      </c>
    </row>
    <row r="2748" spans="27:28" ht="13.5" hidden="1">
      <c r="AA2748" s="188">
        <f>+'ごみ処理概要'!B2748</f>
        <v>0</v>
      </c>
      <c r="AB2748" s="36">
        <v>2748</v>
      </c>
    </row>
    <row r="2749" spans="27:28" ht="13.5" hidden="1">
      <c r="AA2749" s="188">
        <f>+'ごみ処理概要'!B2749</f>
        <v>0</v>
      </c>
      <c r="AB2749" s="36">
        <v>2749</v>
      </c>
    </row>
    <row r="2750" spans="27:28" ht="13.5" hidden="1">
      <c r="AA2750" s="188">
        <f>+'ごみ処理概要'!B2750</f>
        <v>0</v>
      </c>
      <c r="AB2750" s="36">
        <v>2750</v>
      </c>
    </row>
    <row r="2751" spans="27:28" ht="13.5" hidden="1">
      <c r="AA2751" s="188">
        <f>+'ごみ処理概要'!B2751</f>
        <v>0</v>
      </c>
      <c r="AB2751" s="36">
        <v>2751</v>
      </c>
    </row>
    <row r="2752" spans="27:28" ht="13.5" hidden="1">
      <c r="AA2752" s="188">
        <f>+'ごみ処理概要'!B2752</f>
        <v>0</v>
      </c>
      <c r="AB2752" s="36">
        <v>2752</v>
      </c>
    </row>
    <row r="2753" spans="27:28" ht="13.5" hidden="1">
      <c r="AA2753" s="188">
        <f>+'ごみ処理概要'!B2753</f>
        <v>0</v>
      </c>
      <c r="AB2753" s="36">
        <v>2753</v>
      </c>
    </row>
    <row r="2754" spans="27:28" ht="13.5" hidden="1">
      <c r="AA2754" s="188">
        <f>+'ごみ処理概要'!B2754</f>
        <v>0</v>
      </c>
      <c r="AB2754" s="36">
        <v>2754</v>
      </c>
    </row>
    <row r="2755" spans="27:28" ht="13.5" hidden="1">
      <c r="AA2755" s="188">
        <f>+'ごみ処理概要'!B2755</f>
        <v>0</v>
      </c>
      <c r="AB2755" s="36">
        <v>2755</v>
      </c>
    </row>
    <row r="2756" spans="27:28" ht="13.5" hidden="1">
      <c r="AA2756" s="188">
        <f>+'ごみ処理概要'!B2756</f>
        <v>0</v>
      </c>
      <c r="AB2756" s="36">
        <v>2756</v>
      </c>
    </row>
    <row r="2757" spans="27:28" ht="13.5" hidden="1">
      <c r="AA2757" s="188">
        <f>+'ごみ処理概要'!B2757</f>
        <v>0</v>
      </c>
      <c r="AB2757" s="36">
        <v>2757</v>
      </c>
    </row>
    <row r="2758" spans="27:28" ht="13.5" hidden="1">
      <c r="AA2758" s="188">
        <f>+'ごみ処理概要'!B2758</f>
        <v>0</v>
      </c>
      <c r="AB2758" s="36">
        <v>2758</v>
      </c>
    </row>
    <row r="2759" spans="27:28" ht="13.5" hidden="1">
      <c r="AA2759" s="188">
        <f>+'ごみ処理概要'!B2759</f>
        <v>0</v>
      </c>
      <c r="AB2759" s="36">
        <v>2759</v>
      </c>
    </row>
    <row r="2760" spans="27:28" ht="13.5" hidden="1">
      <c r="AA2760" s="188">
        <f>+'ごみ処理概要'!B2760</f>
        <v>0</v>
      </c>
      <c r="AB2760" s="36">
        <v>2760</v>
      </c>
    </row>
    <row r="2761" spans="27:28" ht="13.5" hidden="1">
      <c r="AA2761" s="188">
        <f>+'ごみ処理概要'!B2761</f>
        <v>0</v>
      </c>
      <c r="AB2761" s="36">
        <v>2761</v>
      </c>
    </row>
    <row r="2762" spans="27:28" ht="13.5" hidden="1">
      <c r="AA2762" s="188">
        <f>+'ごみ処理概要'!B2762</f>
        <v>0</v>
      </c>
      <c r="AB2762" s="36">
        <v>2762</v>
      </c>
    </row>
    <row r="2763" spans="27:28" ht="13.5" hidden="1">
      <c r="AA2763" s="188">
        <f>+'ごみ処理概要'!B2763</f>
        <v>0</v>
      </c>
      <c r="AB2763" s="36">
        <v>2763</v>
      </c>
    </row>
    <row r="2764" spans="27:28" ht="13.5" hidden="1">
      <c r="AA2764" s="188">
        <f>+'ごみ処理概要'!B2764</f>
        <v>0</v>
      </c>
      <c r="AB2764" s="36">
        <v>2764</v>
      </c>
    </row>
    <row r="2765" spans="27:28" ht="13.5" hidden="1">
      <c r="AA2765" s="188">
        <f>+'ごみ処理概要'!B2765</f>
        <v>0</v>
      </c>
      <c r="AB2765" s="36">
        <v>2765</v>
      </c>
    </row>
    <row r="2766" spans="27:28" ht="13.5" hidden="1">
      <c r="AA2766" s="188">
        <f>+'ごみ処理概要'!B2766</f>
        <v>0</v>
      </c>
      <c r="AB2766" s="36">
        <v>2766</v>
      </c>
    </row>
    <row r="2767" spans="27:28" ht="13.5" hidden="1">
      <c r="AA2767" s="188">
        <f>+'ごみ処理概要'!B2767</f>
        <v>0</v>
      </c>
      <c r="AB2767" s="36">
        <v>2767</v>
      </c>
    </row>
    <row r="2768" spans="27:28" ht="13.5" hidden="1">
      <c r="AA2768" s="188">
        <f>+'ごみ処理概要'!B2768</f>
        <v>0</v>
      </c>
      <c r="AB2768" s="36">
        <v>2768</v>
      </c>
    </row>
    <row r="2769" spans="27:28" ht="13.5" hidden="1">
      <c r="AA2769" s="188">
        <f>+'ごみ処理概要'!B2769</f>
        <v>0</v>
      </c>
      <c r="AB2769" s="36">
        <v>2769</v>
      </c>
    </row>
    <row r="2770" spans="27:28" ht="13.5" hidden="1">
      <c r="AA2770" s="188">
        <f>+'ごみ処理概要'!B2770</f>
        <v>0</v>
      </c>
      <c r="AB2770" s="36">
        <v>2770</v>
      </c>
    </row>
    <row r="2771" spans="27:28" ht="13.5" hidden="1">
      <c r="AA2771" s="188">
        <f>+'ごみ処理概要'!B2771</f>
        <v>0</v>
      </c>
      <c r="AB2771" s="36">
        <v>2771</v>
      </c>
    </row>
    <row r="2772" spans="27:28" ht="13.5" hidden="1">
      <c r="AA2772" s="188">
        <f>+'ごみ処理概要'!B2772</f>
        <v>0</v>
      </c>
      <c r="AB2772" s="36">
        <v>2772</v>
      </c>
    </row>
    <row r="2773" spans="27:28" ht="13.5" hidden="1">
      <c r="AA2773" s="188">
        <f>+'ごみ処理概要'!B2773</f>
        <v>0</v>
      </c>
      <c r="AB2773" s="36">
        <v>2773</v>
      </c>
    </row>
    <row r="2774" spans="27:28" ht="13.5" hidden="1">
      <c r="AA2774" s="188">
        <f>+'ごみ処理概要'!B2774</f>
        <v>0</v>
      </c>
      <c r="AB2774" s="36">
        <v>2774</v>
      </c>
    </row>
    <row r="2775" spans="27:28" ht="13.5" hidden="1">
      <c r="AA2775" s="188">
        <f>+'ごみ処理概要'!B2775</f>
        <v>0</v>
      </c>
      <c r="AB2775" s="36">
        <v>2775</v>
      </c>
    </row>
    <row r="2776" spans="27:28" ht="13.5" hidden="1">
      <c r="AA2776" s="188">
        <f>+'ごみ処理概要'!B2776</f>
        <v>0</v>
      </c>
      <c r="AB2776" s="36">
        <v>2776</v>
      </c>
    </row>
    <row r="2777" spans="27:28" ht="13.5" hidden="1">
      <c r="AA2777" s="188">
        <f>+'ごみ処理概要'!B2777</f>
        <v>0</v>
      </c>
      <c r="AB2777" s="36">
        <v>2777</v>
      </c>
    </row>
    <row r="2778" spans="27:28" ht="13.5" hidden="1">
      <c r="AA2778" s="188">
        <f>+'ごみ処理概要'!B2778</f>
        <v>0</v>
      </c>
      <c r="AB2778" s="36">
        <v>2778</v>
      </c>
    </row>
    <row r="2779" spans="27:28" ht="13.5" hidden="1">
      <c r="AA2779" s="188">
        <f>+'ごみ処理概要'!B2779</f>
        <v>0</v>
      </c>
      <c r="AB2779" s="36">
        <v>2779</v>
      </c>
    </row>
    <row r="2780" spans="27:28" ht="13.5" hidden="1">
      <c r="AA2780" s="188">
        <f>+'ごみ処理概要'!B2780</f>
        <v>0</v>
      </c>
      <c r="AB2780" s="36">
        <v>2780</v>
      </c>
    </row>
    <row r="2781" spans="27:28" ht="13.5" hidden="1">
      <c r="AA2781" s="188">
        <f>+'ごみ処理概要'!B2781</f>
        <v>0</v>
      </c>
      <c r="AB2781" s="36">
        <v>2781</v>
      </c>
    </row>
    <row r="2782" spans="27:28" ht="13.5" hidden="1">
      <c r="AA2782" s="188">
        <f>+'ごみ処理概要'!B2782</f>
        <v>0</v>
      </c>
      <c r="AB2782" s="36">
        <v>2782</v>
      </c>
    </row>
    <row r="2783" spans="27:28" ht="13.5" hidden="1">
      <c r="AA2783" s="188">
        <f>+'ごみ処理概要'!B2783</f>
        <v>0</v>
      </c>
      <c r="AB2783" s="36">
        <v>2783</v>
      </c>
    </row>
    <row r="2784" spans="27:28" ht="13.5" hidden="1">
      <c r="AA2784" s="188">
        <f>+'ごみ処理概要'!B2784</f>
        <v>0</v>
      </c>
      <c r="AB2784" s="36">
        <v>2784</v>
      </c>
    </row>
    <row r="2785" spans="27:28" ht="13.5" hidden="1">
      <c r="AA2785" s="188">
        <f>+'ごみ処理概要'!B2785</f>
        <v>0</v>
      </c>
      <c r="AB2785" s="36">
        <v>2785</v>
      </c>
    </row>
    <row r="2786" spans="27:28" ht="13.5" hidden="1">
      <c r="AA2786" s="188">
        <f>+'ごみ処理概要'!B2786</f>
        <v>0</v>
      </c>
      <c r="AB2786" s="36">
        <v>2786</v>
      </c>
    </row>
    <row r="2787" spans="27:28" ht="13.5" hidden="1">
      <c r="AA2787" s="188">
        <f>+'ごみ処理概要'!B2787</f>
        <v>0</v>
      </c>
      <c r="AB2787" s="36">
        <v>2787</v>
      </c>
    </row>
    <row r="2788" spans="27:28" ht="13.5" hidden="1">
      <c r="AA2788" s="188">
        <f>+'ごみ処理概要'!B2788</f>
        <v>0</v>
      </c>
      <c r="AB2788" s="36">
        <v>2788</v>
      </c>
    </row>
    <row r="2789" spans="27:28" ht="13.5" hidden="1">
      <c r="AA2789" s="188">
        <f>+'ごみ処理概要'!B2789</f>
        <v>0</v>
      </c>
      <c r="AB2789" s="36">
        <v>2789</v>
      </c>
    </row>
    <row r="2790" spans="27:28" ht="13.5" hidden="1">
      <c r="AA2790" s="188">
        <f>+'ごみ処理概要'!B2790</f>
        <v>0</v>
      </c>
      <c r="AB2790" s="36">
        <v>2790</v>
      </c>
    </row>
    <row r="2791" spans="27:28" ht="13.5" hidden="1">
      <c r="AA2791" s="188">
        <f>+'ごみ処理概要'!B2791</f>
        <v>0</v>
      </c>
      <c r="AB2791" s="36">
        <v>2791</v>
      </c>
    </row>
    <row r="2792" spans="27:28" ht="13.5" hidden="1">
      <c r="AA2792" s="188">
        <f>+'ごみ処理概要'!B2792</f>
        <v>0</v>
      </c>
      <c r="AB2792" s="36">
        <v>2792</v>
      </c>
    </row>
    <row r="2793" spans="27:28" ht="13.5" hidden="1">
      <c r="AA2793" s="188">
        <f>+'ごみ処理概要'!B2793</f>
        <v>0</v>
      </c>
      <c r="AB2793" s="36">
        <v>2793</v>
      </c>
    </row>
    <row r="2794" spans="27:28" ht="13.5" hidden="1">
      <c r="AA2794" s="188">
        <f>+'ごみ処理概要'!B2794</f>
        <v>0</v>
      </c>
      <c r="AB2794" s="36">
        <v>2794</v>
      </c>
    </row>
    <row r="2795" spans="27:28" ht="13.5" hidden="1">
      <c r="AA2795" s="188">
        <f>+'ごみ処理概要'!B2795</f>
        <v>0</v>
      </c>
      <c r="AB2795" s="36">
        <v>2795</v>
      </c>
    </row>
    <row r="2796" spans="27:28" ht="13.5" hidden="1">
      <c r="AA2796" s="188">
        <f>+'ごみ処理概要'!B2796</f>
        <v>0</v>
      </c>
      <c r="AB2796" s="36">
        <v>2796</v>
      </c>
    </row>
    <row r="2797" spans="27:28" ht="13.5" hidden="1">
      <c r="AA2797" s="188">
        <f>+'ごみ処理概要'!B2797</f>
        <v>0</v>
      </c>
      <c r="AB2797" s="36">
        <v>2797</v>
      </c>
    </row>
    <row r="2798" spans="27:28" ht="13.5" hidden="1">
      <c r="AA2798" s="188">
        <f>+'ごみ処理概要'!B2798</f>
        <v>0</v>
      </c>
      <c r="AB2798" s="36">
        <v>2798</v>
      </c>
    </row>
    <row r="2799" spans="27:28" ht="13.5" hidden="1">
      <c r="AA2799" s="188">
        <f>+'ごみ処理概要'!B2799</f>
        <v>0</v>
      </c>
      <c r="AB2799" s="36">
        <v>2799</v>
      </c>
    </row>
    <row r="2800" spans="27:28" ht="13.5" hidden="1">
      <c r="AA2800" s="188">
        <f>+'ごみ処理概要'!B2800</f>
        <v>0</v>
      </c>
      <c r="AB2800" s="36">
        <v>2800</v>
      </c>
    </row>
    <row r="2801" spans="27:28" ht="13.5" hidden="1">
      <c r="AA2801" s="188">
        <f>+'ごみ処理概要'!B2801</f>
        <v>0</v>
      </c>
      <c r="AB2801" s="36">
        <v>2801</v>
      </c>
    </row>
    <row r="2802" spans="27:28" ht="13.5" hidden="1">
      <c r="AA2802" s="188">
        <f>+'ごみ処理概要'!B2802</f>
        <v>0</v>
      </c>
      <c r="AB2802" s="36">
        <v>2802</v>
      </c>
    </row>
    <row r="2803" spans="27:28" ht="13.5" hidden="1">
      <c r="AA2803" s="188">
        <f>+'ごみ処理概要'!B2803</f>
        <v>0</v>
      </c>
      <c r="AB2803" s="36">
        <v>2803</v>
      </c>
    </row>
    <row r="2804" spans="27:28" ht="13.5" hidden="1">
      <c r="AA2804" s="188">
        <f>+'ごみ処理概要'!B2804</f>
        <v>0</v>
      </c>
      <c r="AB2804" s="36">
        <v>2804</v>
      </c>
    </row>
    <row r="2805" spans="27:28" ht="13.5" hidden="1">
      <c r="AA2805" s="188">
        <f>+'ごみ処理概要'!B2805</f>
        <v>0</v>
      </c>
      <c r="AB2805" s="36">
        <v>2805</v>
      </c>
    </row>
    <row r="2806" spans="27:28" ht="13.5" hidden="1">
      <c r="AA2806" s="188">
        <f>+'ごみ処理概要'!B2806</f>
        <v>0</v>
      </c>
      <c r="AB2806" s="36">
        <v>2806</v>
      </c>
    </row>
    <row r="2807" spans="27:28" ht="13.5" hidden="1">
      <c r="AA2807" s="188">
        <f>+'ごみ処理概要'!B2807</f>
        <v>0</v>
      </c>
      <c r="AB2807" s="36">
        <v>2807</v>
      </c>
    </row>
    <row r="2808" spans="27:28" ht="13.5" hidden="1">
      <c r="AA2808" s="188">
        <f>+'ごみ処理概要'!B2808</f>
        <v>0</v>
      </c>
      <c r="AB2808" s="36">
        <v>2808</v>
      </c>
    </row>
    <row r="2809" spans="27:28" ht="13.5" hidden="1">
      <c r="AA2809" s="188">
        <f>+'ごみ処理概要'!B2809</f>
        <v>0</v>
      </c>
      <c r="AB2809" s="36">
        <v>2809</v>
      </c>
    </row>
    <row r="2810" spans="27:28" ht="13.5" hidden="1">
      <c r="AA2810" s="188">
        <f>+'ごみ処理概要'!B2810</f>
        <v>0</v>
      </c>
      <c r="AB2810" s="36">
        <v>2810</v>
      </c>
    </row>
    <row r="2811" spans="27:28" ht="13.5" hidden="1">
      <c r="AA2811" s="188">
        <f>+'ごみ処理概要'!B2811</f>
        <v>0</v>
      </c>
      <c r="AB2811" s="36">
        <v>2811</v>
      </c>
    </row>
    <row r="2812" spans="27:28" ht="13.5" hidden="1">
      <c r="AA2812" s="188">
        <f>+'ごみ処理概要'!B2812</f>
        <v>0</v>
      </c>
      <c r="AB2812" s="36">
        <v>2812</v>
      </c>
    </row>
    <row r="2813" spans="27:28" ht="13.5" hidden="1">
      <c r="AA2813" s="188">
        <f>+'ごみ処理概要'!B2813</f>
        <v>0</v>
      </c>
      <c r="AB2813" s="36">
        <v>2813</v>
      </c>
    </row>
    <row r="2814" spans="27:28" ht="13.5" hidden="1">
      <c r="AA2814" s="188">
        <f>+'ごみ処理概要'!B2814</f>
        <v>0</v>
      </c>
      <c r="AB2814" s="36">
        <v>2814</v>
      </c>
    </row>
    <row r="2815" spans="27:28" ht="13.5" hidden="1">
      <c r="AA2815" s="188">
        <f>+'ごみ処理概要'!B2815</f>
        <v>0</v>
      </c>
      <c r="AB2815" s="36">
        <v>2815</v>
      </c>
    </row>
    <row r="2816" spans="27:28" ht="13.5" hidden="1">
      <c r="AA2816" s="188">
        <f>+'ごみ処理概要'!B2816</f>
        <v>0</v>
      </c>
      <c r="AB2816" s="36">
        <v>2816</v>
      </c>
    </row>
    <row r="2817" spans="27:28" ht="13.5" hidden="1">
      <c r="AA2817" s="188">
        <f>+'ごみ処理概要'!B2817</f>
        <v>0</v>
      </c>
      <c r="AB2817" s="36">
        <v>2817</v>
      </c>
    </row>
    <row r="2818" spans="27:28" ht="13.5" hidden="1">
      <c r="AA2818" s="188">
        <f>+'ごみ処理概要'!B2818</f>
        <v>0</v>
      </c>
      <c r="AB2818" s="36">
        <v>2818</v>
      </c>
    </row>
    <row r="2819" spans="27:28" ht="13.5" hidden="1">
      <c r="AA2819" s="188">
        <f>+'ごみ処理概要'!B2819</f>
        <v>0</v>
      </c>
      <c r="AB2819" s="36">
        <v>2819</v>
      </c>
    </row>
    <row r="2820" spans="27:28" ht="13.5" hidden="1">
      <c r="AA2820" s="188">
        <f>+'ごみ処理概要'!B2820</f>
        <v>0</v>
      </c>
      <c r="AB2820" s="36">
        <v>2820</v>
      </c>
    </row>
    <row r="2821" spans="27:28" ht="13.5" hidden="1">
      <c r="AA2821" s="188">
        <f>+'ごみ処理概要'!B2821</f>
        <v>0</v>
      </c>
      <c r="AB2821" s="36">
        <v>2821</v>
      </c>
    </row>
    <row r="2822" spans="27:28" ht="13.5" hidden="1">
      <c r="AA2822" s="188">
        <f>+'ごみ処理概要'!B2822</f>
        <v>0</v>
      </c>
      <c r="AB2822" s="36">
        <v>2822</v>
      </c>
    </row>
    <row r="2823" spans="27:28" ht="13.5" hidden="1">
      <c r="AA2823" s="188">
        <f>+'ごみ処理概要'!B2823</f>
        <v>0</v>
      </c>
      <c r="AB2823" s="36">
        <v>2823</v>
      </c>
    </row>
    <row r="2824" spans="27:28" ht="13.5" hidden="1">
      <c r="AA2824" s="188">
        <f>+'ごみ処理概要'!B2824</f>
        <v>0</v>
      </c>
      <c r="AB2824" s="36">
        <v>2824</v>
      </c>
    </row>
    <row r="2825" spans="27:28" ht="13.5" hidden="1">
      <c r="AA2825" s="188">
        <f>+'ごみ処理概要'!B2825</f>
        <v>0</v>
      </c>
      <c r="AB2825" s="36">
        <v>2825</v>
      </c>
    </row>
    <row r="2826" spans="27:28" ht="13.5" hidden="1">
      <c r="AA2826" s="188">
        <f>+'ごみ処理概要'!B2826</f>
        <v>0</v>
      </c>
      <c r="AB2826" s="36">
        <v>2826</v>
      </c>
    </row>
    <row r="2827" spans="27:28" ht="13.5" hidden="1">
      <c r="AA2827" s="188">
        <f>+'ごみ処理概要'!B2827</f>
        <v>0</v>
      </c>
      <c r="AB2827" s="36">
        <v>2827</v>
      </c>
    </row>
    <row r="2828" spans="27:28" ht="13.5" hidden="1">
      <c r="AA2828" s="188">
        <f>+'ごみ処理概要'!B2828</f>
        <v>0</v>
      </c>
      <c r="AB2828" s="36">
        <v>2828</v>
      </c>
    </row>
    <row r="2829" spans="27:28" ht="13.5" hidden="1">
      <c r="AA2829" s="188">
        <f>+'ごみ処理概要'!B2829</f>
        <v>0</v>
      </c>
      <c r="AB2829" s="36">
        <v>2829</v>
      </c>
    </row>
    <row r="2830" spans="27:28" ht="13.5" hidden="1">
      <c r="AA2830" s="188">
        <f>+'ごみ処理概要'!B2830</f>
        <v>0</v>
      </c>
      <c r="AB2830" s="36">
        <v>2830</v>
      </c>
    </row>
    <row r="2831" spans="27:28" ht="13.5" hidden="1">
      <c r="AA2831" s="188">
        <f>+'ごみ処理概要'!B2831</f>
        <v>0</v>
      </c>
      <c r="AB2831" s="36">
        <v>2831</v>
      </c>
    </row>
    <row r="2832" spans="27:28" ht="13.5" hidden="1">
      <c r="AA2832" s="188">
        <f>+'ごみ処理概要'!B2832</f>
        <v>0</v>
      </c>
      <c r="AB2832" s="36">
        <v>2832</v>
      </c>
    </row>
    <row r="2833" spans="27:28" ht="13.5" hidden="1">
      <c r="AA2833" s="188">
        <f>+'ごみ処理概要'!B2833</f>
        <v>0</v>
      </c>
      <c r="AB2833" s="36">
        <v>2833</v>
      </c>
    </row>
    <row r="2834" spans="27:28" ht="13.5" hidden="1">
      <c r="AA2834" s="188">
        <f>+'ごみ処理概要'!B2834</f>
        <v>0</v>
      </c>
      <c r="AB2834" s="36">
        <v>2834</v>
      </c>
    </row>
    <row r="2835" spans="27:28" ht="13.5" hidden="1">
      <c r="AA2835" s="188">
        <f>+'ごみ処理概要'!B2835</f>
        <v>0</v>
      </c>
      <c r="AB2835" s="36">
        <v>2835</v>
      </c>
    </row>
    <row r="2836" spans="27:28" ht="13.5" hidden="1">
      <c r="AA2836" s="188">
        <f>+'ごみ処理概要'!B2836</f>
        <v>0</v>
      </c>
      <c r="AB2836" s="36">
        <v>2836</v>
      </c>
    </row>
    <row r="2837" spans="27:28" ht="13.5" hidden="1">
      <c r="AA2837" s="188">
        <f>+'ごみ処理概要'!B2837</f>
        <v>0</v>
      </c>
      <c r="AB2837" s="36">
        <v>2837</v>
      </c>
    </row>
    <row r="2838" spans="27:28" ht="13.5" hidden="1">
      <c r="AA2838" s="188">
        <f>+'ごみ処理概要'!B2838</f>
        <v>0</v>
      </c>
      <c r="AB2838" s="36">
        <v>2838</v>
      </c>
    </row>
    <row r="2839" spans="27:28" ht="13.5" hidden="1">
      <c r="AA2839" s="188">
        <f>+'ごみ処理概要'!B2839</f>
        <v>0</v>
      </c>
      <c r="AB2839" s="36">
        <v>2839</v>
      </c>
    </row>
    <row r="2840" spans="27:28" ht="13.5" hidden="1">
      <c r="AA2840" s="188">
        <f>+'ごみ処理概要'!B2840</f>
        <v>0</v>
      </c>
      <c r="AB2840" s="36">
        <v>2840</v>
      </c>
    </row>
    <row r="2841" spans="27:28" ht="13.5" hidden="1">
      <c r="AA2841" s="188">
        <f>+'ごみ処理概要'!B2841</f>
        <v>0</v>
      </c>
      <c r="AB2841" s="36">
        <v>2841</v>
      </c>
    </row>
    <row r="2842" spans="27:28" ht="13.5" hidden="1">
      <c r="AA2842" s="188">
        <f>+'ごみ処理概要'!B2842</f>
        <v>0</v>
      </c>
      <c r="AB2842" s="36">
        <v>2842</v>
      </c>
    </row>
    <row r="2843" spans="27:28" ht="13.5" hidden="1">
      <c r="AA2843" s="188">
        <f>+'ごみ処理概要'!B2843</f>
        <v>0</v>
      </c>
      <c r="AB2843" s="36">
        <v>2843</v>
      </c>
    </row>
    <row r="2844" spans="27:28" ht="13.5" hidden="1">
      <c r="AA2844" s="188">
        <f>+'ごみ処理概要'!B2844</f>
        <v>0</v>
      </c>
      <c r="AB2844" s="36">
        <v>2844</v>
      </c>
    </row>
    <row r="2845" spans="27:28" ht="13.5" hidden="1">
      <c r="AA2845" s="188">
        <f>+'ごみ処理概要'!B2845</f>
        <v>0</v>
      </c>
      <c r="AB2845" s="36">
        <v>2845</v>
      </c>
    </row>
    <row r="2846" spans="27:28" ht="13.5" hidden="1">
      <c r="AA2846" s="188">
        <f>+'ごみ処理概要'!B2846</f>
        <v>0</v>
      </c>
      <c r="AB2846" s="36">
        <v>2846</v>
      </c>
    </row>
    <row r="2847" spans="27:28" ht="13.5" hidden="1">
      <c r="AA2847" s="188">
        <f>+'ごみ処理概要'!B2847</f>
        <v>0</v>
      </c>
      <c r="AB2847" s="36">
        <v>2847</v>
      </c>
    </row>
    <row r="2848" spans="27:28" ht="13.5" hidden="1">
      <c r="AA2848" s="188">
        <f>+'ごみ処理概要'!B2848</f>
        <v>0</v>
      </c>
      <c r="AB2848" s="36">
        <v>2848</v>
      </c>
    </row>
    <row r="2849" spans="27:28" ht="13.5" hidden="1">
      <c r="AA2849" s="188">
        <f>+'ごみ処理概要'!B2849</f>
        <v>0</v>
      </c>
      <c r="AB2849" s="36">
        <v>2849</v>
      </c>
    </row>
    <row r="2850" spans="27:28" ht="13.5" hidden="1">
      <c r="AA2850" s="188">
        <f>+'ごみ処理概要'!B2850</f>
        <v>0</v>
      </c>
      <c r="AB2850" s="36">
        <v>2850</v>
      </c>
    </row>
    <row r="2851" spans="27:28" ht="13.5" hidden="1">
      <c r="AA2851" s="188">
        <f>+'ごみ処理概要'!B2851</f>
        <v>0</v>
      </c>
      <c r="AB2851" s="36">
        <v>2851</v>
      </c>
    </row>
    <row r="2852" spans="27:28" ht="13.5" hidden="1">
      <c r="AA2852" s="188">
        <f>+'ごみ処理概要'!B2852</f>
        <v>0</v>
      </c>
      <c r="AB2852" s="36">
        <v>2852</v>
      </c>
    </row>
    <row r="2853" spans="27:28" ht="13.5" hidden="1">
      <c r="AA2853" s="188">
        <f>+'ごみ処理概要'!B2853</f>
        <v>0</v>
      </c>
      <c r="AB2853" s="36">
        <v>2853</v>
      </c>
    </row>
    <row r="2854" spans="27:28" ht="13.5" hidden="1">
      <c r="AA2854" s="188">
        <f>+'ごみ処理概要'!B2854</f>
        <v>0</v>
      </c>
      <c r="AB2854" s="36">
        <v>2854</v>
      </c>
    </row>
    <row r="2855" spans="27:28" ht="13.5" hidden="1">
      <c r="AA2855" s="188">
        <f>+'ごみ処理概要'!B2855</f>
        <v>0</v>
      </c>
      <c r="AB2855" s="36">
        <v>2855</v>
      </c>
    </row>
    <row r="2856" spans="27:28" ht="13.5" hidden="1">
      <c r="AA2856" s="188">
        <f>+'ごみ処理概要'!B2856</f>
        <v>0</v>
      </c>
      <c r="AB2856" s="36">
        <v>2856</v>
      </c>
    </row>
    <row r="2857" spans="27:28" ht="13.5" hidden="1">
      <c r="AA2857" s="188">
        <f>+'ごみ処理概要'!B2857</f>
        <v>0</v>
      </c>
      <c r="AB2857" s="36">
        <v>2857</v>
      </c>
    </row>
    <row r="2858" spans="27:28" ht="13.5" hidden="1">
      <c r="AA2858" s="188">
        <f>+'ごみ処理概要'!B2858</f>
        <v>0</v>
      </c>
      <c r="AB2858" s="36">
        <v>2858</v>
      </c>
    </row>
    <row r="2859" spans="27:28" ht="13.5" hidden="1">
      <c r="AA2859" s="188">
        <f>+'ごみ処理概要'!B2859</f>
        <v>0</v>
      </c>
      <c r="AB2859" s="36">
        <v>2859</v>
      </c>
    </row>
    <row r="2860" spans="27:28" ht="13.5" hidden="1">
      <c r="AA2860" s="188">
        <f>+'ごみ処理概要'!B2860</f>
        <v>0</v>
      </c>
      <c r="AB2860" s="36">
        <v>2860</v>
      </c>
    </row>
    <row r="2861" spans="27:28" ht="13.5" hidden="1">
      <c r="AA2861" s="188">
        <f>+'ごみ処理概要'!B2861</f>
        <v>0</v>
      </c>
      <c r="AB2861" s="36">
        <v>2861</v>
      </c>
    </row>
    <row r="2862" spans="27:28" ht="13.5" hidden="1">
      <c r="AA2862" s="188">
        <f>+'ごみ処理概要'!B2862</f>
        <v>0</v>
      </c>
      <c r="AB2862" s="36">
        <v>2862</v>
      </c>
    </row>
    <row r="2863" spans="27:28" ht="13.5" hidden="1">
      <c r="AA2863" s="188">
        <f>+'ごみ処理概要'!B2863</f>
        <v>0</v>
      </c>
      <c r="AB2863" s="36">
        <v>2863</v>
      </c>
    </row>
    <row r="2864" spans="27:28" ht="13.5" hidden="1">
      <c r="AA2864" s="188">
        <f>+'ごみ処理概要'!B2864</f>
        <v>0</v>
      </c>
      <c r="AB2864" s="36">
        <v>2864</v>
      </c>
    </row>
    <row r="2865" spans="27:28" ht="13.5" hidden="1">
      <c r="AA2865" s="188">
        <f>+'ごみ処理概要'!B2865</f>
        <v>0</v>
      </c>
      <c r="AB2865" s="36">
        <v>2865</v>
      </c>
    </row>
    <row r="2866" spans="27:28" ht="13.5" hidden="1">
      <c r="AA2866" s="188">
        <f>+'ごみ処理概要'!B2866</f>
        <v>0</v>
      </c>
      <c r="AB2866" s="36">
        <v>2866</v>
      </c>
    </row>
    <row r="2867" spans="27:28" ht="13.5" hidden="1">
      <c r="AA2867" s="188">
        <f>+'ごみ処理概要'!B2867</f>
        <v>0</v>
      </c>
      <c r="AB2867" s="36">
        <v>2867</v>
      </c>
    </row>
    <row r="2868" spans="27:28" ht="13.5" hidden="1">
      <c r="AA2868" s="188">
        <f>+'ごみ処理概要'!B2868</f>
        <v>0</v>
      </c>
      <c r="AB2868" s="36">
        <v>2868</v>
      </c>
    </row>
    <row r="2869" spans="27:28" ht="13.5" hidden="1">
      <c r="AA2869" s="188">
        <f>+'ごみ処理概要'!B2869</f>
        <v>0</v>
      </c>
      <c r="AB2869" s="36">
        <v>2869</v>
      </c>
    </row>
    <row r="2870" spans="27:28" ht="13.5" hidden="1">
      <c r="AA2870" s="188">
        <f>+'ごみ処理概要'!B2870</f>
        <v>0</v>
      </c>
      <c r="AB2870" s="36">
        <v>2870</v>
      </c>
    </row>
    <row r="2871" spans="27:28" ht="13.5" hidden="1">
      <c r="AA2871" s="188">
        <f>+'ごみ処理概要'!B2871</f>
        <v>0</v>
      </c>
      <c r="AB2871" s="36">
        <v>2871</v>
      </c>
    </row>
    <row r="2872" spans="27:28" ht="13.5" hidden="1">
      <c r="AA2872" s="188">
        <f>+'ごみ処理概要'!B2872</f>
        <v>0</v>
      </c>
      <c r="AB2872" s="36">
        <v>2872</v>
      </c>
    </row>
    <row r="2873" spans="27:28" ht="13.5" hidden="1">
      <c r="AA2873" s="188">
        <f>+'ごみ処理概要'!B2873</f>
        <v>0</v>
      </c>
      <c r="AB2873" s="36">
        <v>2873</v>
      </c>
    </row>
    <row r="2874" spans="27:28" ht="13.5" hidden="1">
      <c r="AA2874" s="188">
        <f>+'ごみ処理概要'!B2874</f>
        <v>0</v>
      </c>
      <c r="AB2874" s="36">
        <v>2874</v>
      </c>
    </row>
    <row r="2875" spans="27:28" ht="13.5" hidden="1">
      <c r="AA2875" s="188">
        <f>+'ごみ処理概要'!B2875</f>
        <v>0</v>
      </c>
      <c r="AB2875" s="36">
        <v>2875</v>
      </c>
    </row>
    <row r="2876" spans="27:28" ht="13.5" hidden="1">
      <c r="AA2876" s="188">
        <f>+'ごみ処理概要'!B2876</f>
        <v>0</v>
      </c>
      <c r="AB2876" s="36">
        <v>2876</v>
      </c>
    </row>
    <row r="2877" spans="27:28" ht="13.5" hidden="1">
      <c r="AA2877" s="188">
        <f>+'ごみ処理概要'!B2877</f>
        <v>0</v>
      </c>
      <c r="AB2877" s="36">
        <v>2877</v>
      </c>
    </row>
    <row r="2878" spans="27:28" ht="13.5" hidden="1">
      <c r="AA2878" s="188">
        <f>+'ごみ処理概要'!B2878</f>
        <v>0</v>
      </c>
      <c r="AB2878" s="36">
        <v>2878</v>
      </c>
    </row>
    <row r="2879" spans="27:28" ht="13.5" hidden="1">
      <c r="AA2879" s="188">
        <f>+'ごみ処理概要'!B2879</f>
        <v>0</v>
      </c>
      <c r="AB2879" s="36">
        <v>2879</v>
      </c>
    </row>
    <row r="2880" spans="27:28" ht="13.5" hidden="1">
      <c r="AA2880" s="188">
        <f>+'ごみ処理概要'!B2880</f>
        <v>0</v>
      </c>
      <c r="AB2880" s="36">
        <v>2880</v>
      </c>
    </row>
    <row r="2881" spans="27:28" ht="13.5" hidden="1">
      <c r="AA2881" s="188">
        <f>+'ごみ処理概要'!B2881</f>
        <v>0</v>
      </c>
      <c r="AB2881" s="36">
        <v>2881</v>
      </c>
    </row>
    <row r="2882" spans="27:28" ht="13.5" hidden="1">
      <c r="AA2882" s="188">
        <f>+'ごみ処理概要'!B2882</f>
        <v>0</v>
      </c>
      <c r="AB2882" s="36">
        <v>2882</v>
      </c>
    </row>
    <row r="2883" spans="27:28" ht="13.5" hidden="1">
      <c r="AA2883" s="188">
        <f>+'ごみ処理概要'!B2883</f>
        <v>0</v>
      </c>
      <c r="AB2883" s="36">
        <v>2883</v>
      </c>
    </row>
    <row r="2884" spans="27:28" ht="13.5" hidden="1">
      <c r="AA2884" s="188">
        <f>+'ごみ処理概要'!B2884</f>
        <v>0</v>
      </c>
      <c r="AB2884" s="36">
        <v>2884</v>
      </c>
    </row>
    <row r="2885" spans="27:28" ht="13.5" hidden="1">
      <c r="AA2885" s="188">
        <f>+'ごみ処理概要'!B2885</f>
        <v>0</v>
      </c>
      <c r="AB2885" s="36">
        <v>2885</v>
      </c>
    </row>
    <row r="2886" spans="27:28" ht="13.5" hidden="1">
      <c r="AA2886" s="188">
        <f>+'ごみ処理概要'!B2886</f>
        <v>0</v>
      </c>
      <c r="AB2886" s="36">
        <v>2886</v>
      </c>
    </row>
    <row r="2887" spans="27:28" ht="13.5" hidden="1">
      <c r="AA2887" s="188">
        <f>+'ごみ処理概要'!B2887</f>
        <v>0</v>
      </c>
      <c r="AB2887" s="36">
        <v>2887</v>
      </c>
    </row>
    <row r="2888" spans="27:28" ht="13.5" hidden="1">
      <c r="AA2888" s="188">
        <f>+'ごみ処理概要'!B2888</f>
        <v>0</v>
      </c>
      <c r="AB2888" s="36">
        <v>2888</v>
      </c>
    </row>
    <row r="2889" spans="27:28" ht="13.5" hidden="1">
      <c r="AA2889" s="188">
        <f>+'ごみ処理概要'!B2889</f>
        <v>0</v>
      </c>
      <c r="AB2889" s="36">
        <v>2889</v>
      </c>
    </row>
    <row r="2890" spans="27:28" ht="13.5" hidden="1">
      <c r="AA2890" s="188">
        <f>+'ごみ処理概要'!B2890</f>
        <v>0</v>
      </c>
      <c r="AB2890" s="36">
        <v>2890</v>
      </c>
    </row>
    <row r="2891" spans="27:28" ht="13.5" hidden="1">
      <c r="AA2891" s="188">
        <f>+'ごみ処理概要'!B2891</f>
        <v>0</v>
      </c>
      <c r="AB2891" s="36">
        <v>2891</v>
      </c>
    </row>
    <row r="2892" spans="27:28" ht="13.5" hidden="1">
      <c r="AA2892" s="188">
        <f>+'ごみ処理概要'!B2892</f>
        <v>0</v>
      </c>
      <c r="AB2892" s="36">
        <v>2892</v>
      </c>
    </row>
    <row r="2893" spans="27:28" ht="13.5" hidden="1">
      <c r="AA2893" s="188">
        <f>+'ごみ処理概要'!B2893</f>
        <v>0</v>
      </c>
      <c r="AB2893" s="36">
        <v>2893</v>
      </c>
    </row>
    <row r="2894" spans="27:28" ht="13.5" hidden="1">
      <c r="AA2894" s="188">
        <f>+'ごみ処理概要'!B2894</f>
        <v>0</v>
      </c>
      <c r="AB2894" s="36">
        <v>2894</v>
      </c>
    </row>
    <row r="2895" spans="27:28" ht="13.5" hidden="1">
      <c r="AA2895" s="188">
        <f>+'ごみ処理概要'!B2895</f>
        <v>0</v>
      </c>
      <c r="AB2895" s="36">
        <v>2895</v>
      </c>
    </row>
    <row r="2896" spans="27:28" ht="13.5" hidden="1">
      <c r="AA2896" s="188">
        <f>+'ごみ処理概要'!B2896</f>
        <v>0</v>
      </c>
      <c r="AB2896" s="36">
        <v>2896</v>
      </c>
    </row>
    <row r="2897" spans="27:28" ht="13.5" hidden="1">
      <c r="AA2897" s="188">
        <f>+'ごみ処理概要'!B2897</f>
        <v>0</v>
      </c>
      <c r="AB2897" s="36">
        <v>2897</v>
      </c>
    </row>
    <row r="2898" spans="27:28" ht="13.5" hidden="1">
      <c r="AA2898" s="188">
        <f>+'ごみ処理概要'!B2898</f>
        <v>0</v>
      </c>
      <c r="AB2898" s="36">
        <v>2898</v>
      </c>
    </row>
    <row r="2899" spans="27:28" ht="13.5" hidden="1">
      <c r="AA2899" s="188">
        <f>+'ごみ処理概要'!B2899</f>
        <v>0</v>
      </c>
      <c r="AB2899" s="36">
        <v>2899</v>
      </c>
    </row>
    <row r="2900" spans="27:28" ht="13.5" hidden="1">
      <c r="AA2900" s="188">
        <f>+'ごみ処理概要'!B2900</f>
        <v>0</v>
      </c>
      <c r="AB2900" s="36">
        <v>2900</v>
      </c>
    </row>
    <row r="2901" spans="27:28" ht="13.5" hidden="1">
      <c r="AA2901" s="188">
        <f>+'ごみ処理概要'!B2901</f>
        <v>0</v>
      </c>
      <c r="AB2901" s="36">
        <v>2901</v>
      </c>
    </row>
    <row r="2902" spans="27:28" ht="13.5" hidden="1">
      <c r="AA2902" s="188">
        <f>+'ごみ処理概要'!B2902</f>
        <v>0</v>
      </c>
      <c r="AB2902" s="36">
        <v>2902</v>
      </c>
    </row>
    <row r="2903" spans="27:28" ht="13.5" hidden="1">
      <c r="AA2903" s="188">
        <f>+'ごみ処理概要'!B2903</f>
        <v>0</v>
      </c>
      <c r="AB2903" s="36">
        <v>2903</v>
      </c>
    </row>
    <row r="2904" spans="27:28" ht="13.5" hidden="1">
      <c r="AA2904" s="188">
        <f>+'ごみ処理概要'!B2904</f>
        <v>0</v>
      </c>
      <c r="AB2904" s="36">
        <v>2904</v>
      </c>
    </row>
    <row r="2905" spans="27:28" ht="13.5" hidden="1">
      <c r="AA2905" s="188">
        <f>+'ごみ処理概要'!B2905</f>
        <v>0</v>
      </c>
      <c r="AB2905" s="36">
        <v>2905</v>
      </c>
    </row>
    <row r="2906" spans="27:28" ht="13.5" hidden="1">
      <c r="AA2906" s="188">
        <f>+'ごみ処理概要'!B2906</f>
        <v>0</v>
      </c>
      <c r="AB2906" s="36">
        <v>2906</v>
      </c>
    </row>
    <row r="2907" spans="27:28" ht="13.5" hidden="1">
      <c r="AA2907" s="188">
        <f>+'ごみ処理概要'!B2907</f>
        <v>0</v>
      </c>
      <c r="AB2907" s="36">
        <v>2907</v>
      </c>
    </row>
    <row r="2908" spans="27:28" ht="13.5" hidden="1">
      <c r="AA2908" s="188">
        <f>+'ごみ処理概要'!B2908</f>
        <v>0</v>
      </c>
      <c r="AB2908" s="36">
        <v>2908</v>
      </c>
    </row>
    <row r="2909" spans="27:28" ht="13.5" hidden="1">
      <c r="AA2909" s="188">
        <f>+'ごみ処理概要'!B2909</f>
        <v>0</v>
      </c>
      <c r="AB2909" s="36">
        <v>2909</v>
      </c>
    </row>
    <row r="2910" spans="27:28" ht="13.5" hidden="1">
      <c r="AA2910" s="188">
        <f>+'ごみ処理概要'!B2910</f>
        <v>0</v>
      </c>
      <c r="AB2910" s="36">
        <v>2910</v>
      </c>
    </row>
    <row r="2911" spans="27:28" ht="13.5" hidden="1">
      <c r="AA2911" s="188">
        <f>+'ごみ処理概要'!B2911</f>
        <v>0</v>
      </c>
      <c r="AB2911" s="36">
        <v>2911</v>
      </c>
    </row>
    <row r="2912" spans="27:28" ht="13.5" hidden="1">
      <c r="AA2912" s="188">
        <f>+'ごみ処理概要'!B2912</f>
        <v>0</v>
      </c>
      <c r="AB2912" s="36">
        <v>2912</v>
      </c>
    </row>
    <row r="2913" spans="27:28" ht="13.5" hidden="1">
      <c r="AA2913" s="188">
        <f>+'ごみ処理概要'!B2913</f>
        <v>0</v>
      </c>
      <c r="AB2913" s="36">
        <v>2913</v>
      </c>
    </row>
    <row r="2914" spans="27:28" ht="13.5" hidden="1">
      <c r="AA2914" s="188">
        <f>+'ごみ処理概要'!B2914</f>
        <v>0</v>
      </c>
      <c r="AB2914" s="36">
        <v>2914</v>
      </c>
    </row>
    <row r="2915" spans="27:28" ht="13.5" hidden="1">
      <c r="AA2915" s="188">
        <f>+'ごみ処理概要'!B2915</f>
        <v>0</v>
      </c>
      <c r="AB2915" s="36">
        <v>2915</v>
      </c>
    </row>
    <row r="2916" spans="27:28" ht="13.5" hidden="1">
      <c r="AA2916" s="188">
        <f>+'ごみ処理概要'!B2916</f>
        <v>0</v>
      </c>
      <c r="AB2916" s="36">
        <v>2916</v>
      </c>
    </row>
    <row r="2917" spans="27:28" ht="13.5" hidden="1">
      <c r="AA2917" s="188">
        <f>+'ごみ処理概要'!B2917</f>
        <v>0</v>
      </c>
      <c r="AB2917" s="36">
        <v>2917</v>
      </c>
    </row>
    <row r="2918" spans="27:28" ht="13.5" hidden="1">
      <c r="AA2918" s="188">
        <f>+'ごみ処理概要'!B2918</f>
        <v>0</v>
      </c>
      <c r="AB2918" s="36">
        <v>2918</v>
      </c>
    </row>
    <row r="2919" spans="27:28" ht="13.5" hidden="1">
      <c r="AA2919" s="188">
        <f>+'ごみ処理概要'!B2919</f>
        <v>0</v>
      </c>
      <c r="AB2919" s="36">
        <v>2919</v>
      </c>
    </row>
    <row r="2920" spans="27:28" ht="13.5" hidden="1">
      <c r="AA2920" s="188">
        <f>+'ごみ処理概要'!B2920</f>
        <v>0</v>
      </c>
      <c r="AB2920" s="36">
        <v>2920</v>
      </c>
    </row>
    <row r="2921" spans="27:28" ht="13.5" hidden="1">
      <c r="AA2921" s="188">
        <f>+'ごみ処理概要'!B2921</f>
        <v>0</v>
      </c>
      <c r="AB2921" s="36">
        <v>2921</v>
      </c>
    </row>
    <row r="2922" spans="27:28" ht="13.5" hidden="1">
      <c r="AA2922" s="188">
        <f>+'ごみ処理概要'!B2922</f>
        <v>0</v>
      </c>
      <c r="AB2922" s="36">
        <v>2922</v>
      </c>
    </row>
    <row r="2923" spans="27:28" ht="13.5" hidden="1">
      <c r="AA2923" s="188">
        <f>+'ごみ処理概要'!B2923</f>
        <v>0</v>
      </c>
      <c r="AB2923" s="36">
        <v>2923</v>
      </c>
    </row>
    <row r="2924" spans="27:28" ht="13.5" hidden="1">
      <c r="AA2924" s="188">
        <f>+'ごみ処理概要'!B2924</f>
        <v>0</v>
      </c>
      <c r="AB2924" s="36">
        <v>2924</v>
      </c>
    </row>
    <row r="2925" spans="27:28" ht="13.5" hidden="1">
      <c r="AA2925" s="188">
        <f>+'ごみ処理概要'!B2925</f>
        <v>0</v>
      </c>
      <c r="AB2925" s="36">
        <v>2925</v>
      </c>
    </row>
    <row r="2926" spans="27:28" ht="13.5" hidden="1">
      <c r="AA2926" s="188">
        <f>+'ごみ処理概要'!B2926</f>
        <v>0</v>
      </c>
      <c r="AB2926" s="36">
        <v>2926</v>
      </c>
    </row>
    <row r="2927" spans="27:28" ht="13.5" hidden="1">
      <c r="AA2927" s="188">
        <f>+'ごみ処理概要'!B2927</f>
        <v>0</v>
      </c>
      <c r="AB2927" s="36">
        <v>2927</v>
      </c>
    </row>
    <row r="2928" spans="27:28" ht="13.5" hidden="1">
      <c r="AA2928" s="188">
        <f>+'ごみ処理概要'!B2928</f>
        <v>0</v>
      </c>
      <c r="AB2928" s="36">
        <v>2928</v>
      </c>
    </row>
    <row r="2929" spans="27:28" ht="13.5" hidden="1">
      <c r="AA2929" s="188">
        <f>+'ごみ処理概要'!B2929</f>
        <v>0</v>
      </c>
      <c r="AB2929" s="36">
        <v>2929</v>
      </c>
    </row>
    <row r="2930" spans="27:28" ht="13.5" hidden="1">
      <c r="AA2930" s="188">
        <f>+'ごみ処理概要'!B2930</f>
        <v>0</v>
      </c>
      <c r="AB2930" s="36">
        <v>2930</v>
      </c>
    </row>
    <row r="2931" spans="27:28" ht="13.5" hidden="1">
      <c r="AA2931" s="188">
        <f>+'ごみ処理概要'!B2931</f>
        <v>0</v>
      </c>
      <c r="AB2931" s="36">
        <v>2931</v>
      </c>
    </row>
    <row r="2932" spans="27:28" ht="13.5" hidden="1">
      <c r="AA2932" s="188">
        <f>+'ごみ処理概要'!B2932</f>
        <v>0</v>
      </c>
      <c r="AB2932" s="36">
        <v>2932</v>
      </c>
    </row>
    <row r="2933" spans="27:28" ht="13.5" hidden="1">
      <c r="AA2933" s="188">
        <f>+'ごみ処理概要'!B2933</f>
        <v>0</v>
      </c>
      <c r="AB2933" s="36">
        <v>2933</v>
      </c>
    </row>
    <row r="2934" spans="27:28" ht="13.5" hidden="1">
      <c r="AA2934" s="188">
        <f>+'ごみ処理概要'!B2934</f>
        <v>0</v>
      </c>
      <c r="AB2934" s="36">
        <v>2934</v>
      </c>
    </row>
    <row r="2935" spans="27:28" ht="13.5" hidden="1">
      <c r="AA2935" s="188">
        <f>+'ごみ処理概要'!B2935</f>
        <v>0</v>
      </c>
      <c r="AB2935" s="36">
        <v>2935</v>
      </c>
    </row>
    <row r="2936" spans="27:28" ht="13.5" hidden="1">
      <c r="AA2936" s="188">
        <f>+'ごみ処理概要'!B2936</f>
        <v>0</v>
      </c>
      <c r="AB2936" s="36">
        <v>2936</v>
      </c>
    </row>
    <row r="2937" spans="27:28" ht="13.5" hidden="1">
      <c r="AA2937" s="188">
        <f>+'ごみ処理概要'!B2937</f>
        <v>0</v>
      </c>
      <c r="AB2937" s="36">
        <v>2937</v>
      </c>
    </row>
    <row r="2938" spans="27:28" ht="13.5" hidden="1">
      <c r="AA2938" s="188">
        <f>+'ごみ処理概要'!B2938</f>
        <v>0</v>
      </c>
      <c r="AB2938" s="36">
        <v>2938</v>
      </c>
    </row>
    <row r="2939" spans="27:28" ht="13.5" hidden="1">
      <c r="AA2939" s="188">
        <f>+'ごみ処理概要'!B2939</f>
        <v>0</v>
      </c>
      <c r="AB2939" s="36">
        <v>2939</v>
      </c>
    </row>
    <row r="2940" spans="27:28" ht="13.5" hidden="1">
      <c r="AA2940" s="188">
        <f>+'ごみ処理概要'!B2940</f>
        <v>0</v>
      </c>
      <c r="AB2940" s="36">
        <v>2940</v>
      </c>
    </row>
    <row r="2941" spans="27:28" ht="13.5" hidden="1">
      <c r="AA2941" s="188">
        <f>+'ごみ処理概要'!B2941</f>
        <v>0</v>
      </c>
      <c r="AB2941" s="36">
        <v>2941</v>
      </c>
    </row>
    <row r="2942" spans="27:28" ht="13.5" hidden="1">
      <c r="AA2942" s="188">
        <f>+'ごみ処理概要'!B2942</f>
        <v>0</v>
      </c>
      <c r="AB2942" s="36">
        <v>2942</v>
      </c>
    </row>
    <row r="2943" spans="27:28" ht="13.5" hidden="1">
      <c r="AA2943" s="188">
        <f>+'ごみ処理概要'!B2943</f>
        <v>0</v>
      </c>
      <c r="AB2943" s="36">
        <v>2943</v>
      </c>
    </row>
    <row r="2944" spans="27:28" ht="13.5" hidden="1">
      <c r="AA2944" s="188">
        <f>+'ごみ処理概要'!B2944</f>
        <v>0</v>
      </c>
      <c r="AB2944" s="36">
        <v>2944</v>
      </c>
    </row>
    <row r="2945" spans="27:28" ht="13.5" hidden="1">
      <c r="AA2945" s="188">
        <f>+'ごみ処理概要'!B2945</f>
        <v>0</v>
      </c>
      <c r="AB2945" s="36">
        <v>2945</v>
      </c>
    </row>
    <row r="2946" spans="27:28" ht="13.5" hidden="1">
      <c r="AA2946" s="188">
        <f>+'ごみ処理概要'!B2946</f>
        <v>0</v>
      </c>
      <c r="AB2946" s="36">
        <v>2946</v>
      </c>
    </row>
    <row r="2947" spans="27:28" ht="13.5" hidden="1">
      <c r="AA2947" s="188">
        <f>+'ごみ処理概要'!B2947</f>
        <v>0</v>
      </c>
      <c r="AB2947" s="36">
        <v>2947</v>
      </c>
    </row>
    <row r="2948" spans="27:28" ht="13.5" hidden="1">
      <c r="AA2948" s="188">
        <f>+'ごみ処理概要'!B2948</f>
        <v>0</v>
      </c>
      <c r="AB2948" s="36">
        <v>2948</v>
      </c>
    </row>
    <row r="2949" spans="27:28" ht="13.5" hidden="1">
      <c r="AA2949" s="188">
        <f>+'ごみ処理概要'!B2949</f>
        <v>0</v>
      </c>
      <c r="AB2949" s="36">
        <v>2949</v>
      </c>
    </row>
    <row r="2950" spans="27:28" ht="13.5" hidden="1">
      <c r="AA2950" s="188">
        <f>+'ごみ処理概要'!B2950</f>
        <v>0</v>
      </c>
      <c r="AB2950" s="36">
        <v>2950</v>
      </c>
    </row>
    <row r="2951" spans="27:28" ht="13.5" hidden="1">
      <c r="AA2951" s="188">
        <f>+'ごみ処理概要'!B2951</f>
        <v>0</v>
      </c>
      <c r="AB2951" s="36">
        <v>2951</v>
      </c>
    </row>
    <row r="2952" spans="27:28" ht="13.5" hidden="1">
      <c r="AA2952" s="188">
        <f>+'ごみ処理概要'!B2952</f>
        <v>0</v>
      </c>
      <c r="AB2952" s="36">
        <v>2952</v>
      </c>
    </row>
    <row r="2953" spans="27:28" ht="13.5" hidden="1">
      <c r="AA2953" s="188">
        <f>+'ごみ処理概要'!B2953</f>
        <v>0</v>
      </c>
      <c r="AB2953" s="36">
        <v>2953</v>
      </c>
    </row>
    <row r="2954" spans="27:28" ht="13.5" hidden="1">
      <c r="AA2954" s="188">
        <f>+'ごみ処理概要'!B2954</f>
        <v>0</v>
      </c>
      <c r="AB2954" s="36">
        <v>2954</v>
      </c>
    </row>
    <row r="2955" spans="27:28" ht="13.5" hidden="1">
      <c r="AA2955" s="188">
        <f>+'ごみ処理概要'!B2955</f>
        <v>0</v>
      </c>
      <c r="AB2955" s="36">
        <v>2955</v>
      </c>
    </row>
    <row r="2956" spans="27:28" ht="13.5" hidden="1">
      <c r="AA2956" s="188">
        <f>+'ごみ処理概要'!B2956</f>
        <v>0</v>
      </c>
      <c r="AB2956" s="36">
        <v>2956</v>
      </c>
    </row>
    <row r="2957" spans="27:28" ht="13.5" hidden="1">
      <c r="AA2957" s="188">
        <f>+'ごみ処理概要'!B2957</f>
        <v>0</v>
      </c>
      <c r="AB2957" s="36">
        <v>2957</v>
      </c>
    </row>
    <row r="2958" spans="27:28" ht="13.5" hidden="1">
      <c r="AA2958" s="188">
        <f>+'ごみ処理概要'!B2958</f>
        <v>0</v>
      </c>
      <c r="AB2958" s="36">
        <v>2958</v>
      </c>
    </row>
    <row r="2959" spans="27:28" ht="13.5" hidden="1">
      <c r="AA2959" s="188">
        <f>+'ごみ処理概要'!B2959</f>
        <v>0</v>
      </c>
      <c r="AB2959" s="36">
        <v>2959</v>
      </c>
    </row>
    <row r="2960" spans="27:28" ht="13.5" hidden="1">
      <c r="AA2960" s="188">
        <f>+'ごみ処理概要'!B2960</f>
        <v>0</v>
      </c>
      <c r="AB2960" s="36">
        <v>2960</v>
      </c>
    </row>
    <row r="2961" spans="27:28" ht="13.5" hidden="1">
      <c r="AA2961" s="188">
        <f>+'ごみ処理概要'!B2961</f>
        <v>0</v>
      </c>
      <c r="AB2961" s="36">
        <v>2961</v>
      </c>
    </row>
    <row r="2962" spans="27:28" ht="13.5" hidden="1">
      <c r="AA2962" s="188">
        <f>+'ごみ処理概要'!B2962</f>
        <v>0</v>
      </c>
      <c r="AB2962" s="36">
        <v>2962</v>
      </c>
    </row>
    <row r="2963" spans="27:28" ht="13.5" hidden="1">
      <c r="AA2963" s="188">
        <f>+'ごみ処理概要'!B2963</f>
        <v>0</v>
      </c>
      <c r="AB2963" s="36">
        <v>2963</v>
      </c>
    </row>
    <row r="2964" spans="27:28" ht="13.5" hidden="1">
      <c r="AA2964" s="188">
        <f>+'ごみ処理概要'!B2964</f>
        <v>0</v>
      </c>
      <c r="AB2964" s="36">
        <v>2964</v>
      </c>
    </row>
    <row r="2965" spans="27:28" ht="13.5" hidden="1">
      <c r="AA2965" s="188">
        <f>+'ごみ処理概要'!B2965</f>
        <v>0</v>
      </c>
      <c r="AB2965" s="36">
        <v>2965</v>
      </c>
    </row>
    <row r="2966" spans="27:28" ht="13.5" hidden="1">
      <c r="AA2966" s="188">
        <f>+'ごみ処理概要'!B2966</f>
        <v>0</v>
      </c>
      <c r="AB2966" s="36">
        <v>2966</v>
      </c>
    </row>
    <row r="2967" spans="27:28" ht="13.5" hidden="1">
      <c r="AA2967" s="188">
        <f>+'ごみ処理概要'!B2967</f>
        <v>0</v>
      </c>
      <c r="AB2967" s="36">
        <v>2967</v>
      </c>
    </row>
    <row r="2968" spans="27:28" ht="13.5" hidden="1">
      <c r="AA2968" s="188">
        <f>+'ごみ処理概要'!B2968</f>
        <v>0</v>
      </c>
      <c r="AB2968" s="36">
        <v>2968</v>
      </c>
    </row>
    <row r="2969" spans="27:28" ht="13.5" hidden="1">
      <c r="AA2969" s="188">
        <f>+'ごみ処理概要'!B2969</f>
        <v>0</v>
      </c>
      <c r="AB2969" s="36">
        <v>2969</v>
      </c>
    </row>
    <row r="2970" spans="27:28" ht="13.5" hidden="1">
      <c r="AA2970" s="188">
        <f>+'ごみ処理概要'!B2970</f>
        <v>0</v>
      </c>
      <c r="AB2970" s="36">
        <v>2970</v>
      </c>
    </row>
    <row r="2971" spans="27:28" ht="13.5" hidden="1">
      <c r="AA2971" s="188">
        <f>+'ごみ処理概要'!B2971</f>
        <v>0</v>
      </c>
      <c r="AB2971" s="36">
        <v>2971</v>
      </c>
    </row>
    <row r="2972" spans="27:28" ht="13.5" hidden="1">
      <c r="AA2972" s="188">
        <f>+'ごみ処理概要'!B2972</f>
        <v>0</v>
      </c>
      <c r="AB2972" s="36">
        <v>2972</v>
      </c>
    </row>
    <row r="2973" spans="27:28" ht="13.5" hidden="1">
      <c r="AA2973" s="188">
        <f>+'ごみ処理概要'!B2973</f>
        <v>0</v>
      </c>
      <c r="AB2973" s="36">
        <v>2973</v>
      </c>
    </row>
    <row r="2974" spans="27:28" ht="13.5" hidden="1">
      <c r="AA2974" s="188">
        <f>+'ごみ処理概要'!B2974</f>
        <v>0</v>
      </c>
      <c r="AB2974" s="36">
        <v>2974</v>
      </c>
    </row>
    <row r="2975" spans="27:28" ht="13.5" hidden="1">
      <c r="AA2975" s="188">
        <f>+'ごみ処理概要'!B2975</f>
        <v>0</v>
      </c>
      <c r="AB2975" s="36">
        <v>2975</v>
      </c>
    </row>
    <row r="2976" spans="27:28" ht="13.5" hidden="1">
      <c r="AA2976" s="188">
        <f>+'ごみ処理概要'!B2976</f>
        <v>0</v>
      </c>
      <c r="AB2976" s="36">
        <v>2976</v>
      </c>
    </row>
    <row r="2977" spans="27:28" ht="13.5" hidden="1">
      <c r="AA2977" s="188">
        <f>+'ごみ処理概要'!B2977</f>
        <v>0</v>
      </c>
      <c r="AB2977" s="36">
        <v>2977</v>
      </c>
    </row>
    <row r="2978" spans="27:28" ht="13.5" hidden="1">
      <c r="AA2978" s="188">
        <f>+'ごみ処理概要'!B2978</f>
        <v>0</v>
      </c>
      <c r="AB2978" s="36">
        <v>2978</v>
      </c>
    </row>
    <row r="2979" spans="27:28" ht="13.5" hidden="1">
      <c r="AA2979" s="188">
        <f>+'ごみ処理概要'!B2979</f>
        <v>0</v>
      </c>
      <c r="AB2979" s="36">
        <v>2979</v>
      </c>
    </row>
    <row r="2980" spans="27:28" ht="13.5" hidden="1">
      <c r="AA2980" s="188">
        <f>+'ごみ処理概要'!B2980</f>
        <v>0</v>
      </c>
      <c r="AB2980" s="36">
        <v>2980</v>
      </c>
    </row>
    <row r="2981" spans="27:28" ht="13.5" hidden="1">
      <c r="AA2981" s="188">
        <f>+'ごみ処理概要'!B2981</f>
        <v>0</v>
      </c>
      <c r="AB2981" s="36">
        <v>2981</v>
      </c>
    </row>
    <row r="2982" spans="27:28" ht="13.5" hidden="1">
      <c r="AA2982" s="188">
        <f>+'ごみ処理概要'!B2982</f>
        <v>0</v>
      </c>
      <c r="AB2982" s="36">
        <v>2982</v>
      </c>
    </row>
    <row r="2983" spans="27:28" ht="13.5" hidden="1">
      <c r="AA2983" s="188">
        <f>+'ごみ処理概要'!B2983</f>
        <v>0</v>
      </c>
      <c r="AB2983" s="36">
        <v>2983</v>
      </c>
    </row>
    <row r="2984" spans="27:28" ht="13.5" hidden="1">
      <c r="AA2984" s="188">
        <f>+'ごみ処理概要'!B2984</f>
        <v>0</v>
      </c>
      <c r="AB2984" s="36">
        <v>2984</v>
      </c>
    </row>
    <row r="2985" spans="27:28" ht="13.5" hidden="1">
      <c r="AA2985" s="188">
        <f>+'ごみ処理概要'!B2985</f>
        <v>0</v>
      </c>
      <c r="AB2985" s="36">
        <v>2985</v>
      </c>
    </row>
    <row r="2986" spans="27:28" ht="13.5" hidden="1">
      <c r="AA2986" s="188">
        <f>+'ごみ処理概要'!B2986</f>
        <v>0</v>
      </c>
      <c r="AB2986" s="36">
        <v>2986</v>
      </c>
    </row>
    <row r="2987" spans="27:28" ht="13.5" hidden="1">
      <c r="AA2987" s="188">
        <f>+'ごみ処理概要'!B2987</f>
        <v>0</v>
      </c>
      <c r="AB2987" s="36">
        <v>2987</v>
      </c>
    </row>
    <row r="2988" spans="27:28" ht="13.5" hidden="1">
      <c r="AA2988" s="188">
        <f>+'ごみ処理概要'!B2988</f>
        <v>0</v>
      </c>
      <c r="AB2988" s="36">
        <v>2988</v>
      </c>
    </row>
    <row r="2989" spans="27:28" ht="13.5" hidden="1">
      <c r="AA2989" s="188">
        <f>+'ごみ処理概要'!B2989</f>
        <v>0</v>
      </c>
      <c r="AB2989" s="36">
        <v>2989</v>
      </c>
    </row>
    <row r="2990" spans="27:28" ht="13.5" hidden="1">
      <c r="AA2990" s="188">
        <f>+'ごみ処理概要'!B2990</f>
        <v>0</v>
      </c>
      <c r="AB2990" s="36">
        <v>2990</v>
      </c>
    </row>
    <row r="2991" spans="27:28" ht="13.5" hidden="1">
      <c r="AA2991" s="188">
        <f>+'ごみ処理概要'!B2991</f>
        <v>0</v>
      </c>
      <c r="AB2991" s="36">
        <v>2991</v>
      </c>
    </row>
    <row r="2992" spans="27:28" ht="13.5" hidden="1">
      <c r="AA2992" s="188">
        <f>+'ごみ処理概要'!B2992</f>
        <v>0</v>
      </c>
      <c r="AB2992" s="36">
        <v>2992</v>
      </c>
    </row>
    <row r="2993" spans="27:28" ht="13.5" hidden="1">
      <c r="AA2993" s="188">
        <f>+'ごみ処理概要'!B2993</f>
        <v>0</v>
      </c>
      <c r="AB2993" s="36">
        <v>2993</v>
      </c>
    </row>
    <row r="2994" spans="27:28" ht="13.5" hidden="1">
      <c r="AA2994" s="188">
        <f>+'ごみ処理概要'!B2994</f>
        <v>0</v>
      </c>
      <c r="AB2994" s="36">
        <v>2994</v>
      </c>
    </row>
    <row r="2995" spans="27:28" ht="13.5" hidden="1">
      <c r="AA2995" s="188">
        <f>+'ごみ処理概要'!B2995</f>
        <v>0</v>
      </c>
      <c r="AB2995" s="36">
        <v>2995</v>
      </c>
    </row>
    <row r="2996" spans="27:28" ht="13.5" hidden="1">
      <c r="AA2996" s="188">
        <f>+'ごみ処理概要'!B2996</f>
        <v>0</v>
      </c>
      <c r="AB2996" s="36">
        <v>2996</v>
      </c>
    </row>
    <row r="2997" spans="27:28" ht="13.5" hidden="1">
      <c r="AA2997" s="188">
        <f>+'ごみ処理概要'!B2997</f>
        <v>0</v>
      </c>
      <c r="AB2997" s="36">
        <v>2997</v>
      </c>
    </row>
    <row r="2998" spans="27:28" ht="13.5" hidden="1">
      <c r="AA2998" s="188">
        <f>+'ごみ処理概要'!B2998</f>
        <v>0</v>
      </c>
      <c r="AB2998" s="36">
        <v>2998</v>
      </c>
    </row>
    <row r="2999" spans="27:28" ht="13.5" hidden="1">
      <c r="AA2999" s="188">
        <f>+'ごみ処理概要'!B2999</f>
        <v>0</v>
      </c>
      <c r="AB2999" s="36">
        <v>2999</v>
      </c>
    </row>
    <row r="3000" spans="27:28" ht="13.5" hidden="1">
      <c r="AA3000" s="188">
        <f>+'ごみ処理概要'!B3000</f>
        <v>0</v>
      </c>
      <c r="AB3000" s="36">
        <v>3000</v>
      </c>
    </row>
    <row r="3001" ht="13.5" hidden="1"/>
    <row r="3002" ht="13.5" hidden="1"/>
    <row r="3003" ht="13.5" hidden="1"/>
    <row r="3004" ht="13.5" hidden="1"/>
    <row r="3005" ht="13.5" hidden="1"/>
    <row r="3006" ht="13.5" hidden="1"/>
    <row r="3007" ht="13.5" hidden="1"/>
    <row r="3008" ht="13.5" hidden="1"/>
    <row r="3009" ht="13.5" hidden="1"/>
    <row r="3010" ht="13.5" hidden="1"/>
    <row r="3011" ht="13.5" hidden="1"/>
    <row r="3012" ht="13.5" hidden="1"/>
    <row r="3013" ht="13.5" hidden="1"/>
    <row r="3014" ht="13.5" hidden="1"/>
    <row r="3015" ht="13.5" hidden="1"/>
    <row r="3016" ht="13.5" hidden="1"/>
    <row r="3017" ht="13.5" hidden="1"/>
    <row r="3018" ht="13.5" hidden="1"/>
    <row r="3019" ht="13.5" hidden="1"/>
    <row r="3020" ht="13.5" hidden="1"/>
    <row r="3021" ht="13.5" hidden="1"/>
    <row r="3022" ht="13.5" hidden="1"/>
    <row r="3023" ht="13.5" hidden="1"/>
    <row r="3024" ht="13.5" hidden="1"/>
    <row r="3025" ht="13.5" hidden="1"/>
    <row r="3026" ht="13.5" hidden="1"/>
    <row r="3027" ht="13.5" hidden="1"/>
    <row r="3028" ht="13.5" hidden="1"/>
    <row r="3029" ht="13.5" hidden="1"/>
    <row r="3030" ht="13.5" hidden="1"/>
    <row r="3031" ht="13.5" hidden="1"/>
    <row r="3032" ht="13.5" hidden="1"/>
    <row r="3033" ht="13.5" hidden="1"/>
    <row r="3034" ht="13.5" hidden="1"/>
    <row r="3035" ht="13.5" hidden="1"/>
    <row r="3036" ht="13.5" hidden="1"/>
    <row r="3037" ht="13.5" hidden="1"/>
    <row r="3038" ht="13.5" hidden="1"/>
    <row r="3039" ht="13.5" hidden="1"/>
    <row r="3040" ht="13.5" hidden="1"/>
    <row r="3041" ht="13.5" hidden="1"/>
    <row r="3042" ht="13.5" hidden="1"/>
    <row r="3043" ht="13.5" hidden="1"/>
    <row r="3044" ht="13.5" hidden="1"/>
    <row r="3045" ht="13.5" hidden="1"/>
    <row r="3046" ht="13.5" hidden="1"/>
    <row r="3047" ht="13.5" hidden="1"/>
    <row r="3048" ht="13.5" hidden="1"/>
    <row r="3049" ht="13.5" hidden="1"/>
    <row r="3050" ht="13.5" hidden="1"/>
    <row r="3051" ht="13.5" hidden="1"/>
    <row r="3052" ht="13.5" hidden="1"/>
    <row r="3053" ht="13.5" hidden="1"/>
    <row r="3054" ht="13.5" hidden="1"/>
    <row r="3055" ht="13.5" hidden="1"/>
    <row r="3056" ht="13.5" hidden="1"/>
    <row r="3057" ht="13.5" hidden="1"/>
    <row r="3058" ht="13.5" hidden="1"/>
    <row r="3059" ht="13.5" hidden="1"/>
    <row r="3060" ht="13.5" hidden="1"/>
    <row r="3061" ht="13.5" hidden="1"/>
    <row r="3062" ht="13.5" hidden="1"/>
    <row r="3063" ht="13.5" hidden="1"/>
    <row r="3064" ht="13.5" hidden="1"/>
    <row r="3065" ht="13.5" hidden="1"/>
    <row r="3066" ht="13.5" hidden="1"/>
    <row r="3067" ht="13.5" hidden="1"/>
    <row r="3068" ht="13.5" hidden="1"/>
    <row r="3069" ht="13.5" hidden="1"/>
    <row r="3070" ht="13.5" hidden="1"/>
    <row r="3071" ht="13.5" hidden="1"/>
    <row r="3072" ht="13.5" hidden="1"/>
    <row r="3073" ht="13.5" hidden="1"/>
    <row r="3074" ht="13.5" hidden="1"/>
    <row r="3075" ht="13.5" hidden="1"/>
    <row r="3076" ht="13.5" hidden="1"/>
    <row r="3077" ht="13.5" hidden="1"/>
    <row r="3078" ht="13.5" hidden="1"/>
    <row r="3079" ht="13.5" hidden="1"/>
    <row r="3080" ht="13.5" hidden="1"/>
    <row r="3081" ht="13.5" hidden="1"/>
    <row r="3082" ht="13.5" hidden="1"/>
    <row r="3083" ht="13.5" hidden="1"/>
    <row r="3084" ht="13.5" hidden="1"/>
    <row r="3085" ht="13.5" hidden="1"/>
    <row r="3086" ht="13.5" hidden="1"/>
    <row r="3087" ht="13.5" hidden="1"/>
    <row r="3088" ht="13.5" hidden="1"/>
    <row r="3089" ht="13.5" hidden="1"/>
    <row r="3090" ht="13.5" hidden="1"/>
    <row r="3091" ht="13.5" hidden="1"/>
    <row r="3092" ht="13.5" hidden="1"/>
    <row r="3093" ht="13.5" hidden="1"/>
    <row r="3094" ht="13.5" hidden="1"/>
    <row r="3095" ht="13.5" hidden="1"/>
    <row r="3096" ht="13.5" hidden="1"/>
    <row r="3097" ht="13.5" hidden="1"/>
    <row r="3098" ht="13.5" hidden="1"/>
    <row r="3099" ht="13.5" hidden="1"/>
    <row r="3100" ht="13.5" hidden="1"/>
    <row r="3101" ht="13.5" hidden="1"/>
    <row r="3102" ht="13.5" hidden="1"/>
    <row r="3103" ht="13.5" hidden="1"/>
    <row r="3104" ht="13.5" hidden="1"/>
    <row r="3105" ht="13.5" hidden="1"/>
    <row r="3106" ht="13.5" hidden="1"/>
    <row r="3107" ht="13.5" hidden="1"/>
    <row r="3108" ht="13.5" hidden="1"/>
    <row r="3109" ht="13.5" hidden="1"/>
    <row r="3110" ht="13.5" hidden="1"/>
    <row r="3111" ht="13.5" hidden="1"/>
    <row r="3112" ht="13.5" hidden="1"/>
    <row r="3113" ht="13.5" hidden="1"/>
    <row r="3114" ht="13.5" hidden="1"/>
    <row r="3115" ht="13.5" hidden="1"/>
    <row r="3116" ht="13.5" hidden="1"/>
    <row r="3117" ht="13.5" hidden="1"/>
    <row r="3118" ht="13.5" hidden="1"/>
    <row r="3119" ht="13.5" hidden="1"/>
    <row r="3120" ht="13.5" hidden="1"/>
    <row r="3121" ht="13.5" hidden="1"/>
    <row r="3122" ht="13.5" hidden="1"/>
    <row r="3123" ht="13.5" hidden="1"/>
    <row r="3124" ht="13.5" hidden="1"/>
    <row r="3125" ht="13.5" hidden="1"/>
    <row r="3126" ht="13.5" hidden="1"/>
    <row r="3127" ht="13.5" hidden="1"/>
    <row r="3128" ht="13.5" hidden="1"/>
    <row r="3129" ht="13.5" hidden="1"/>
    <row r="3130" ht="13.5" hidden="1"/>
    <row r="3131" ht="13.5" hidden="1"/>
    <row r="3132" ht="13.5" hidden="1"/>
    <row r="3133" ht="13.5" hidden="1"/>
    <row r="3134" ht="13.5" hidden="1"/>
    <row r="3135" ht="13.5" hidden="1"/>
    <row r="3136" ht="13.5" hidden="1"/>
    <row r="3137" ht="13.5" hidden="1"/>
    <row r="3138" ht="13.5" hidden="1"/>
    <row r="3139" ht="13.5" hidden="1"/>
    <row r="3140" ht="13.5" hidden="1"/>
    <row r="3141" ht="13.5" hidden="1"/>
    <row r="3142" ht="13.5" hidden="1"/>
    <row r="3143" ht="13.5" hidden="1"/>
    <row r="3144" ht="13.5" hidden="1"/>
    <row r="3145" ht="13.5" hidden="1"/>
    <row r="3146" ht="13.5" hidden="1"/>
    <row r="3147" ht="13.5" hidden="1"/>
    <row r="3148" ht="13.5" hidden="1"/>
    <row r="3149" ht="13.5" hidden="1"/>
    <row r="3150" ht="13.5" hidden="1"/>
    <row r="3151" ht="13.5" hidden="1"/>
    <row r="3152" ht="13.5" hidden="1"/>
    <row r="3153" ht="13.5" hidden="1"/>
    <row r="3154" ht="13.5" hidden="1"/>
    <row r="3155" ht="13.5" hidden="1"/>
    <row r="3156" ht="13.5" hidden="1"/>
    <row r="3157" ht="13.5" hidden="1"/>
    <row r="3158" ht="13.5" hidden="1"/>
    <row r="3159" ht="13.5" hidden="1"/>
    <row r="3160" ht="13.5" hidden="1"/>
    <row r="3161" ht="13.5" hidden="1"/>
    <row r="3162" ht="13.5" hidden="1"/>
    <row r="3163" ht="13.5" hidden="1"/>
    <row r="3164" ht="13.5" hidden="1"/>
    <row r="3165" ht="13.5" hidden="1"/>
    <row r="3166" ht="13.5" hidden="1"/>
    <row r="3167" ht="13.5" hidden="1"/>
    <row r="3168" ht="13.5" hidden="1"/>
    <row r="3169" ht="13.5" hidden="1"/>
    <row r="3170" ht="13.5" hidden="1"/>
    <row r="3171" ht="13.5" hidden="1"/>
    <row r="3172" ht="13.5" hidden="1"/>
    <row r="3173" ht="13.5" hidden="1"/>
    <row r="3174" ht="13.5" hidden="1"/>
    <row r="3175" ht="13.5" hidden="1"/>
    <row r="3176" ht="13.5" hidden="1"/>
    <row r="3177" ht="13.5" hidden="1"/>
    <row r="3178" ht="13.5" hidden="1"/>
    <row r="3179" ht="13.5" hidden="1"/>
    <row r="3180" ht="13.5" hidden="1"/>
    <row r="3181" ht="13.5" hidden="1"/>
    <row r="3182" ht="13.5" hidden="1"/>
    <row r="3183" ht="13.5" hidden="1"/>
    <row r="3184" ht="13.5" hidden="1"/>
    <row r="3185" ht="13.5" hidden="1"/>
    <row r="3186" ht="13.5" hidden="1"/>
    <row r="3187" ht="13.5" hidden="1"/>
    <row r="3188" ht="13.5" hidden="1"/>
    <row r="3189" ht="13.5" hidden="1"/>
    <row r="3190" ht="13.5" hidden="1"/>
    <row r="3191" ht="13.5" hidden="1"/>
    <row r="3192" ht="13.5" hidden="1"/>
    <row r="3193" ht="13.5" hidden="1"/>
    <row r="3194" ht="13.5" hidden="1"/>
    <row r="3195" ht="13.5" hidden="1"/>
    <row r="3196" ht="13.5" hidden="1"/>
    <row r="3197" ht="13.5" hidden="1"/>
    <row r="3198" ht="13.5" hidden="1"/>
    <row r="3199" ht="13.5" hidden="1"/>
    <row r="3200" ht="13.5" hidden="1"/>
    <row r="3201" ht="13.5" hidden="1"/>
    <row r="3202" ht="13.5" hidden="1"/>
    <row r="3203" ht="13.5" hidden="1"/>
    <row r="3204" ht="13.5" hidden="1"/>
    <row r="3205" ht="13.5" hidden="1"/>
    <row r="3206" ht="13.5" hidden="1"/>
    <row r="3207" ht="13.5" hidden="1"/>
    <row r="3208" ht="13.5" hidden="1"/>
    <row r="3209" ht="13.5" hidden="1"/>
    <row r="3210" ht="13.5" hidden="1"/>
    <row r="3211" ht="13.5" hidden="1"/>
    <row r="3212" ht="13.5" hidden="1"/>
    <row r="3213" ht="13.5" hidden="1"/>
    <row r="3214" ht="13.5" hidden="1"/>
    <row r="3215" ht="13.5" hidden="1"/>
    <row r="3216" ht="13.5" hidden="1"/>
    <row r="3217" ht="13.5" hidden="1"/>
    <row r="3218" ht="13.5" hidden="1"/>
    <row r="3219" ht="13.5" hidden="1"/>
    <row r="3220" ht="13.5" hidden="1"/>
    <row r="3221" ht="13.5" hidden="1"/>
    <row r="3222" ht="13.5" hidden="1"/>
    <row r="3223" ht="13.5" hidden="1"/>
    <row r="3224" ht="13.5" hidden="1"/>
    <row r="3225" ht="13.5" hidden="1"/>
    <row r="3226" ht="13.5" hidden="1"/>
    <row r="3227" ht="13.5" hidden="1"/>
    <row r="3228" ht="13.5" hidden="1"/>
    <row r="3229" ht="13.5" hidden="1"/>
    <row r="3230" ht="13.5" hidden="1"/>
    <row r="3231" ht="13.5" hidden="1"/>
    <row r="3232" ht="13.5" hidden="1"/>
    <row r="3233" ht="13.5" hidden="1"/>
    <row r="3234" ht="13.5" hidden="1"/>
    <row r="3235" ht="13.5" hidden="1"/>
    <row r="3236" ht="13.5" hidden="1"/>
    <row r="3237" ht="13.5" hidden="1"/>
    <row r="3238" ht="13.5" hidden="1"/>
    <row r="3239" ht="13.5" hidden="1"/>
    <row r="3240" ht="13.5" hidden="1"/>
    <row r="3241" ht="13.5" hidden="1"/>
    <row r="3242" ht="13.5" hidden="1"/>
    <row r="3243" ht="13.5" hidden="1"/>
    <row r="3244" ht="13.5" hidden="1"/>
    <row r="3245" ht="13.5" hidden="1"/>
    <row r="3246" ht="13.5" hidden="1"/>
    <row r="3247" ht="13.5" hidden="1"/>
    <row r="3248" ht="13.5" hidden="1"/>
    <row r="3249" ht="13.5" hidden="1"/>
    <row r="3250" ht="13.5" hidden="1"/>
    <row r="3251" ht="13.5" hidden="1"/>
    <row r="3252" ht="13.5" hidden="1"/>
    <row r="3253" ht="13.5" hidden="1"/>
    <row r="3254" ht="13.5" hidden="1"/>
    <row r="3255" ht="13.5" hidden="1"/>
    <row r="3256" ht="13.5" hidden="1"/>
    <row r="3257" ht="13.5" hidden="1"/>
    <row r="3258" ht="13.5" hidden="1"/>
    <row r="3259" ht="13.5" hidden="1"/>
    <row r="3260" ht="13.5" hidden="1"/>
    <row r="3261" ht="13.5" hidden="1"/>
    <row r="3262" ht="13.5" hidden="1"/>
    <row r="3263" ht="13.5" hidden="1"/>
    <row r="3264" ht="13.5" hidden="1"/>
    <row r="3265" ht="13.5" hidden="1"/>
    <row r="3266" ht="13.5" hidden="1"/>
    <row r="3267" ht="13.5" hidden="1"/>
    <row r="3268" ht="13.5" hidden="1"/>
    <row r="3269" ht="13.5" hidden="1"/>
    <row r="3270" ht="13.5" hidden="1"/>
    <row r="3271" ht="13.5" hidden="1"/>
    <row r="3272" ht="13.5" hidden="1"/>
    <row r="3273" ht="13.5" hidden="1"/>
    <row r="3274" ht="13.5" hidden="1"/>
    <row r="3275" ht="13.5" hidden="1"/>
    <row r="3276" ht="13.5" hidden="1"/>
    <row r="3277" ht="13.5" hidden="1"/>
    <row r="3278" ht="13.5" hidden="1"/>
    <row r="3279" ht="13.5" hidden="1"/>
    <row r="3280" ht="13.5" hidden="1"/>
    <row r="3281" ht="13.5" hidden="1"/>
    <row r="3282" ht="13.5" hidden="1"/>
    <row r="3283" ht="13.5" hidden="1"/>
    <row r="3284" ht="13.5" hidden="1"/>
    <row r="3285" ht="13.5" hidden="1"/>
    <row r="3286" ht="13.5" hidden="1"/>
    <row r="3287" ht="13.5" hidden="1"/>
    <row r="3288" ht="13.5" hidden="1"/>
    <row r="3289" ht="13.5" hidden="1"/>
    <row r="3290" ht="13.5" hidden="1"/>
    <row r="3291" ht="13.5" hidden="1"/>
    <row r="3292" ht="13.5" hidden="1"/>
    <row r="3293" ht="13.5" hidden="1"/>
    <row r="3294" ht="13.5" hidden="1"/>
    <row r="3295" ht="13.5" hidden="1"/>
    <row r="3296" ht="13.5" hidden="1"/>
    <row r="3297" ht="13.5" hidden="1"/>
    <row r="3298" ht="13.5" hidden="1"/>
    <row r="3299" ht="13.5" hidden="1"/>
    <row r="3300" ht="13.5" hidden="1"/>
    <row r="3301" ht="13.5" hidden="1"/>
    <row r="3302" ht="13.5" hidden="1"/>
    <row r="3303" ht="13.5" hidden="1"/>
    <row r="3304" ht="13.5" hidden="1"/>
    <row r="3305" ht="13.5" hidden="1"/>
    <row r="3306" ht="13.5" hidden="1"/>
    <row r="3307" ht="13.5" hidden="1"/>
    <row r="3308" ht="13.5" hidden="1"/>
    <row r="3309" ht="13.5" hidden="1"/>
    <row r="3310" ht="13.5" hidden="1"/>
    <row r="3311" ht="13.5" hidden="1"/>
    <row r="3312" ht="13.5" hidden="1"/>
    <row r="3313" ht="13.5" hidden="1"/>
    <row r="3314" ht="13.5" hidden="1"/>
    <row r="3315" ht="13.5" hidden="1"/>
    <row r="3316" ht="13.5" hidden="1"/>
    <row r="3317" ht="13.5" hidden="1"/>
    <row r="3318" ht="13.5" hidden="1"/>
    <row r="3319" ht="13.5" hidden="1"/>
    <row r="3320" ht="13.5" hidden="1"/>
    <row r="3321" ht="13.5" hidden="1"/>
    <row r="3322" ht="13.5" hidden="1"/>
    <row r="3323" ht="13.5" hidden="1"/>
    <row r="3324" ht="13.5" hidden="1"/>
    <row r="3325" ht="13.5" hidden="1"/>
    <row r="3326" ht="13.5" hidden="1"/>
    <row r="3327" ht="13.5" hidden="1"/>
    <row r="3328" ht="13.5" hidden="1"/>
    <row r="3329" ht="13.5" hidden="1"/>
    <row r="3330" ht="13.5" hidden="1"/>
    <row r="3331" ht="13.5" hidden="1"/>
    <row r="3332" ht="13.5" hidden="1"/>
    <row r="3333" ht="13.5" hidden="1"/>
    <row r="3334" ht="13.5" hidden="1"/>
    <row r="3335" ht="13.5" hidden="1"/>
    <row r="3336" ht="13.5" hidden="1"/>
    <row r="3337" ht="13.5" hidden="1"/>
    <row r="3338" ht="13.5" hidden="1"/>
    <row r="3339" ht="13.5" hidden="1"/>
    <row r="3340" ht="13.5" hidden="1"/>
    <row r="3341" ht="13.5" hidden="1"/>
    <row r="3342" ht="13.5" hidden="1"/>
    <row r="3343" ht="13.5" hidden="1"/>
    <row r="3344" ht="13.5" hidden="1"/>
    <row r="3345" ht="13.5" hidden="1"/>
    <row r="3346" ht="13.5" hidden="1"/>
    <row r="3347" ht="13.5" hidden="1"/>
    <row r="3348" ht="13.5" hidden="1"/>
    <row r="3349" ht="13.5" hidden="1"/>
    <row r="3350" ht="13.5" hidden="1"/>
    <row r="3351" ht="13.5" hidden="1"/>
    <row r="3352" ht="13.5" hidden="1"/>
    <row r="3353" ht="13.5" hidden="1"/>
    <row r="3354" ht="13.5" hidden="1"/>
    <row r="3355" ht="13.5" hidden="1"/>
    <row r="3356" ht="13.5" hidden="1"/>
    <row r="3357" ht="13.5" hidden="1"/>
    <row r="3358" ht="13.5" hidden="1"/>
    <row r="3359" ht="13.5" hidden="1"/>
    <row r="3360" ht="13.5" hidden="1"/>
    <row r="3361" ht="13.5" hidden="1"/>
    <row r="3362" ht="13.5" hidden="1"/>
    <row r="3363" ht="13.5" hidden="1"/>
    <row r="3364" ht="13.5" hidden="1"/>
    <row r="3365" ht="13.5" hidden="1"/>
    <row r="3366" ht="13.5" hidden="1"/>
    <row r="3367" ht="13.5" hidden="1"/>
    <row r="3368" ht="13.5" hidden="1"/>
    <row r="3369" ht="13.5" hidden="1"/>
    <row r="3370" ht="13.5" hidden="1"/>
    <row r="3371" ht="13.5" hidden="1"/>
    <row r="3372" ht="13.5" hidden="1"/>
    <row r="3373" ht="13.5" hidden="1"/>
    <row r="3374" ht="13.5" hidden="1"/>
    <row r="3375" ht="13.5" hidden="1"/>
    <row r="3376" ht="13.5" hidden="1"/>
    <row r="3377" ht="13.5" hidden="1"/>
    <row r="3378" ht="13.5" hidden="1"/>
    <row r="3379" ht="13.5" hidden="1"/>
    <row r="3380" ht="13.5" hidden="1"/>
    <row r="3381" ht="13.5" hidden="1"/>
    <row r="3382" ht="13.5" hidden="1"/>
    <row r="3383" ht="13.5" hidden="1"/>
    <row r="3384" ht="13.5" hidden="1"/>
    <row r="3385" ht="13.5" hidden="1"/>
    <row r="3386" ht="13.5" hidden="1"/>
    <row r="3387" ht="13.5" hidden="1"/>
    <row r="3388" ht="13.5" hidden="1"/>
    <row r="3389" ht="13.5" hidden="1"/>
    <row r="3390" ht="13.5" hidden="1"/>
    <row r="3391" ht="13.5" hidden="1"/>
    <row r="3392" ht="13.5" hidden="1"/>
    <row r="3393" ht="13.5" hidden="1"/>
    <row r="3394" ht="13.5" hidden="1"/>
    <row r="3395" ht="13.5" hidden="1"/>
    <row r="3396" ht="13.5" hidden="1"/>
    <row r="3397" ht="13.5" hidden="1"/>
    <row r="3398" ht="13.5" hidden="1"/>
    <row r="3399" ht="13.5" hidden="1"/>
    <row r="3400" ht="13.5" hidden="1"/>
    <row r="3401" ht="13.5" hidden="1"/>
    <row r="3402" ht="13.5" hidden="1"/>
    <row r="3403" ht="13.5" hidden="1"/>
    <row r="3404" ht="13.5" hidden="1"/>
    <row r="3405" ht="13.5" hidden="1"/>
    <row r="3406" ht="13.5" hidden="1"/>
    <row r="3407" ht="13.5" hidden="1"/>
    <row r="3408" ht="13.5" hidden="1"/>
    <row r="3409" ht="13.5" hidden="1"/>
    <row r="3410" ht="13.5" hidden="1"/>
    <row r="3411" ht="13.5" hidden="1"/>
    <row r="3412" ht="13.5" hidden="1"/>
    <row r="3413" ht="13.5" hidden="1"/>
    <row r="3414" ht="13.5" hidden="1"/>
    <row r="3415" ht="13.5" hidden="1"/>
    <row r="3416" ht="13.5" hidden="1"/>
    <row r="3417" ht="13.5" hidden="1"/>
    <row r="3418" ht="13.5" hidden="1"/>
    <row r="3419" ht="13.5" hidden="1"/>
    <row r="3420" ht="13.5" hidden="1"/>
    <row r="3421" ht="13.5" hidden="1"/>
    <row r="3422" ht="13.5" hidden="1"/>
    <row r="3423" ht="13.5" hidden="1"/>
    <row r="3424" ht="13.5" hidden="1"/>
    <row r="3425" ht="13.5" hidden="1"/>
    <row r="3426" ht="13.5" hidden="1"/>
    <row r="3427" ht="13.5" hidden="1"/>
    <row r="3428" ht="13.5" hidden="1"/>
    <row r="3429" ht="13.5" hidden="1"/>
    <row r="3430" ht="13.5" hidden="1"/>
    <row r="3431" ht="13.5" hidden="1"/>
    <row r="3432" ht="13.5" hidden="1"/>
    <row r="3433" ht="13.5" hidden="1"/>
    <row r="3434" ht="13.5" hidden="1"/>
    <row r="3435" ht="13.5" hidden="1"/>
    <row r="3436" ht="13.5" hidden="1"/>
    <row r="3437" ht="13.5" hidden="1"/>
    <row r="3438" ht="13.5" hidden="1"/>
    <row r="3439" ht="13.5" hidden="1"/>
    <row r="3440" ht="13.5" hidden="1"/>
    <row r="3441" ht="13.5" hidden="1"/>
    <row r="3442" ht="13.5" hidden="1"/>
    <row r="3443" ht="13.5" hidden="1"/>
    <row r="3444" ht="13.5" hidden="1"/>
    <row r="3445" ht="13.5" hidden="1"/>
    <row r="3446" ht="13.5" hidden="1"/>
    <row r="3447" ht="13.5" hidden="1"/>
    <row r="3448" ht="13.5" hidden="1"/>
    <row r="3449" ht="13.5" hidden="1"/>
    <row r="3450" ht="13.5" hidden="1"/>
    <row r="3451" ht="13.5" hidden="1"/>
    <row r="3452" ht="13.5" hidden="1"/>
    <row r="3453" ht="13.5" hidden="1"/>
    <row r="3454" ht="13.5" hidden="1"/>
    <row r="3455" ht="13.5" hidden="1"/>
    <row r="3456" ht="13.5" hidden="1"/>
    <row r="3457" ht="13.5" hidden="1"/>
    <row r="3458" ht="13.5" hidden="1"/>
    <row r="3459" ht="13.5" hidden="1"/>
    <row r="3460" ht="13.5" hidden="1"/>
    <row r="3461" ht="13.5" hidden="1"/>
    <row r="3462" ht="13.5" hidden="1"/>
    <row r="3463" ht="13.5" hidden="1"/>
    <row r="3464" ht="13.5" hidden="1"/>
    <row r="3465" ht="13.5" hidden="1"/>
    <row r="3466" ht="13.5" hidden="1"/>
    <row r="3467" ht="13.5" hidden="1"/>
    <row r="3468" ht="13.5" hidden="1"/>
    <row r="3469" ht="13.5" hidden="1"/>
    <row r="3470" ht="13.5" hidden="1"/>
    <row r="3471" ht="13.5" hidden="1"/>
    <row r="3472" ht="13.5" hidden="1"/>
    <row r="3473" ht="13.5" hidden="1"/>
    <row r="3474" ht="13.5" hidden="1"/>
    <row r="3475" ht="13.5" hidden="1"/>
    <row r="3476" ht="13.5" hidden="1"/>
    <row r="3477" ht="13.5" hidden="1"/>
    <row r="3478" ht="13.5" hidden="1"/>
    <row r="3479" ht="13.5" hidden="1"/>
    <row r="3480" ht="13.5" hidden="1"/>
    <row r="3481" ht="13.5" hidden="1"/>
    <row r="3482" ht="13.5" hidden="1"/>
    <row r="3483" ht="13.5" hidden="1"/>
    <row r="3484" ht="13.5" hidden="1"/>
    <row r="3485" ht="13.5" hidden="1"/>
    <row r="3486" ht="13.5" hidden="1"/>
    <row r="3487" ht="13.5" hidden="1"/>
    <row r="3488" ht="13.5" hidden="1"/>
    <row r="3489" ht="13.5" hidden="1"/>
    <row r="3490" ht="13.5" hidden="1"/>
    <row r="3491" ht="13.5" hidden="1"/>
    <row r="3492" ht="13.5" hidden="1"/>
    <row r="3493" ht="13.5" hidden="1"/>
    <row r="3494" ht="13.5" hidden="1"/>
    <row r="3495" ht="13.5" hidden="1"/>
    <row r="3496" ht="13.5" hidden="1"/>
    <row r="3497" ht="13.5" hidden="1"/>
    <row r="3498" ht="13.5" hidden="1"/>
    <row r="3499" ht="13.5" hidden="1"/>
    <row r="3500" ht="13.5" hidden="1"/>
    <row r="3501" ht="13.5" hidden="1"/>
    <row r="3502" ht="13.5" hidden="1"/>
    <row r="3503" ht="13.5" hidden="1"/>
    <row r="3504" ht="13.5" hidden="1"/>
    <row r="3505" ht="13.5" hidden="1"/>
    <row r="3506" ht="13.5" hidden="1"/>
    <row r="3507" ht="13.5" hidden="1"/>
    <row r="3508" ht="13.5" hidden="1"/>
    <row r="3509" ht="13.5" hidden="1"/>
    <row r="3510" ht="13.5" hidden="1"/>
    <row r="3511" ht="13.5" hidden="1"/>
    <row r="3512" ht="13.5" hidden="1"/>
    <row r="3513" ht="13.5" hidden="1"/>
    <row r="3514" ht="13.5" hidden="1"/>
    <row r="3515" ht="13.5" hidden="1"/>
    <row r="3516" ht="13.5" hidden="1"/>
    <row r="3517" ht="13.5" hidden="1"/>
    <row r="3518" ht="13.5" hidden="1"/>
    <row r="3519" ht="13.5" hidden="1"/>
    <row r="3520" ht="13.5" hidden="1"/>
    <row r="3521" ht="13.5" hidden="1"/>
    <row r="3522" ht="13.5" hidden="1"/>
    <row r="3523" ht="13.5" hidden="1"/>
    <row r="3524" ht="13.5" hidden="1"/>
    <row r="3525" ht="13.5" hidden="1"/>
    <row r="3526" ht="13.5" hidden="1"/>
    <row r="3527" ht="13.5" hidden="1"/>
    <row r="3528" ht="13.5" hidden="1"/>
    <row r="3529" ht="13.5" hidden="1"/>
    <row r="3530" ht="13.5" hidden="1"/>
    <row r="3531" ht="13.5" hidden="1"/>
    <row r="3532" ht="13.5" hidden="1"/>
    <row r="3533" ht="13.5" hidden="1"/>
    <row r="3534" ht="13.5" hidden="1"/>
    <row r="3535" ht="13.5" hidden="1"/>
    <row r="3536" ht="13.5" hidden="1"/>
    <row r="3537" ht="13.5" hidden="1"/>
    <row r="3538" ht="13.5" hidden="1"/>
    <row r="3539" ht="13.5" hidden="1"/>
    <row r="3540" ht="13.5" hidden="1"/>
    <row r="3541" ht="13.5" hidden="1"/>
    <row r="3542" ht="13.5" hidden="1"/>
    <row r="3543" ht="13.5" hidden="1"/>
    <row r="3544" ht="13.5" hidden="1"/>
    <row r="3545" ht="13.5" hidden="1"/>
    <row r="3546" ht="13.5" hidden="1"/>
    <row r="3547" ht="13.5" hidden="1"/>
    <row r="3548" ht="13.5" hidden="1"/>
    <row r="3549" ht="13.5" hidden="1"/>
    <row r="3550" ht="13.5" hidden="1"/>
    <row r="3551" ht="13.5" hidden="1"/>
    <row r="3552" ht="13.5" hidden="1"/>
    <row r="3553" ht="13.5" hidden="1"/>
    <row r="3554" ht="13.5" hidden="1"/>
    <row r="3555" ht="13.5" hidden="1"/>
    <row r="3556" ht="13.5" hidden="1"/>
    <row r="3557" ht="13.5" hidden="1"/>
    <row r="3558" ht="13.5" hidden="1"/>
    <row r="3559" ht="13.5" hidden="1"/>
    <row r="3560" ht="13.5" hidden="1"/>
    <row r="3561" ht="13.5" hidden="1"/>
    <row r="3562" ht="13.5" hidden="1"/>
    <row r="3563" ht="13.5" hidden="1"/>
    <row r="3564" ht="13.5" hidden="1"/>
    <row r="3565" ht="13.5" hidden="1"/>
    <row r="3566" ht="13.5" hidden="1"/>
    <row r="3567" ht="13.5" hidden="1"/>
    <row r="3568" ht="13.5" hidden="1"/>
    <row r="3569" ht="13.5" hidden="1"/>
    <row r="3570" ht="13.5" hidden="1"/>
    <row r="3571" ht="13.5" hidden="1"/>
    <row r="3572" ht="13.5" hidden="1"/>
    <row r="3573" ht="13.5" hidden="1"/>
    <row r="3574" ht="13.5" hidden="1"/>
    <row r="3575" ht="13.5" hidden="1"/>
    <row r="3576" ht="13.5" hidden="1"/>
    <row r="3577" ht="13.5" hidden="1"/>
    <row r="3578" ht="13.5" hidden="1"/>
    <row r="3579" ht="13.5" hidden="1"/>
    <row r="3580" ht="13.5" hidden="1"/>
    <row r="3581" ht="13.5" hidden="1"/>
    <row r="3582" ht="13.5" hidden="1"/>
    <row r="3583" ht="13.5" hidden="1"/>
    <row r="3584" ht="13.5" hidden="1"/>
    <row r="3585" ht="13.5" hidden="1"/>
    <row r="3586" ht="13.5" hidden="1"/>
    <row r="3587" ht="13.5" hidden="1"/>
    <row r="3588" ht="13.5" hidden="1"/>
    <row r="3589" ht="13.5" hidden="1"/>
    <row r="3590" ht="13.5" hidden="1"/>
    <row r="3591" ht="13.5" hidden="1"/>
    <row r="3592" ht="13.5" hidden="1"/>
    <row r="3593" ht="13.5" hidden="1"/>
    <row r="3594" ht="13.5" hidden="1"/>
    <row r="3595" ht="13.5" hidden="1"/>
    <row r="3596" ht="13.5" hidden="1"/>
    <row r="3597" ht="13.5" hidden="1"/>
    <row r="3598" ht="13.5" hidden="1"/>
    <row r="3599" ht="13.5" hidden="1"/>
    <row r="3600" ht="13.5" hidden="1"/>
    <row r="3601" ht="13.5" hidden="1"/>
    <row r="3602" ht="13.5" hidden="1"/>
    <row r="3603" ht="13.5" hidden="1"/>
    <row r="3604" ht="13.5" hidden="1"/>
    <row r="3605" ht="13.5" hidden="1"/>
    <row r="3606" ht="13.5" hidden="1"/>
    <row r="3607" ht="13.5" hidden="1"/>
    <row r="3608" ht="13.5" hidden="1"/>
    <row r="3609" ht="13.5" hidden="1"/>
    <row r="3610" ht="13.5" hidden="1"/>
    <row r="3611" ht="13.5" hidden="1"/>
    <row r="3612" ht="13.5" hidden="1"/>
    <row r="3613" ht="13.5" hidden="1"/>
    <row r="3614" ht="13.5" hidden="1"/>
    <row r="3615" ht="13.5" hidden="1"/>
    <row r="3616" ht="13.5" hidden="1"/>
    <row r="3617" ht="13.5" hidden="1"/>
    <row r="3618" ht="13.5" hidden="1"/>
    <row r="3619" ht="13.5" hidden="1"/>
    <row r="3620" ht="13.5" hidden="1"/>
    <row r="3621" ht="13.5" hidden="1"/>
    <row r="3622" ht="13.5" hidden="1"/>
    <row r="3623" ht="13.5" hidden="1"/>
    <row r="3624" ht="13.5" hidden="1"/>
    <row r="3625" ht="13.5" hidden="1"/>
    <row r="3626" ht="13.5" hidden="1"/>
    <row r="3627" ht="13.5" hidden="1"/>
    <row r="3628" ht="13.5" hidden="1"/>
    <row r="3629" ht="13.5" hidden="1"/>
    <row r="3630" ht="13.5" hidden="1"/>
    <row r="3631" ht="13.5" hidden="1"/>
    <row r="3632" ht="13.5" hidden="1"/>
    <row r="3633" ht="13.5" hidden="1"/>
    <row r="3634" ht="13.5" hidden="1"/>
    <row r="3635" ht="13.5" hidden="1"/>
    <row r="3636" ht="13.5" hidden="1"/>
    <row r="3637" ht="13.5" hidden="1"/>
    <row r="3638" ht="13.5" hidden="1"/>
    <row r="3639" ht="13.5" hidden="1"/>
    <row r="3640" ht="13.5" hidden="1"/>
    <row r="3641" ht="13.5" hidden="1"/>
    <row r="3642" ht="13.5" hidden="1"/>
    <row r="3643" ht="13.5" hidden="1"/>
    <row r="3644" ht="13.5" hidden="1"/>
    <row r="3645" ht="13.5" hidden="1"/>
    <row r="3646" ht="13.5" hidden="1"/>
    <row r="3647" ht="13.5" hidden="1"/>
    <row r="3648" ht="13.5" hidden="1"/>
    <row r="3649" ht="13.5" hidden="1"/>
    <row r="3650" ht="13.5" hidden="1"/>
    <row r="3651" ht="13.5" hidden="1"/>
    <row r="3652" ht="13.5" hidden="1"/>
    <row r="3653" ht="13.5" hidden="1"/>
    <row r="3654" ht="13.5" hidden="1"/>
    <row r="3655" ht="13.5" hidden="1"/>
    <row r="3656" ht="13.5" hidden="1"/>
    <row r="3657" ht="13.5" hidden="1"/>
    <row r="3658" ht="13.5" hidden="1"/>
    <row r="3659" ht="13.5" hidden="1"/>
    <row r="3660" ht="13.5" hidden="1"/>
    <row r="3661" ht="13.5" hidden="1"/>
    <row r="3662" ht="13.5" hidden="1"/>
    <row r="3663" ht="13.5" hidden="1"/>
    <row r="3664" ht="13.5" hidden="1"/>
    <row r="3665" ht="13.5" hidden="1"/>
    <row r="3666" ht="13.5" hidden="1"/>
    <row r="3667" ht="13.5" hidden="1"/>
    <row r="3668" ht="13.5" hidden="1"/>
    <row r="3669" ht="13.5" hidden="1"/>
  </sheetData>
  <sheetProtection/>
  <mergeCells count="15">
    <mergeCell ref="B32:D32"/>
    <mergeCell ref="H27:K27"/>
    <mergeCell ref="J8:J14"/>
    <mergeCell ref="I16:I22"/>
    <mergeCell ref="B9:D9"/>
    <mergeCell ref="B11:D11"/>
    <mergeCell ref="C19:C25"/>
    <mergeCell ref="B12:B26"/>
    <mergeCell ref="C12:C18"/>
    <mergeCell ref="H5:K6"/>
    <mergeCell ref="L5:L6"/>
    <mergeCell ref="M5:O5"/>
    <mergeCell ref="H7:H23"/>
    <mergeCell ref="I7:I14"/>
    <mergeCell ref="B8:D8"/>
  </mergeCells>
  <printOptions horizontalCentered="1"/>
  <pageMargins left="0.5905511811023623" right="0.5905511811023623" top="0.5905511811023623" bottom="0.3937007874015748" header="0.31496062992125984" footer="0.31496062992125984"/>
  <pageSetup fitToHeight="1" fitToWidth="1" horizontalDpi="400" verticalDpi="400" orientation="landscape" paperSize="9" scale="73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="70" zoomScaleNormal="70" zoomScalePageLayoutView="0" workbookViewId="0" topLeftCell="A1">
      <selection activeCell="O23" sqref="O23"/>
    </sheetView>
  </sheetViews>
  <sheetFormatPr defaultColWidth="0" defaultRowHeight="14.25"/>
  <cols>
    <col min="1" max="1" width="3.3984375" style="48" customWidth="1"/>
    <col min="2" max="2" width="15.8984375" style="48" customWidth="1"/>
    <col min="3" max="3" width="17.69921875" style="48" customWidth="1"/>
    <col min="4" max="4" width="8.69921875" style="48" customWidth="1"/>
    <col min="5" max="5" width="10.3984375" style="48" customWidth="1"/>
    <col min="6" max="6" width="17.69921875" style="48" customWidth="1"/>
    <col min="7" max="7" width="8.69921875" style="48" customWidth="1"/>
    <col min="8" max="8" width="8.59765625" style="70" customWidth="1"/>
    <col min="9" max="9" width="17.69921875" style="48" customWidth="1"/>
    <col min="10" max="10" width="8.69921875" style="48" customWidth="1"/>
    <col min="11" max="11" width="18" style="48" customWidth="1"/>
    <col min="12" max="12" width="10.5" style="71" customWidth="1"/>
    <col min="13" max="13" width="17.69921875" style="48" customWidth="1"/>
    <col min="14" max="14" width="12.8984375" style="48" customWidth="1"/>
    <col min="15" max="15" width="8.8984375" style="48" customWidth="1"/>
    <col min="16" max="16" width="17.69921875" style="48" customWidth="1"/>
    <col min="17" max="17" width="1.203125" style="48" customWidth="1"/>
    <col min="18" max="16384" width="0" style="48" hidden="1" customWidth="1"/>
  </cols>
  <sheetData>
    <row r="1" spans="1:16" ht="13.5" customHeight="1">
      <c r="A1" s="376" t="str">
        <f>'ごみ集計結果'!B4&amp;" ごみ処理フローシート"</f>
        <v>合計 処理量（平成２１年度実績） ごみ処理フローシート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</row>
    <row r="2" spans="1:16" ht="13.5" customHeight="1">
      <c r="A2" s="375"/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</row>
    <row r="3" s="72" customFormat="1" ht="7.5" customHeight="1" thickBot="1">
      <c r="A3" s="182"/>
    </row>
    <row r="4" spans="1:16" s="73" customFormat="1" ht="21.75" customHeight="1">
      <c r="A4" s="375"/>
      <c r="B4" s="376"/>
      <c r="C4" s="376"/>
      <c r="E4" s="74" t="s">
        <v>15</v>
      </c>
      <c r="F4" s="75"/>
      <c r="H4" s="76"/>
      <c r="I4" s="77"/>
      <c r="L4" s="77"/>
      <c r="M4" s="77"/>
      <c r="O4" s="78" t="s">
        <v>16</v>
      </c>
      <c r="P4" s="79"/>
    </row>
    <row r="5" spans="1:16" s="73" customFormat="1" ht="21.75" customHeight="1" thickBot="1">
      <c r="A5" s="183"/>
      <c r="B5" s="80"/>
      <c r="C5" s="80"/>
      <c r="E5" s="81" t="s">
        <v>94</v>
      </c>
      <c r="F5" s="82">
        <f>'ごみ集計結果'!L26</f>
        <v>3269</v>
      </c>
      <c r="H5" s="76"/>
      <c r="I5" s="77"/>
      <c r="L5" s="77"/>
      <c r="M5" s="77"/>
      <c r="O5" s="81" t="s">
        <v>95</v>
      </c>
      <c r="P5" s="82">
        <f>'ごみ集計結果'!N27</f>
        <v>96730</v>
      </c>
    </row>
    <row r="6" spans="1:13" s="73" customFormat="1" ht="21.75" customHeight="1" thickBot="1">
      <c r="A6" s="183"/>
      <c r="F6" s="83"/>
      <c r="H6" s="76"/>
      <c r="I6" s="77"/>
      <c r="L6" s="77"/>
      <c r="M6" s="83"/>
    </row>
    <row r="7" spans="3:13" s="73" customFormat="1" ht="21.75" customHeight="1">
      <c r="C7" s="83"/>
      <c r="E7" s="74" t="s">
        <v>17</v>
      </c>
      <c r="F7" s="79"/>
      <c r="H7" s="84" t="s">
        <v>9</v>
      </c>
      <c r="I7" s="79"/>
      <c r="K7" s="85" t="s">
        <v>18</v>
      </c>
      <c r="L7" s="86" t="s">
        <v>96</v>
      </c>
      <c r="M7" s="87">
        <f>'ごみ集計結果'!N15</f>
        <v>76248</v>
      </c>
    </row>
    <row r="8" spans="1:13" s="73" customFormat="1" ht="21.75" customHeight="1" thickBot="1">
      <c r="A8" s="83"/>
      <c r="B8" s="377" t="s">
        <v>19</v>
      </c>
      <c r="C8" s="377"/>
      <c r="E8" s="81" t="s">
        <v>97</v>
      </c>
      <c r="F8" s="82">
        <f>'ごみ集計結果'!L7</f>
        <v>642523</v>
      </c>
      <c r="H8" s="81" t="s">
        <v>98</v>
      </c>
      <c r="I8" s="82">
        <f>'ごみ集計結果'!L15</f>
        <v>658272</v>
      </c>
      <c r="K8" s="88" t="s">
        <v>20</v>
      </c>
      <c r="L8" s="89" t="s">
        <v>99</v>
      </c>
      <c r="M8" s="90">
        <f>'ごみ集計結果'!O15</f>
        <v>518</v>
      </c>
    </row>
    <row r="9" spans="1:13" s="73" customFormat="1" ht="21.75" customHeight="1" thickBot="1">
      <c r="A9" s="83"/>
      <c r="C9" s="83"/>
      <c r="F9" s="83"/>
      <c r="H9" s="76"/>
      <c r="I9" s="83"/>
      <c r="L9" s="77"/>
      <c r="M9" s="83"/>
    </row>
    <row r="10" spans="1:16" s="73" customFormat="1" ht="21.75" customHeight="1" thickBot="1">
      <c r="A10" s="83"/>
      <c r="B10" s="91" t="s">
        <v>4</v>
      </c>
      <c r="C10" s="93">
        <f>'ごみ集計結果'!E12+'ごみ集計結果'!F12</f>
        <v>0</v>
      </c>
      <c r="F10" s="83"/>
      <c r="H10" s="76"/>
      <c r="K10" s="94" t="s">
        <v>21</v>
      </c>
      <c r="L10" s="95" t="s">
        <v>100</v>
      </c>
      <c r="M10" s="93">
        <f>'ごみ集計結果'!M23</f>
        <v>15749</v>
      </c>
      <c r="O10" s="78" t="s">
        <v>22</v>
      </c>
      <c r="P10" s="79"/>
    </row>
    <row r="11" spans="1:16" s="73" customFormat="1" ht="21.75" customHeight="1" thickBot="1">
      <c r="A11" s="83"/>
      <c r="C11" s="96"/>
      <c r="F11" s="83"/>
      <c r="H11" s="76"/>
      <c r="I11" s="83"/>
      <c r="L11" s="77"/>
      <c r="M11" s="83"/>
      <c r="O11" s="81"/>
      <c r="P11" s="82">
        <f>'ごみ集計結果'!N23</f>
        <v>17213</v>
      </c>
    </row>
    <row r="12" spans="1:13" s="73" customFormat="1" ht="21.75" customHeight="1" thickBot="1">
      <c r="A12" s="83"/>
      <c r="B12" s="91" t="s">
        <v>5</v>
      </c>
      <c r="C12" s="93">
        <f>'ごみ集計結果'!E13+'ごみ集計結果'!F13</f>
        <v>568532</v>
      </c>
      <c r="F12" s="83"/>
      <c r="H12" s="84" t="s">
        <v>10</v>
      </c>
      <c r="I12" s="79"/>
      <c r="K12" s="85" t="s">
        <v>21</v>
      </c>
      <c r="L12" s="86" t="s">
        <v>101</v>
      </c>
      <c r="M12" s="87">
        <f>'ごみ集計結果'!M16</f>
        <v>14736</v>
      </c>
    </row>
    <row r="13" spans="1:13" s="73" customFormat="1" ht="21.75" customHeight="1" thickBot="1">
      <c r="A13" s="83"/>
      <c r="C13" s="96"/>
      <c r="F13" s="83"/>
      <c r="H13" s="81" t="s">
        <v>102</v>
      </c>
      <c r="I13" s="82">
        <f>'ごみ集計結果'!L16</f>
        <v>52997</v>
      </c>
      <c r="K13" s="97" t="s">
        <v>22</v>
      </c>
      <c r="L13" s="98" t="s">
        <v>103</v>
      </c>
      <c r="M13" s="99">
        <f>'ごみ集計結果'!N16</f>
        <v>15541</v>
      </c>
    </row>
    <row r="14" spans="1:13" s="73" customFormat="1" ht="21.75" customHeight="1" thickBot="1">
      <c r="A14" s="83"/>
      <c r="B14" s="91" t="s">
        <v>6</v>
      </c>
      <c r="C14" s="93">
        <f>'ごみ集計結果'!E14+'ごみ集計結果'!F14</f>
        <v>24104</v>
      </c>
      <c r="F14" s="83"/>
      <c r="H14" s="76"/>
      <c r="I14" s="83"/>
      <c r="K14" s="100" t="s">
        <v>20</v>
      </c>
      <c r="L14" s="101" t="s">
        <v>104</v>
      </c>
      <c r="M14" s="82">
        <f>'ごみ集計結果'!O16</f>
        <v>22720</v>
      </c>
    </row>
    <row r="15" spans="1:13" s="73" customFormat="1" ht="21.75" customHeight="1" thickBot="1">
      <c r="A15" s="83"/>
      <c r="B15" s="102"/>
      <c r="C15" s="103"/>
      <c r="F15" s="83"/>
      <c r="H15" s="76"/>
      <c r="I15" s="83"/>
      <c r="K15" s="104"/>
      <c r="L15" s="92"/>
      <c r="M15" s="105"/>
    </row>
    <row r="16" spans="1:13" s="73" customFormat="1" ht="21.75" customHeight="1" thickBot="1">
      <c r="A16" s="83"/>
      <c r="B16" s="91" t="s">
        <v>2</v>
      </c>
      <c r="C16" s="93">
        <f>'ごみ集計結果'!E15+'ごみ集計結果'!F15</f>
        <v>51629</v>
      </c>
      <c r="F16" s="83"/>
      <c r="H16" s="84" t="s">
        <v>93</v>
      </c>
      <c r="I16" s="79"/>
      <c r="K16" s="85" t="s">
        <v>21</v>
      </c>
      <c r="L16" s="86" t="s">
        <v>132</v>
      </c>
      <c r="M16" s="87">
        <f>'ごみ集計結果'!M21</f>
        <v>1007</v>
      </c>
    </row>
    <row r="17" spans="1:13" s="73" customFormat="1" ht="21.75" customHeight="1" thickBot="1">
      <c r="A17" s="83"/>
      <c r="C17" s="106"/>
      <c r="H17" s="81" t="s">
        <v>131</v>
      </c>
      <c r="I17" s="82">
        <f>'ごみ集計結果'!L21</f>
        <v>20192</v>
      </c>
      <c r="K17" s="97" t="s">
        <v>22</v>
      </c>
      <c r="L17" s="98" t="s">
        <v>130</v>
      </c>
      <c r="M17" s="99">
        <f>'ごみ集計結果'!N21</f>
        <v>1050</v>
      </c>
    </row>
    <row r="18" spans="1:13" s="73" customFormat="1" ht="21.75" customHeight="1" thickBot="1">
      <c r="A18" s="83"/>
      <c r="B18" s="107" t="s">
        <v>24</v>
      </c>
      <c r="C18" s="93">
        <f>'ごみ集計結果'!E16+'ごみ集計結果'!F16</f>
        <v>635</v>
      </c>
      <c r="H18" s="76"/>
      <c r="I18" s="83"/>
      <c r="K18" s="100" t="s">
        <v>20</v>
      </c>
      <c r="L18" s="101" t="s">
        <v>129</v>
      </c>
      <c r="M18" s="82">
        <f>'ごみ集計結果'!O21</f>
        <v>18135</v>
      </c>
    </row>
    <row r="19" spans="1:13" s="73" customFormat="1" ht="21.75" customHeight="1" thickBot="1">
      <c r="A19" s="83"/>
      <c r="C19" s="96"/>
      <c r="H19" s="76"/>
      <c r="I19" s="83"/>
      <c r="K19" s="104"/>
      <c r="L19" s="92"/>
      <c r="M19" s="105"/>
    </row>
    <row r="20" spans="1:17" s="73" customFormat="1" ht="21.75" customHeight="1" thickBot="1">
      <c r="A20" s="83"/>
      <c r="B20" s="107" t="s">
        <v>7</v>
      </c>
      <c r="C20" s="93">
        <f>'ごみ集計結果'!E17+'ごみ集計結果'!F17</f>
        <v>6536</v>
      </c>
      <c r="E20" s="84" t="s">
        <v>25</v>
      </c>
      <c r="F20" s="75"/>
      <c r="H20" s="84" t="s">
        <v>23</v>
      </c>
      <c r="I20" s="79"/>
      <c r="K20" s="85" t="s">
        <v>21</v>
      </c>
      <c r="L20" s="86" t="s">
        <v>105</v>
      </c>
      <c r="M20" s="87">
        <f>'ごみ集計結果'!M17</f>
        <v>0</v>
      </c>
      <c r="Q20" s="109"/>
    </row>
    <row r="21" spans="1:13" s="73" customFormat="1" ht="21.75" customHeight="1" thickBot="1">
      <c r="A21" s="83"/>
      <c r="B21" s="110"/>
      <c r="C21" s="96"/>
      <c r="E21" s="81"/>
      <c r="F21" s="82">
        <f>'ごみ集計結果'!L23</f>
        <v>82092</v>
      </c>
      <c r="H21" s="81" t="s">
        <v>106</v>
      </c>
      <c r="I21" s="82">
        <f>'ごみ集計結果'!L17</f>
        <v>750</v>
      </c>
      <c r="K21" s="97" t="s">
        <v>22</v>
      </c>
      <c r="L21" s="98" t="s">
        <v>107</v>
      </c>
      <c r="M21" s="112">
        <f>'ごみ集計結果'!N17</f>
        <v>2</v>
      </c>
    </row>
    <row r="22" spans="1:13" s="73" customFormat="1" ht="21.75" customHeight="1" thickBot="1">
      <c r="A22" s="83"/>
      <c r="B22" s="107" t="s">
        <v>3</v>
      </c>
      <c r="C22" s="93">
        <f>'ごみ集計結果'!E25+'ごみ集計結果'!F25</f>
        <v>104153</v>
      </c>
      <c r="F22" s="83"/>
      <c r="K22" s="100" t="s">
        <v>20</v>
      </c>
      <c r="L22" s="101" t="s">
        <v>108</v>
      </c>
      <c r="M22" s="82">
        <f>'ごみ集計結果'!O17</f>
        <v>282</v>
      </c>
    </row>
    <row r="23" spans="1:13" s="73" customFormat="1" ht="21.75" customHeight="1" thickBot="1">
      <c r="A23" s="83"/>
      <c r="B23" s="102"/>
      <c r="C23" s="114"/>
      <c r="F23" s="83"/>
      <c r="H23" s="76"/>
      <c r="I23" s="83"/>
      <c r="K23" s="104"/>
      <c r="L23" s="92"/>
      <c r="M23" s="105"/>
    </row>
    <row r="24" spans="1:13" s="73" customFormat="1" ht="21.75" customHeight="1" thickBot="1">
      <c r="A24" s="83"/>
      <c r="B24" s="107" t="s">
        <v>26</v>
      </c>
      <c r="C24" s="93">
        <f>'ごみ集計結果'!Y133</f>
        <v>158</v>
      </c>
      <c r="F24" s="83"/>
      <c r="H24" s="78" t="s">
        <v>11</v>
      </c>
      <c r="I24" s="79"/>
      <c r="K24" s="85" t="s">
        <v>21</v>
      </c>
      <c r="L24" s="108" t="s">
        <v>109</v>
      </c>
      <c r="M24" s="87">
        <f>'ごみ集計結果'!M18</f>
        <v>0</v>
      </c>
    </row>
    <row r="25" spans="1:13" s="73" customFormat="1" ht="21.75" customHeight="1" thickBot="1">
      <c r="A25" s="83"/>
      <c r="B25" s="111"/>
      <c r="C25" s="115"/>
      <c r="F25" s="83"/>
      <c r="H25" s="81" t="s">
        <v>110</v>
      </c>
      <c r="I25" s="82">
        <f>'ごみ集計結果'!L18</f>
        <v>0</v>
      </c>
      <c r="K25" s="97" t="s">
        <v>22</v>
      </c>
      <c r="L25" s="111" t="s">
        <v>111</v>
      </c>
      <c r="M25" s="112">
        <f>'ごみ集計結果'!N18</f>
        <v>0</v>
      </c>
    </row>
    <row r="26" spans="1:13" s="73" customFormat="1" ht="21.75" customHeight="1" thickBot="1">
      <c r="A26" s="83"/>
      <c r="B26" s="116" t="s">
        <v>27</v>
      </c>
      <c r="C26" s="93">
        <f>'ごみ集計結果'!E31</f>
        <v>47441</v>
      </c>
      <c r="F26" s="83"/>
      <c r="K26" s="100" t="s">
        <v>20</v>
      </c>
      <c r="L26" s="113" t="s">
        <v>112</v>
      </c>
      <c r="M26" s="82">
        <f>'ごみ集計結果'!O18</f>
        <v>0</v>
      </c>
    </row>
    <row r="27" spans="1:14" s="73" customFormat="1" ht="21.75" customHeight="1" thickBot="1">
      <c r="A27" s="83"/>
      <c r="F27" s="83"/>
      <c r="N27" s="117"/>
    </row>
    <row r="28" spans="1:14" s="73" customFormat="1" ht="21.75" customHeight="1">
      <c r="A28" s="83"/>
      <c r="B28" s="118"/>
      <c r="C28" s="115"/>
      <c r="F28" s="83"/>
      <c r="H28" s="78" t="s">
        <v>12</v>
      </c>
      <c r="I28" s="79"/>
      <c r="K28" s="85" t="s">
        <v>21</v>
      </c>
      <c r="L28" s="108" t="s">
        <v>113</v>
      </c>
      <c r="M28" s="87">
        <f>'ごみ集計結果'!M19</f>
        <v>0</v>
      </c>
      <c r="N28" s="117"/>
    </row>
    <row r="29" spans="1:14" s="73" customFormat="1" ht="21.75" customHeight="1" thickBot="1">
      <c r="A29" s="83"/>
      <c r="B29" s="118"/>
      <c r="C29" s="115"/>
      <c r="F29" s="83"/>
      <c r="H29" s="81" t="s">
        <v>114</v>
      </c>
      <c r="I29" s="82">
        <f>'ごみ集計結果'!L19</f>
        <v>0</v>
      </c>
      <c r="K29" s="97" t="s">
        <v>22</v>
      </c>
      <c r="L29" s="111" t="s">
        <v>115</v>
      </c>
      <c r="M29" s="99">
        <f>'ごみ集計結果'!N19</f>
        <v>0</v>
      </c>
      <c r="N29" s="117"/>
    </row>
    <row r="30" spans="1:14" s="73" customFormat="1" ht="21.75" customHeight="1" thickBot="1">
      <c r="A30" s="83"/>
      <c r="B30" s="118"/>
      <c r="C30" s="115"/>
      <c r="F30" s="83"/>
      <c r="H30" s="76"/>
      <c r="I30" s="77"/>
      <c r="K30" s="100" t="s">
        <v>20</v>
      </c>
      <c r="L30" s="113" t="s">
        <v>116</v>
      </c>
      <c r="M30" s="82">
        <f>'ごみ集計結果'!O19</f>
        <v>0</v>
      </c>
      <c r="N30" s="117"/>
    </row>
    <row r="31" spans="1:14" s="73" customFormat="1" ht="21.75" customHeight="1" thickBot="1">
      <c r="A31" s="83"/>
      <c r="B31" s="118"/>
      <c r="C31" s="115"/>
      <c r="F31" s="83"/>
      <c r="N31" s="117"/>
    </row>
    <row r="32" spans="1:14" s="73" customFormat="1" ht="21.75" customHeight="1">
      <c r="A32" s="83"/>
      <c r="B32" s="118"/>
      <c r="C32" s="115"/>
      <c r="F32" s="83"/>
      <c r="H32" s="84" t="s">
        <v>13</v>
      </c>
      <c r="I32" s="79"/>
      <c r="K32" s="85" t="s">
        <v>21</v>
      </c>
      <c r="L32" s="86" t="s">
        <v>117</v>
      </c>
      <c r="M32" s="87">
        <f>'ごみ集計結果'!M20</f>
        <v>6</v>
      </c>
      <c r="N32" s="117"/>
    </row>
    <row r="33" spans="1:14" s="73" customFormat="1" ht="21.75" customHeight="1" thickBot="1">
      <c r="A33" s="83"/>
      <c r="B33" s="118"/>
      <c r="C33" s="115"/>
      <c r="F33" s="83"/>
      <c r="H33" s="81" t="s">
        <v>118</v>
      </c>
      <c r="I33" s="82">
        <f>'ごみ集計結果'!L20</f>
        <v>7527</v>
      </c>
      <c r="K33" s="97" t="s">
        <v>22</v>
      </c>
      <c r="L33" s="98" t="s">
        <v>119</v>
      </c>
      <c r="M33" s="99">
        <f>'ごみ集計結果'!N20</f>
        <v>49</v>
      </c>
      <c r="N33" s="117"/>
    </row>
    <row r="34" spans="1:14" s="73" customFormat="1" ht="21.75" customHeight="1" thickBot="1">
      <c r="A34" s="83"/>
      <c r="B34" s="118"/>
      <c r="C34" s="115"/>
      <c r="F34" s="83"/>
      <c r="H34" s="76"/>
      <c r="I34" s="83"/>
      <c r="K34" s="100" t="s">
        <v>20</v>
      </c>
      <c r="L34" s="101" t="s">
        <v>120</v>
      </c>
      <c r="M34" s="82">
        <f>'ごみ集計結果'!O20</f>
        <v>4302.4</v>
      </c>
      <c r="N34" s="117"/>
    </row>
    <row r="35" spans="1:14" s="73" customFormat="1" ht="21.75" customHeight="1" thickBot="1">
      <c r="A35" s="83"/>
      <c r="C35" s="83"/>
      <c r="F35" s="83"/>
      <c r="H35" s="76"/>
      <c r="I35" s="77"/>
      <c r="K35" s="113"/>
      <c r="L35" s="119"/>
      <c r="M35" s="120"/>
      <c r="N35" s="117"/>
    </row>
    <row r="36" spans="1:15" s="73" customFormat="1" ht="21.75" customHeight="1">
      <c r="A36" s="83"/>
      <c r="F36" s="83"/>
      <c r="H36" s="74" t="s">
        <v>28</v>
      </c>
      <c r="I36" s="79"/>
      <c r="K36" s="121" t="s">
        <v>21</v>
      </c>
      <c r="L36" s="122" t="s">
        <v>121</v>
      </c>
      <c r="M36" s="87">
        <f>'ごみ集計結果'!M22</f>
        <v>0</v>
      </c>
      <c r="N36" s="117"/>
      <c r="O36" s="73" t="s">
        <v>29</v>
      </c>
    </row>
    <row r="37" spans="6:16" s="73" customFormat="1" ht="21.75" customHeight="1" thickBot="1">
      <c r="F37" s="83"/>
      <c r="H37" s="81" t="s">
        <v>122</v>
      </c>
      <c r="I37" s="82">
        <f>'ごみ集計結果'!L22</f>
        <v>626</v>
      </c>
      <c r="K37" s="100" t="s">
        <v>22</v>
      </c>
      <c r="L37" s="101" t="s">
        <v>123</v>
      </c>
      <c r="M37" s="90">
        <f>'ごみ集計結果'!N22</f>
        <v>571</v>
      </c>
      <c r="O37" s="378">
        <f>'ごみ集計結果'!O24</f>
        <v>45957.4</v>
      </c>
      <c r="P37" s="378"/>
    </row>
    <row r="38" spans="2:16" s="73" customFormat="1" ht="21.75" customHeight="1" thickBot="1">
      <c r="B38" s="123" t="s">
        <v>30</v>
      </c>
      <c r="C38" s="124">
        <f>'ごみ集計結果'!E6</f>
        <v>2006903</v>
      </c>
      <c r="F38" s="83"/>
      <c r="H38" s="76"/>
      <c r="I38" s="77"/>
      <c r="L38" s="77"/>
      <c r="M38" s="77"/>
      <c r="O38" s="379"/>
      <c r="P38" s="379"/>
    </row>
    <row r="39" spans="2:16" s="73" customFormat="1" ht="21.75" customHeight="1">
      <c r="B39" s="125" t="s">
        <v>31</v>
      </c>
      <c r="C39" s="126">
        <f>'ごみ集計結果'!E7</f>
        <v>0</v>
      </c>
      <c r="E39" s="84" t="s">
        <v>32</v>
      </c>
      <c r="F39" s="79"/>
      <c r="H39" s="76"/>
      <c r="I39" s="77"/>
      <c r="L39" s="77"/>
      <c r="M39" s="77"/>
      <c r="O39" s="84" t="s">
        <v>33</v>
      </c>
      <c r="P39" s="79"/>
    </row>
    <row r="40" spans="2:16" s="73" customFormat="1" ht="21.75" customHeight="1" thickBot="1">
      <c r="B40" s="178" t="s">
        <v>34</v>
      </c>
      <c r="C40" s="127">
        <f>'ごみ集計結果'!E8</f>
        <v>2006903</v>
      </c>
      <c r="E40" s="81" t="s">
        <v>128</v>
      </c>
      <c r="F40" s="82">
        <f>'ごみ集計結果'!L25</f>
        <v>27705</v>
      </c>
      <c r="H40" s="76"/>
      <c r="I40" s="77"/>
      <c r="L40" s="77"/>
      <c r="M40" s="77"/>
      <c r="O40" s="81"/>
      <c r="P40" s="82">
        <f>'ごみ集計結果'!O27</f>
        <v>73662.4</v>
      </c>
    </row>
    <row r="41" ht="21.75" customHeight="1"/>
    <row r="42" ht="19.5" customHeight="1"/>
    <row r="43" ht="19.5" customHeight="1"/>
    <row r="44" ht="19.5" customHeight="1"/>
    <row r="45" ht="19.5" customHeight="1"/>
  </sheetData>
  <sheetProtection/>
  <mergeCells count="4">
    <mergeCell ref="A4:C4"/>
    <mergeCell ref="B8:C8"/>
    <mergeCell ref="O37:P38"/>
    <mergeCell ref="A1:P2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400" verticalDpi="400" orientation="landscape" paperSize="9" scale="66" r:id="rId2"/>
  <headerFooter alignWithMargins="0">
    <oddHeader>&amp;R&amp;F   &amp;D   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WADA</dc:creator>
  <cp:keywords/>
  <dc:description/>
  <cp:lastModifiedBy>ｶﾃﾅﾚﾝﾀﾙｼｽﾃﾑ株式会社</cp:lastModifiedBy>
  <cp:lastPrinted>2011-01-12T05:32:50Z</cp:lastPrinted>
  <dcterms:created xsi:type="dcterms:W3CDTF">2008-01-06T09:11:49Z</dcterms:created>
  <dcterms:modified xsi:type="dcterms:W3CDTF">2011-02-23T09:57:19Z</dcterms:modified>
  <cp:category/>
  <cp:version/>
  <cp:contentType/>
  <cp:contentStatus/>
</cp:coreProperties>
</file>