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<sst xmlns="http://schemas.openxmlformats.org/spreadsheetml/2006/main" count="5137" uniqueCount="860">
  <si>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</si>
  <si>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</si>
  <si>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</si>
  <si>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</si>
  <si>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</si>
  <si>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</si>
  <si>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</si>
  <si>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</si>
  <si>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</si>
  <si>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</si>
  <si>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</si>
  <si>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</si>
  <si>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</si>
  <si>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</si>
  <si>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</si>
  <si>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</si>
  <si>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</si>
  <si>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</si>
  <si>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</si>
  <si>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</si>
  <si>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</si>
  <si>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</si>
  <si>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</si>
  <si>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</si>
  <si>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</si>
  <si>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</si>
  <si>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</si>
  <si>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</si>
  <si>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</si>
  <si>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</si>
  <si>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</si>
  <si>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</si>
  <si>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</si>
  <si>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</si>
  <si>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</si>
  <si>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</si>
  <si>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</si>
  <si>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</si>
  <si>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</si>
  <si>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</si>
  <si>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</si>
  <si>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</si>
  <si>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</si>
  <si>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</si>
  <si>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</si>
  <si>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</si>
  <si>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</si>
  <si>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</si>
  <si>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</si>
  <si>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</si>
  <si>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</si>
  <si>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</si>
  <si>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</si>
  <si>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</si>
  <si>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</si>
  <si>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</si>
  <si>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</si>
  <si>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</si>
  <si>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</si>
  <si>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</si>
  <si>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</si>
  <si>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</si>
  <si>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</si>
  <si>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</si>
  <si>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</si>
  <si>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</si>
  <si>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</si>
  <si>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</si>
  <si>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</si>
  <si>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</si>
  <si>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</si>
  <si>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</si>
  <si>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</si>
  <si>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</si>
  <si>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</si>
  <si>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</si>
  <si>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</si>
  <si>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</si>
  <si>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</si>
  <si>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</si>
  <si>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</si>
  <si>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</si>
  <si>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</si>
  <si>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</si>
  <si>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</si>
  <si>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</si>
  <si>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</si>
  <si>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</si>
  <si>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</si>
  <si>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</si>
  <si>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</si>
  <si>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</si>
  <si>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</si>
  <si>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</si>
  <si>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</si>
  <si>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</si>
  <si>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</si>
  <si>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</si>
  <si>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</si>
  <si>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</si>
  <si>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</si>
  <si>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</si>
  <si>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</si>
  <si>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</si>
  <si>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</si>
  <si>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</si>
  <si>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</si>
  <si>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</si>
  <si>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</si>
  <si>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</si>
  <si>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</si>
  <si>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</si>
  <si>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</si>
  <si>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</si>
  <si>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</si>
  <si>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</si>
  <si>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</si>
  <si>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</si>
  <si>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</si>
  <si>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</si>
  <si>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</si>
  <si>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</si>
  <si>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</si>
  <si>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</si>
  <si>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</si>
  <si>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</si>
  <si>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</si>
  <si>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</si>
  <si>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</si>
  <si>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</si>
  <si>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</si>
  <si>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</si>
  <si>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</si>
  <si>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</si>
  <si>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</si>
  <si>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</si>
  <si>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</si>
  <si>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</si>
  <si>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</si>
  <si>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</si>
  <si>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</si>
  <si>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</si>
  <si>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</si>
  <si>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</si>
  <si>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</si>
  <si>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</si>
  <si>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</si>
  <si>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</si>
  <si>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</si>
  <si>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</si>
  <si>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</si>
  <si>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</si>
  <si>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</si>
  <si>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</si>
  <si>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</si>
  <si>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</si>
  <si>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</si>
  <si>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</si>
  <si>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</si>
  <si>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</si>
  <si>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</si>
  <si>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</si>
  <si>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</si>
  <si>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</si>
  <si>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</si>
  <si>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</si>
  <si>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</si>
  <si>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</si>
  <si>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</si>
  <si>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</si>
  <si>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</si>
  <si>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</si>
  <si>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</si>
  <si>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</si>
  <si>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</si>
  <si>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</si>
  <si>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</si>
  <si>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</si>
  <si>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</si>
  <si>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</si>
  <si>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</si>
  <si>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</si>
  <si>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</si>
  <si>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</si>
  <si>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</si>
  <si>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</si>
  <si>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</si>
  <si>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</si>
  <si>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山形県</t>
  </si>
  <si>
    <t>06000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</si>
  <si>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</si>
  <si>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</si>
  <si>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</si>
  <si>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</si>
  <si>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</si>
  <si>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</si>
  <si>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</si>
  <si>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</si>
  <si>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</si>
  <si>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</si>
  <si>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</si>
  <si>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</si>
  <si>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</si>
  <si>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</si>
  <si>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</si>
  <si>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</si>
  <si>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</si>
  <si>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</si>
  <si>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</si>
  <si>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</si>
  <si>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</si>
  <si>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</si>
  <si>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</si>
  <si>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</si>
  <si>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</si>
  <si>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</si>
  <si>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</si>
  <si>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</si>
  <si>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</si>
  <si>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</si>
  <si>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</si>
  <si>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</si>
  <si>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</si>
  <si>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</si>
  <si>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</si>
  <si>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</si>
  <si>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</si>
  <si>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</si>
  <si>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</si>
  <si>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</si>
  <si>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</si>
  <si>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</si>
  <si>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</si>
  <si>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</si>
  <si>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</si>
  <si>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</si>
  <si>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</si>
  <si>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</si>
  <si>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</si>
  <si>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</si>
  <si>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</si>
  <si>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</si>
  <si>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</si>
  <si>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</si>
  <si>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</si>
  <si>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</si>
  <si>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</si>
  <si>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</si>
  <si>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</si>
  <si>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</si>
  <si>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</si>
  <si>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</si>
  <si>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</si>
  <si>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</si>
  <si>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</si>
  <si>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</si>
  <si>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</si>
  <si>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</si>
  <si>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</si>
  <si>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</si>
  <si>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</si>
  <si>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</si>
  <si>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</si>
  <si>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</si>
  <si>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</si>
  <si>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</si>
  <si>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</si>
  <si>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</si>
  <si>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</si>
  <si>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</si>
  <si>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</si>
  <si>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</si>
  <si>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</si>
  <si>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</si>
  <si>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</si>
  <si>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</si>
  <si>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</si>
  <si>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</si>
  <si>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</si>
  <si>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</si>
  <si>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</si>
  <si>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</si>
  <si>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</si>
  <si>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</si>
  <si>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</si>
  <si>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</si>
  <si>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</si>
  <si>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</si>
  <si>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</si>
  <si>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</si>
  <si>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</si>
  <si>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</si>
  <si>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</si>
  <si>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</si>
  <si>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</si>
  <si>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</si>
  <si>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</si>
  <si>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</si>
  <si>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</si>
  <si>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</si>
  <si>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</si>
  <si>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</si>
  <si>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</si>
  <si>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</si>
  <si>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</si>
  <si>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</si>
  <si>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</si>
  <si>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</si>
  <si>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</si>
  <si>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</si>
  <si>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</si>
  <si>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</si>
  <si>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</si>
  <si>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</si>
  <si>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</si>
  <si>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</si>
  <si>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</si>
  <si>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</si>
  <si>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</si>
  <si>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</si>
  <si>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</si>
  <si>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</si>
  <si>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</si>
  <si>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</si>
  <si>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</si>
  <si>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</si>
  <si>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</si>
  <si>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</si>
  <si>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</si>
  <si>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</si>
  <si>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</si>
  <si>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</si>
  <si>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</si>
  <si>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</si>
  <si>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</si>
  <si>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</si>
  <si>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</si>
  <si>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</si>
  <si>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</si>
  <si>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</si>
  <si>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</si>
  <si>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</si>
  <si>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</si>
  <si>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</si>
  <si>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</si>
  <si>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</si>
  <si>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</si>
  <si>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</si>
  <si>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</si>
  <si>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</si>
  <si>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</si>
  <si>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</si>
  <si>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</si>
  <si>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</si>
  <si>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</si>
  <si>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</si>
  <si>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</si>
  <si>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</si>
  <si>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</si>
  <si>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</si>
  <si>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</si>
  <si>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</si>
  <si>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</si>
  <si>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</si>
  <si>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</si>
  <si>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</si>
  <si>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</si>
  <si>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</si>
  <si>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</si>
  <si>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</si>
  <si>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</si>
  <si>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</si>
  <si>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</si>
  <si>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</si>
  <si>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</si>
  <si>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</si>
  <si>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</si>
  <si>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</si>
  <si>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</si>
  <si>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</si>
  <si>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</si>
  <si>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</si>
  <si>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</si>
  <si>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</si>
  <si>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</si>
  <si>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</si>
  <si>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</si>
  <si>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</si>
  <si>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</si>
  <si>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</si>
  <si>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</si>
  <si>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</si>
  <si>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</si>
  <si>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</si>
  <si>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</si>
  <si>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</si>
  <si>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</si>
  <si>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</si>
  <si>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</si>
  <si>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</si>
  <si>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</si>
  <si>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混合ごみ</t>
  </si>
  <si>
    <t>可燃ごみ</t>
  </si>
  <si>
    <t>不燃ごみ</t>
  </si>
  <si>
    <t>資源ごみ</t>
  </si>
  <si>
    <t>ごみ処理の状況（平成21年度実績）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</si>
  <si>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</si>
  <si>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</si>
  <si>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</si>
  <si>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</si>
  <si>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</si>
  <si>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</si>
  <si>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</si>
  <si>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</si>
  <si>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</si>
  <si>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</si>
  <si>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</si>
  <si>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</si>
  <si>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</si>
  <si>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</si>
  <si>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</si>
  <si>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</si>
  <si>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</si>
  <si>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</si>
  <si>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</si>
  <si>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</si>
  <si>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</si>
  <si>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</si>
  <si>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</si>
  <si>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</si>
  <si>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</si>
  <si>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</si>
  <si>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</si>
  <si>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</si>
  <si>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</si>
  <si>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</si>
  <si>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</si>
  <si>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</si>
  <si>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</si>
  <si>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</si>
  <si>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</si>
  <si>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</si>
  <si>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</si>
  <si>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</si>
  <si>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</si>
  <si>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</si>
  <si>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</si>
  <si>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</si>
  <si>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</si>
  <si>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</si>
  <si>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</si>
  <si>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</si>
  <si>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</si>
  <si>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</si>
  <si>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</si>
  <si>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</si>
  <si>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</si>
  <si>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</si>
  <si>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</si>
  <si>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</si>
  <si>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</si>
  <si>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山形県</t>
  </si>
  <si>
    <t>06000</t>
  </si>
  <si>
    <t>06201</t>
  </si>
  <si>
    <t>山形市</t>
  </si>
  <si>
    <t>-</t>
  </si>
  <si>
    <t>有る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</si>
  <si>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</si>
  <si>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</si>
  <si>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</si>
  <si>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</si>
  <si>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</si>
  <si>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</si>
  <si>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</si>
  <si>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</si>
  <si>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</si>
  <si>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</si>
  <si>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</si>
  <si>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</si>
  <si>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無い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</si>
  <si>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</si>
  <si>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</si>
  <si>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</si>
  <si>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</si>
  <si>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</si>
  <si>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</si>
  <si>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</si>
  <si>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</si>
  <si>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</si>
  <si>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</si>
  <si>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</si>
  <si>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</si>
  <si>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</si>
  <si>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</si>
  <si>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</si>
  <si>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</si>
  <si>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</si>
  <si>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</si>
  <si>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</si>
  <si>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</si>
  <si>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</si>
  <si>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</si>
  <si>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</si>
  <si>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</si>
  <si>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</si>
  <si>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</si>
  <si>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</si>
  <si>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</si>
  <si>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</si>
  <si>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</si>
  <si>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</si>
  <si>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</si>
  <si>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</si>
  <si>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</si>
  <si>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</si>
  <si>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</si>
  <si>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</si>
  <si>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</si>
  <si>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</si>
  <si>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</si>
  <si>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</si>
  <si>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</si>
  <si>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</si>
  <si>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</si>
  <si>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</si>
  <si>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</si>
  <si>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</si>
  <si>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</si>
  <si>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</si>
  <si>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</si>
  <si>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</si>
  <si>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</si>
  <si>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</si>
  <si>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</si>
  <si>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</si>
  <si>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</si>
  <si>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</si>
  <si>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</si>
  <si>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</si>
  <si>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</si>
  <si>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</si>
  <si>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</si>
  <si>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</si>
  <si>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</si>
  <si>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</si>
  <si>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</si>
  <si>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</si>
  <si>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</si>
  <si>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</si>
  <si>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</si>
  <si>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</si>
  <si>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</si>
  <si>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</si>
  <si>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</si>
  <si>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</si>
  <si>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</si>
  <si>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</si>
  <si>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</si>
  <si>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</si>
  <si>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</si>
  <si>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</si>
  <si>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</si>
  <si>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</si>
  <si>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</si>
  <si>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</si>
  <si>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</si>
  <si>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（ｔ）</t>
  </si>
  <si>
    <t>(t)</t>
  </si>
  <si>
    <t>山形県</t>
  </si>
  <si>
    <t>06000</t>
  </si>
  <si>
    <t>06201</t>
  </si>
  <si>
    <t>山形市</t>
  </si>
  <si>
    <t>-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</si>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</sst>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1182424</v>
      </c>
      <c r="E7" s="231">
        <f>SUM(E8:E42)</f>
        <v>1182424</v>
      </c>
      <c r="F7" s="231">
        <f>SUM(F8:F42)</f>
        <v>0</v>
      </c>
      <c r="G7" s="231">
        <f>SUM(G8:G42)</f>
        <v>6862</v>
      </c>
      <c r="H7" s="231">
        <f>SUM(H8:H42)</f>
        <v>321708</v>
      </c>
      <c r="I7" s="231">
        <f>SUM(I8:I42)</f>
        <v>35571</v>
      </c>
      <c r="J7" s="231">
        <f>SUM(J8:J42)</f>
        <v>34919</v>
      </c>
      <c r="K7" s="231">
        <f>SUM(K8:K42)</f>
        <v>392198</v>
      </c>
      <c r="L7" s="231">
        <f>IF(D7&lt;&gt;0,K7/D7/365*1000000,"-")</f>
        <v>908.7392242487896</v>
      </c>
      <c r="M7" s="231">
        <f>IF(D7&lt;&gt;0,('ごみ搬入量内訳'!BR7+'ごみ処理概要'!J7)/'ごみ処理概要'!D7/365*1000000,"-")</f>
        <v>661.8815733901262</v>
      </c>
      <c r="N7" s="231">
        <f>IF(D7&lt;&gt;0,'ごみ搬入量内訳'!CM7/'ごみ処理概要'!D7/365*1000000,"-")</f>
        <v>246.8576508586633</v>
      </c>
      <c r="O7" s="231">
        <f>SUM(O8:O42)</f>
        <v>2798</v>
      </c>
      <c r="P7" s="231">
        <f>SUM(P8:P42)</f>
        <v>306201</v>
      </c>
      <c r="Q7" s="231">
        <f>SUM(Q8:Q42)</f>
        <v>2807</v>
      </c>
      <c r="R7" s="231">
        <f>SUM(R8:R42)</f>
        <v>40156</v>
      </c>
      <c r="S7" s="231">
        <f>SUM(S8:S42)</f>
        <v>14470</v>
      </c>
      <c r="T7" s="231">
        <f>SUM(T8:T42)</f>
        <v>20266</v>
      </c>
      <c r="U7" s="231">
        <f>SUM(U8:U42)</f>
        <v>4522</v>
      </c>
      <c r="V7" s="231">
        <f>SUM(V8:V42)</f>
        <v>28</v>
      </c>
      <c r="W7" s="231">
        <f>SUM(W8:W42)</f>
        <v>0</v>
      </c>
      <c r="X7" s="231">
        <f>SUM(X8:X42)</f>
        <v>27</v>
      </c>
      <c r="Y7" s="231">
        <f>SUM(Y8:Y42)</f>
        <v>843</v>
      </c>
      <c r="Z7" s="231">
        <f>SUM(Z8:Z42)</f>
        <v>8110</v>
      </c>
      <c r="AA7" s="231">
        <f>SUM(AA8:AA42)</f>
        <v>357274</v>
      </c>
      <c r="AB7" s="236">
        <f>IF(AA7&lt;&gt;0,(Z7+P7+R7)/AA7*100,"-")</f>
        <v>99.21432849857533</v>
      </c>
      <c r="AC7" s="231">
        <f>SUM(AC8:AC42)</f>
        <v>1795</v>
      </c>
      <c r="AD7" s="231">
        <f>SUM(AD8:AD42)</f>
        <v>2899</v>
      </c>
      <c r="AE7" s="231">
        <f>SUM(AE8:AE42)</f>
        <v>4452</v>
      </c>
      <c r="AF7" s="231">
        <f>SUM(AF8:AF42)</f>
        <v>28</v>
      </c>
      <c r="AG7" s="231">
        <f>SUM(AG8:AG42)</f>
        <v>0</v>
      </c>
      <c r="AH7" s="231">
        <f>SUM(AH8:AH42)</f>
        <v>32</v>
      </c>
      <c r="AI7" s="231">
        <f>SUM(AI8:AI42)</f>
        <v>14220</v>
      </c>
      <c r="AJ7" s="231">
        <f>SUM(AJ8:AJ42)</f>
        <v>23426</v>
      </c>
      <c r="AK7" s="236">
        <f>IF((AA7+J7)&lt;&gt;0,(Z7+AJ7+J7)/(AA7+J7)*100,"-")</f>
        <v>16.944463567682238</v>
      </c>
      <c r="AL7" s="236">
        <f>IF((AA7+J7)&lt;&gt;0,('資源化量内訳'!D7-'資源化量内訳'!R7-'資源化量内訳'!T7-'資源化量内訳'!V7-'資源化量内訳'!U7)/(AA7+J7)*100,"-")</f>
        <v>16.944463567682238</v>
      </c>
      <c r="AM7" s="231">
        <f>SUM(AM8:AM42)</f>
        <v>2807</v>
      </c>
      <c r="AN7" s="231">
        <f>SUM(AN8:AN42)</f>
        <v>33599</v>
      </c>
      <c r="AO7" s="231">
        <f>SUM(AO8:AO42)</f>
        <v>11241</v>
      </c>
      <c r="AP7" s="231">
        <f>SUM(AP8:AP42)</f>
        <v>47647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250040</v>
      </c>
      <c r="E8" s="232">
        <v>250040</v>
      </c>
      <c r="F8" s="232">
        <v>0</v>
      </c>
      <c r="G8" s="232">
        <v>1146</v>
      </c>
      <c r="H8" s="232">
        <f>SUM('ごみ搬入量内訳'!E8,+'ごみ搬入量内訳'!AD8)</f>
        <v>76182</v>
      </c>
      <c r="I8" s="232">
        <f>'ごみ搬入量内訳'!BC8</f>
        <v>4179</v>
      </c>
      <c r="J8" s="232">
        <f>'資源化量内訳'!BO8</f>
        <v>11950</v>
      </c>
      <c r="K8" s="232">
        <f>SUM(H8:J8)</f>
        <v>92311</v>
      </c>
      <c r="L8" s="232">
        <f>IF(D8&lt;&gt;0,K8/D8/365*1000000,"-")</f>
        <v>1011.4655627702306</v>
      </c>
      <c r="M8" s="232">
        <f>IF(D8&lt;&gt;0,('ごみ搬入量内訳'!BR8+'ごみ処理概要'!J8)/'ごみ処理概要'!D8/365*1000000,"-")</f>
        <v>764.8858374440912</v>
      </c>
      <c r="N8" s="232">
        <f>IF(D8&lt;&gt;0,'ごみ搬入量内訳'!CM8/'ごみ処理概要'!D8/365*1000000,"-")</f>
        <v>246.57972532613962</v>
      </c>
      <c r="O8" s="233">
        <f>'ごみ搬入量内訳'!DH8</f>
        <v>430</v>
      </c>
      <c r="P8" s="233">
        <f>'ごみ処理量内訳'!E8</f>
        <v>68789</v>
      </c>
      <c r="Q8" s="233">
        <f>'ごみ処理量内訳'!N8</f>
        <v>1644</v>
      </c>
      <c r="R8" s="232">
        <f>SUM(S8:Y8)</f>
        <v>9928</v>
      </c>
      <c r="S8" s="233">
        <f>'ごみ処理量内訳'!G8</f>
        <v>5741</v>
      </c>
      <c r="T8" s="233">
        <f>'ごみ処理量内訳'!L8</f>
        <v>4187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80361</v>
      </c>
      <c r="AB8" s="237">
        <f>IF(AA8&lt;&gt;0,(Z8+P8+R8)/AA8*100,"-")</f>
        <v>97.95423153021989</v>
      </c>
      <c r="AC8" s="232">
        <f>'施設資源化量内訳'!Y8</f>
        <v>0</v>
      </c>
      <c r="AD8" s="232">
        <f>'施設資源化量内訳'!AT8</f>
        <v>921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3253</v>
      </c>
      <c r="AJ8" s="232">
        <f>SUM(AC8:AI8)</f>
        <v>4174</v>
      </c>
      <c r="AK8" s="237">
        <f>IF((AA8+J8)&lt;&gt;0,(Z8+AJ8+J8)/(AA8+J8)*100,"-")</f>
        <v>17.46704076437261</v>
      </c>
      <c r="AL8" s="237">
        <f>IF((AA8+J8)&lt;&gt;0,('資源化量内訳'!D8-'資源化量内訳'!R8-'資源化量内訳'!T8-'資源化量内訳'!V8-'資源化量内訳'!U8)/(AA8+J8)*100,"-")</f>
        <v>17.46704076437261</v>
      </c>
      <c r="AM8" s="232">
        <f>'ごみ処理量内訳'!AA8</f>
        <v>1644</v>
      </c>
      <c r="AN8" s="232">
        <f>'ごみ処理量内訳'!AB8</f>
        <v>9199</v>
      </c>
      <c r="AO8" s="232">
        <f>'ごみ処理量内訳'!AC8</f>
        <v>3988</v>
      </c>
      <c r="AP8" s="232">
        <f>SUM(AM8:AO8)</f>
        <v>14831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88502</v>
      </c>
      <c r="E9" s="232">
        <v>88502</v>
      </c>
      <c r="F9" s="232">
        <v>0</v>
      </c>
      <c r="G9" s="232">
        <v>571</v>
      </c>
      <c r="H9" s="232">
        <f>SUM('ごみ搬入量内訳'!E9,+'ごみ搬入量内訳'!AD9)</f>
        <v>26107</v>
      </c>
      <c r="I9" s="232">
        <f>'ごみ搬入量内訳'!BC9</f>
        <v>2075</v>
      </c>
      <c r="J9" s="232">
        <f>'資源化量内訳'!BO9</f>
        <v>0</v>
      </c>
      <c r="K9" s="232">
        <f>SUM(H9:J9)</f>
        <v>28182</v>
      </c>
      <c r="L9" s="232">
        <f>IF(D9&lt;&gt;0,K9/D9/365*1000000,"-")</f>
        <v>872.4204978882917</v>
      </c>
      <c r="M9" s="232">
        <f>IF(D9&lt;&gt;0,('ごみ搬入量内訳'!BR9+'ごみ処理概要'!J9)/'ごみ処理概要'!D9/365*1000000,"-")</f>
        <v>547.2827330270069</v>
      </c>
      <c r="N9" s="232">
        <f>IF(D9&lt;&gt;0,'ごみ搬入量内訳'!CM9/'ごみ処理概要'!D9/365*1000000,"-")</f>
        <v>325.1377648612848</v>
      </c>
      <c r="O9" s="233">
        <f>'ごみ搬入量内訳'!DH9</f>
        <v>0</v>
      </c>
      <c r="P9" s="233">
        <f>'ごみ処理量内訳'!E9</f>
        <v>22972</v>
      </c>
      <c r="Q9" s="233">
        <f>'ごみ処理量内訳'!N9</f>
        <v>149</v>
      </c>
      <c r="R9" s="232">
        <f>SUM(S9:Y9)</f>
        <v>2154</v>
      </c>
      <c r="S9" s="233">
        <f>'ごみ処理量内訳'!G9</f>
        <v>1398</v>
      </c>
      <c r="T9" s="233">
        <f>'ごみ処理量内訳'!L9</f>
        <v>756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2907</v>
      </c>
      <c r="AA9" s="232">
        <f>SUM(P9,Q9,R9,Z9)</f>
        <v>28182</v>
      </c>
      <c r="AB9" s="237">
        <f>IF(AA9&lt;&gt;0,(Z9+P9+R9)/AA9*100,"-")</f>
        <v>99.47129373358882</v>
      </c>
      <c r="AC9" s="232">
        <f>'施設資源化量内訳'!Y9</f>
        <v>0</v>
      </c>
      <c r="AD9" s="232">
        <f>'施設資源化量内訳'!AT9</f>
        <v>337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579</v>
      </c>
      <c r="AJ9" s="232">
        <f>SUM(AC9:AI9)</f>
        <v>916</v>
      </c>
      <c r="AK9" s="237">
        <f>IF((AA9+J9)&lt;&gt;0,(Z9+AJ9+J9)/(AA9+J9)*100,"-")</f>
        <v>13.565396352281597</v>
      </c>
      <c r="AL9" s="237">
        <f>IF((AA9+J9)&lt;&gt;0,('資源化量内訳'!D9-'資源化量内訳'!R9-'資源化量内訳'!T9-'資源化量内訳'!V9-'資源化量内訳'!U9)/(AA9+J9)*100,"-")</f>
        <v>13.565396352281597</v>
      </c>
      <c r="AM9" s="232">
        <f>'ごみ処理量内訳'!AA9</f>
        <v>149</v>
      </c>
      <c r="AN9" s="232">
        <f>'ごみ処理量内訳'!AB9</f>
        <v>2849</v>
      </c>
      <c r="AO9" s="232">
        <f>'ごみ処理量内訳'!AC9</f>
        <v>725</v>
      </c>
      <c r="AP9" s="232">
        <f>SUM(AM9:AO9)</f>
        <v>3723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139438</v>
      </c>
      <c r="E10" s="232">
        <v>139438</v>
      </c>
      <c r="F10" s="232">
        <v>0</v>
      </c>
      <c r="G10" s="232">
        <v>874</v>
      </c>
      <c r="H10" s="232">
        <f>SUM('ごみ搬入量内訳'!E10,+'ごみ搬入量内訳'!AD10)</f>
        <v>42090</v>
      </c>
      <c r="I10" s="232">
        <f>'ごみ搬入量内訳'!BC10</f>
        <v>5282</v>
      </c>
      <c r="J10" s="232">
        <f>'資源化量内訳'!BO10</f>
        <v>4430</v>
      </c>
      <c r="K10" s="232">
        <f>SUM(H10:J10)</f>
        <v>51802</v>
      </c>
      <c r="L10" s="232">
        <f>IF(D10&lt;&gt;0,K10/D10/365*1000000,"-")</f>
        <v>1017.8236038327635</v>
      </c>
      <c r="M10" s="232">
        <f>IF(D10&lt;&gt;0,('ごみ搬入量内訳'!BR10+'ごみ処理概要'!J10)/'ごみ処理概要'!D10/365*1000000,"-")</f>
        <v>718.4417604367592</v>
      </c>
      <c r="N10" s="232">
        <f>IF(D10&lt;&gt;0,'ごみ搬入量内訳'!CM10/'ごみ処理概要'!D10/365*1000000,"-")</f>
        <v>299.38184339600434</v>
      </c>
      <c r="O10" s="233">
        <f>'ごみ搬入量内訳'!DH10</f>
        <v>1487</v>
      </c>
      <c r="P10" s="233">
        <f>'ごみ処理量内訳'!E10</f>
        <v>41158</v>
      </c>
      <c r="Q10" s="233">
        <f>'ごみ処理量内訳'!N10</f>
        <v>0</v>
      </c>
      <c r="R10" s="232">
        <f>SUM(S10:Y10)</f>
        <v>6214</v>
      </c>
      <c r="S10" s="233">
        <f>'ごみ処理量内訳'!G10</f>
        <v>0</v>
      </c>
      <c r="T10" s="233">
        <f>'ごみ処理量内訳'!L10</f>
        <v>3820</v>
      </c>
      <c r="U10" s="233">
        <f>'ごみ処理量内訳'!H10</f>
        <v>2394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47372</v>
      </c>
      <c r="AB10" s="237">
        <f>IF(AA10&lt;&gt;0,(Z10+P10+R10)/AA10*100,"-")</f>
        <v>100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2394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2352</v>
      </c>
      <c r="AJ10" s="232">
        <f>SUM(AC10:AI10)</f>
        <v>4746</v>
      </c>
      <c r="AK10" s="237">
        <f>IF((AA10+J10)&lt;&gt;0,(Z10+AJ10+J10)/(AA10+J10)*100,"-")</f>
        <v>17.713601791436624</v>
      </c>
      <c r="AL10" s="237">
        <f>IF((AA10+J10)&lt;&gt;0,('資源化量内訳'!D10-'資源化量内訳'!R10-'資源化量内訳'!T10-'資源化量内訳'!V10-'資源化量内訳'!U10)/(AA10+J10)*100,"-")</f>
        <v>17.713601791436624</v>
      </c>
      <c r="AM10" s="232">
        <f>'ごみ処理量内訳'!AA10</f>
        <v>0</v>
      </c>
      <c r="AN10" s="232">
        <f>'ごみ処理量内訳'!AB10</f>
        <v>5383</v>
      </c>
      <c r="AO10" s="232">
        <f>'ごみ処理量内訳'!AC10</f>
        <v>995</v>
      </c>
      <c r="AP10" s="232">
        <f>SUM(AM10:AO10)</f>
        <v>6378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113591</v>
      </c>
      <c r="E11" s="232">
        <v>113591</v>
      </c>
      <c r="F11" s="232">
        <v>0</v>
      </c>
      <c r="G11" s="232">
        <v>476</v>
      </c>
      <c r="H11" s="232">
        <f>SUM('ごみ搬入量内訳'!E11,+'ごみ搬入量内訳'!AD11)</f>
        <v>38130</v>
      </c>
      <c r="I11" s="232">
        <f>'ごみ搬入量内訳'!BC11</f>
        <v>2255</v>
      </c>
      <c r="J11" s="232">
        <f>'資源化量内訳'!BO11</f>
        <v>5244</v>
      </c>
      <c r="K11" s="232">
        <f>SUM(H11:J11)</f>
        <v>45629</v>
      </c>
      <c r="L11" s="232">
        <f>IF(D11&lt;&gt;0,K11/D11/365*1000000,"-")</f>
        <v>1100.535772236441</v>
      </c>
      <c r="M11" s="232">
        <f>IF(D11&lt;&gt;0,('ごみ搬入量内訳'!BR11+'ごみ処理概要'!J11)/'ごみ処理概要'!D11/365*1000000,"-")</f>
        <v>857.7276103415004</v>
      </c>
      <c r="N11" s="232">
        <f>IF(D11&lt;&gt;0,'ごみ搬入量内訳'!CM11/'ごみ処理概要'!D11/365*1000000,"-")</f>
        <v>242.8081618949408</v>
      </c>
      <c r="O11" s="233">
        <f>'ごみ搬入量内訳'!DH11</f>
        <v>485</v>
      </c>
      <c r="P11" s="233">
        <f>'ごみ処理量内訳'!E11</f>
        <v>36586</v>
      </c>
      <c r="Q11" s="233">
        <f>'ごみ処理量内訳'!N11</f>
        <v>90</v>
      </c>
      <c r="R11" s="232">
        <f>SUM(S11:Y11)</f>
        <v>3709</v>
      </c>
      <c r="S11" s="233">
        <f>'ごみ処理量内訳'!G11</f>
        <v>1094</v>
      </c>
      <c r="T11" s="233">
        <f>'ごみ処理量内訳'!L11</f>
        <v>1884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731</v>
      </c>
      <c r="Z11" s="232">
        <f>'資源化量内訳'!Y11</f>
        <v>0</v>
      </c>
      <c r="AA11" s="232">
        <f>SUM(P11,Q11,R11,Z11)</f>
        <v>40385</v>
      </c>
      <c r="AB11" s="237">
        <f>IF(AA11&lt;&gt;0,(Z11+P11+R11)/AA11*100,"-")</f>
        <v>99.77714497957162</v>
      </c>
      <c r="AC11" s="232">
        <f>'施設資源化量内訳'!Y11</f>
        <v>1149</v>
      </c>
      <c r="AD11" s="232">
        <f>'施設資源化量内訳'!AT11</f>
        <v>186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1660</v>
      </c>
      <c r="AJ11" s="232">
        <f>SUM(AC11:AI11)</f>
        <v>2995</v>
      </c>
      <c r="AK11" s="237">
        <f>IF((AA11+J11)&lt;&gt;0,(Z11+AJ11+J11)/(AA11+J11)*100,"-")</f>
        <v>18.056499156238356</v>
      </c>
      <c r="AL11" s="237">
        <f>IF((AA11+J11)&lt;&gt;0,('資源化量内訳'!D11-'資源化量内訳'!R11-'資源化量内訳'!T11-'資源化量内訳'!V11-'資源化量内訳'!U11)/(AA11+J11)*100,"-")</f>
        <v>18.056499156238356</v>
      </c>
      <c r="AM11" s="232">
        <f>'ごみ処理量内訳'!AA11</f>
        <v>90</v>
      </c>
      <c r="AN11" s="232">
        <f>'ごみ処理量内訳'!AB11</f>
        <v>2701</v>
      </c>
      <c r="AO11" s="232">
        <f>'ごみ処理量内訳'!AC11</f>
        <v>888</v>
      </c>
      <c r="AP11" s="232">
        <f>SUM(AM11:AO11)</f>
        <v>3679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39415</v>
      </c>
      <c r="E12" s="234">
        <v>39415</v>
      </c>
      <c r="F12" s="234">
        <v>0</v>
      </c>
      <c r="G12" s="234">
        <v>362</v>
      </c>
      <c r="H12" s="234">
        <f>SUM('ごみ搬入量内訳'!E12,+'ごみ搬入量内訳'!AD12)</f>
        <v>7558</v>
      </c>
      <c r="I12" s="234">
        <f>'ごみ搬入量内訳'!BC12</f>
        <v>5594</v>
      </c>
      <c r="J12" s="234">
        <f>'資源化量内訳'!BO12</f>
        <v>1420</v>
      </c>
      <c r="K12" s="234">
        <f>SUM(H12:J12)</f>
        <v>14572</v>
      </c>
      <c r="L12" s="234">
        <f>IF(D12&lt;&gt;0,K12/D12/365*1000000,"-")</f>
        <v>1012.8957927497875</v>
      </c>
      <c r="M12" s="234">
        <f>IF(D12&lt;&gt;0,('ごみ搬入量内訳'!BR12+'ごみ処理概要'!J12)/'ごみ処理概要'!D12/365*1000000,"-")</f>
        <v>613.0758229517654</v>
      </c>
      <c r="N12" s="234">
        <f>IF(D12&lt;&gt;0,'ごみ搬入量内訳'!CM12/'ごみ処理概要'!D12/365*1000000,"-")</f>
        <v>399.81996979802204</v>
      </c>
      <c r="O12" s="234">
        <f>'ごみ搬入量内訳'!DH12</f>
        <v>0</v>
      </c>
      <c r="P12" s="234">
        <f>'ごみ処理量内訳'!E12</f>
        <v>11417</v>
      </c>
      <c r="Q12" s="234">
        <f>'ごみ処理量内訳'!N12</f>
        <v>34</v>
      </c>
      <c r="R12" s="234">
        <f>SUM(S12:Y12)</f>
        <v>1033</v>
      </c>
      <c r="S12" s="234">
        <f>'ごみ処理量内訳'!G12</f>
        <v>0</v>
      </c>
      <c r="T12" s="234">
        <f>'ごみ処理量内訳'!L12</f>
        <v>869</v>
      </c>
      <c r="U12" s="234">
        <f>'ごみ処理量内訳'!H12</f>
        <v>164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668</v>
      </c>
      <c r="AA12" s="234">
        <f>SUM(P12,Q12,R12,Z12)</f>
        <v>13152</v>
      </c>
      <c r="AB12" s="238">
        <f>IF(AA12&lt;&gt;0,(Z12+P12+R12)/AA12*100,"-")</f>
        <v>99.74148418491484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164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370</v>
      </c>
      <c r="AJ12" s="234">
        <f>SUM(AC12:AI12)</f>
        <v>534</v>
      </c>
      <c r="AK12" s="238">
        <f>IF((AA12+J12)&lt;&gt;0,(Z12+AJ12+J12)/(AA12+J12)*100,"-")</f>
        <v>17.99341202305792</v>
      </c>
      <c r="AL12" s="238">
        <f>IF((AA12+J12)&lt;&gt;0,('資源化量内訳'!D12-'資源化量内訳'!R12-'資源化量内訳'!T12-'資源化量内訳'!V12-'資源化量内訳'!U12)/(AA12+J12)*100,"-")</f>
        <v>17.99341202305792</v>
      </c>
      <c r="AM12" s="234">
        <f>'ごみ処理量内訳'!AA12</f>
        <v>34</v>
      </c>
      <c r="AN12" s="234">
        <f>'ごみ処理量内訳'!AB12</f>
        <v>913</v>
      </c>
      <c r="AO12" s="234">
        <f>'ごみ処理量内訳'!AC12</f>
        <v>346</v>
      </c>
      <c r="AP12" s="234">
        <f>SUM(AM12:AO12)</f>
        <v>1293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43065</v>
      </c>
      <c r="E13" s="234">
        <v>43065</v>
      </c>
      <c r="F13" s="234">
        <v>0</v>
      </c>
      <c r="G13" s="234">
        <v>440</v>
      </c>
      <c r="H13" s="234">
        <f>SUM('ごみ搬入量内訳'!E13,+'ごみ搬入量内訳'!AD13)</f>
        <v>9442</v>
      </c>
      <c r="I13" s="234">
        <f>'ごみ搬入量内訳'!BC13</f>
        <v>2152</v>
      </c>
      <c r="J13" s="234">
        <f>'資源化量内訳'!BO13</f>
        <v>844</v>
      </c>
      <c r="K13" s="234">
        <f>SUM(H13:J13)</f>
        <v>12438</v>
      </c>
      <c r="L13" s="234">
        <f>IF(D13&lt;&gt;0,K13/D13/365*1000000,"-")</f>
        <v>791.2855527404417</v>
      </c>
      <c r="M13" s="234">
        <f>IF(D13&lt;&gt;0,('ごみ搬入量内訳'!BR13+'ごみ処理概要'!J13)/'ごみ処理概要'!D13/365*1000000,"-")</f>
        <v>571.4840103125413</v>
      </c>
      <c r="N13" s="234">
        <f>IF(D13&lt;&gt;0,'ごみ搬入量内訳'!CM13/'ごみ処理概要'!D13/365*1000000,"-")</f>
        <v>219.8015424279005</v>
      </c>
      <c r="O13" s="234">
        <f>'ごみ搬入量内訳'!DH13</f>
        <v>0</v>
      </c>
      <c r="P13" s="234">
        <f>'ごみ処理量内訳'!E13</f>
        <v>10240</v>
      </c>
      <c r="Q13" s="234">
        <f>'ごみ処理量内訳'!N13</f>
        <v>0</v>
      </c>
      <c r="R13" s="234">
        <f>SUM(S13:Y13)</f>
        <v>889</v>
      </c>
      <c r="S13" s="234">
        <f>'ごみ処理量内訳'!G13</f>
        <v>801</v>
      </c>
      <c r="T13" s="234">
        <f>'ごみ処理量内訳'!L13</f>
        <v>88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465</v>
      </c>
      <c r="AA13" s="234">
        <f>SUM(P13,Q13,R13,Z13)</f>
        <v>11594</v>
      </c>
      <c r="AB13" s="238">
        <f>IF(AA13&lt;&gt;0,(Z13+P13+R13)/AA13*100,"-")</f>
        <v>100</v>
      </c>
      <c r="AC13" s="234">
        <f>'施設資源化量内訳'!Y13</f>
        <v>215</v>
      </c>
      <c r="AD13" s="234">
        <f>'施設資源化量内訳'!AT13</f>
        <v>220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88</v>
      </c>
      <c r="AJ13" s="234">
        <f>SUM(AC13:AI13)</f>
        <v>523</v>
      </c>
      <c r="AK13" s="238">
        <f>IF((AA13+J13)&lt;&gt;0,(Z13+AJ13+J13)/(AA13+J13)*100,"-")</f>
        <v>14.729056118347</v>
      </c>
      <c r="AL13" s="238">
        <f>IF((AA13+J13)&lt;&gt;0,('資源化量内訳'!D13-'資源化量内訳'!R13-'資源化量内訳'!T13-'資源化量内訳'!V13-'資源化量内訳'!U13)/(AA13+J13)*100,"-")</f>
        <v>14.729056118347</v>
      </c>
      <c r="AM13" s="234">
        <f>'ごみ処理量内訳'!AA13</f>
        <v>0</v>
      </c>
      <c r="AN13" s="234">
        <f>'ごみ処理量内訳'!AB13</f>
        <v>564</v>
      </c>
      <c r="AO13" s="234">
        <f>'ごみ処理量内訳'!AC13</f>
        <v>349</v>
      </c>
      <c r="AP13" s="234">
        <f>SUM(AM13:AO13)</f>
        <v>913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34557</v>
      </c>
      <c r="E14" s="234">
        <v>34557</v>
      </c>
      <c r="F14" s="234">
        <v>0</v>
      </c>
      <c r="G14" s="234">
        <v>152</v>
      </c>
      <c r="H14" s="234">
        <f>SUM('ごみ搬入量内訳'!E14,+'ごみ搬入量内訳'!AD14)</f>
        <v>8921</v>
      </c>
      <c r="I14" s="234">
        <f>'ごみ搬入量内訳'!BC14</f>
        <v>573</v>
      </c>
      <c r="J14" s="234">
        <f>'資源化量内訳'!BO14</f>
        <v>1027</v>
      </c>
      <c r="K14" s="234">
        <f>SUM(H14:J14)</f>
        <v>10521</v>
      </c>
      <c r="L14" s="234">
        <f>IF(D14&lt;&gt;0,K14/D14/365*1000000,"-")</f>
        <v>834.1192098343772</v>
      </c>
      <c r="M14" s="234">
        <f>IF(D14&lt;&gt;0,('ごみ搬入量内訳'!BR14+'ごみ処理概要'!J14)/'ごみ処理概要'!D14/365*1000000,"-")</f>
        <v>638.4528083638666</v>
      </c>
      <c r="N14" s="234">
        <f>IF(D14&lt;&gt;0,'ごみ搬入量内訳'!CM14/'ごみ処理概要'!D14/365*1000000,"-")</f>
        <v>195.6664014705107</v>
      </c>
      <c r="O14" s="234">
        <f>'ごみ搬入量内訳'!DH14</f>
        <v>114</v>
      </c>
      <c r="P14" s="234">
        <f>'ごみ処理量内訳'!E14</f>
        <v>7088</v>
      </c>
      <c r="Q14" s="234">
        <f>'ごみ処理量内訳'!N14</f>
        <v>147</v>
      </c>
      <c r="R14" s="234">
        <f>SUM(S14:Y14)</f>
        <v>1331</v>
      </c>
      <c r="S14" s="234">
        <f>'ごみ処理量内訳'!G14</f>
        <v>725</v>
      </c>
      <c r="T14" s="234">
        <f>'ごみ処理量内訳'!L14</f>
        <v>186</v>
      </c>
      <c r="U14" s="234">
        <f>'ごみ処理量内訳'!H14</f>
        <v>392</v>
      </c>
      <c r="V14" s="234">
        <f>'ごみ処理量内訳'!I14</f>
        <v>28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928</v>
      </c>
      <c r="AA14" s="234">
        <f>SUM(P14,Q14,R14,Z14)</f>
        <v>9494</v>
      </c>
      <c r="AB14" s="238">
        <f>IF(AA14&lt;&gt;0,(Z14+P14+R14)/AA14*100,"-")</f>
        <v>98.4516536760059</v>
      </c>
      <c r="AC14" s="234">
        <f>'施設資源化量内訳'!Y14</f>
        <v>0</v>
      </c>
      <c r="AD14" s="234">
        <f>'施設資源化量内訳'!AT14</f>
        <v>86</v>
      </c>
      <c r="AE14" s="234">
        <f>'施設資源化量内訳'!BO14</f>
        <v>392</v>
      </c>
      <c r="AF14" s="234">
        <f>'施設資源化量内訳'!CJ14</f>
        <v>28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177</v>
      </c>
      <c r="AJ14" s="234">
        <f>SUM(AC14:AI14)</f>
        <v>683</v>
      </c>
      <c r="AK14" s="238">
        <f>IF((AA14+J14)&lt;&gt;0,(Z14+AJ14+J14)/(AA14+J14)*100,"-")</f>
        <v>25.073662199410702</v>
      </c>
      <c r="AL14" s="238">
        <f>IF((AA14+J14)&lt;&gt;0,('資源化量内訳'!D14-'資源化量内訳'!R14-'資源化量内訳'!T14-'資源化量内訳'!V14-'資源化量内訳'!U14)/(AA14+J14)*100,"-")</f>
        <v>25.073662199410702</v>
      </c>
      <c r="AM14" s="234">
        <f>'ごみ処理量内訳'!AA14</f>
        <v>147</v>
      </c>
      <c r="AN14" s="234">
        <f>'ごみ処理量内訳'!AB14</f>
        <v>872</v>
      </c>
      <c r="AO14" s="234">
        <f>'ごみ処理量内訳'!AC14</f>
        <v>384</v>
      </c>
      <c r="AP14" s="234">
        <f>SUM(AM14:AO14)</f>
        <v>1403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27813</v>
      </c>
      <c r="E15" s="234">
        <v>27813</v>
      </c>
      <c r="F15" s="234">
        <v>0</v>
      </c>
      <c r="G15" s="234">
        <v>205</v>
      </c>
      <c r="H15" s="234">
        <f>SUM('ごみ搬入量内訳'!E15,+'ごみ搬入量内訳'!AD15)</f>
        <v>6051</v>
      </c>
      <c r="I15" s="234">
        <f>'ごみ搬入量内訳'!BC15</f>
        <v>606</v>
      </c>
      <c r="J15" s="234">
        <f>'資源化量内訳'!BO15</f>
        <v>890</v>
      </c>
      <c r="K15" s="234">
        <f>SUM(H15:J15)</f>
        <v>7547</v>
      </c>
      <c r="L15" s="234">
        <f>IF(D15&lt;&gt;0,K15/D15/365*1000000,"-")</f>
        <v>743.4189885581249</v>
      </c>
      <c r="M15" s="234">
        <f>IF(D15&lt;&gt;0,('ごみ搬入量内訳'!BR15+'ごみ処理概要'!J15)/'ごみ処理概要'!D15/365*1000000,"-")</f>
        <v>542.8623354901054</v>
      </c>
      <c r="N15" s="234">
        <f>IF(D15&lt;&gt;0,'ごみ搬入量内訳'!CM15/'ごみ処理概要'!D15/365*1000000,"-")</f>
        <v>200.55665306801936</v>
      </c>
      <c r="O15" s="234">
        <f>'ごみ搬入量内訳'!DH15</f>
        <v>69</v>
      </c>
      <c r="P15" s="234">
        <f>'ごみ処理量内訳'!E15</f>
        <v>5909</v>
      </c>
      <c r="Q15" s="234">
        <f>'ごみ処理量内訳'!N15</f>
        <v>1</v>
      </c>
      <c r="R15" s="234">
        <f>SUM(S15:Y15)</f>
        <v>742</v>
      </c>
      <c r="S15" s="234">
        <f>'ごみ処理量内訳'!G15</f>
        <v>327</v>
      </c>
      <c r="T15" s="234">
        <f>'ごみ処理量内訳'!L15</f>
        <v>415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6652</v>
      </c>
      <c r="AB15" s="238">
        <f>IF(AA15&lt;&gt;0,(Z15+P15+R15)/AA15*100,"-")</f>
        <v>99.98496692723992</v>
      </c>
      <c r="AC15" s="234">
        <f>'施設資源化量内訳'!Y15</f>
        <v>0</v>
      </c>
      <c r="AD15" s="234">
        <f>'施設資源化量内訳'!AT15</f>
        <v>89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5</v>
      </c>
      <c r="AI15" s="234">
        <f>'施設資源化量内訳'!EU15</f>
        <v>286</v>
      </c>
      <c r="AJ15" s="234">
        <f>SUM(AC15:AI15)</f>
        <v>380</v>
      </c>
      <c r="AK15" s="238">
        <f>IF((AA15+J15)&lt;&gt;0,(Z15+AJ15+J15)/(AA15+J15)*100,"-")</f>
        <v>16.839034738796073</v>
      </c>
      <c r="AL15" s="238">
        <f>IF((AA15+J15)&lt;&gt;0,('資源化量内訳'!D15-'資源化量内訳'!R15-'資源化量内訳'!T15-'資源化量内訳'!V15-'資源化量内訳'!U15)/(AA15+J15)*100,"-")</f>
        <v>16.839034738796073</v>
      </c>
      <c r="AM15" s="234">
        <f>'ごみ処理量内訳'!AA15</f>
        <v>1</v>
      </c>
      <c r="AN15" s="234">
        <f>'ごみ処理量内訳'!AB15</f>
        <v>618</v>
      </c>
      <c r="AO15" s="234">
        <f>'ごみ処理量内訳'!AC15</f>
        <v>202</v>
      </c>
      <c r="AP15" s="234">
        <f>SUM(AM15:AO15)</f>
        <v>821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29538</v>
      </c>
      <c r="E16" s="234">
        <v>29538</v>
      </c>
      <c r="F16" s="234">
        <v>0</v>
      </c>
      <c r="G16" s="234">
        <v>217</v>
      </c>
      <c r="H16" s="234">
        <f>SUM('ごみ搬入量内訳'!E16,+'ごみ搬入量内訳'!AD16)</f>
        <v>6592</v>
      </c>
      <c r="I16" s="234">
        <f>'ごみ搬入量内訳'!BC16</f>
        <v>1629</v>
      </c>
      <c r="J16" s="234">
        <f>'資源化量内訳'!BO16</f>
        <v>797</v>
      </c>
      <c r="K16" s="234">
        <f>SUM(H16:J16)</f>
        <v>9018</v>
      </c>
      <c r="L16" s="234">
        <f>IF(D16&lt;&gt;0,K16/D16/365*1000000,"-")</f>
        <v>836.4428639402971</v>
      </c>
      <c r="M16" s="234">
        <f>IF(D16&lt;&gt;0,('ごみ搬入量内訳'!BR16+'ごみ処理概要'!J16)/'ごみ処理概要'!D16/365*1000000,"-")</f>
        <v>576.36459930417</v>
      </c>
      <c r="N16" s="234">
        <f>IF(D16&lt;&gt;0,'ごみ搬入量内訳'!CM16/'ごみ処理概要'!D16/365*1000000,"-")</f>
        <v>260.07826463612696</v>
      </c>
      <c r="O16" s="234">
        <f>'ごみ搬入量内訳'!DH16</f>
        <v>0</v>
      </c>
      <c r="P16" s="234">
        <f>'ごみ処理量内訳'!E16</f>
        <v>6567</v>
      </c>
      <c r="Q16" s="234">
        <f>'ごみ処理量内訳'!N16</f>
        <v>0</v>
      </c>
      <c r="R16" s="234">
        <f>SUM(S16:Y16)</f>
        <v>887</v>
      </c>
      <c r="S16" s="234">
        <f>'ごみ処理量内訳'!G16</f>
        <v>353</v>
      </c>
      <c r="T16" s="234">
        <f>'ごみ処理量内訳'!L16</f>
        <v>165</v>
      </c>
      <c r="U16" s="234">
        <f>'ごみ処理量内訳'!H16</f>
        <v>369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767</v>
      </c>
      <c r="AA16" s="234">
        <f>SUM(P16,Q16,R16,Z16)</f>
        <v>8221</v>
      </c>
      <c r="AB16" s="238">
        <f>IF(AA16&lt;&gt;0,(Z16+P16+R16)/AA16*100,"-")</f>
        <v>100</v>
      </c>
      <c r="AC16" s="234">
        <f>'施設資源化量内訳'!Y16</f>
        <v>0</v>
      </c>
      <c r="AD16" s="234">
        <f>'施設資源化量内訳'!AT16</f>
        <v>85</v>
      </c>
      <c r="AE16" s="234">
        <f>'施設資源化量内訳'!BO16</f>
        <v>346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128</v>
      </c>
      <c r="AJ16" s="234">
        <f>SUM(AC16:AI16)</f>
        <v>559</v>
      </c>
      <c r="AK16" s="238">
        <f>IF((AA16+J16)&lt;&gt;0,(Z16+AJ16+J16)/(AA16+J16)*100,"-")</f>
        <v>23.541805278332227</v>
      </c>
      <c r="AL16" s="238">
        <f>IF((AA16+J16)&lt;&gt;0,('資源化量内訳'!D16-'資源化量内訳'!R16-'資源化量内訳'!T16-'資源化量内訳'!V16-'資源化量内訳'!U16)/(AA16+J16)*100,"-")</f>
        <v>23.541805278332227</v>
      </c>
      <c r="AM16" s="234">
        <f>'ごみ処理量内訳'!AA16</f>
        <v>0</v>
      </c>
      <c r="AN16" s="234">
        <f>'ごみ処理量内訳'!AB16</f>
        <v>817</v>
      </c>
      <c r="AO16" s="234">
        <f>'ごみ処理量内訳'!AC16</f>
        <v>183</v>
      </c>
      <c r="AP16" s="234">
        <f>SUM(AM16:AO16)</f>
        <v>1000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62492</v>
      </c>
      <c r="E17" s="234">
        <v>62492</v>
      </c>
      <c r="F17" s="234">
        <v>0</v>
      </c>
      <c r="G17" s="234">
        <v>331</v>
      </c>
      <c r="H17" s="234">
        <f>SUM('ごみ搬入量内訳'!E17,+'ごみ搬入量内訳'!AD17)</f>
        <v>17674</v>
      </c>
      <c r="I17" s="234">
        <f>'ごみ搬入量内訳'!BC17</f>
        <v>1283</v>
      </c>
      <c r="J17" s="234">
        <f>'資源化量内訳'!BO17</f>
        <v>1655</v>
      </c>
      <c r="K17" s="234">
        <f>SUM(H17:J17)</f>
        <v>20612</v>
      </c>
      <c r="L17" s="234">
        <f>IF(D17&lt;&gt;0,K17/D17/365*1000000,"-")</f>
        <v>903.6553939178187</v>
      </c>
      <c r="M17" s="234">
        <f>IF(D17&lt;&gt;0,('ごみ搬入量内訳'!BR17+'ごみ処理概要'!J17)/'ごみ処理概要'!D17/365*1000000,"-")</f>
        <v>571.8649795392988</v>
      </c>
      <c r="N17" s="234">
        <f>IF(D17&lt;&gt;0,'ごみ搬入量内訳'!CM17/'ごみ処理概要'!D17/365*1000000,"-")</f>
        <v>331.79041437851987</v>
      </c>
      <c r="O17" s="234">
        <f>'ごみ搬入量内訳'!DH17</f>
        <v>0</v>
      </c>
      <c r="P17" s="234">
        <f>'ごみ処理量内訳'!E17</f>
        <v>17226</v>
      </c>
      <c r="Q17" s="234">
        <f>'ごみ処理量内訳'!N17</f>
        <v>1</v>
      </c>
      <c r="R17" s="234">
        <f>SUM(S17:Y17)</f>
        <v>1652</v>
      </c>
      <c r="S17" s="234">
        <f>'ごみ処理量内訳'!G17</f>
        <v>697</v>
      </c>
      <c r="T17" s="234">
        <f>'ごみ処理量内訳'!L17</f>
        <v>943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12</v>
      </c>
      <c r="Y17" s="234">
        <f>'ごみ処理量内訳'!M17</f>
        <v>0</v>
      </c>
      <c r="Z17" s="234">
        <f>'資源化量内訳'!Y17</f>
        <v>78</v>
      </c>
      <c r="AA17" s="234">
        <f>SUM(P17,Q17,R17,Z17)</f>
        <v>18957</v>
      </c>
      <c r="AB17" s="238">
        <f>IF(AA17&lt;&gt;0,(Z17+P17+R17)/AA17*100,"-")</f>
        <v>99.99472490372949</v>
      </c>
      <c r="AC17" s="234">
        <f>'施設資源化量内訳'!Y17</f>
        <v>0</v>
      </c>
      <c r="AD17" s="234">
        <f>'施設資源化量内訳'!AT17</f>
        <v>191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12</v>
      </c>
      <c r="AI17" s="234">
        <f>'施設資源化量内訳'!EU17</f>
        <v>618</v>
      </c>
      <c r="AJ17" s="234">
        <f>SUM(AC17:AI17)</f>
        <v>821</v>
      </c>
      <c r="AK17" s="238">
        <f>IF((AA17+J17)&lt;&gt;0,(Z17+AJ17+J17)/(AA17+J17)*100,"-")</f>
        <v>12.390840287211333</v>
      </c>
      <c r="AL17" s="238">
        <f>IF((AA17+J17)&lt;&gt;0,('資源化量内訳'!D17-'資源化量内訳'!R17-'資源化量内訳'!T17-'資源化量内訳'!V17-'資源化量内訳'!U17)/(AA17+J17)*100,"-")</f>
        <v>12.390840287211333</v>
      </c>
      <c r="AM17" s="234">
        <f>'ごみ処理量内訳'!AA17</f>
        <v>1</v>
      </c>
      <c r="AN17" s="234">
        <f>'ごみ処理量内訳'!AB17</f>
        <v>1802</v>
      </c>
      <c r="AO17" s="234">
        <f>'ごみ処理量内訳'!AC17</f>
        <v>468</v>
      </c>
      <c r="AP17" s="234">
        <f>SUM(AM17:AO17)</f>
        <v>2271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46485</v>
      </c>
      <c r="E18" s="234">
        <v>46485</v>
      </c>
      <c r="F18" s="234">
        <v>0</v>
      </c>
      <c r="G18" s="234">
        <v>208</v>
      </c>
      <c r="H18" s="234">
        <f>SUM('ごみ搬入量内訳'!E18,+'ごみ搬入量内訳'!AD18)</f>
        <v>12321</v>
      </c>
      <c r="I18" s="234">
        <f>'ごみ搬入量内訳'!BC18</f>
        <v>1441</v>
      </c>
      <c r="J18" s="234">
        <f>'資源化量内訳'!BO18</f>
        <v>977</v>
      </c>
      <c r="K18" s="234">
        <f>SUM(H18:J18)</f>
        <v>14739</v>
      </c>
      <c r="L18" s="234">
        <f>IF(D18&lt;&gt;0,K18/D18/365*1000000,"-")</f>
        <v>868.6849933915934</v>
      </c>
      <c r="M18" s="234">
        <f>IF(D18&lt;&gt;0,('ごみ搬入量内訳'!BR18+'ごみ処理概要'!J18)/'ごみ処理概要'!D18/365*1000000,"-")</f>
        <v>541.5799175164768</v>
      </c>
      <c r="N18" s="234">
        <f>IF(D18&lt;&gt;0,'ごみ搬入量内訳'!CM18/'ごみ処理概要'!D18/365*1000000,"-")</f>
        <v>327.1050758751166</v>
      </c>
      <c r="O18" s="234">
        <f>'ごみ搬入量内訳'!DH18</f>
        <v>0</v>
      </c>
      <c r="P18" s="234">
        <f>'ごみ処理量内訳'!E18</f>
        <v>12373</v>
      </c>
      <c r="Q18" s="234">
        <f>'ごみ処理量内訳'!N18</f>
        <v>1</v>
      </c>
      <c r="R18" s="234">
        <f>SUM(S18:Y18)</f>
        <v>1299</v>
      </c>
      <c r="S18" s="234">
        <f>'ごみ処理量内訳'!G18</f>
        <v>617</v>
      </c>
      <c r="T18" s="234">
        <f>'ごみ処理量内訳'!L18</f>
        <v>673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9</v>
      </c>
      <c r="Y18" s="234">
        <f>'ごみ処理量内訳'!M18</f>
        <v>0</v>
      </c>
      <c r="Z18" s="234">
        <f>'資源化量内訳'!Y18</f>
        <v>89</v>
      </c>
      <c r="AA18" s="234">
        <f>SUM(P18,Q18,R18,Z18)</f>
        <v>13762</v>
      </c>
      <c r="AB18" s="238">
        <f>IF(AA18&lt;&gt;0,(Z18+P18+R18)/AA18*100,"-")</f>
        <v>99.99273361430025</v>
      </c>
      <c r="AC18" s="234">
        <f>'施設資源化量内訳'!Y18</f>
        <v>0</v>
      </c>
      <c r="AD18" s="234">
        <f>'施設資源化量内訳'!AT18</f>
        <v>169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9</v>
      </c>
      <c r="AI18" s="234">
        <f>'施設資源化量内訳'!EU18</f>
        <v>443</v>
      </c>
      <c r="AJ18" s="234">
        <f>SUM(AC18:AI18)</f>
        <v>621</v>
      </c>
      <c r="AK18" s="238">
        <f>IF((AA18+J18)&lt;&gt;0,(Z18+AJ18+J18)/(AA18+J18)*100,"-")</f>
        <v>11.44582400434222</v>
      </c>
      <c r="AL18" s="238">
        <f>IF((AA18+J18)&lt;&gt;0,('資源化量内訳'!D18-'資源化量内訳'!R18-'資源化量内訳'!T18-'資源化量内訳'!V18-'資源化量内訳'!U18)/(AA18+J18)*100,"-")</f>
        <v>11.44582400434222</v>
      </c>
      <c r="AM18" s="234">
        <f>'ごみ処理量内訳'!AA18</f>
        <v>1</v>
      </c>
      <c r="AN18" s="234">
        <f>'ごみ処理量内訳'!AB18</f>
        <v>1295</v>
      </c>
      <c r="AO18" s="234">
        <f>'ごみ処理量内訳'!AC18</f>
        <v>361</v>
      </c>
      <c r="AP18" s="234">
        <f>SUM(AM18:AO18)</f>
        <v>1657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19755</v>
      </c>
      <c r="E19" s="234">
        <v>19755</v>
      </c>
      <c r="F19" s="234">
        <v>0</v>
      </c>
      <c r="G19" s="234">
        <v>122</v>
      </c>
      <c r="H19" s="234">
        <f>SUM('ごみ搬入量内訳'!E19,+'ごみ搬入量内訳'!AD19)</f>
        <v>4431</v>
      </c>
      <c r="I19" s="234">
        <f>'ごみ搬入量内訳'!BC19</f>
        <v>607</v>
      </c>
      <c r="J19" s="234">
        <f>'資源化量内訳'!BO19</f>
        <v>538</v>
      </c>
      <c r="K19" s="234">
        <f>SUM(H19:J19)</f>
        <v>5576</v>
      </c>
      <c r="L19" s="234">
        <f>IF(D19&lt;&gt;0,K19/D19/365*1000000,"-")</f>
        <v>773.3086473686218</v>
      </c>
      <c r="M19" s="234">
        <f>IF(D19&lt;&gt;0,('ごみ搬入量内訳'!BR19+'ごみ処理概要'!J19)/'ごみ処理概要'!D19/365*1000000,"-")</f>
        <v>543.2299088491555</v>
      </c>
      <c r="N19" s="234">
        <f>IF(D19&lt;&gt;0,'ごみ搬入量内訳'!CM19/'ごみ処理概要'!D19/365*1000000,"-")</f>
        <v>230.07873851946619</v>
      </c>
      <c r="O19" s="234">
        <f>'ごみ搬入量内訳'!DH19</f>
        <v>0</v>
      </c>
      <c r="P19" s="234">
        <f>'ごみ処理量内訳'!E19</f>
        <v>4077</v>
      </c>
      <c r="Q19" s="234">
        <f>'ごみ処理量内訳'!N19</f>
        <v>0</v>
      </c>
      <c r="R19" s="234">
        <f>SUM(S19:Y19)</f>
        <v>961</v>
      </c>
      <c r="S19" s="234">
        <f>'ごみ処理量内訳'!G19</f>
        <v>0</v>
      </c>
      <c r="T19" s="234">
        <f>'ごみ処理量内訳'!L19</f>
        <v>961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5038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346</v>
      </c>
      <c r="AJ19" s="234">
        <f>SUM(AC19:AI19)</f>
        <v>346</v>
      </c>
      <c r="AK19" s="238">
        <f>IF((AA19+J19)&lt;&gt;0,(Z19+AJ19+J19)/(AA19+J19)*100,"-")</f>
        <v>15.853658536585366</v>
      </c>
      <c r="AL19" s="238">
        <f>IF((AA19+J19)&lt;&gt;0,('資源化量内訳'!D19-'資源化量内訳'!R19-'資源化量内訳'!T19-'資源化量内訳'!V19-'資源化量内訳'!U19)/(AA19+J19)*100,"-")</f>
        <v>15.853658536585366</v>
      </c>
      <c r="AM19" s="234">
        <f>'ごみ処理量内訳'!AA19</f>
        <v>0</v>
      </c>
      <c r="AN19" s="234">
        <f>'ごみ処理量内訳'!AB19</f>
        <v>348</v>
      </c>
      <c r="AO19" s="234">
        <f>'ごみ処理量内訳'!AC19</f>
        <v>150</v>
      </c>
      <c r="AP19" s="234">
        <f>SUM(AM19:AO19)</f>
        <v>498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34312</v>
      </c>
      <c r="E20" s="234">
        <v>34312</v>
      </c>
      <c r="F20" s="234">
        <v>0</v>
      </c>
      <c r="G20" s="234">
        <v>212</v>
      </c>
      <c r="H20" s="234">
        <f>SUM('ごみ搬入量内訳'!E20,+'ごみ搬入量内訳'!AD20)</f>
        <v>8812</v>
      </c>
      <c r="I20" s="234">
        <f>'ごみ搬入量内訳'!BC20</f>
        <v>1257</v>
      </c>
      <c r="J20" s="234">
        <f>'資源化量内訳'!BO20</f>
        <v>275</v>
      </c>
      <c r="K20" s="234">
        <f>SUM(H20:J20)</f>
        <v>10344</v>
      </c>
      <c r="L20" s="234">
        <f>IF(D20&lt;&gt;0,K20/D20/365*1000000,"-")</f>
        <v>825.9421201736203</v>
      </c>
      <c r="M20" s="234">
        <f>IF(D20&lt;&gt;0,('ごみ搬入量内訳'!BR20+'ごみ処理概要'!J20)/'ごみ処理概要'!D20/365*1000000,"-")</f>
        <v>563.5633685407397</v>
      </c>
      <c r="N20" s="234">
        <f>IF(D20&lt;&gt;0,'ごみ搬入量内訳'!CM20/'ごみ処理概要'!D20/365*1000000,"-")</f>
        <v>262.3787516328805</v>
      </c>
      <c r="O20" s="234">
        <f>'ごみ搬入量内訳'!DH20</f>
        <v>0</v>
      </c>
      <c r="P20" s="234">
        <f>'ごみ処理量内訳'!E20</f>
        <v>8429</v>
      </c>
      <c r="Q20" s="234">
        <f>'ごみ処理量内訳'!N20</f>
        <v>147</v>
      </c>
      <c r="R20" s="234">
        <f>SUM(S20:Y20)</f>
        <v>1493</v>
      </c>
      <c r="S20" s="234">
        <f>'ごみ処理量内訳'!G20</f>
        <v>431</v>
      </c>
      <c r="T20" s="234">
        <f>'ごみ処理量内訳'!L20</f>
        <v>1062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10069</v>
      </c>
      <c r="AB20" s="238">
        <f>IF(AA20&lt;&gt;0,(Z20+P20+R20)/AA20*100,"-")</f>
        <v>98.540073492899</v>
      </c>
      <c r="AC20" s="234">
        <f>'施設資源化量内訳'!Y20</f>
        <v>0</v>
      </c>
      <c r="AD20" s="234">
        <f>'施設資源化量内訳'!AT20</f>
        <v>104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1006</v>
      </c>
      <c r="AJ20" s="234">
        <f>SUM(AC20:AI20)</f>
        <v>1110</v>
      </c>
      <c r="AK20" s="238">
        <f>IF((AA20+J20)&lt;&gt;0,(Z20+AJ20+J20)/(AA20+J20)*100,"-")</f>
        <v>13.389404485692188</v>
      </c>
      <c r="AL20" s="238">
        <f>IF((AA20+J20)&lt;&gt;0,('資源化量内訳'!D20-'資源化量内訳'!R20-'資源化量内訳'!T20-'資源化量内訳'!V20-'資源化量内訳'!U20)/(AA20+J20)*100,"-")</f>
        <v>13.389404485692188</v>
      </c>
      <c r="AM20" s="234">
        <f>'ごみ処理量内訳'!AA20</f>
        <v>147</v>
      </c>
      <c r="AN20" s="234">
        <f>'ごみ処理量内訳'!AB20</f>
        <v>1043</v>
      </c>
      <c r="AO20" s="234">
        <f>'ごみ処理量内訳'!AC20</f>
        <v>224</v>
      </c>
      <c r="AP20" s="234">
        <f>SUM(AM20:AO20)</f>
        <v>1414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15458</v>
      </c>
      <c r="E21" s="234">
        <v>15458</v>
      </c>
      <c r="F21" s="234">
        <v>0</v>
      </c>
      <c r="G21" s="234">
        <v>45</v>
      </c>
      <c r="H21" s="234">
        <f>SUM('ごみ搬入量内訳'!E21,+'ごみ搬入量内訳'!AD21)</f>
        <v>3545</v>
      </c>
      <c r="I21" s="234">
        <f>'ごみ搬入量内訳'!BC21</f>
        <v>141</v>
      </c>
      <c r="J21" s="234">
        <f>'資源化量内訳'!BO21</f>
        <v>383</v>
      </c>
      <c r="K21" s="234">
        <f>SUM(H21:J21)</f>
        <v>4069</v>
      </c>
      <c r="L21" s="234">
        <f>IF(D21&lt;&gt;0,K21/D21/365*1000000,"-")</f>
        <v>721.1764268003269</v>
      </c>
      <c r="M21" s="234">
        <f>IF(D21&lt;&gt;0,('ごみ搬入量内訳'!BR21+'ごみ処理概要'!J21)/'ごみ処理概要'!D21/365*1000000,"-")</f>
        <v>678.6396014299463</v>
      </c>
      <c r="N21" s="234">
        <f>IF(D21&lt;&gt;0,'ごみ搬入量内訳'!CM21/'ごみ処理概要'!D21/365*1000000,"-")</f>
        <v>42.53682537038055</v>
      </c>
      <c r="O21" s="234">
        <f>'ごみ搬入量内訳'!DH21</f>
        <v>80</v>
      </c>
      <c r="P21" s="234">
        <f>'ごみ処理量内訳'!E21</f>
        <v>3134</v>
      </c>
      <c r="Q21" s="234">
        <f>'ごみ処理量内訳'!N21</f>
        <v>66</v>
      </c>
      <c r="R21" s="234">
        <f>SUM(S21:Y21)</f>
        <v>486</v>
      </c>
      <c r="S21" s="234">
        <f>'ごみ処理量内訳'!G21</f>
        <v>273</v>
      </c>
      <c r="T21" s="234">
        <f>'ごみ処理量内訳'!L21</f>
        <v>213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3686</v>
      </c>
      <c r="AB21" s="238">
        <f>IF(AA21&lt;&gt;0,(Z21+P21+R21)/AA21*100,"-")</f>
        <v>98.20944112859469</v>
      </c>
      <c r="AC21" s="234">
        <f>'施設資源化量内訳'!Y21</f>
        <v>0</v>
      </c>
      <c r="AD21" s="234">
        <f>'施設資源化量内訳'!AT21</f>
        <v>46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166</v>
      </c>
      <c r="AJ21" s="234">
        <f>SUM(AC21:AI21)</f>
        <v>212</v>
      </c>
      <c r="AK21" s="238">
        <f>IF((AA21+J21)&lt;&gt;0,(Z21+AJ21+J21)/(AA21+J21)*100,"-")</f>
        <v>14.622757434259032</v>
      </c>
      <c r="AL21" s="238">
        <f>IF((AA21+J21)&lt;&gt;0,('資源化量内訳'!D21-'資源化量内訳'!R21-'資源化量内訳'!T21-'資源化量内訳'!V21-'資源化量内訳'!U21)/(AA21+J21)*100,"-")</f>
        <v>14.622757434259032</v>
      </c>
      <c r="AM21" s="234">
        <f>'ごみ処理量内訳'!AA21</f>
        <v>66</v>
      </c>
      <c r="AN21" s="234">
        <f>'ごみ処理量内訳'!AB21</f>
        <v>380</v>
      </c>
      <c r="AO21" s="234">
        <f>'ごみ処理量内訳'!AC21</f>
        <v>204</v>
      </c>
      <c r="AP21" s="234">
        <f>SUM(AM21:AO21)</f>
        <v>650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12434</v>
      </c>
      <c r="E22" s="234">
        <v>12434</v>
      </c>
      <c r="F22" s="234">
        <v>0</v>
      </c>
      <c r="G22" s="234">
        <v>50</v>
      </c>
      <c r="H22" s="234">
        <f>SUM('ごみ搬入量内訳'!E22,+'ごみ搬入量内訳'!AD22)</f>
        <v>3212</v>
      </c>
      <c r="I22" s="234">
        <f>'ごみ搬入量内訳'!BC22</f>
        <v>32</v>
      </c>
      <c r="J22" s="234">
        <f>'資源化量内訳'!BO22</f>
        <v>294</v>
      </c>
      <c r="K22" s="234">
        <f>SUM(H22:J22)</f>
        <v>3538</v>
      </c>
      <c r="L22" s="234">
        <f>IF(D22&lt;&gt;0,K22/D22/365*1000000,"-")</f>
        <v>779.5681747572388</v>
      </c>
      <c r="M22" s="234">
        <f>IF(D22&lt;&gt;0,('ごみ搬入量内訳'!BR22+'ごみ処理概要'!J22)/'ごみ処理概要'!D22/365*1000000,"-")</f>
        <v>739.906707415152</v>
      </c>
      <c r="N22" s="234">
        <f>IF(D22&lt;&gt;0,'ごみ搬入量内訳'!CM22/'ごみ処理概要'!D22/365*1000000,"-")</f>
        <v>39.661467342086766</v>
      </c>
      <c r="O22" s="234">
        <f>'ごみ搬入量内訳'!DH22</f>
        <v>0</v>
      </c>
      <c r="P22" s="234">
        <f>'ごみ処理量内訳'!E22</f>
        <v>2610</v>
      </c>
      <c r="Q22" s="234">
        <f>'ごみ処理量内訳'!N22</f>
        <v>62</v>
      </c>
      <c r="R22" s="234">
        <f>SUM(S22:Y22)</f>
        <v>404</v>
      </c>
      <c r="S22" s="234">
        <f>'ごみ処理量内訳'!G22</f>
        <v>224</v>
      </c>
      <c r="T22" s="234">
        <f>'ごみ処理量内訳'!L22</f>
        <v>180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168</v>
      </c>
      <c r="AA22" s="234">
        <f>SUM(P22,Q22,R22,Z22)</f>
        <v>3244</v>
      </c>
      <c r="AB22" s="238">
        <f>IF(AA22&lt;&gt;0,(Z22+P22+R22)/AA22*100,"-")</f>
        <v>98.08877928483354</v>
      </c>
      <c r="AC22" s="234">
        <f>'施設資源化量内訳'!Y22</f>
        <v>0</v>
      </c>
      <c r="AD22" s="234">
        <f>'施設資源化量内訳'!AT22</f>
        <v>36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140</v>
      </c>
      <c r="AJ22" s="234">
        <f>SUM(AC22:AI22)</f>
        <v>176</v>
      </c>
      <c r="AK22" s="238">
        <f>IF((AA22+J22)&lt;&gt;0,(Z22+AJ22+J22)/(AA22+J22)*100,"-")</f>
        <v>18.0327868852459</v>
      </c>
      <c r="AL22" s="238">
        <f>IF((AA22+J22)&lt;&gt;0,('資源化量内訳'!D22-'資源化量内訳'!R22-'資源化量内訳'!T22-'資源化量内訳'!V22-'資源化量内訳'!U22)/(AA22+J22)*100,"-")</f>
        <v>18.0327868852459</v>
      </c>
      <c r="AM22" s="234">
        <f>'ごみ処理量内訳'!AA22</f>
        <v>62</v>
      </c>
      <c r="AN22" s="234">
        <f>'ごみ処理量内訳'!AB22</f>
        <v>317</v>
      </c>
      <c r="AO22" s="234">
        <f>'ごみ処理量内訳'!AC22</f>
        <v>166</v>
      </c>
      <c r="AP22" s="234">
        <f>SUM(AM22:AO22)</f>
        <v>545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20381</v>
      </c>
      <c r="E23" s="234">
        <v>20381</v>
      </c>
      <c r="F23" s="234">
        <v>0</v>
      </c>
      <c r="G23" s="234">
        <v>166</v>
      </c>
      <c r="H23" s="234">
        <f>SUM('ごみ搬入量内訳'!E23,+'ごみ搬入量内訳'!AD23)</f>
        <v>5026</v>
      </c>
      <c r="I23" s="234">
        <f>'ごみ搬入量内訳'!BC23</f>
        <v>864</v>
      </c>
      <c r="J23" s="234">
        <f>'資源化量内訳'!BO23</f>
        <v>576</v>
      </c>
      <c r="K23" s="234">
        <f>SUM(H23:J23)</f>
        <v>6466</v>
      </c>
      <c r="L23" s="234">
        <f>IF(D23&lt;&gt;0,K23/D23/365*1000000,"-")</f>
        <v>869.1952550488537</v>
      </c>
      <c r="M23" s="234">
        <f>IF(D23&lt;&gt;0,('ごみ搬入量内訳'!BR23+'ごみ処理概要'!J23)/'ごみ処理概要'!D23/365*1000000,"-")</f>
        <v>592.2787339537966</v>
      </c>
      <c r="N23" s="234">
        <f>IF(D23&lt;&gt;0,'ごみ搬入量内訳'!CM23/'ごみ処理概要'!D23/365*1000000,"-")</f>
        <v>276.91652109505696</v>
      </c>
      <c r="O23" s="234">
        <f>'ごみ搬入量内訳'!DH23</f>
        <v>31</v>
      </c>
      <c r="P23" s="234">
        <f>'ごみ処理量内訳'!E23</f>
        <v>5240</v>
      </c>
      <c r="Q23" s="234">
        <f>'ごみ処理量内訳'!N23</f>
        <v>1</v>
      </c>
      <c r="R23" s="234">
        <f>SUM(S23:Y23)</f>
        <v>592</v>
      </c>
      <c r="S23" s="234">
        <f>'ごみ処理量内訳'!G23</f>
        <v>261</v>
      </c>
      <c r="T23" s="234">
        <f>'ごみ処理量内訳'!L23</f>
        <v>325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6</v>
      </c>
      <c r="Y23" s="234">
        <f>'ごみ処理量内訳'!M23</f>
        <v>0</v>
      </c>
      <c r="Z23" s="234">
        <f>'資源化量内訳'!Y23</f>
        <v>57</v>
      </c>
      <c r="AA23" s="234">
        <f>SUM(P23,Q23,R23,Z23)</f>
        <v>5890</v>
      </c>
      <c r="AB23" s="238">
        <f>IF(AA23&lt;&gt;0,(Z23+P23+R23)/AA23*100,"-")</f>
        <v>99.9830220713073</v>
      </c>
      <c r="AC23" s="234">
        <f>'施設資源化量内訳'!Y23</f>
        <v>0</v>
      </c>
      <c r="AD23" s="234">
        <f>'施設資源化量内訳'!AT23</f>
        <v>72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6</v>
      </c>
      <c r="AI23" s="234">
        <f>'施設資源化量内訳'!EU23</f>
        <v>213</v>
      </c>
      <c r="AJ23" s="234">
        <f>SUM(AC23:AI23)</f>
        <v>291</v>
      </c>
      <c r="AK23" s="238">
        <f>IF((AA23+J23)&lt;&gt;0,(Z23+AJ23+J23)/(AA23+J23)*100,"-")</f>
        <v>14.290133003402413</v>
      </c>
      <c r="AL23" s="238">
        <f>IF((AA23+J23)&lt;&gt;0,('資源化量内訳'!D23-'資源化量内訳'!R23-'資源化量内訳'!T23-'資源化量内訳'!V23-'資源化量内訳'!U23)/(AA23+J23)*100,"-")</f>
        <v>14.290133003402413</v>
      </c>
      <c r="AM23" s="234">
        <f>'ごみ処理量内訳'!AA23</f>
        <v>1</v>
      </c>
      <c r="AN23" s="234">
        <f>'ごみ処理量内訳'!AB23</f>
        <v>548</v>
      </c>
      <c r="AO23" s="234">
        <f>'ごみ処理量内訳'!AC23</f>
        <v>166</v>
      </c>
      <c r="AP23" s="234">
        <f>SUM(AM23:AO23)</f>
        <v>715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6665</v>
      </c>
      <c r="E24" s="234">
        <v>6665</v>
      </c>
      <c r="F24" s="234">
        <v>0</v>
      </c>
      <c r="G24" s="234">
        <v>66</v>
      </c>
      <c r="H24" s="234">
        <f>SUM('ごみ搬入量内訳'!E24,+'ごみ搬入量内訳'!AD24)</f>
        <v>1510</v>
      </c>
      <c r="I24" s="234">
        <f>'ごみ搬入量内訳'!BC24</f>
        <v>111</v>
      </c>
      <c r="J24" s="234">
        <f>'資源化量内訳'!BO24</f>
        <v>200</v>
      </c>
      <c r="K24" s="234">
        <f>SUM(H24:J24)</f>
        <v>1821</v>
      </c>
      <c r="L24" s="234">
        <f>IF(D24&lt;&gt;0,K24/D24/365*1000000,"-")</f>
        <v>748.5433002086138</v>
      </c>
      <c r="M24" s="234">
        <f>IF(D24&lt;&gt;0,('ごみ搬入量内訳'!BR24+'ごみ処理概要'!J24)/'ごみ処理概要'!D24/365*1000000,"-")</f>
        <v>554.5221921918835</v>
      </c>
      <c r="N24" s="234">
        <f>IF(D24&lt;&gt;0,'ごみ搬入量内訳'!CM24/'ごみ処理概要'!D24/365*1000000,"-")</f>
        <v>194.02110801673018</v>
      </c>
      <c r="O24" s="234">
        <f>'ごみ搬入量内訳'!DH24</f>
        <v>0</v>
      </c>
      <c r="P24" s="234">
        <f>'ごみ処理量内訳'!E24</f>
        <v>1424</v>
      </c>
      <c r="Q24" s="234">
        <f>'ごみ処理量内訳'!N24</f>
        <v>0</v>
      </c>
      <c r="R24" s="234">
        <f>SUM(S24:Y24)</f>
        <v>113</v>
      </c>
      <c r="S24" s="234">
        <f>'ごみ処理量内訳'!G24</f>
        <v>101</v>
      </c>
      <c r="T24" s="234">
        <f>'ごみ処理量内訳'!L24</f>
        <v>12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84</v>
      </c>
      <c r="AA24" s="234">
        <f>SUM(P24,Q24,R24,Z24)</f>
        <v>1621</v>
      </c>
      <c r="AB24" s="238">
        <f>IF(AA24&lt;&gt;0,(Z24+P24+R24)/AA24*100,"-")</f>
        <v>100</v>
      </c>
      <c r="AC24" s="234">
        <f>'施設資源化量内訳'!Y24</f>
        <v>30</v>
      </c>
      <c r="AD24" s="234">
        <f>'施設資源化量内訳'!AT24</f>
        <v>28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12</v>
      </c>
      <c r="AJ24" s="234">
        <f>SUM(AC24:AI24)</f>
        <v>70</v>
      </c>
      <c r="AK24" s="238">
        <f>IF((AA24+J24)&lt;&gt;0,(Z24+AJ24+J24)/(AA24+J24)*100,"-")</f>
        <v>19.43986820428336</v>
      </c>
      <c r="AL24" s="238">
        <f>IF((AA24+J24)&lt;&gt;0,('資源化量内訳'!D24-'資源化量内訳'!R24-'資源化量内訳'!T24-'資源化量内訳'!V24-'資源化量内訳'!U24)/(AA24+J24)*100,"-")</f>
        <v>19.43986820428336</v>
      </c>
      <c r="AM24" s="234">
        <f>'ごみ処理量内訳'!AA24</f>
        <v>0</v>
      </c>
      <c r="AN24" s="234">
        <f>'ごみ処理量内訳'!AB24</f>
        <v>77</v>
      </c>
      <c r="AO24" s="234">
        <f>'ごみ処理量内訳'!AC24</f>
        <v>44</v>
      </c>
      <c r="AP24" s="234">
        <f>SUM(AM24:AO24)</f>
        <v>121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8253</v>
      </c>
      <c r="E25" s="234">
        <v>8253</v>
      </c>
      <c r="F25" s="234">
        <v>0</v>
      </c>
      <c r="G25" s="234">
        <v>73</v>
      </c>
      <c r="H25" s="234">
        <f>SUM('ごみ搬入量内訳'!E25,+'ごみ搬入量内訳'!AD25)</f>
        <v>1486</v>
      </c>
      <c r="I25" s="234">
        <f>'ごみ搬入量内訳'!BC25</f>
        <v>152</v>
      </c>
      <c r="J25" s="234">
        <f>'資源化量内訳'!BO25</f>
        <v>233</v>
      </c>
      <c r="K25" s="234">
        <f>SUM(H25:J25)</f>
        <v>1871</v>
      </c>
      <c r="L25" s="234">
        <f>IF(D25&lt;&gt;0,K25/D25/365*1000000,"-")</f>
        <v>621.1107957421875</v>
      </c>
      <c r="M25" s="234">
        <f>IF(D25&lt;&gt;0,('ごみ搬入量内訳'!BR25+'ごみ処理概要'!J25)/'ごみ処理概要'!D25/365*1000000,"-")</f>
        <v>464.0902685449376</v>
      </c>
      <c r="N25" s="234">
        <f>IF(D25&lt;&gt;0,'ごみ搬入量内訳'!CM25/'ごみ処理概要'!D25/365*1000000,"-")</f>
        <v>157.02052719724998</v>
      </c>
      <c r="O25" s="234">
        <f>'ごみ搬入量内訳'!DH25</f>
        <v>0</v>
      </c>
      <c r="P25" s="234">
        <f>'ごみ処理量内訳'!E25</f>
        <v>1425</v>
      </c>
      <c r="Q25" s="234">
        <f>'ごみ処理量内訳'!N25</f>
        <v>0</v>
      </c>
      <c r="R25" s="234">
        <f>SUM(S25:Y25)</f>
        <v>115</v>
      </c>
      <c r="S25" s="234">
        <f>'ごみ処理量内訳'!G25</f>
        <v>103</v>
      </c>
      <c r="T25" s="234">
        <f>'ごみ処理量内訳'!L25</f>
        <v>12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98</v>
      </c>
      <c r="AA25" s="234">
        <f>SUM(P25,Q25,R25,Z25)</f>
        <v>1638</v>
      </c>
      <c r="AB25" s="238">
        <f>IF(AA25&lt;&gt;0,(Z25+P25+R25)/AA25*100,"-")</f>
        <v>100</v>
      </c>
      <c r="AC25" s="234">
        <f>'施設資源化量内訳'!Y25</f>
        <v>30</v>
      </c>
      <c r="AD25" s="234">
        <f>'施設資源化量内訳'!AT25</f>
        <v>28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12</v>
      </c>
      <c r="AJ25" s="234">
        <f>SUM(AC25:AI25)</f>
        <v>70</v>
      </c>
      <c r="AK25" s="238">
        <f>IF((AA25+J25)&lt;&gt;0,(Z25+AJ25+J25)/(AA25+J25)*100,"-")</f>
        <v>21.432389096739712</v>
      </c>
      <c r="AL25" s="238">
        <f>IF((AA25+J25)&lt;&gt;0,('資源化量内訳'!D25-'資源化量内訳'!R25-'資源化量内訳'!T25-'資源化量内訳'!V25-'資源化量内訳'!U25)/(AA25+J25)*100,"-")</f>
        <v>21.432389096739712</v>
      </c>
      <c r="AM25" s="234">
        <f>'ごみ処理量内訳'!AA25</f>
        <v>0</v>
      </c>
      <c r="AN25" s="234">
        <f>'ごみ処理量内訳'!AB25</f>
        <v>79</v>
      </c>
      <c r="AO25" s="234">
        <f>'ごみ処理量内訳'!AC25</f>
        <v>45</v>
      </c>
      <c r="AP25" s="234">
        <f>SUM(AM25:AO25)</f>
        <v>124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9555</v>
      </c>
      <c r="E26" s="234">
        <v>9555</v>
      </c>
      <c r="F26" s="234">
        <v>0</v>
      </c>
      <c r="G26" s="234">
        <v>81</v>
      </c>
      <c r="H26" s="234">
        <f>SUM('ごみ搬入量内訳'!E26,+'ごみ搬入量内訳'!AD26)</f>
        <v>1803</v>
      </c>
      <c r="I26" s="234">
        <f>'ごみ搬入量内訳'!BC26</f>
        <v>228</v>
      </c>
      <c r="J26" s="234">
        <f>'資源化量内訳'!BO26</f>
        <v>193</v>
      </c>
      <c r="K26" s="234">
        <f>SUM(H26:J26)</f>
        <v>2224</v>
      </c>
      <c r="L26" s="234">
        <f>IF(D26&lt;&gt;0,K26/D26/365*1000000,"-")</f>
        <v>637.692379375354</v>
      </c>
      <c r="M26" s="234">
        <f>IF(D26&lt;&gt;0,('ごみ搬入量内訳'!BR26+'ごみ処理概要'!J26)/'ごみ処理概要'!D26/365*1000000,"-")</f>
        <v>479.41621327139916</v>
      </c>
      <c r="N26" s="234">
        <f>IF(D26&lt;&gt;0,'ごみ搬入量内訳'!CM26/'ごみ処理概要'!D26/365*1000000,"-")</f>
        <v>158.27616610395475</v>
      </c>
      <c r="O26" s="234">
        <f>'ごみ搬入量内訳'!DH26</f>
        <v>0</v>
      </c>
      <c r="P26" s="234">
        <f>'ごみ処理量内訳'!E26</f>
        <v>1815</v>
      </c>
      <c r="Q26" s="234">
        <f>'ごみ処理量内訳'!N26</f>
        <v>0</v>
      </c>
      <c r="R26" s="234">
        <f>SUM(S26:Y26)</f>
        <v>125</v>
      </c>
      <c r="S26" s="234">
        <f>'ごみ処理量内訳'!G26</f>
        <v>109</v>
      </c>
      <c r="T26" s="234">
        <f>'ごみ処理量内訳'!L26</f>
        <v>16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91</v>
      </c>
      <c r="AA26" s="234">
        <f>SUM(P26,Q26,R26,Z26)</f>
        <v>2031</v>
      </c>
      <c r="AB26" s="238">
        <f>IF(AA26&lt;&gt;0,(Z26+P26+R26)/AA26*100,"-")</f>
        <v>100</v>
      </c>
      <c r="AC26" s="234">
        <f>'施設資源化量内訳'!Y26</f>
        <v>38</v>
      </c>
      <c r="AD26" s="234">
        <f>'施設資源化量内訳'!AT26</f>
        <v>30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16</v>
      </c>
      <c r="AJ26" s="234">
        <f>SUM(AC26:AI26)</f>
        <v>84</v>
      </c>
      <c r="AK26" s="238">
        <f>IF((AA26+J26)&lt;&gt;0,(Z26+AJ26+J26)/(AA26+J26)*100,"-")</f>
        <v>16.546762589928058</v>
      </c>
      <c r="AL26" s="238">
        <f>IF((AA26+J26)&lt;&gt;0,('資源化量内訳'!D26-'資源化量内訳'!R26-'資源化量内訳'!T26-'資源化量内訳'!V26-'資源化量内訳'!U26)/(AA26+J26)*100,"-")</f>
        <v>16.546762589928058</v>
      </c>
      <c r="AM26" s="234">
        <f>'ごみ処理量内訳'!AA26</f>
        <v>0</v>
      </c>
      <c r="AN26" s="234">
        <f>'ごみ処理量内訳'!AB26</f>
        <v>99</v>
      </c>
      <c r="AO26" s="234">
        <f>'ごみ処理量内訳'!AC26</f>
        <v>48</v>
      </c>
      <c r="AP26" s="234">
        <f>SUM(AM26:AO26)</f>
        <v>147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8583</v>
      </c>
      <c r="E27" s="234">
        <v>8583</v>
      </c>
      <c r="F27" s="234">
        <v>0</v>
      </c>
      <c r="G27" s="234">
        <v>70</v>
      </c>
      <c r="H27" s="234">
        <f>SUM('ごみ搬入量内訳'!E27,+'ごみ搬入量内訳'!AD27)</f>
        <v>1716</v>
      </c>
      <c r="I27" s="234">
        <f>'ごみ搬入量内訳'!BC27</f>
        <v>215</v>
      </c>
      <c r="J27" s="234">
        <f>'資源化量内訳'!BO27</f>
        <v>176</v>
      </c>
      <c r="K27" s="234">
        <f>SUM(H27:J27)</f>
        <v>2107</v>
      </c>
      <c r="L27" s="234">
        <f>IF(D27&lt;&gt;0,K27/D27/365*1000000,"-")</f>
        <v>672.5623604480983</v>
      </c>
      <c r="M27" s="234">
        <f>IF(D27&lt;&gt;0,('ごみ搬入量内訳'!BR27+'ごみ処理概要'!J27)/'ごみ処理概要'!D27/365*1000000,"-")</f>
        <v>591.1653970336394</v>
      </c>
      <c r="N27" s="234">
        <f>IF(D27&lt;&gt;0,'ごみ搬入量内訳'!CM27/'ごみ処理概要'!D27/365*1000000,"-")</f>
        <v>81.39696341445897</v>
      </c>
      <c r="O27" s="234">
        <f>'ごみ搬入量内訳'!DH27</f>
        <v>0</v>
      </c>
      <c r="P27" s="234">
        <f>'ごみ処理量内訳'!E27</f>
        <v>1577</v>
      </c>
      <c r="Q27" s="234">
        <f>'ごみ処理量内訳'!N27</f>
        <v>0</v>
      </c>
      <c r="R27" s="234">
        <f>SUM(S27:Y27)</f>
        <v>354</v>
      </c>
      <c r="S27" s="234">
        <f>'ごみ処理量内訳'!G27</f>
        <v>0</v>
      </c>
      <c r="T27" s="234">
        <f>'ごみ処理量内訳'!L27</f>
        <v>354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0</v>
      </c>
      <c r="AA27" s="234">
        <f>SUM(P27,Q27,R27,Z27)</f>
        <v>1931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169</v>
      </c>
      <c r="AJ27" s="234">
        <f>SUM(AC27:AI27)</f>
        <v>169</v>
      </c>
      <c r="AK27" s="238">
        <f>IF((AA27+J27)&lt;&gt;0,(Z27+AJ27+J27)/(AA27+J27)*100,"-")</f>
        <v>16.373991457047936</v>
      </c>
      <c r="AL27" s="238">
        <f>IF((AA27+J27)&lt;&gt;0,('資源化量内訳'!D27-'資源化量内訳'!R27-'資源化量内訳'!T27-'資源化量内訳'!V27-'資源化量内訳'!U27)/(AA27+J27)*100,"-")</f>
        <v>16.373991457047936</v>
      </c>
      <c r="AM27" s="234">
        <f>'ごみ処理量内訳'!AA27</f>
        <v>0</v>
      </c>
      <c r="AN27" s="234">
        <f>'ごみ処理量内訳'!AB27</f>
        <v>128</v>
      </c>
      <c r="AO27" s="234">
        <f>'ごみ処理量内訳'!AC27</f>
        <v>74</v>
      </c>
      <c r="AP27" s="234">
        <f>SUM(AM27:AO27)</f>
        <v>202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6583</v>
      </c>
      <c r="E28" s="234">
        <v>6583</v>
      </c>
      <c r="F28" s="234">
        <v>0</v>
      </c>
      <c r="G28" s="234">
        <v>55</v>
      </c>
      <c r="H28" s="234">
        <f>SUM('ごみ搬入量内訳'!E28,+'ごみ搬入量内訳'!AD28)</f>
        <v>1102</v>
      </c>
      <c r="I28" s="234">
        <f>'ごみ搬入量内訳'!BC28</f>
        <v>192</v>
      </c>
      <c r="J28" s="234">
        <f>'資源化量内訳'!BO28</f>
        <v>185</v>
      </c>
      <c r="K28" s="234">
        <f>SUM(H28:J28)</f>
        <v>1479</v>
      </c>
      <c r="L28" s="234">
        <f>IF(D28&lt;&gt;0,K28/D28/365*1000000,"-")</f>
        <v>615.5331603403537</v>
      </c>
      <c r="M28" s="234">
        <f>IF(D28&lt;&gt;0,('ごみ搬入量内訳'!BR28+'ごみ処理概要'!J28)/'ごみ処理概要'!D28/365*1000000,"-")</f>
        <v>535.6262186328838</v>
      </c>
      <c r="N28" s="234">
        <f>IF(D28&lt;&gt;0,'ごみ搬入量内訳'!CM28/'ごみ処理概要'!D28/365*1000000,"-")</f>
        <v>79.90694170746984</v>
      </c>
      <c r="O28" s="234">
        <f>'ごみ搬入量内訳'!DH28</f>
        <v>14</v>
      </c>
      <c r="P28" s="234">
        <f>'ごみ処理量内訳'!E28</f>
        <v>1107</v>
      </c>
      <c r="Q28" s="234">
        <f>'ごみ処理量内訳'!N28</f>
        <v>0</v>
      </c>
      <c r="R28" s="234">
        <f>SUM(S28:Y28)</f>
        <v>187</v>
      </c>
      <c r="S28" s="234">
        <f>'ごみ処理量内訳'!G28</f>
        <v>0</v>
      </c>
      <c r="T28" s="234">
        <f>'ごみ処理量内訳'!L28</f>
        <v>187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1294</v>
      </c>
      <c r="AB28" s="238">
        <f>IF(AA28&lt;&gt;0,(Z28+P28+R28)/AA28*100,"-")</f>
        <v>100</v>
      </c>
      <c r="AC28" s="234">
        <f>'施設資源化量内訳'!Y28</f>
        <v>0</v>
      </c>
      <c r="AD28" s="234">
        <f>'施設資源化量内訳'!AT28</f>
        <v>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111</v>
      </c>
      <c r="AJ28" s="234">
        <f>SUM(AC28:AI28)</f>
        <v>111</v>
      </c>
      <c r="AK28" s="238">
        <f>IF((AA28+J28)&lt;&gt;0,(Z28+AJ28+J28)/(AA28+J28)*100,"-")</f>
        <v>20.013522650439487</v>
      </c>
      <c r="AL28" s="238">
        <f>IF((AA28+J28)&lt;&gt;0,('資源化量内訳'!D28-'資源化量内訳'!R28-'資源化量内訳'!T28-'資源化量内訳'!V28-'資源化量内訳'!U28)/(AA28+J28)*100,"-")</f>
        <v>20.013522650439487</v>
      </c>
      <c r="AM28" s="234">
        <f>'ごみ処理量内訳'!AA28</f>
        <v>0</v>
      </c>
      <c r="AN28" s="234">
        <f>'ごみ処理量内訳'!AB28</f>
        <v>89</v>
      </c>
      <c r="AO28" s="234">
        <f>'ごみ処理量内訳'!AC28</f>
        <v>51</v>
      </c>
      <c r="AP28" s="234">
        <f>SUM(AM28:AO28)</f>
        <v>140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10344</v>
      </c>
      <c r="E29" s="234">
        <v>10344</v>
      </c>
      <c r="F29" s="234">
        <v>0</v>
      </c>
      <c r="G29" s="234">
        <v>100</v>
      </c>
      <c r="H29" s="234">
        <f>SUM('ごみ搬入量内訳'!E29,+'ごみ搬入量内訳'!AD29)</f>
        <v>2449</v>
      </c>
      <c r="I29" s="234">
        <f>'ごみ搬入量内訳'!BC29</f>
        <v>72</v>
      </c>
      <c r="J29" s="234">
        <f>'資源化量内訳'!BO29</f>
        <v>0</v>
      </c>
      <c r="K29" s="234">
        <f>SUM(H29:J29)</f>
        <v>2521</v>
      </c>
      <c r="L29" s="234">
        <f>IF(D29&lt;&gt;0,K29/D29/365*1000000,"-")</f>
        <v>667.7155176980369</v>
      </c>
      <c r="M29" s="234">
        <f>IF(D29&lt;&gt;0,('ごみ搬入量内訳'!BR29+'ごみ処理概要'!J29)/'ごみ処理概要'!D29/365*1000000,"-")</f>
        <v>648.6454989458517</v>
      </c>
      <c r="N29" s="234">
        <f>IF(D29&lt;&gt;0,'ごみ搬入量内訳'!CM29/'ごみ処理概要'!D29/365*1000000,"-")</f>
        <v>19.070018752185106</v>
      </c>
      <c r="O29" s="234">
        <f>'ごみ搬入量内訳'!DH29</f>
        <v>1</v>
      </c>
      <c r="P29" s="234">
        <f>'ごみ処理量内訳'!E29</f>
        <v>2076</v>
      </c>
      <c r="Q29" s="234">
        <f>'ごみ処理量内訳'!N29</f>
        <v>166</v>
      </c>
      <c r="R29" s="234">
        <f>SUM(S29:Y29)</f>
        <v>227</v>
      </c>
      <c r="S29" s="234">
        <f>'ごみ処理量内訳'!G29</f>
        <v>0</v>
      </c>
      <c r="T29" s="234">
        <f>'ごみ処理量内訳'!L29</f>
        <v>227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52</v>
      </c>
      <c r="AA29" s="234">
        <f>SUM(P29,Q29,R29,Z29)</f>
        <v>2521</v>
      </c>
      <c r="AB29" s="238">
        <f>IF(AA29&lt;&gt;0,(Z29+P29+R29)/AA29*100,"-")</f>
        <v>93.41531138437128</v>
      </c>
      <c r="AC29" s="234">
        <f>'施設資源化量内訳'!Y29</f>
        <v>0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132</v>
      </c>
      <c r="AJ29" s="234">
        <f>SUM(AC29:AI29)</f>
        <v>132</v>
      </c>
      <c r="AK29" s="238">
        <f>IF((AA29+J29)&lt;&gt;0,(Z29+AJ29+J29)/(AA29+J29)*100,"-")</f>
        <v>7.298690995636652</v>
      </c>
      <c r="AL29" s="238">
        <f>IF((AA29+J29)&lt;&gt;0,('資源化量内訳'!D29-'資源化量内訳'!R29-'資源化量内訳'!T29-'資源化量内訳'!V29-'資源化量内訳'!U29)/(AA29+J29)*100,"-")</f>
        <v>7.298690995636652</v>
      </c>
      <c r="AM29" s="234">
        <f>'ごみ処理量内訳'!AA29</f>
        <v>166</v>
      </c>
      <c r="AN29" s="234">
        <f>'ごみ処理量内訳'!AB29</f>
        <v>166</v>
      </c>
      <c r="AO29" s="234">
        <f>'ごみ処理量内訳'!AC29</f>
        <v>65</v>
      </c>
      <c r="AP29" s="234">
        <f>SUM(AM29:AO29)</f>
        <v>397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6401</v>
      </c>
      <c r="E30" s="234">
        <v>6401</v>
      </c>
      <c r="F30" s="234">
        <v>0</v>
      </c>
      <c r="G30" s="234">
        <v>35</v>
      </c>
      <c r="H30" s="234">
        <f>SUM('ごみ搬入量内訳'!E30,+'ごみ搬入量内訳'!AD30)</f>
        <v>1210</v>
      </c>
      <c r="I30" s="234">
        <f>'ごみ搬入量内訳'!BC30</f>
        <v>317</v>
      </c>
      <c r="J30" s="234">
        <f>'資源化量内訳'!BO30</f>
        <v>165</v>
      </c>
      <c r="K30" s="234">
        <f>SUM(H30:J30)</f>
        <v>1692</v>
      </c>
      <c r="L30" s="234">
        <f>IF(D30&lt;&gt;0,K30/D30/365*1000000,"-")</f>
        <v>724.2019119444093</v>
      </c>
      <c r="M30" s="234">
        <f>IF(D30&lt;&gt;0,('ごみ搬入量内訳'!BR30+'ごみ処理概要'!J30)/'ごみ処理概要'!D30/365*1000000,"-")</f>
        <v>588.5210572834296</v>
      </c>
      <c r="N30" s="234">
        <f>IF(D30&lt;&gt;0,'ごみ搬入量内訳'!CM30/'ごみ処理概要'!D30/365*1000000,"-")</f>
        <v>135.68085466097978</v>
      </c>
      <c r="O30" s="234">
        <f>'ごみ搬入量内訳'!DH30</f>
        <v>0</v>
      </c>
      <c r="P30" s="234">
        <f>'ごみ処理量内訳'!E30</f>
        <v>1285</v>
      </c>
      <c r="Q30" s="234">
        <f>'ごみ処理量内訳'!N30</f>
        <v>6</v>
      </c>
      <c r="R30" s="234">
        <f>SUM(S30:Y30)</f>
        <v>236</v>
      </c>
      <c r="S30" s="234">
        <f>'ごみ処理量内訳'!G30</f>
        <v>0</v>
      </c>
      <c r="T30" s="234">
        <f>'ごみ処理量内訳'!L30</f>
        <v>236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0</v>
      </c>
      <c r="AA30" s="234">
        <f>SUM(P30,Q30,R30,Z30)</f>
        <v>1527</v>
      </c>
      <c r="AB30" s="238">
        <f>IF(AA30&lt;&gt;0,(Z30+P30+R30)/AA30*100,"-")</f>
        <v>99.60707269155206</v>
      </c>
      <c r="AC30" s="234">
        <f>'施設資源化量内訳'!Y30</f>
        <v>0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86</v>
      </c>
      <c r="AJ30" s="234">
        <f>SUM(AC30:AI30)</f>
        <v>86</v>
      </c>
      <c r="AK30" s="238">
        <f>IF((AA30+J30)&lt;&gt;0,(Z30+AJ30+J30)/(AA30+J30)*100,"-")</f>
        <v>14.83451536643026</v>
      </c>
      <c r="AL30" s="238">
        <f>IF((AA30+J30)&lt;&gt;0,('資源化量内訳'!D30-'資源化量内訳'!R30-'資源化量内訳'!T30-'資源化量内訳'!V30-'資源化量内訳'!U30)/(AA30+J30)*100,"-")</f>
        <v>14.83451536643026</v>
      </c>
      <c r="AM30" s="234">
        <f>'ごみ処理量内訳'!AA30</f>
        <v>6</v>
      </c>
      <c r="AN30" s="234">
        <f>'ごみ処理量内訳'!AB30</f>
        <v>103</v>
      </c>
      <c r="AO30" s="234">
        <f>'ごみ処理量内訳'!AC30</f>
        <v>119</v>
      </c>
      <c r="AP30" s="234">
        <f>SUM(AM30:AO30)</f>
        <v>228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9466</v>
      </c>
      <c r="E31" s="234">
        <v>9466</v>
      </c>
      <c r="F31" s="234">
        <v>0</v>
      </c>
      <c r="G31" s="234">
        <v>49</v>
      </c>
      <c r="H31" s="234">
        <f>SUM('ごみ搬入量内訳'!E31,+'ごみ搬入量内訳'!AD31)</f>
        <v>2036</v>
      </c>
      <c r="I31" s="234">
        <f>'ごみ搬入量内訳'!BC31</f>
        <v>151</v>
      </c>
      <c r="J31" s="234">
        <f>'資源化量内訳'!BO31</f>
        <v>214</v>
      </c>
      <c r="K31" s="234">
        <f>SUM(H31:J31)</f>
        <v>2401</v>
      </c>
      <c r="L31" s="234">
        <f>IF(D31&lt;&gt;0,K31/D31/365*1000000,"-")</f>
        <v>694.9167749609995</v>
      </c>
      <c r="M31" s="234">
        <f>IF(D31&lt;&gt;0,('ごみ搬入量内訳'!BR31+'ごみ処理概要'!J31)/'ごみ処理概要'!D31/365*1000000,"-")</f>
        <v>628.3483208831029</v>
      </c>
      <c r="N31" s="234">
        <f>IF(D31&lt;&gt;0,'ごみ搬入量内訳'!CM31/'ごみ処理概要'!D31/365*1000000,"-")</f>
        <v>66.56845407789666</v>
      </c>
      <c r="O31" s="234">
        <f>'ごみ搬入量内訳'!DH31</f>
        <v>0</v>
      </c>
      <c r="P31" s="234">
        <f>'ごみ処理量内訳'!E31</f>
        <v>1883</v>
      </c>
      <c r="Q31" s="234">
        <f>'ごみ処理量内訳'!N31</f>
        <v>1</v>
      </c>
      <c r="R31" s="234">
        <f>SUM(S31:Y31)</f>
        <v>278</v>
      </c>
      <c r="S31" s="234">
        <f>'ごみ処理量内訳'!G31</f>
        <v>0</v>
      </c>
      <c r="T31" s="234">
        <f>'ごみ処理量内訳'!L31</f>
        <v>278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25</v>
      </c>
      <c r="AA31" s="234">
        <f>SUM(P31,Q31,R31,Z31)</f>
        <v>2187</v>
      </c>
      <c r="AB31" s="238">
        <f>IF(AA31&lt;&gt;0,(Z31+P31+R31)/AA31*100,"-")</f>
        <v>99.95427526291724</v>
      </c>
      <c r="AC31" s="234">
        <f>'施設資源化量内訳'!Y31</f>
        <v>0</v>
      </c>
      <c r="AD31" s="234">
        <f>'施設資源化量内訳'!AT31</f>
        <v>0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151</v>
      </c>
      <c r="AJ31" s="234">
        <f>SUM(AC31:AI31)</f>
        <v>151</v>
      </c>
      <c r="AK31" s="238">
        <f>IF((AA31+J31)&lt;&gt;0,(Z31+AJ31+J31)/(AA31+J31)*100,"-")</f>
        <v>16.243231986672217</v>
      </c>
      <c r="AL31" s="238">
        <f>IF((AA31+J31)&lt;&gt;0,('資源化量内訳'!D31-'資源化量内訳'!R31-'資源化量内訳'!T31-'資源化量内訳'!V31-'資源化量内訳'!U31)/(AA31+J31)*100,"-")</f>
        <v>16.243231986672217</v>
      </c>
      <c r="AM31" s="234">
        <f>'ごみ処理量内訳'!AA31</f>
        <v>1</v>
      </c>
      <c r="AN31" s="234">
        <f>'ごみ処理量内訳'!AB31</f>
        <v>151</v>
      </c>
      <c r="AO31" s="234">
        <f>'ごみ処理量内訳'!AC31</f>
        <v>91</v>
      </c>
      <c r="AP31" s="234">
        <f>SUM(AM31:AO31)</f>
        <v>243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3944</v>
      </c>
      <c r="E32" s="234">
        <v>3944</v>
      </c>
      <c r="F32" s="234">
        <v>0</v>
      </c>
      <c r="G32" s="234">
        <v>31</v>
      </c>
      <c r="H32" s="234">
        <f>SUM('ごみ搬入量内訳'!E32,+'ごみ搬入量内訳'!AD32)</f>
        <v>825</v>
      </c>
      <c r="I32" s="234">
        <f>'ごみ搬入量内訳'!BC32</f>
        <v>113</v>
      </c>
      <c r="J32" s="234">
        <f>'資源化量内訳'!BO32</f>
        <v>5</v>
      </c>
      <c r="K32" s="234">
        <f>SUM(H32:J32)</f>
        <v>943</v>
      </c>
      <c r="L32" s="234">
        <f>IF(D32&lt;&gt;0,K32/D32/365*1000000,"-")</f>
        <v>655.061268720998</v>
      </c>
      <c r="M32" s="234">
        <f>IF(D32&lt;&gt;0,('ごみ搬入量内訳'!BR32+'ごみ処理概要'!J32)/'ごみ処理概要'!D32/365*1000000,"-")</f>
        <v>576.5650615465837</v>
      </c>
      <c r="N32" s="234">
        <f>IF(D32&lt;&gt;0,'ごみ搬入量内訳'!CM32/'ごみ処理概要'!D32/365*1000000,"-")</f>
        <v>78.49620717441441</v>
      </c>
      <c r="O32" s="234">
        <f>'ごみ搬入量内訳'!DH32</f>
        <v>0</v>
      </c>
      <c r="P32" s="234">
        <f>'ごみ処理量内訳'!E32</f>
        <v>770</v>
      </c>
      <c r="Q32" s="234">
        <f>'ごみ処理量内訳'!N32</f>
        <v>15</v>
      </c>
      <c r="R32" s="234">
        <f>SUM(S32:Y32)</f>
        <v>115</v>
      </c>
      <c r="S32" s="234">
        <f>'ごみ処理量内訳'!G32</f>
        <v>0</v>
      </c>
      <c r="T32" s="234">
        <f>'ごみ処理量内訳'!L32</f>
        <v>115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38</v>
      </c>
      <c r="AA32" s="234">
        <f>SUM(P32,Q32,R32,Z32)</f>
        <v>938</v>
      </c>
      <c r="AB32" s="238">
        <f>IF(AA32&lt;&gt;0,(Z32+P32+R32)/AA32*100,"-")</f>
        <v>98.40085287846482</v>
      </c>
      <c r="AC32" s="234">
        <f>'施設資源化量内訳'!Y32</f>
        <v>0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44</v>
      </c>
      <c r="AJ32" s="234">
        <f>SUM(AC32:AI32)</f>
        <v>44</v>
      </c>
      <c r="AK32" s="238">
        <f>IF((AA32+J32)&lt;&gt;0,(Z32+AJ32+J32)/(AA32+J32)*100,"-")</f>
        <v>9.225874867444327</v>
      </c>
      <c r="AL32" s="238">
        <f>IF((AA32+J32)&lt;&gt;0,('資源化量内訳'!D32-'資源化量内訳'!R32-'資源化量内訳'!T32-'資源化量内訳'!V32-'資源化量内訳'!U32)/(AA32+J32)*100,"-")</f>
        <v>9.225874867444327</v>
      </c>
      <c r="AM32" s="234">
        <f>'ごみ処理量内訳'!AA32</f>
        <v>15</v>
      </c>
      <c r="AN32" s="234">
        <f>'ごみ処理量内訳'!AB32</f>
        <v>62</v>
      </c>
      <c r="AO32" s="234">
        <f>'ごみ処理量内訳'!AC32</f>
        <v>56</v>
      </c>
      <c r="AP32" s="234">
        <f>SUM(AM32:AO32)</f>
        <v>133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5209</v>
      </c>
      <c r="E33" s="234">
        <v>5209</v>
      </c>
      <c r="F33" s="234">
        <v>0</v>
      </c>
      <c r="G33" s="234">
        <v>0</v>
      </c>
      <c r="H33" s="234">
        <f>SUM('ごみ搬入量内訳'!E33,+'ごみ搬入量内訳'!AD33)</f>
        <v>925</v>
      </c>
      <c r="I33" s="234">
        <f>'ごみ搬入量内訳'!BC33</f>
        <v>657</v>
      </c>
      <c r="J33" s="234">
        <f>'資源化量内訳'!BO33</f>
        <v>124</v>
      </c>
      <c r="K33" s="234">
        <f>SUM(H33:J33)</f>
        <v>1706</v>
      </c>
      <c r="L33" s="234">
        <f>IF(D33&lt;&gt;0,K33/D33/365*1000000,"-")</f>
        <v>897.2878868765073</v>
      </c>
      <c r="M33" s="234">
        <f>IF(D33&lt;&gt;0,('ごみ搬入量内訳'!BR33+'ごみ処理概要'!J33)/'ごみ処理概要'!D33/365*1000000,"-")</f>
        <v>551.7321180149215</v>
      </c>
      <c r="N33" s="234">
        <f>IF(D33&lt;&gt;0,'ごみ搬入量内訳'!CM33/'ごみ処理概要'!D33/365*1000000,"-")</f>
        <v>345.5557688615857</v>
      </c>
      <c r="O33" s="234">
        <f>'ごみ搬入量内訳'!DH33</f>
        <v>0</v>
      </c>
      <c r="P33" s="234">
        <f>'ごみ処理量内訳'!E33</f>
        <v>911</v>
      </c>
      <c r="Q33" s="234">
        <f>'ごみ処理量内訳'!N33</f>
        <v>79</v>
      </c>
      <c r="R33" s="234">
        <f>SUM(S33:Y33)</f>
        <v>592</v>
      </c>
      <c r="S33" s="234">
        <f>'ごみ処理量内訳'!G33</f>
        <v>0</v>
      </c>
      <c r="T33" s="234">
        <f>'ごみ処理量内訳'!L33</f>
        <v>160</v>
      </c>
      <c r="U33" s="234">
        <f>'ごみ処理量内訳'!H33</f>
        <v>432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0</v>
      </c>
      <c r="AA33" s="234">
        <f>SUM(P33,Q33,R33,Z33)</f>
        <v>1582</v>
      </c>
      <c r="AB33" s="238">
        <f>IF(AA33&lt;&gt;0,(Z33+P33+R33)/AA33*100,"-")</f>
        <v>95.0063211125158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432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53</v>
      </c>
      <c r="AJ33" s="234">
        <f>SUM(AC33:AI33)</f>
        <v>485</v>
      </c>
      <c r="AK33" s="238">
        <f>IF((AA33+J33)&lt;&gt;0,(Z33+AJ33+J33)/(AA33+J33)*100,"-")</f>
        <v>35.69753810082063</v>
      </c>
      <c r="AL33" s="238">
        <f>IF((AA33+J33)&lt;&gt;0,('資源化量内訳'!D33-'資源化量内訳'!R33-'資源化量内訳'!T33-'資源化量内訳'!V33-'資源化量内訳'!U33)/(AA33+J33)*100,"-")</f>
        <v>35.69753810082063</v>
      </c>
      <c r="AM33" s="234">
        <f>'ごみ処理量内訳'!AA33</f>
        <v>79</v>
      </c>
      <c r="AN33" s="234">
        <f>'ごみ処理量内訳'!AB33</f>
        <v>73</v>
      </c>
      <c r="AO33" s="234">
        <f>'ごみ処理量内訳'!AC33</f>
        <v>86</v>
      </c>
      <c r="AP33" s="234">
        <f>SUM(AM33:AO33)</f>
        <v>238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5680</v>
      </c>
      <c r="E34" s="234">
        <v>5680</v>
      </c>
      <c r="F34" s="234">
        <v>0</v>
      </c>
      <c r="G34" s="234">
        <v>68</v>
      </c>
      <c r="H34" s="234">
        <f>SUM('ごみ搬入量内訳'!E34,+'ごみ搬入量内訳'!AD34)</f>
        <v>1074</v>
      </c>
      <c r="I34" s="234">
        <f>'ごみ搬入量内訳'!BC34</f>
        <v>190</v>
      </c>
      <c r="J34" s="234">
        <f>'資源化量内訳'!BO34</f>
        <v>190</v>
      </c>
      <c r="K34" s="234">
        <f>SUM(H34:J34)</f>
        <v>1454</v>
      </c>
      <c r="L34" s="234">
        <f>IF(D34&lt;&gt;0,K34/D34/365*1000000,"-")</f>
        <v>701.3312753231719</v>
      </c>
      <c r="M34" s="234">
        <f>IF(D34&lt;&gt;0,('ごみ搬入量内訳'!BR34+'ごみ処理概要'!J34)/'ごみ処理概要'!D34/365*1000000,"-")</f>
        <v>609.6855103222073</v>
      </c>
      <c r="N34" s="234">
        <f>IF(D34&lt;&gt;0,'ごみ搬入量内訳'!CM34/'ごみ処理概要'!D34/365*1000000,"-")</f>
        <v>91.64576500096469</v>
      </c>
      <c r="O34" s="234">
        <f>'ごみ搬入量内訳'!DH34</f>
        <v>0</v>
      </c>
      <c r="P34" s="234">
        <f>'ごみ処理量内訳'!E34</f>
        <v>1097</v>
      </c>
      <c r="Q34" s="234">
        <f>'ごみ処理量内訳'!N34</f>
        <v>1</v>
      </c>
      <c r="R34" s="234">
        <f>SUM(S34:Y34)</f>
        <v>166</v>
      </c>
      <c r="S34" s="234">
        <f>'ごみ処理量内訳'!G34</f>
        <v>0</v>
      </c>
      <c r="T34" s="234">
        <f>'ごみ処理量内訳'!L34</f>
        <v>166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0</v>
      </c>
      <c r="AA34" s="234">
        <f>SUM(P34,Q34,R34,Z34)</f>
        <v>1264</v>
      </c>
      <c r="AB34" s="238">
        <f>IF(AA34&lt;&gt;0,(Z34+P34+R34)/AA34*100,"-")</f>
        <v>99.92088607594937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80</v>
      </c>
      <c r="AJ34" s="234">
        <f>SUM(AC34:AI34)</f>
        <v>80</v>
      </c>
      <c r="AK34" s="238">
        <f>IF((AA34+J34)&lt;&gt;0,(Z34+AJ34+J34)/(AA34+J34)*100,"-")</f>
        <v>18.56946354883081</v>
      </c>
      <c r="AL34" s="238">
        <f>IF((AA34+J34)&lt;&gt;0,('資源化量内訳'!D34-'資源化量内訳'!R34-'資源化量内訳'!T34-'資源化量内訳'!V34-'資源化量内訳'!U34)/(AA34+J34)*100,"-")</f>
        <v>18.56946354883081</v>
      </c>
      <c r="AM34" s="234">
        <f>'ごみ処理量内訳'!AA34</f>
        <v>1</v>
      </c>
      <c r="AN34" s="234">
        <f>'ごみ処理量内訳'!AB34</f>
        <v>88</v>
      </c>
      <c r="AO34" s="234">
        <f>'ごみ処理量内訳'!AC34</f>
        <v>64</v>
      </c>
      <c r="AP34" s="234">
        <f>SUM(AM34:AO34)</f>
        <v>153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25242</v>
      </c>
      <c r="E35" s="234">
        <v>25242</v>
      </c>
      <c r="F35" s="234">
        <v>0</v>
      </c>
      <c r="G35" s="234">
        <v>179</v>
      </c>
      <c r="H35" s="234">
        <f>SUM('ごみ搬入量内訳'!E35,+'ごみ搬入量内訳'!AD35)</f>
        <v>4778</v>
      </c>
      <c r="I35" s="234">
        <f>'ごみ搬入量内訳'!BC35</f>
        <v>933</v>
      </c>
      <c r="J35" s="234">
        <f>'資源化量内訳'!BO35</f>
        <v>340</v>
      </c>
      <c r="K35" s="234">
        <f>SUM(H35:J35)</f>
        <v>6051</v>
      </c>
      <c r="L35" s="234">
        <f>IF(D35&lt;&gt;0,K35/D35/365*1000000,"-")</f>
        <v>656.765794777784</v>
      </c>
      <c r="M35" s="234">
        <f>IF(D35&lt;&gt;0,('ごみ搬入量内訳'!BR35+'ごみ処理概要'!J35)/'ごみ処理概要'!D35/365*1000000,"-")</f>
        <v>500.3619755289347</v>
      </c>
      <c r="N35" s="234">
        <f>IF(D35&lt;&gt;0,'ごみ搬入量内訳'!CM35/'ごみ処理概要'!D35/365*1000000,"-")</f>
        <v>156.4038192488492</v>
      </c>
      <c r="O35" s="234">
        <f>'ごみ搬入量内訳'!DH35</f>
        <v>0</v>
      </c>
      <c r="P35" s="234">
        <f>'ごみ処理量内訳'!E35</f>
        <v>4485</v>
      </c>
      <c r="Q35" s="234">
        <f>'ごみ処理量内訳'!N35</f>
        <v>75</v>
      </c>
      <c r="R35" s="234">
        <f>SUM(S35:Y35)</f>
        <v>1151</v>
      </c>
      <c r="S35" s="234">
        <f>'ごみ処理量内訳'!G35</f>
        <v>250</v>
      </c>
      <c r="T35" s="234">
        <f>'ごみ処理量内訳'!L35</f>
        <v>673</v>
      </c>
      <c r="U35" s="234">
        <f>'ごみ処理量内訳'!H35</f>
        <v>228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0</v>
      </c>
      <c r="AA35" s="234">
        <f>SUM(P35,Q35,R35,Z35)</f>
        <v>5711</v>
      </c>
      <c r="AB35" s="238">
        <f>IF(AA35&lt;&gt;0,(Z35+P35+R35)/AA35*100,"-")</f>
        <v>98.68674487830502</v>
      </c>
      <c r="AC35" s="234">
        <f>'施設資源化量内訳'!Y35</f>
        <v>0</v>
      </c>
      <c r="AD35" s="234">
        <f>'施設資源化量内訳'!AT35</f>
        <v>60</v>
      </c>
      <c r="AE35" s="234">
        <f>'施設資源化量内訳'!BO35</f>
        <v>228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629</v>
      </c>
      <c r="AJ35" s="234">
        <f>SUM(AC35:AI35)</f>
        <v>917</v>
      </c>
      <c r="AK35" s="238">
        <f>IF((AA35+J35)&lt;&gt;0,(Z35+AJ35+J35)/(AA35+J35)*100,"-")</f>
        <v>20.77342588001983</v>
      </c>
      <c r="AL35" s="238">
        <f>IF((AA35+J35)&lt;&gt;0,('資源化量内訳'!D35-'資源化量内訳'!R35-'資源化量内訳'!T35-'資源化量内訳'!V35-'資源化量内訳'!U35)/(AA35+J35)*100,"-")</f>
        <v>20.77342588001983</v>
      </c>
      <c r="AM35" s="234">
        <f>'ごみ処理量内訳'!AA35</f>
        <v>75</v>
      </c>
      <c r="AN35" s="234">
        <f>'ごみ処理量内訳'!AB35</f>
        <v>557</v>
      </c>
      <c r="AO35" s="234">
        <f>'ごみ処理量内訳'!AC35</f>
        <v>130</v>
      </c>
      <c r="AP35" s="234">
        <f>SUM(AM35:AO35)</f>
        <v>762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17831</v>
      </c>
      <c r="E36" s="234">
        <v>17831</v>
      </c>
      <c r="F36" s="234">
        <v>0</v>
      </c>
      <c r="G36" s="234">
        <v>87</v>
      </c>
      <c r="H36" s="234">
        <f>SUM('ごみ搬入量内訳'!E36,+'ごみ搬入量内訳'!AD36)</f>
        <v>3308</v>
      </c>
      <c r="I36" s="234">
        <f>'ごみ搬入量内訳'!BC36</f>
        <v>573</v>
      </c>
      <c r="J36" s="234">
        <f>'資源化量内訳'!BO36</f>
        <v>205</v>
      </c>
      <c r="K36" s="234">
        <f>SUM(H36:J36)</f>
        <v>4086</v>
      </c>
      <c r="L36" s="234">
        <f>IF(D36&lt;&gt;0,K36/D36/365*1000000,"-")</f>
        <v>627.8122678450567</v>
      </c>
      <c r="M36" s="234">
        <f>IF(D36&lt;&gt;0,('ごみ搬入量内訳'!BR36+'ごみ処理概要'!J36)/'ごみ処理概要'!D36/365*1000000,"-")</f>
        <v>398.5670638252758</v>
      </c>
      <c r="N36" s="234">
        <f>IF(D36&lt;&gt;0,'ごみ搬入量内訳'!CM36/'ごみ処理概要'!D36/365*1000000,"-")</f>
        <v>229.24520401978086</v>
      </c>
      <c r="O36" s="234">
        <f>'ごみ搬入量内訳'!DH36</f>
        <v>0</v>
      </c>
      <c r="P36" s="234">
        <f>'ごみ処理量内訳'!E36</f>
        <v>3334</v>
      </c>
      <c r="Q36" s="234">
        <f>'ごみ処理量内訳'!N36</f>
        <v>19</v>
      </c>
      <c r="R36" s="234">
        <f>SUM(S36:Y36)</f>
        <v>336</v>
      </c>
      <c r="S36" s="234">
        <f>'ごみ処理量内訳'!G36</f>
        <v>247</v>
      </c>
      <c r="T36" s="234">
        <f>'ごみ処理量内訳'!L36</f>
        <v>89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192</v>
      </c>
      <c r="AA36" s="234">
        <f>SUM(P36,Q36,R36,Z36)</f>
        <v>3881</v>
      </c>
      <c r="AB36" s="238">
        <f>IF(AA36&lt;&gt;0,(Z36+P36+R36)/AA36*100,"-")</f>
        <v>99.5104354547797</v>
      </c>
      <c r="AC36" s="234">
        <f>'施設資源化量内訳'!Y36</f>
        <v>0</v>
      </c>
      <c r="AD36" s="234">
        <f>'施設資源化量内訳'!AT36</f>
        <v>59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70</v>
      </c>
      <c r="AJ36" s="234">
        <f>SUM(AC36:AI36)</f>
        <v>129</v>
      </c>
      <c r="AK36" s="238">
        <f>IF((AA36+J36)&lt;&gt;0,(Z36+AJ36+J36)/(AA36+J36)*100,"-")</f>
        <v>12.873225648556044</v>
      </c>
      <c r="AL36" s="238">
        <f>IF((AA36+J36)&lt;&gt;0,('資源化量内訳'!D36-'資源化量内訳'!R36-'資源化量内訳'!T36-'資源化量内訳'!V36-'資源化量内訳'!U36)/(AA36+J36)*100,"-")</f>
        <v>12.873225648556044</v>
      </c>
      <c r="AM36" s="234">
        <f>'ごみ処理量内訳'!AA36</f>
        <v>19</v>
      </c>
      <c r="AN36" s="234">
        <f>'ごみ処理量内訳'!AB36</f>
        <v>415</v>
      </c>
      <c r="AO36" s="234">
        <f>'ごみ処理量内訳'!AC36</f>
        <v>128</v>
      </c>
      <c r="AP36" s="234">
        <f>SUM(AM36:AO36)</f>
        <v>562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9135</v>
      </c>
      <c r="E37" s="234">
        <v>9135</v>
      </c>
      <c r="F37" s="234">
        <v>0</v>
      </c>
      <c r="G37" s="234">
        <v>26</v>
      </c>
      <c r="H37" s="234">
        <f>SUM('ごみ搬入量内訳'!E37,+'ごみ搬入量内訳'!AD37)</f>
        <v>1975</v>
      </c>
      <c r="I37" s="234">
        <f>'ごみ搬入量内訳'!BC37</f>
        <v>312</v>
      </c>
      <c r="J37" s="234">
        <f>'資源化量内訳'!BO37</f>
        <v>0</v>
      </c>
      <c r="K37" s="234">
        <f>SUM(H37:J37)</f>
        <v>2287</v>
      </c>
      <c r="L37" s="234">
        <f>IF(D37&lt;&gt;0,K37/D37/365*1000000,"-")</f>
        <v>685.9062314896044</v>
      </c>
      <c r="M37" s="234">
        <f>IF(D37&lt;&gt;0,('ごみ搬入量内訳'!BR37+'ごみ処理概要'!J37)/'ごみ処理概要'!D37/365*1000000,"-")</f>
        <v>580.0361397905092</v>
      </c>
      <c r="N37" s="234">
        <f>IF(D37&lt;&gt;0,'ごみ搬入量内訳'!CM37/'ごみ処理概要'!D37/365*1000000,"-")</f>
        <v>105.870091699095</v>
      </c>
      <c r="O37" s="234">
        <f>'ごみ搬入量内訳'!DH37</f>
        <v>1</v>
      </c>
      <c r="P37" s="234">
        <f>'ごみ処理量内訳'!E37</f>
        <v>1722</v>
      </c>
      <c r="Q37" s="234">
        <f>'ごみ処理量内訳'!N37</f>
        <v>11</v>
      </c>
      <c r="R37" s="234">
        <f>SUM(S37:Y37)</f>
        <v>252</v>
      </c>
      <c r="S37" s="234">
        <f>'ごみ処理量内訳'!G37</f>
        <v>186</v>
      </c>
      <c r="T37" s="234">
        <f>'ごみ処理量内訳'!L37</f>
        <v>66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302</v>
      </c>
      <c r="AA37" s="234">
        <f>SUM(P37,Q37,R37,Z37)</f>
        <v>2287</v>
      </c>
      <c r="AB37" s="238">
        <f>IF(AA37&lt;&gt;0,(Z37+P37+R37)/AA37*100,"-")</f>
        <v>99.5190205509401</v>
      </c>
      <c r="AC37" s="234">
        <f>'施設資源化量内訳'!Y37</f>
        <v>0</v>
      </c>
      <c r="AD37" s="234">
        <f>'施設資源化量内訳'!AT37</f>
        <v>45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51</v>
      </c>
      <c r="AJ37" s="234">
        <f>SUM(AC37:AI37)</f>
        <v>96</v>
      </c>
      <c r="AK37" s="238">
        <f>IF((AA37+J37)&lt;&gt;0,(Z37+AJ37+J37)/(AA37+J37)*100,"-")</f>
        <v>17.40271097507652</v>
      </c>
      <c r="AL37" s="238">
        <f>IF((AA37+J37)&lt;&gt;0,('資源化量内訳'!D37-'資源化量内訳'!R37-'資源化量内訳'!T37-'資源化量内訳'!V37-'資源化量内訳'!U37)/(AA37+J37)*100,"-")</f>
        <v>17.40271097507652</v>
      </c>
      <c r="AM37" s="234">
        <f>'ごみ処理量内訳'!AA37</f>
        <v>11</v>
      </c>
      <c r="AN37" s="234">
        <f>'ごみ処理量内訳'!AB37</f>
        <v>218</v>
      </c>
      <c r="AO37" s="234">
        <f>'ごみ処理量内訳'!AC37</f>
        <v>96</v>
      </c>
      <c r="AP37" s="234">
        <f>SUM(AM37:AO37)</f>
        <v>325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16011</v>
      </c>
      <c r="E38" s="234">
        <v>16011</v>
      </c>
      <c r="F38" s="234">
        <v>0</v>
      </c>
      <c r="G38" s="234">
        <v>108</v>
      </c>
      <c r="H38" s="234">
        <f>SUM('ごみ搬入量内訳'!E38,+'ごみ搬入量内訳'!AD38)</f>
        <v>2790</v>
      </c>
      <c r="I38" s="234">
        <f>'ごみ搬入量内訳'!BC38</f>
        <v>469</v>
      </c>
      <c r="J38" s="234">
        <f>'資源化量内訳'!BO38</f>
        <v>213</v>
      </c>
      <c r="K38" s="234">
        <f>SUM(H38:J38)</f>
        <v>3472</v>
      </c>
      <c r="L38" s="234">
        <f>IF(D38&lt;&gt;0,K38/D38/365*1000000,"-")</f>
        <v>594.1120958792884</v>
      </c>
      <c r="M38" s="234">
        <f>IF(D38&lt;&gt;0,('ごみ搬入量内訳'!BR38+'ごみ処理概要'!J38)/'ごみ処理概要'!D38/365*1000000,"-")</f>
        <v>491.6140701213121</v>
      </c>
      <c r="N38" s="234">
        <f>IF(D38&lt;&gt;0,'ごみ搬入量内訳'!CM38/'ごみ処理概要'!D38/365*1000000,"-")</f>
        <v>102.49802575797631</v>
      </c>
      <c r="O38" s="234">
        <f>'ごみ搬入量内訳'!DH38</f>
        <v>0</v>
      </c>
      <c r="P38" s="234">
        <f>'ごみ処理量内訳'!E38</f>
        <v>2624</v>
      </c>
      <c r="Q38" s="234">
        <f>'ごみ処理量内訳'!N38</f>
        <v>0</v>
      </c>
      <c r="R38" s="234">
        <f>SUM(S38:Y38)</f>
        <v>239</v>
      </c>
      <c r="S38" s="234">
        <f>'ごみ処理量内訳'!G38</f>
        <v>151</v>
      </c>
      <c r="T38" s="234">
        <f>'ごみ処理量内訳'!L38</f>
        <v>88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396</v>
      </c>
      <c r="AA38" s="234">
        <f>SUM(P38,Q38,R38,Z38)</f>
        <v>3259</v>
      </c>
      <c r="AB38" s="238">
        <f>IF(AA38&lt;&gt;0,(Z38+P38+R38)/AA38*100,"-")</f>
        <v>100</v>
      </c>
      <c r="AC38" s="234">
        <f>'施設資源化量内訳'!Y38</f>
        <v>0</v>
      </c>
      <c r="AD38" s="234">
        <f>'施設資源化量内訳'!AT38</f>
        <v>36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69</v>
      </c>
      <c r="AJ38" s="234">
        <f>SUM(AC38:AI38)</f>
        <v>105</v>
      </c>
      <c r="AK38" s="238">
        <f>IF((AA38+J38)&lt;&gt;0,(Z38+AJ38+J38)/(AA38+J38)*100,"-")</f>
        <v>20.56451612903226</v>
      </c>
      <c r="AL38" s="238">
        <f>IF((AA38+J38)&lt;&gt;0,('資源化量内訳'!D38-'資源化量内訳'!R38-'資源化量内訳'!T38-'資源化量内訳'!V38-'資源化量内訳'!U38)/(AA38+J38)*100,"-")</f>
        <v>20.56451612903226</v>
      </c>
      <c r="AM38" s="234">
        <f>'ごみ処理量内訳'!AA38</f>
        <v>0</v>
      </c>
      <c r="AN38" s="234">
        <f>'ごみ処理量内訳'!AB38</f>
        <v>328</v>
      </c>
      <c r="AO38" s="234">
        <f>'ごみ処理量内訳'!AC38</f>
        <v>78</v>
      </c>
      <c r="AP38" s="234">
        <f>SUM(AM38:AO38)</f>
        <v>406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8453</v>
      </c>
      <c r="E39" s="234">
        <v>8453</v>
      </c>
      <c r="F39" s="234">
        <v>0</v>
      </c>
      <c r="G39" s="234">
        <v>68</v>
      </c>
      <c r="H39" s="234">
        <f>SUM('ごみ搬入量内訳'!E39,+'ごみ搬入量内訳'!AD39)</f>
        <v>1692</v>
      </c>
      <c r="I39" s="234">
        <f>'ごみ搬入量内訳'!BC39</f>
        <v>219</v>
      </c>
      <c r="J39" s="234">
        <f>'資源化量内訳'!BO39</f>
        <v>0</v>
      </c>
      <c r="K39" s="234">
        <f>SUM(H39:J39)</f>
        <v>1911</v>
      </c>
      <c r="L39" s="234">
        <f>IF(D39&lt;&gt;0,K39/D39/365*1000000,"-")</f>
        <v>619.3796803923062</v>
      </c>
      <c r="M39" s="234">
        <f>IF(D39&lt;&gt;0,('ごみ搬入量内訳'!BR39+'ごみ処理概要'!J39)/'ごみ処理概要'!D39/365*1000000,"-")</f>
        <v>410.3268840275561</v>
      </c>
      <c r="N39" s="234">
        <f>IF(D39&lt;&gt;0,'ごみ搬入量内訳'!CM39/'ごみ処理概要'!D39/365*1000000,"-")</f>
        <v>209.05279636475012</v>
      </c>
      <c r="O39" s="234">
        <f>'ごみ搬入量内訳'!DH39</f>
        <v>86</v>
      </c>
      <c r="P39" s="234">
        <f>'ごみ処理量内訳'!E39</f>
        <v>1552</v>
      </c>
      <c r="Q39" s="234">
        <f>'ごみ処理量内訳'!N39</f>
        <v>0</v>
      </c>
      <c r="R39" s="234">
        <f>SUM(S39:Y39)</f>
        <v>116</v>
      </c>
      <c r="S39" s="234">
        <f>'ごみ処理量内訳'!G39</f>
        <v>77</v>
      </c>
      <c r="T39" s="234">
        <f>'ごみ処理量内訳'!L39</f>
        <v>39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243</v>
      </c>
      <c r="AA39" s="234">
        <f>SUM(P39,Q39,R39,Z39)</f>
        <v>1911</v>
      </c>
      <c r="AB39" s="238">
        <f>IF(AA39&lt;&gt;0,(Z39+P39+R39)/AA39*100,"-")</f>
        <v>100</v>
      </c>
      <c r="AC39" s="234">
        <f>'施設資源化量内訳'!Y39</f>
        <v>0</v>
      </c>
      <c r="AD39" s="234">
        <f>'施設資源化量内訳'!AT39</f>
        <v>19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30</v>
      </c>
      <c r="AJ39" s="234">
        <f>SUM(AC39:AI39)</f>
        <v>49</v>
      </c>
      <c r="AK39" s="238">
        <f>IF((AA39+J39)&lt;&gt;0,(Z39+AJ39+J39)/(AA39+J39)*100,"-")</f>
        <v>15.279958137100994</v>
      </c>
      <c r="AL39" s="238">
        <f>IF((AA39+J39)&lt;&gt;0,('資源化量内訳'!D39-'資源化量内訳'!R39-'資源化量内訳'!T39-'資源化量内訳'!V39-'資源化量内訳'!U39)/(AA39+J39)*100,"-")</f>
        <v>15.279958137100994</v>
      </c>
      <c r="AM39" s="234">
        <f>'ごみ処理量内訳'!AA39</f>
        <v>0</v>
      </c>
      <c r="AN39" s="234">
        <f>'ごみ処理量内訳'!AB39</f>
        <v>195</v>
      </c>
      <c r="AO39" s="234">
        <f>'ごみ処理量内訳'!AC39</f>
        <v>40</v>
      </c>
      <c r="AP39" s="234">
        <f>SUM(AM39:AO39)</f>
        <v>235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7681</v>
      </c>
      <c r="E40" s="234">
        <v>7681</v>
      </c>
      <c r="F40" s="234">
        <v>0</v>
      </c>
      <c r="G40" s="234">
        <v>35</v>
      </c>
      <c r="H40" s="234">
        <f>SUM('ごみ搬入量内訳'!E40,+'ごみ搬入量内訳'!AD40)</f>
        <v>2781</v>
      </c>
      <c r="I40" s="234">
        <f>'ごみ搬入量内訳'!BC40</f>
        <v>93</v>
      </c>
      <c r="J40" s="234">
        <f>'資源化量内訳'!BO40</f>
        <v>219</v>
      </c>
      <c r="K40" s="234">
        <f>SUM(H40:J40)</f>
        <v>3093</v>
      </c>
      <c r="L40" s="234">
        <f>IF(D40&lt;&gt;0,K40/D40/365*1000000,"-")</f>
        <v>1103.238198507971</v>
      </c>
      <c r="M40" s="234">
        <f>IF(D40&lt;&gt;0,('ごみ搬入量内訳'!BR40+'ごみ処理概要'!J40)/'ごみ処理概要'!D40/365*1000000,"-")</f>
        <v>627.4154513984872</v>
      </c>
      <c r="N40" s="234">
        <f>IF(D40&lt;&gt;0,'ごみ搬入量内訳'!CM40/'ごみ処理概要'!D40/365*1000000,"-")</f>
        <v>475.8227471094838</v>
      </c>
      <c r="O40" s="234">
        <f>'ごみ搬入量内訳'!DH40</f>
        <v>0</v>
      </c>
      <c r="P40" s="234">
        <f>'ごみ処理量内訳'!E40</f>
        <v>2723</v>
      </c>
      <c r="Q40" s="234">
        <f>'ごみ処理量内訳'!N40</f>
        <v>0</v>
      </c>
      <c r="R40" s="234">
        <f>SUM(S40:Y40)</f>
        <v>151</v>
      </c>
      <c r="S40" s="234">
        <f>'ごみ処理量内訳'!G40</f>
        <v>0</v>
      </c>
      <c r="T40" s="234">
        <f>'ごみ処理量内訳'!L40</f>
        <v>151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0</v>
      </c>
      <c r="AA40" s="234">
        <f>SUM(P40,Q40,R40,Z40)</f>
        <v>2874</v>
      </c>
      <c r="AB40" s="238">
        <f>IF(AA40&lt;&gt;0,(Z40+P40+R40)/AA40*100,"-")</f>
        <v>100</v>
      </c>
      <c r="AC40" s="234">
        <f>'施設資源化量内訳'!Y40</f>
        <v>0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94</v>
      </c>
      <c r="AJ40" s="234">
        <f>SUM(AC40:AI40)</f>
        <v>94</v>
      </c>
      <c r="AK40" s="238">
        <f>IF((AA40+J40)&lt;&gt;0,(Z40+AJ40+J40)/(AA40+J40)*100,"-")</f>
        <v>10.119624959586163</v>
      </c>
      <c r="AL40" s="238">
        <f>IF((AA40+J40)&lt;&gt;0,('資源化量内訳'!D40-'資源化量内訳'!R40-'資源化量内訳'!T40-'資源化量内訳'!V40-'資源化量内訳'!U40)/(AA40+J40)*100,"-")</f>
        <v>10.119624959586163</v>
      </c>
      <c r="AM40" s="234">
        <f>'ごみ処理量内訳'!AA40</f>
        <v>0</v>
      </c>
      <c r="AN40" s="234">
        <f>'ごみ処理量内訳'!AB40</f>
        <v>341</v>
      </c>
      <c r="AO40" s="234">
        <f>'ごみ処理量内訳'!AC40</f>
        <v>35</v>
      </c>
      <c r="AP40" s="234">
        <f>SUM(AM40:AO40)</f>
        <v>376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23813</v>
      </c>
      <c r="E41" s="234">
        <v>23813</v>
      </c>
      <c r="F41" s="234">
        <v>0</v>
      </c>
      <c r="G41" s="234">
        <v>97</v>
      </c>
      <c r="H41" s="234">
        <f>SUM('ごみ搬入量内訳'!E41,+'ごみ搬入量内訳'!AD41)</f>
        <v>7118</v>
      </c>
      <c r="I41" s="234">
        <f>'ごみ搬入量内訳'!BC41</f>
        <v>470</v>
      </c>
      <c r="J41" s="234">
        <f>'資源化量内訳'!BO41</f>
        <v>883</v>
      </c>
      <c r="K41" s="234">
        <f>SUM(H41:J41)</f>
        <v>8471</v>
      </c>
      <c r="L41" s="234">
        <f>IF(D41&lt;&gt;0,K41/D41/365*1000000,"-")</f>
        <v>974.6029134540877</v>
      </c>
      <c r="M41" s="234">
        <f>IF(D41&lt;&gt;0,('ごみ搬入量内訳'!BR41+'ごみ処理概要'!J41)/'ごみ処理概要'!D41/365*1000000,"-")</f>
        <v>858.1705975037233</v>
      </c>
      <c r="N41" s="234">
        <f>IF(D41&lt;&gt;0,'ごみ搬入量内訳'!CM41/'ごみ処理概要'!D41/365*1000000,"-")</f>
        <v>116.4323159503644</v>
      </c>
      <c r="O41" s="234">
        <f>'ごみ搬入量内訳'!DH41</f>
        <v>0</v>
      </c>
      <c r="P41" s="234">
        <f>'ごみ処理量内訳'!E41</f>
        <v>6328</v>
      </c>
      <c r="Q41" s="234">
        <f>'ごみ処理量内訳'!N41</f>
        <v>0</v>
      </c>
      <c r="R41" s="234">
        <f>SUM(S41:Y41)</f>
        <v>1260</v>
      </c>
      <c r="S41" s="234">
        <f>'ごみ処理量内訳'!G41</f>
        <v>195</v>
      </c>
      <c r="T41" s="234">
        <f>'ごみ処理量内訳'!L41</f>
        <v>410</v>
      </c>
      <c r="U41" s="234">
        <f>'ごみ処理量内訳'!H41</f>
        <v>543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112</v>
      </c>
      <c r="Z41" s="234">
        <f>'資源化量内訳'!Y41</f>
        <v>0</v>
      </c>
      <c r="AA41" s="234">
        <f>SUM(P41,Q41,R41,Z41)</f>
        <v>7588</v>
      </c>
      <c r="AB41" s="238">
        <f>IF(AA41&lt;&gt;0,(Z41+P41+R41)/AA41*100,"-")</f>
        <v>100</v>
      </c>
      <c r="AC41" s="234">
        <f>'施設資源化量内訳'!Y41</f>
        <v>199</v>
      </c>
      <c r="AD41" s="234">
        <f>'施設資源化量内訳'!AT41</f>
        <v>33</v>
      </c>
      <c r="AE41" s="234">
        <f>'施設資源化量内訳'!BO41</f>
        <v>496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361</v>
      </c>
      <c r="AJ41" s="234">
        <f>SUM(AC41:AI41)</f>
        <v>1089</v>
      </c>
      <c r="AK41" s="238">
        <f>IF((AA41+J41)&lt;&gt;0,(Z41+AJ41+J41)/(AA41+J41)*100,"-")</f>
        <v>23.27942391689293</v>
      </c>
      <c r="AL41" s="238">
        <f>IF((AA41+J41)&lt;&gt;0,('資源化量内訳'!D41-'資源化量内訳'!R41-'資源化量内訳'!T41-'資源化量内訳'!V41-'資源化量内訳'!U41)/(AA41+J41)*100,"-")</f>
        <v>23.27942391689293</v>
      </c>
      <c r="AM41" s="234">
        <f>'ごみ処理量内訳'!AA41</f>
        <v>0</v>
      </c>
      <c r="AN41" s="234">
        <f>'ごみ処理量内訳'!AB41</f>
        <v>467</v>
      </c>
      <c r="AO41" s="234">
        <f>'ごみ処理量内訳'!AC41</f>
        <v>158</v>
      </c>
      <c r="AP41" s="234">
        <f>SUM(AM41:AO41)</f>
        <v>625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16299</v>
      </c>
      <c r="E42" s="234">
        <v>16299</v>
      </c>
      <c r="F42" s="234">
        <v>0</v>
      </c>
      <c r="G42" s="234">
        <v>57</v>
      </c>
      <c r="H42" s="234">
        <f>SUM('ごみ搬入量内訳'!E42,+'ごみ搬入量内訳'!AD42)</f>
        <v>5036</v>
      </c>
      <c r="I42" s="234">
        <f>'ごみ搬入量内訳'!BC42</f>
        <v>134</v>
      </c>
      <c r="J42" s="234">
        <f>'資源化量内訳'!BO42</f>
        <v>74</v>
      </c>
      <c r="K42" s="234">
        <f>SUM(H42:J42)</f>
        <v>5244</v>
      </c>
      <c r="L42" s="234">
        <f>IF(D42&lt;&gt;0,K42/D42/365*1000000,"-")</f>
        <v>881.4726846844121</v>
      </c>
      <c r="M42" s="234">
        <f>IF(D42&lt;&gt;0,('ごみ搬入量内訳'!BR42+'ごみ処理概要'!J42)/'ごみ処理概要'!D42/365*1000000,"-")</f>
        <v>751.705920272443</v>
      </c>
      <c r="N42" s="234">
        <f>IF(D42&lt;&gt;0,'ごみ搬入量内訳'!CM42/'ごみ処理概要'!D42/365*1000000,"-")</f>
        <v>129.76676441196915</v>
      </c>
      <c r="O42" s="234">
        <f>'ごみ搬入量内訳'!DH42</f>
        <v>0</v>
      </c>
      <c r="P42" s="234">
        <f>'ごみ処理量内訳'!E42</f>
        <v>4248</v>
      </c>
      <c r="Q42" s="234">
        <f>'ごみ処理量内訳'!N42</f>
        <v>91</v>
      </c>
      <c r="R42" s="234">
        <f>SUM(S42:Y42)</f>
        <v>369</v>
      </c>
      <c r="S42" s="234">
        <f>'ごみ処理量内訳'!G42</f>
        <v>109</v>
      </c>
      <c r="T42" s="234">
        <f>'ごみ処理量内訳'!L42</f>
        <v>260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462</v>
      </c>
      <c r="AA42" s="234">
        <f>SUM(P42,Q42,R42,Z42)</f>
        <v>5170</v>
      </c>
      <c r="AB42" s="238">
        <f>IF(AA42&lt;&gt;0,(Z42+P42+R42)/AA42*100,"-")</f>
        <v>98.23984526112186</v>
      </c>
      <c r="AC42" s="234">
        <f>'施設資源化量内訳'!Y42</f>
        <v>134</v>
      </c>
      <c r="AD42" s="234">
        <f>'施設資源化量内訳'!AT42</f>
        <v>19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225</v>
      </c>
      <c r="AJ42" s="234">
        <f>SUM(AC42:AI42)</f>
        <v>378</v>
      </c>
      <c r="AK42" s="238">
        <f>IF((AA42+J42)&lt;&gt;0,(Z42+AJ42+J42)/(AA42+J42)*100,"-")</f>
        <v>17.429443173150265</v>
      </c>
      <c r="AL42" s="238">
        <f>IF((AA42+J42)&lt;&gt;0,('資源化量内訳'!D42-'資源化量内訳'!R42-'資源化量内訳'!T42-'資源化量内訳'!V42-'資源化量内訳'!U42)/(AA42+J42)*100,"-")</f>
        <v>17.429443173150265</v>
      </c>
      <c r="AM42" s="234">
        <f>'ごみ処理量内訳'!AA42</f>
        <v>91</v>
      </c>
      <c r="AN42" s="234">
        <f>'ごみ処理量内訳'!AB42</f>
        <v>314</v>
      </c>
      <c r="AO42" s="234">
        <f>'ごみ処理量内訳'!AC42</f>
        <v>34</v>
      </c>
      <c r="AP42" s="234">
        <f>SUM(AM42:AO42)</f>
        <v>439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262</v>
      </c>
      <c r="B2" s="314" t="s">
        <v>263</v>
      </c>
      <c r="C2" s="314" t="s">
        <v>264</v>
      </c>
      <c r="D2" s="256" t="s">
        <v>265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267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269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270</v>
      </c>
      <c r="DI2" s="256" t="s">
        <v>271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272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273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274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275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276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277</v>
      </c>
      <c r="DJ3" s="319" t="s">
        <v>278</v>
      </c>
      <c r="DK3" s="319" t="s">
        <v>279</v>
      </c>
      <c r="DL3" s="319" t="s">
        <v>280</v>
      </c>
      <c r="DM3" s="319" t="s">
        <v>281</v>
      </c>
    </row>
    <row r="4" spans="1:117" ht="25.5" customHeight="1">
      <c r="A4" s="315"/>
      <c r="B4" s="315"/>
      <c r="C4" s="317"/>
      <c r="D4" s="229"/>
      <c r="E4" s="260"/>
      <c r="F4" s="388" t="s">
        <v>282</v>
      </c>
      <c r="G4" s="321"/>
      <c r="H4" s="321"/>
      <c r="I4" s="322"/>
      <c r="J4" s="388" t="s">
        <v>283</v>
      </c>
      <c r="K4" s="321"/>
      <c r="L4" s="321"/>
      <c r="M4" s="322"/>
      <c r="N4" s="388" t="s">
        <v>284</v>
      </c>
      <c r="O4" s="321"/>
      <c r="P4" s="321"/>
      <c r="Q4" s="322"/>
      <c r="R4" s="388" t="s">
        <v>285</v>
      </c>
      <c r="S4" s="321"/>
      <c r="T4" s="321"/>
      <c r="U4" s="322"/>
      <c r="V4" s="388" t="s">
        <v>286</v>
      </c>
      <c r="W4" s="321"/>
      <c r="X4" s="321"/>
      <c r="Y4" s="322"/>
      <c r="Z4" s="388" t="s">
        <v>287</v>
      </c>
      <c r="AA4" s="321"/>
      <c r="AB4" s="321"/>
      <c r="AC4" s="322"/>
      <c r="AD4" s="260"/>
      <c r="AE4" s="388" t="s">
        <v>282</v>
      </c>
      <c r="AF4" s="321"/>
      <c r="AG4" s="321"/>
      <c r="AH4" s="322"/>
      <c r="AI4" s="388" t="s">
        <v>283</v>
      </c>
      <c r="AJ4" s="321"/>
      <c r="AK4" s="321"/>
      <c r="AL4" s="322"/>
      <c r="AM4" s="388" t="s">
        <v>284</v>
      </c>
      <c r="AN4" s="321"/>
      <c r="AO4" s="321"/>
      <c r="AP4" s="322"/>
      <c r="AQ4" s="388" t="s">
        <v>285</v>
      </c>
      <c r="AR4" s="321"/>
      <c r="AS4" s="321"/>
      <c r="AT4" s="322"/>
      <c r="AU4" s="388" t="s">
        <v>286</v>
      </c>
      <c r="AV4" s="321"/>
      <c r="AW4" s="321"/>
      <c r="AX4" s="322"/>
      <c r="AY4" s="388" t="s">
        <v>287</v>
      </c>
      <c r="AZ4" s="321"/>
      <c r="BA4" s="321"/>
      <c r="BB4" s="322"/>
      <c r="BC4" s="266"/>
      <c r="BD4" s="263" t="s">
        <v>288</v>
      </c>
      <c r="BE4" s="251"/>
      <c r="BF4" s="251"/>
      <c r="BG4" s="251"/>
      <c r="BH4" s="251"/>
      <c r="BI4" s="251"/>
      <c r="BJ4" s="267"/>
      <c r="BK4" s="257" t="s">
        <v>289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272</v>
      </c>
      <c r="BZ4" s="268"/>
      <c r="CA4" s="251"/>
      <c r="CB4" s="251"/>
      <c r="CC4" s="251"/>
      <c r="CD4" s="251"/>
      <c r="CE4" s="267"/>
      <c r="CF4" s="257" t="s">
        <v>290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273</v>
      </c>
      <c r="CU4" s="268"/>
      <c r="CV4" s="251"/>
      <c r="CW4" s="251"/>
      <c r="CX4" s="251"/>
      <c r="CY4" s="251"/>
      <c r="CZ4" s="267"/>
      <c r="DA4" s="257" t="s">
        <v>290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277</v>
      </c>
      <c r="E5" s="293" t="s">
        <v>277</v>
      </c>
      <c r="F5" s="293" t="s">
        <v>277</v>
      </c>
      <c r="G5" s="290" t="s">
        <v>278</v>
      </c>
      <c r="H5" s="290" t="s">
        <v>279</v>
      </c>
      <c r="I5" s="290" t="s">
        <v>280</v>
      </c>
      <c r="J5" s="293" t="s">
        <v>277</v>
      </c>
      <c r="K5" s="290" t="s">
        <v>278</v>
      </c>
      <c r="L5" s="290" t="s">
        <v>279</v>
      </c>
      <c r="M5" s="290" t="s">
        <v>280</v>
      </c>
      <c r="N5" s="293" t="s">
        <v>277</v>
      </c>
      <c r="O5" s="290" t="s">
        <v>278</v>
      </c>
      <c r="P5" s="290" t="s">
        <v>279</v>
      </c>
      <c r="Q5" s="290" t="s">
        <v>280</v>
      </c>
      <c r="R5" s="293" t="s">
        <v>277</v>
      </c>
      <c r="S5" s="290" t="s">
        <v>278</v>
      </c>
      <c r="T5" s="290" t="s">
        <v>279</v>
      </c>
      <c r="U5" s="290" t="s">
        <v>280</v>
      </c>
      <c r="V5" s="293" t="s">
        <v>277</v>
      </c>
      <c r="W5" s="290" t="s">
        <v>278</v>
      </c>
      <c r="X5" s="290" t="s">
        <v>279</v>
      </c>
      <c r="Y5" s="290" t="s">
        <v>280</v>
      </c>
      <c r="Z5" s="293" t="s">
        <v>277</v>
      </c>
      <c r="AA5" s="290" t="s">
        <v>278</v>
      </c>
      <c r="AB5" s="290" t="s">
        <v>279</v>
      </c>
      <c r="AC5" s="290" t="s">
        <v>280</v>
      </c>
      <c r="AD5" s="293" t="s">
        <v>277</v>
      </c>
      <c r="AE5" s="293" t="s">
        <v>277</v>
      </c>
      <c r="AF5" s="290" t="s">
        <v>278</v>
      </c>
      <c r="AG5" s="290" t="s">
        <v>279</v>
      </c>
      <c r="AH5" s="290" t="s">
        <v>280</v>
      </c>
      <c r="AI5" s="293" t="s">
        <v>277</v>
      </c>
      <c r="AJ5" s="290" t="s">
        <v>278</v>
      </c>
      <c r="AK5" s="290" t="s">
        <v>279</v>
      </c>
      <c r="AL5" s="290" t="s">
        <v>280</v>
      </c>
      <c r="AM5" s="293" t="s">
        <v>277</v>
      </c>
      <c r="AN5" s="290" t="s">
        <v>278</v>
      </c>
      <c r="AO5" s="290" t="s">
        <v>279</v>
      </c>
      <c r="AP5" s="290" t="s">
        <v>280</v>
      </c>
      <c r="AQ5" s="293" t="s">
        <v>277</v>
      </c>
      <c r="AR5" s="290" t="s">
        <v>278</v>
      </c>
      <c r="AS5" s="290" t="s">
        <v>279</v>
      </c>
      <c r="AT5" s="290" t="s">
        <v>280</v>
      </c>
      <c r="AU5" s="293" t="s">
        <v>277</v>
      </c>
      <c r="AV5" s="290" t="s">
        <v>278</v>
      </c>
      <c r="AW5" s="290" t="s">
        <v>279</v>
      </c>
      <c r="AX5" s="290" t="s">
        <v>280</v>
      </c>
      <c r="AY5" s="293" t="s">
        <v>277</v>
      </c>
      <c r="AZ5" s="290" t="s">
        <v>278</v>
      </c>
      <c r="BA5" s="290" t="s">
        <v>279</v>
      </c>
      <c r="BB5" s="290" t="s">
        <v>280</v>
      </c>
      <c r="BC5" s="291" t="s">
        <v>277</v>
      </c>
      <c r="BD5" s="291" t="s">
        <v>277</v>
      </c>
      <c r="BE5" s="291" t="s">
        <v>292</v>
      </c>
      <c r="BF5" s="291" t="s">
        <v>294</v>
      </c>
      <c r="BG5" s="291" t="s">
        <v>296</v>
      </c>
      <c r="BH5" s="291" t="s">
        <v>298</v>
      </c>
      <c r="BI5" s="291" t="s">
        <v>299</v>
      </c>
      <c r="BJ5" s="291" t="s">
        <v>301</v>
      </c>
      <c r="BK5" s="291" t="s">
        <v>277</v>
      </c>
      <c r="BL5" s="291" t="s">
        <v>292</v>
      </c>
      <c r="BM5" s="291" t="s">
        <v>294</v>
      </c>
      <c r="BN5" s="291" t="s">
        <v>296</v>
      </c>
      <c r="BO5" s="291" t="s">
        <v>298</v>
      </c>
      <c r="BP5" s="291" t="s">
        <v>299</v>
      </c>
      <c r="BQ5" s="266" t="s">
        <v>301</v>
      </c>
      <c r="BR5" s="291" t="s">
        <v>277</v>
      </c>
      <c r="BS5" s="290" t="s">
        <v>292</v>
      </c>
      <c r="BT5" s="290" t="s">
        <v>294</v>
      </c>
      <c r="BU5" s="290" t="s">
        <v>296</v>
      </c>
      <c r="BV5" s="290" t="s">
        <v>298</v>
      </c>
      <c r="BW5" s="290" t="s">
        <v>299</v>
      </c>
      <c r="BX5" s="290" t="s">
        <v>301</v>
      </c>
      <c r="BY5" s="291" t="s">
        <v>277</v>
      </c>
      <c r="BZ5" s="290" t="s">
        <v>292</v>
      </c>
      <c r="CA5" s="291" t="s">
        <v>294</v>
      </c>
      <c r="CB5" s="291" t="s">
        <v>296</v>
      </c>
      <c r="CC5" s="291" t="s">
        <v>298</v>
      </c>
      <c r="CD5" s="291" t="s">
        <v>299</v>
      </c>
      <c r="CE5" s="291" t="s">
        <v>301</v>
      </c>
      <c r="CF5" s="291" t="s">
        <v>277</v>
      </c>
      <c r="CG5" s="291" t="s">
        <v>292</v>
      </c>
      <c r="CH5" s="291" t="s">
        <v>294</v>
      </c>
      <c r="CI5" s="291" t="s">
        <v>296</v>
      </c>
      <c r="CJ5" s="291" t="s">
        <v>298</v>
      </c>
      <c r="CK5" s="291" t="s">
        <v>299</v>
      </c>
      <c r="CL5" s="291" t="s">
        <v>301</v>
      </c>
      <c r="CM5" s="291" t="s">
        <v>277</v>
      </c>
      <c r="CN5" s="290" t="s">
        <v>292</v>
      </c>
      <c r="CO5" s="290" t="s">
        <v>294</v>
      </c>
      <c r="CP5" s="290" t="s">
        <v>296</v>
      </c>
      <c r="CQ5" s="290" t="s">
        <v>298</v>
      </c>
      <c r="CR5" s="290" t="s">
        <v>299</v>
      </c>
      <c r="CS5" s="290" t="s">
        <v>301</v>
      </c>
      <c r="CT5" s="291" t="s">
        <v>277</v>
      </c>
      <c r="CU5" s="290" t="s">
        <v>292</v>
      </c>
      <c r="CV5" s="291" t="s">
        <v>294</v>
      </c>
      <c r="CW5" s="291" t="s">
        <v>296</v>
      </c>
      <c r="CX5" s="291" t="s">
        <v>298</v>
      </c>
      <c r="CY5" s="291" t="s">
        <v>299</v>
      </c>
      <c r="CZ5" s="291" t="s">
        <v>301</v>
      </c>
      <c r="DA5" s="291" t="s">
        <v>277</v>
      </c>
      <c r="DB5" s="291" t="s">
        <v>292</v>
      </c>
      <c r="DC5" s="291" t="s">
        <v>294</v>
      </c>
      <c r="DD5" s="291" t="s">
        <v>296</v>
      </c>
      <c r="DE5" s="291" t="s">
        <v>298</v>
      </c>
      <c r="DF5" s="291" t="s">
        <v>299</v>
      </c>
      <c r="DG5" s="291" t="s">
        <v>301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302</v>
      </c>
      <c r="E6" s="273" t="s">
        <v>302</v>
      </c>
      <c r="F6" s="273" t="s">
        <v>302</v>
      </c>
      <c r="G6" s="272" t="s">
        <v>302</v>
      </c>
      <c r="H6" s="272" t="s">
        <v>302</v>
      </c>
      <c r="I6" s="272" t="s">
        <v>302</v>
      </c>
      <c r="J6" s="273" t="s">
        <v>302</v>
      </c>
      <c r="K6" s="272" t="s">
        <v>302</v>
      </c>
      <c r="L6" s="272" t="s">
        <v>302</v>
      </c>
      <c r="M6" s="272" t="s">
        <v>302</v>
      </c>
      <c r="N6" s="273" t="s">
        <v>302</v>
      </c>
      <c r="O6" s="272" t="s">
        <v>302</v>
      </c>
      <c r="P6" s="272" t="s">
        <v>302</v>
      </c>
      <c r="Q6" s="272" t="s">
        <v>302</v>
      </c>
      <c r="R6" s="273" t="s">
        <v>302</v>
      </c>
      <c r="S6" s="272" t="s">
        <v>302</v>
      </c>
      <c r="T6" s="272" t="s">
        <v>302</v>
      </c>
      <c r="U6" s="272" t="s">
        <v>302</v>
      </c>
      <c r="V6" s="273" t="s">
        <v>302</v>
      </c>
      <c r="W6" s="272" t="s">
        <v>302</v>
      </c>
      <c r="X6" s="272" t="s">
        <v>302</v>
      </c>
      <c r="Y6" s="272" t="s">
        <v>302</v>
      </c>
      <c r="Z6" s="273" t="s">
        <v>302</v>
      </c>
      <c r="AA6" s="272" t="s">
        <v>302</v>
      </c>
      <c r="AB6" s="272" t="s">
        <v>302</v>
      </c>
      <c r="AC6" s="272" t="s">
        <v>302</v>
      </c>
      <c r="AD6" s="273" t="s">
        <v>302</v>
      </c>
      <c r="AE6" s="273" t="s">
        <v>302</v>
      </c>
      <c r="AF6" s="272" t="s">
        <v>302</v>
      </c>
      <c r="AG6" s="272" t="s">
        <v>302</v>
      </c>
      <c r="AH6" s="272" t="s">
        <v>302</v>
      </c>
      <c r="AI6" s="273" t="s">
        <v>302</v>
      </c>
      <c r="AJ6" s="272" t="s">
        <v>302</v>
      </c>
      <c r="AK6" s="272" t="s">
        <v>302</v>
      </c>
      <c r="AL6" s="272" t="s">
        <v>302</v>
      </c>
      <c r="AM6" s="273" t="s">
        <v>302</v>
      </c>
      <c r="AN6" s="272" t="s">
        <v>302</v>
      </c>
      <c r="AO6" s="272" t="s">
        <v>302</v>
      </c>
      <c r="AP6" s="272" t="s">
        <v>302</v>
      </c>
      <c r="AQ6" s="273" t="s">
        <v>302</v>
      </c>
      <c r="AR6" s="272" t="s">
        <v>302</v>
      </c>
      <c r="AS6" s="272" t="s">
        <v>302</v>
      </c>
      <c r="AT6" s="272" t="s">
        <v>302</v>
      </c>
      <c r="AU6" s="273" t="s">
        <v>302</v>
      </c>
      <c r="AV6" s="272" t="s">
        <v>302</v>
      </c>
      <c r="AW6" s="272" t="s">
        <v>302</v>
      </c>
      <c r="AX6" s="272" t="s">
        <v>302</v>
      </c>
      <c r="AY6" s="273" t="s">
        <v>302</v>
      </c>
      <c r="AZ6" s="272" t="s">
        <v>302</v>
      </c>
      <c r="BA6" s="272" t="s">
        <v>302</v>
      </c>
      <c r="BB6" s="272" t="s">
        <v>302</v>
      </c>
      <c r="BC6" s="272" t="s">
        <v>302</v>
      </c>
      <c r="BD6" s="272" t="s">
        <v>302</v>
      </c>
      <c r="BE6" s="272" t="s">
        <v>302</v>
      </c>
      <c r="BF6" s="272" t="s">
        <v>302</v>
      </c>
      <c r="BG6" s="272" t="s">
        <v>302</v>
      </c>
      <c r="BH6" s="272" t="s">
        <v>302</v>
      </c>
      <c r="BI6" s="272" t="s">
        <v>302</v>
      </c>
      <c r="BJ6" s="272" t="s">
        <v>302</v>
      </c>
      <c r="BK6" s="272" t="s">
        <v>302</v>
      </c>
      <c r="BL6" s="272" t="s">
        <v>302</v>
      </c>
      <c r="BM6" s="272" t="s">
        <v>302</v>
      </c>
      <c r="BN6" s="272" t="s">
        <v>302</v>
      </c>
      <c r="BO6" s="272" t="s">
        <v>302</v>
      </c>
      <c r="BP6" s="272" t="s">
        <v>302</v>
      </c>
      <c r="BQ6" s="274" t="s">
        <v>302</v>
      </c>
      <c r="BR6" s="272" t="s">
        <v>302</v>
      </c>
      <c r="BS6" s="272" t="s">
        <v>302</v>
      </c>
      <c r="BT6" s="272" t="s">
        <v>302</v>
      </c>
      <c r="BU6" s="272" t="s">
        <v>302</v>
      </c>
      <c r="BV6" s="272" t="s">
        <v>302</v>
      </c>
      <c r="BW6" s="272" t="s">
        <v>302</v>
      </c>
      <c r="BX6" s="272" t="s">
        <v>302</v>
      </c>
      <c r="BY6" s="272" t="s">
        <v>302</v>
      </c>
      <c r="BZ6" s="273" t="s">
        <v>302</v>
      </c>
      <c r="CA6" s="273" t="s">
        <v>302</v>
      </c>
      <c r="CB6" s="273" t="s">
        <v>302</v>
      </c>
      <c r="CC6" s="273" t="s">
        <v>302</v>
      </c>
      <c r="CD6" s="273" t="s">
        <v>302</v>
      </c>
      <c r="CE6" s="273" t="s">
        <v>302</v>
      </c>
      <c r="CF6" s="272" t="s">
        <v>302</v>
      </c>
      <c r="CG6" s="272" t="s">
        <v>302</v>
      </c>
      <c r="CH6" s="272" t="s">
        <v>302</v>
      </c>
      <c r="CI6" s="272" t="s">
        <v>302</v>
      </c>
      <c r="CJ6" s="272" t="s">
        <v>302</v>
      </c>
      <c r="CK6" s="272" t="s">
        <v>302</v>
      </c>
      <c r="CL6" s="272" t="s">
        <v>302</v>
      </c>
      <c r="CM6" s="272" t="s">
        <v>302</v>
      </c>
      <c r="CN6" s="272" t="s">
        <v>302</v>
      </c>
      <c r="CO6" s="272" t="s">
        <v>302</v>
      </c>
      <c r="CP6" s="272" t="s">
        <v>302</v>
      </c>
      <c r="CQ6" s="272" t="s">
        <v>302</v>
      </c>
      <c r="CR6" s="272" t="s">
        <v>302</v>
      </c>
      <c r="CS6" s="272" t="s">
        <v>302</v>
      </c>
      <c r="CT6" s="272" t="s">
        <v>302</v>
      </c>
      <c r="CU6" s="273" t="s">
        <v>302</v>
      </c>
      <c r="CV6" s="273" t="s">
        <v>302</v>
      </c>
      <c r="CW6" s="273" t="s">
        <v>302</v>
      </c>
      <c r="CX6" s="273" t="s">
        <v>302</v>
      </c>
      <c r="CY6" s="273" t="s">
        <v>302</v>
      </c>
      <c r="CZ6" s="273" t="s">
        <v>302</v>
      </c>
      <c r="DA6" s="272" t="s">
        <v>302</v>
      </c>
      <c r="DB6" s="272" t="s">
        <v>302</v>
      </c>
      <c r="DC6" s="272" t="s">
        <v>302</v>
      </c>
      <c r="DD6" s="272" t="s">
        <v>302</v>
      </c>
      <c r="DE6" s="272" t="s">
        <v>302</v>
      </c>
      <c r="DF6" s="272" t="s">
        <v>302</v>
      </c>
      <c r="DG6" s="272" t="s">
        <v>302</v>
      </c>
      <c r="DH6" s="272" t="s">
        <v>302</v>
      </c>
      <c r="DI6" s="273" t="s">
        <v>303</v>
      </c>
      <c r="DJ6" s="272" t="s">
        <v>302</v>
      </c>
      <c r="DK6" s="272" t="s">
        <v>302</v>
      </c>
      <c r="DL6" s="272" t="s">
        <v>302</v>
      </c>
      <c r="DM6" s="272" t="s">
        <v>302</v>
      </c>
    </row>
    <row r="7" spans="1:117" s="205" customFormat="1" ht="12" customHeight="1">
      <c r="A7" s="197" t="s">
        <v>304</v>
      </c>
      <c r="B7" s="212" t="s">
        <v>305</v>
      </c>
      <c r="C7" s="198" t="s">
        <v>277</v>
      </c>
      <c r="D7" s="247">
        <f>SUM(D8:D42)</f>
        <v>357279</v>
      </c>
      <c r="E7" s="247">
        <f>SUM(E8:E42)</f>
        <v>243624</v>
      </c>
      <c r="F7" s="247">
        <f>SUM(F8:F42)</f>
        <v>0</v>
      </c>
      <c r="G7" s="247">
        <f>SUM(G8:G42)</f>
        <v>0</v>
      </c>
      <c r="H7" s="247">
        <f>SUM(H8:H42)</f>
        <v>0</v>
      </c>
      <c r="I7" s="247">
        <f>SUM(I8:I42)</f>
        <v>0</v>
      </c>
      <c r="J7" s="247">
        <f>SUM(J8:J42)</f>
        <v>205387</v>
      </c>
      <c r="K7" s="247">
        <f>SUM(K8:K42)</f>
        <v>656</v>
      </c>
      <c r="L7" s="247">
        <f>SUM(L8:L42)</f>
        <v>204731</v>
      </c>
      <c r="M7" s="247">
        <f>SUM(M8:M42)</f>
        <v>0</v>
      </c>
      <c r="N7" s="247">
        <f>SUM(N8:N42)</f>
        <v>11920</v>
      </c>
      <c r="O7" s="247">
        <f>SUM(O8:O42)</f>
        <v>52</v>
      </c>
      <c r="P7" s="247">
        <f>SUM(P8:P42)</f>
        <v>11868</v>
      </c>
      <c r="Q7" s="247">
        <f>SUM(Q8:Q42)</f>
        <v>0</v>
      </c>
      <c r="R7" s="247">
        <f>SUM(R8:R42)</f>
        <v>24128</v>
      </c>
      <c r="S7" s="247">
        <f>SUM(S8:S42)</f>
        <v>730</v>
      </c>
      <c r="T7" s="247">
        <f>SUM(T8:T42)</f>
        <v>23398</v>
      </c>
      <c r="U7" s="247">
        <f>SUM(U8:U42)</f>
        <v>0</v>
      </c>
      <c r="V7" s="247">
        <f>SUM(V8:V42)</f>
        <v>584</v>
      </c>
      <c r="W7" s="247">
        <f>SUM(W8:W42)</f>
        <v>4</v>
      </c>
      <c r="X7" s="247">
        <f>SUM(X8:X42)</f>
        <v>580</v>
      </c>
      <c r="Y7" s="247">
        <f>SUM(Y8:Y42)</f>
        <v>0</v>
      </c>
      <c r="Z7" s="247">
        <f>SUM(Z8:Z42)</f>
        <v>1605</v>
      </c>
      <c r="AA7" s="247">
        <f>SUM(AA8:AA42)</f>
        <v>467</v>
      </c>
      <c r="AB7" s="247">
        <f>SUM(AB8:AB42)</f>
        <v>1138</v>
      </c>
      <c r="AC7" s="247">
        <f>SUM(AC8:AC42)</f>
        <v>0</v>
      </c>
      <c r="AD7" s="247">
        <f>SUM(AD8:AD42)</f>
        <v>78084</v>
      </c>
      <c r="AE7" s="247">
        <f>SUM(AE8:AE42)</f>
        <v>0</v>
      </c>
      <c r="AF7" s="247">
        <f>SUM(AF8:AF42)</f>
        <v>0</v>
      </c>
      <c r="AG7" s="247">
        <f>SUM(AG8:AG42)</f>
        <v>0</v>
      </c>
      <c r="AH7" s="247">
        <f>SUM(AH8:AH42)</f>
        <v>0</v>
      </c>
      <c r="AI7" s="247">
        <f>SUM(AI8:AI42)</f>
        <v>75578</v>
      </c>
      <c r="AJ7" s="247">
        <f>SUM(AJ8:AJ42)</f>
        <v>0</v>
      </c>
      <c r="AK7" s="247">
        <f>SUM(AK8:AK42)</f>
        <v>124</v>
      </c>
      <c r="AL7" s="247">
        <f>SUM(AL8:AL42)</f>
        <v>75454</v>
      </c>
      <c r="AM7" s="247">
        <f>SUM(AM8:AM42)</f>
        <v>626</v>
      </c>
      <c r="AN7" s="247">
        <f>SUM(AN8:AN42)</f>
        <v>0</v>
      </c>
      <c r="AO7" s="247">
        <f>SUM(AO8:AO42)</f>
        <v>0</v>
      </c>
      <c r="AP7" s="247">
        <f>SUM(AP8:AP42)</f>
        <v>626</v>
      </c>
      <c r="AQ7" s="247">
        <f>SUM(AQ8:AQ42)</f>
        <v>1663</v>
      </c>
      <c r="AR7" s="247">
        <f>SUM(AR8:AR42)</f>
        <v>0</v>
      </c>
      <c r="AS7" s="247">
        <f>SUM(AS8:AS42)</f>
        <v>55</v>
      </c>
      <c r="AT7" s="247">
        <f>SUM(AT8:AT42)</f>
        <v>1608</v>
      </c>
      <c r="AU7" s="247">
        <f>SUM(AU8:AU42)</f>
        <v>19</v>
      </c>
      <c r="AV7" s="247">
        <f>SUM(AV8:AV42)</f>
        <v>0</v>
      </c>
      <c r="AW7" s="247">
        <f>SUM(AW8:AW42)</f>
        <v>0</v>
      </c>
      <c r="AX7" s="247">
        <f>SUM(AX8:AX42)</f>
        <v>19</v>
      </c>
      <c r="AY7" s="247">
        <f>SUM(AY8:AY42)</f>
        <v>198</v>
      </c>
      <c r="AZ7" s="247">
        <f>SUM(AZ8:AZ42)</f>
        <v>0</v>
      </c>
      <c r="BA7" s="247">
        <f>SUM(BA8:BA42)</f>
        <v>0</v>
      </c>
      <c r="BB7" s="247">
        <f>SUM(BB8:BB42)</f>
        <v>198</v>
      </c>
      <c r="BC7" s="247">
        <f>SUM(BC8:BC42)</f>
        <v>35571</v>
      </c>
      <c r="BD7" s="247">
        <f>SUM(BD8:BD42)</f>
        <v>7115</v>
      </c>
      <c r="BE7" s="247">
        <f>SUM(BE8:BE42)</f>
        <v>0</v>
      </c>
      <c r="BF7" s="247">
        <f>SUM(BF8:BF42)</f>
        <v>4782</v>
      </c>
      <c r="BG7" s="247">
        <f>SUM(BG8:BG42)</f>
        <v>917</v>
      </c>
      <c r="BH7" s="247">
        <f>SUM(BH8:BH42)</f>
        <v>348</v>
      </c>
      <c r="BI7" s="247">
        <f>SUM(BI8:BI42)</f>
        <v>0</v>
      </c>
      <c r="BJ7" s="247">
        <f>SUM(BJ8:BJ42)</f>
        <v>1068</v>
      </c>
      <c r="BK7" s="247">
        <f>SUM(BK8:BK42)</f>
        <v>28456</v>
      </c>
      <c r="BL7" s="247">
        <f>SUM(BL8:BL42)</f>
        <v>0</v>
      </c>
      <c r="BM7" s="247">
        <f>SUM(BM8:BM42)</f>
        <v>20429</v>
      </c>
      <c r="BN7" s="247">
        <f>SUM(BN8:BN42)</f>
        <v>2794</v>
      </c>
      <c r="BO7" s="247">
        <f>SUM(BO8:BO42)</f>
        <v>3259</v>
      </c>
      <c r="BP7" s="247">
        <f>SUM(BP8:BP42)</f>
        <v>266</v>
      </c>
      <c r="BQ7" s="247">
        <f>SUM(BQ8:BQ42)</f>
        <v>1708</v>
      </c>
      <c r="BR7" s="247">
        <f>SUM(BR8:BR42)</f>
        <v>250739</v>
      </c>
      <c r="BS7" s="247">
        <f>SUM(BS8:BS42)</f>
        <v>0</v>
      </c>
      <c r="BT7" s="247">
        <f>SUM(BT8:BT42)</f>
        <v>210169</v>
      </c>
      <c r="BU7" s="247">
        <f>SUM(BU8:BU42)</f>
        <v>12837</v>
      </c>
      <c r="BV7" s="247">
        <f>SUM(BV8:BV42)</f>
        <v>24476</v>
      </c>
      <c r="BW7" s="247">
        <f>SUM(BW8:BW42)</f>
        <v>584</v>
      </c>
      <c r="BX7" s="247">
        <f>SUM(BX8:BX42)</f>
        <v>2673</v>
      </c>
      <c r="BY7" s="247">
        <f>SUM(BY8:BY42)</f>
        <v>243624</v>
      </c>
      <c r="BZ7" s="247">
        <f>SUM(BZ8:BZ42)</f>
        <v>0</v>
      </c>
      <c r="CA7" s="247">
        <f>SUM(CA8:CA42)</f>
        <v>205387</v>
      </c>
      <c r="CB7" s="247">
        <f>SUM(CB8:CB42)</f>
        <v>11920</v>
      </c>
      <c r="CC7" s="247">
        <f>SUM(CC8:CC42)</f>
        <v>24128</v>
      </c>
      <c r="CD7" s="247">
        <f>SUM(CD8:CD42)</f>
        <v>584</v>
      </c>
      <c r="CE7" s="247">
        <f>SUM(CE8:CE42)</f>
        <v>1605</v>
      </c>
      <c r="CF7" s="247">
        <f>SUM(CF8:CF42)</f>
        <v>7115</v>
      </c>
      <c r="CG7" s="247">
        <f>SUM(CG8:CG42)</f>
        <v>0</v>
      </c>
      <c r="CH7" s="247">
        <f>SUM(CH8:CH42)</f>
        <v>4782</v>
      </c>
      <c r="CI7" s="247">
        <f>SUM(CI8:CI42)</f>
        <v>917</v>
      </c>
      <c r="CJ7" s="247">
        <f>SUM(CJ8:CJ42)</f>
        <v>348</v>
      </c>
      <c r="CK7" s="247">
        <f>SUM(CK8:CK42)</f>
        <v>0</v>
      </c>
      <c r="CL7" s="247">
        <f>SUM(CL8:CL42)</f>
        <v>1068</v>
      </c>
      <c r="CM7" s="247">
        <f>SUM(CM8:CM42)</f>
        <v>106540</v>
      </c>
      <c r="CN7" s="247">
        <f>SUM(CN8:CN42)</f>
        <v>0</v>
      </c>
      <c r="CO7" s="247">
        <f>SUM(CO8:CO42)</f>
        <v>96007</v>
      </c>
      <c r="CP7" s="247">
        <f>SUM(CP8:CP42)</f>
        <v>3420</v>
      </c>
      <c r="CQ7" s="247">
        <f>SUM(CQ8:CQ42)</f>
        <v>4922</v>
      </c>
      <c r="CR7" s="247">
        <f>SUM(CR8:CR42)</f>
        <v>285</v>
      </c>
      <c r="CS7" s="247">
        <f>SUM(CS8:CS42)</f>
        <v>1906</v>
      </c>
      <c r="CT7" s="247">
        <f>SUM(CT8:CT42)</f>
        <v>78084</v>
      </c>
      <c r="CU7" s="247">
        <f>SUM(CU8:CU42)</f>
        <v>0</v>
      </c>
      <c r="CV7" s="247">
        <f>SUM(CV8:CV42)</f>
        <v>75578</v>
      </c>
      <c r="CW7" s="247">
        <f>SUM(CW8:CW42)</f>
        <v>626</v>
      </c>
      <c r="CX7" s="247">
        <f>SUM(CX8:CX42)</f>
        <v>1663</v>
      </c>
      <c r="CY7" s="247">
        <f>SUM(CY8:CY42)</f>
        <v>19</v>
      </c>
      <c r="CZ7" s="247">
        <f>SUM(CZ8:CZ42)</f>
        <v>198</v>
      </c>
      <c r="DA7" s="247">
        <f>SUM(DA8:DA42)</f>
        <v>28456</v>
      </c>
      <c r="DB7" s="247">
        <f>SUM(DB8:DB42)</f>
        <v>0</v>
      </c>
      <c r="DC7" s="247">
        <f>SUM(DC8:DC42)</f>
        <v>20429</v>
      </c>
      <c r="DD7" s="247">
        <f>SUM(DD8:DD42)</f>
        <v>2794</v>
      </c>
      <c r="DE7" s="247">
        <f>SUM(DE8:DE42)</f>
        <v>3259</v>
      </c>
      <c r="DF7" s="247">
        <f>SUM(DF8:DF42)</f>
        <v>266</v>
      </c>
      <c r="DG7" s="247">
        <f>SUM(DG8:DG42)</f>
        <v>1708</v>
      </c>
      <c r="DH7" s="247">
        <f>SUM(DH8:DH42)</f>
        <v>2798</v>
      </c>
      <c r="DI7" s="247">
        <f>SUM(DI8:DI42)</f>
        <v>2</v>
      </c>
      <c r="DJ7" s="247">
        <f>SUM(DJ8:DJ42)</f>
        <v>1</v>
      </c>
      <c r="DK7" s="247">
        <f>SUM(DK8:DK42)</f>
        <v>0</v>
      </c>
      <c r="DL7" s="247">
        <f>SUM(DL8:DL42)</f>
        <v>0</v>
      </c>
      <c r="DM7" s="247">
        <f>SUM(DM8:DM42)</f>
        <v>1</v>
      </c>
    </row>
    <row r="8" spans="1:117" s="201" customFormat="1" ht="12" customHeight="1">
      <c r="A8" s="200" t="s">
        <v>304</v>
      </c>
      <c r="B8" s="214" t="s">
        <v>306</v>
      </c>
      <c r="C8" s="200" t="s">
        <v>307</v>
      </c>
      <c r="D8" s="248">
        <f>SUM(E8,AD8,BC8)</f>
        <v>80361</v>
      </c>
      <c r="E8" s="249">
        <f>SUM(F8,J8,N8,R8,V8,Z8)</f>
        <v>57857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48151</v>
      </c>
      <c r="K8" s="249">
        <v>656</v>
      </c>
      <c r="L8" s="249">
        <v>47495</v>
      </c>
      <c r="M8" s="249">
        <v>0</v>
      </c>
      <c r="N8" s="249">
        <f>SUM(O8:Q8)</f>
        <v>5135</v>
      </c>
      <c r="O8" s="249">
        <v>51</v>
      </c>
      <c r="P8" s="249">
        <v>5084</v>
      </c>
      <c r="Q8" s="249">
        <v>0</v>
      </c>
      <c r="R8" s="249">
        <f>SUM(S8:U8)</f>
        <v>3866</v>
      </c>
      <c r="S8" s="249">
        <v>11</v>
      </c>
      <c r="T8" s="249">
        <v>3855</v>
      </c>
      <c r="U8" s="249">
        <v>0</v>
      </c>
      <c r="V8" s="249">
        <f>SUM(W8:Y8)</f>
        <v>104</v>
      </c>
      <c r="W8" s="249">
        <v>4</v>
      </c>
      <c r="X8" s="249">
        <v>100</v>
      </c>
      <c r="Y8" s="249">
        <v>0</v>
      </c>
      <c r="Z8" s="249">
        <f>SUM(AA8:AC8)</f>
        <v>601</v>
      </c>
      <c r="AA8" s="249">
        <v>6</v>
      </c>
      <c r="AB8" s="249">
        <v>595</v>
      </c>
      <c r="AC8" s="249">
        <v>0</v>
      </c>
      <c r="AD8" s="249">
        <f>SUM(AE8,AI8,AM8,AQ8,AU8,AY8)</f>
        <v>18325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17962</v>
      </c>
      <c r="AJ8" s="249">
        <v>0</v>
      </c>
      <c r="AK8" s="249">
        <v>0</v>
      </c>
      <c r="AL8" s="249">
        <v>17962</v>
      </c>
      <c r="AM8" s="249">
        <f>SUM(AN8:AP8)</f>
        <v>28</v>
      </c>
      <c r="AN8" s="249">
        <v>0</v>
      </c>
      <c r="AO8" s="249">
        <v>0</v>
      </c>
      <c r="AP8" s="249">
        <v>28</v>
      </c>
      <c r="AQ8" s="249">
        <f>SUM(AR8:AT8)</f>
        <v>304</v>
      </c>
      <c r="AR8" s="249">
        <v>0</v>
      </c>
      <c r="AS8" s="249">
        <v>0</v>
      </c>
      <c r="AT8" s="249">
        <v>304</v>
      </c>
      <c r="AU8" s="249">
        <f>SUM(AV8:AX8)</f>
        <v>11</v>
      </c>
      <c r="AV8" s="249">
        <v>0</v>
      </c>
      <c r="AW8" s="249">
        <v>0</v>
      </c>
      <c r="AX8" s="249">
        <v>11</v>
      </c>
      <c r="AY8" s="249">
        <f>SUM(AZ8:BB8)</f>
        <v>20</v>
      </c>
      <c r="AZ8" s="249">
        <v>0</v>
      </c>
      <c r="BA8" s="249">
        <v>0</v>
      </c>
      <c r="BB8" s="249">
        <v>20</v>
      </c>
      <c r="BC8" s="248">
        <f>SUM(BD8,BK8)</f>
        <v>4179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4179</v>
      </c>
      <c r="BL8" s="249">
        <v>0</v>
      </c>
      <c r="BM8" s="249">
        <v>2676</v>
      </c>
      <c r="BN8" s="249">
        <v>813</v>
      </c>
      <c r="BO8" s="249">
        <v>17</v>
      </c>
      <c r="BP8" s="249">
        <v>4</v>
      </c>
      <c r="BQ8" s="249">
        <v>669</v>
      </c>
      <c r="BR8" s="249">
        <f>SUM(BY8,CF8)</f>
        <v>57857</v>
      </c>
      <c r="BS8" s="249">
        <f>SUM(BZ8,CG8)</f>
        <v>0</v>
      </c>
      <c r="BT8" s="249">
        <f>SUM(CA8,CH8)</f>
        <v>48151</v>
      </c>
      <c r="BU8" s="249">
        <f>SUM(CB8,CI8)</f>
        <v>5135</v>
      </c>
      <c r="BV8" s="249">
        <f>SUM(CC8,CJ8)</f>
        <v>3866</v>
      </c>
      <c r="BW8" s="249">
        <f>SUM(CD8,CK8)</f>
        <v>104</v>
      </c>
      <c r="BX8" s="249">
        <f>SUM(CE8,CL8)</f>
        <v>601</v>
      </c>
      <c r="BY8" s="248">
        <f>SUM(BZ8:CE8)</f>
        <v>57857</v>
      </c>
      <c r="BZ8" s="249">
        <f>F8</f>
        <v>0</v>
      </c>
      <c r="CA8" s="249">
        <f>J8</f>
        <v>48151</v>
      </c>
      <c r="CB8" s="249">
        <f>N8</f>
        <v>5135</v>
      </c>
      <c r="CC8" s="249">
        <f>R8</f>
        <v>3866</v>
      </c>
      <c r="CD8" s="249">
        <f>V8</f>
        <v>104</v>
      </c>
      <c r="CE8" s="249">
        <f>Z8</f>
        <v>601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22504</v>
      </c>
      <c r="CN8" s="249">
        <f>SUM(CU8,DB8)</f>
        <v>0</v>
      </c>
      <c r="CO8" s="249">
        <f>SUM(CV8,DC8)</f>
        <v>20638</v>
      </c>
      <c r="CP8" s="249">
        <f>SUM(CW8,DD8)</f>
        <v>841</v>
      </c>
      <c r="CQ8" s="249">
        <f>SUM(CX8,DE8)</f>
        <v>321</v>
      </c>
      <c r="CR8" s="249">
        <f>SUM(CY8,DF8)</f>
        <v>15</v>
      </c>
      <c r="CS8" s="249">
        <f>SUM(CZ8,DG8)</f>
        <v>689</v>
      </c>
      <c r="CT8" s="248">
        <f>SUM(CU8:CZ8)</f>
        <v>18325</v>
      </c>
      <c r="CU8" s="249">
        <f>AE8</f>
        <v>0</v>
      </c>
      <c r="CV8" s="249">
        <f>AI8</f>
        <v>17962</v>
      </c>
      <c r="CW8" s="249">
        <f>AM8</f>
        <v>28</v>
      </c>
      <c r="CX8" s="249">
        <f>AQ8</f>
        <v>304</v>
      </c>
      <c r="CY8" s="249">
        <f>AU8</f>
        <v>11</v>
      </c>
      <c r="CZ8" s="249">
        <f>AY8</f>
        <v>20</v>
      </c>
      <c r="DA8" s="248">
        <f>SUM(DB8:DG8)</f>
        <v>4179</v>
      </c>
      <c r="DB8" s="249">
        <f>BL8</f>
        <v>0</v>
      </c>
      <c r="DC8" s="249">
        <f>BM8</f>
        <v>2676</v>
      </c>
      <c r="DD8" s="249">
        <f>BN8</f>
        <v>813</v>
      </c>
      <c r="DE8" s="249">
        <f>BO8</f>
        <v>17</v>
      </c>
      <c r="DF8" s="249">
        <f>BP8</f>
        <v>4</v>
      </c>
      <c r="DG8" s="249">
        <f>BQ8</f>
        <v>669</v>
      </c>
      <c r="DH8" s="249">
        <v>430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304</v>
      </c>
      <c r="B9" s="214" t="s">
        <v>308</v>
      </c>
      <c r="C9" s="200" t="s">
        <v>309</v>
      </c>
      <c r="D9" s="248">
        <f>SUM(E9,AD9,BC9)</f>
        <v>28182</v>
      </c>
      <c r="E9" s="249">
        <f>SUM(F9,J9,N9,R9,V9,Z9)</f>
        <v>16899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12268</v>
      </c>
      <c r="K9" s="249">
        <v>0</v>
      </c>
      <c r="L9" s="249">
        <v>12268</v>
      </c>
      <c r="M9" s="249">
        <v>0</v>
      </c>
      <c r="N9" s="249">
        <f>SUM(O9:Q9)</f>
        <v>869</v>
      </c>
      <c r="O9" s="249">
        <v>0</v>
      </c>
      <c r="P9" s="249">
        <v>869</v>
      </c>
      <c r="Q9" s="249">
        <v>0</v>
      </c>
      <c r="R9" s="249">
        <f>SUM(S9:U9)</f>
        <v>3663</v>
      </c>
      <c r="S9" s="249">
        <v>0</v>
      </c>
      <c r="T9" s="249">
        <v>3663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99</v>
      </c>
      <c r="AA9" s="249">
        <v>0</v>
      </c>
      <c r="AB9" s="249">
        <v>99</v>
      </c>
      <c r="AC9" s="249">
        <v>0</v>
      </c>
      <c r="AD9" s="249">
        <f>SUM(AE9,AI9,AM9,AQ9,AU9,AY9)</f>
        <v>9208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8949</v>
      </c>
      <c r="AJ9" s="249">
        <v>0</v>
      </c>
      <c r="AK9" s="249">
        <v>0</v>
      </c>
      <c r="AL9" s="249">
        <v>8949</v>
      </c>
      <c r="AM9" s="249">
        <f>SUM(AN9:AP9)</f>
        <v>259</v>
      </c>
      <c r="AN9" s="249">
        <v>0</v>
      </c>
      <c r="AO9" s="249">
        <v>0</v>
      </c>
      <c r="AP9" s="249">
        <v>259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2075</v>
      </c>
      <c r="BD9" s="248">
        <f>SUM(BE9:BJ9)</f>
        <v>780</v>
      </c>
      <c r="BE9" s="249">
        <v>0</v>
      </c>
      <c r="BF9" s="249">
        <v>651</v>
      </c>
      <c r="BG9" s="249">
        <v>129</v>
      </c>
      <c r="BH9" s="249">
        <v>0</v>
      </c>
      <c r="BI9" s="249">
        <v>0</v>
      </c>
      <c r="BJ9" s="249">
        <v>0</v>
      </c>
      <c r="BK9" s="248">
        <f>SUM(BL9:BQ9)</f>
        <v>1295</v>
      </c>
      <c r="BL9" s="249">
        <v>0</v>
      </c>
      <c r="BM9" s="249">
        <v>1086</v>
      </c>
      <c r="BN9" s="249">
        <v>209</v>
      </c>
      <c r="BO9" s="249">
        <v>0</v>
      </c>
      <c r="BP9" s="249">
        <v>0</v>
      </c>
      <c r="BQ9" s="249">
        <v>0</v>
      </c>
      <c r="BR9" s="249">
        <f>SUM(BY9,CF9)</f>
        <v>17679</v>
      </c>
      <c r="BS9" s="249">
        <f>SUM(BZ9,CG9)</f>
        <v>0</v>
      </c>
      <c r="BT9" s="249">
        <f>SUM(CA9,CH9)</f>
        <v>12919</v>
      </c>
      <c r="BU9" s="249">
        <f>SUM(CB9,CI9)</f>
        <v>998</v>
      </c>
      <c r="BV9" s="249">
        <f>SUM(CC9,CJ9)</f>
        <v>3663</v>
      </c>
      <c r="BW9" s="249">
        <f>SUM(CD9,CK9)</f>
        <v>0</v>
      </c>
      <c r="BX9" s="249">
        <f>SUM(CE9,CL9)</f>
        <v>99</v>
      </c>
      <c r="BY9" s="248">
        <f>SUM(BZ9:CE9)</f>
        <v>16899</v>
      </c>
      <c r="BZ9" s="249">
        <f>F9</f>
        <v>0</v>
      </c>
      <c r="CA9" s="249">
        <f>J9</f>
        <v>12268</v>
      </c>
      <c r="CB9" s="249">
        <f>N9</f>
        <v>869</v>
      </c>
      <c r="CC9" s="249">
        <f>R9</f>
        <v>3663</v>
      </c>
      <c r="CD9" s="249">
        <f>V9</f>
        <v>0</v>
      </c>
      <c r="CE9" s="249">
        <f>Z9</f>
        <v>99</v>
      </c>
      <c r="CF9" s="248">
        <f>SUM(CG9:CL9)</f>
        <v>780</v>
      </c>
      <c r="CG9" s="249">
        <f>BE9</f>
        <v>0</v>
      </c>
      <c r="CH9" s="249">
        <f>BF9</f>
        <v>651</v>
      </c>
      <c r="CI9" s="249">
        <f>BG9</f>
        <v>129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10503</v>
      </c>
      <c r="CN9" s="249">
        <f>SUM(CU9,DB9)</f>
        <v>0</v>
      </c>
      <c r="CO9" s="249">
        <f>SUM(CV9,DC9)</f>
        <v>10035</v>
      </c>
      <c r="CP9" s="249">
        <f>SUM(CW9,DD9)</f>
        <v>468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9208</v>
      </c>
      <c r="CU9" s="249">
        <f>AE9</f>
        <v>0</v>
      </c>
      <c r="CV9" s="249">
        <f>AI9</f>
        <v>8949</v>
      </c>
      <c r="CW9" s="249">
        <f>AM9</f>
        <v>259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1295</v>
      </c>
      <c r="DB9" s="249">
        <f>BL9</f>
        <v>0</v>
      </c>
      <c r="DC9" s="249">
        <f>BM9</f>
        <v>1086</v>
      </c>
      <c r="DD9" s="249">
        <f>BN9</f>
        <v>209</v>
      </c>
      <c r="DE9" s="249">
        <f>BO9</f>
        <v>0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304</v>
      </c>
      <c r="B10" s="214" t="s">
        <v>310</v>
      </c>
      <c r="C10" s="200" t="s">
        <v>311</v>
      </c>
      <c r="D10" s="248">
        <f>SUM(E10,AD10,BC10)</f>
        <v>47372</v>
      </c>
      <c r="E10" s="249">
        <f>SUM(F10,J10,N10,R10,V10,Z10)</f>
        <v>31880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28110</v>
      </c>
      <c r="K10" s="249">
        <v>0</v>
      </c>
      <c r="L10" s="249">
        <v>28110</v>
      </c>
      <c r="M10" s="249">
        <v>0</v>
      </c>
      <c r="N10" s="249">
        <f>SUM(O10:Q10)</f>
        <v>831</v>
      </c>
      <c r="O10" s="249">
        <v>0</v>
      </c>
      <c r="P10" s="249">
        <v>831</v>
      </c>
      <c r="Q10" s="249">
        <v>0</v>
      </c>
      <c r="R10" s="249">
        <f>SUM(S10:U10)</f>
        <v>2888</v>
      </c>
      <c r="S10" s="249">
        <v>0</v>
      </c>
      <c r="T10" s="249">
        <v>2888</v>
      </c>
      <c r="U10" s="249">
        <v>0</v>
      </c>
      <c r="V10" s="249">
        <f>SUM(W10:Y10)</f>
        <v>51</v>
      </c>
      <c r="W10" s="249">
        <v>0</v>
      </c>
      <c r="X10" s="249">
        <v>51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10210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10210</v>
      </c>
      <c r="AJ10" s="249">
        <v>0</v>
      </c>
      <c r="AK10" s="249">
        <v>0</v>
      </c>
      <c r="AL10" s="249">
        <v>10210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5282</v>
      </c>
      <c r="BD10" s="248">
        <f>SUM(BE10:BJ10)</f>
        <v>255</v>
      </c>
      <c r="BE10" s="249">
        <v>0</v>
      </c>
      <c r="BF10" s="249">
        <v>205</v>
      </c>
      <c r="BG10" s="249">
        <v>5</v>
      </c>
      <c r="BH10" s="249">
        <v>1</v>
      </c>
      <c r="BI10" s="249">
        <v>0</v>
      </c>
      <c r="BJ10" s="249">
        <v>44</v>
      </c>
      <c r="BK10" s="248">
        <f>SUM(BL10:BQ10)</f>
        <v>5027</v>
      </c>
      <c r="BL10" s="249">
        <v>0</v>
      </c>
      <c r="BM10" s="249">
        <v>2633</v>
      </c>
      <c r="BN10" s="249">
        <v>0</v>
      </c>
      <c r="BO10" s="249">
        <v>2394</v>
      </c>
      <c r="BP10" s="249">
        <v>0</v>
      </c>
      <c r="BQ10" s="249">
        <v>0</v>
      </c>
      <c r="BR10" s="249">
        <f>SUM(BY10,CF10)</f>
        <v>32135</v>
      </c>
      <c r="BS10" s="249">
        <f>SUM(BZ10,CG10)</f>
        <v>0</v>
      </c>
      <c r="BT10" s="249">
        <f>SUM(CA10,CH10)</f>
        <v>28315</v>
      </c>
      <c r="BU10" s="249">
        <f>SUM(CB10,CI10)</f>
        <v>836</v>
      </c>
      <c r="BV10" s="249">
        <f>SUM(CC10,CJ10)</f>
        <v>2889</v>
      </c>
      <c r="BW10" s="249">
        <f>SUM(CD10,CK10)</f>
        <v>51</v>
      </c>
      <c r="BX10" s="249">
        <f>SUM(CE10,CL10)</f>
        <v>44</v>
      </c>
      <c r="BY10" s="248">
        <f>SUM(BZ10:CE10)</f>
        <v>31880</v>
      </c>
      <c r="BZ10" s="249">
        <f>F10</f>
        <v>0</v>
      </c>
      <c r="CA10" s="249">
        <f>J10</f>
        <v>28110</v>
      </c>
      <c r="CB10" s="249">
        <f>N10</f>
        <v>831</v>
      </c>
      <c r="CC10" s="249">
        <f>R10</f>
        <v>2888</v>
      </c>
      <c r="CD10" s="249">
        <f>V10</f>
        <v>51</v>
      </c>
      <c r="CE10" s="249">
        <f>Z10</f>
        <v>0</v>
      </c>
      <c r="CF10" s="248">
        <f>SUM(CG10:CL10)</f>
        <v>255</v>
      </c>
      <c r="CG10" s="249">
        <f>BE10</f>
        <v>0</v>
      </c>
      <c r="CH10" s="249">
        <f>BF10</f>
        <v>205</v>
      </c>
      <c r="CI10" s="249">
        <f>BG10</f>
        <v>5</v>
      </c>
      <c r="CJ10" s="249">
        <f>BH10</f>
        <v>1</v>
      </c>
      <c r="CK10" s="249">
        <f>BI10</f>
        <v>0</v>
      </c>
      <c r="CL10" s="249">
        <f>BJ10</f>
        <v>44</v>
      </c>
      <c r="CM10" s="249">
        <f>SUM(CT10,DA10)</f>
        <v>15237</v>
      </c>
      <c r="CN10" s="249">
        <f>SUM(CU10,DB10)</f>
        <v>0</v>
      </c>
      <c r="CO10" s="249">
        <f>SUM(CV10,DC10)</f>
        <v>12843</v>
      </c>
      <c r="CP10" s="249">
        <f>SUM(CW10,DD10)</f>
        <v>0</v>
      </c>
      <c r="CQ10" s="249">
        <f>SUM(CX10,DE10)</f>
        <v>2394</v>
      </c>
      <c r="CR10" s="249">
        <f>SUM(CY10,DF10)</f>
        <v>0</v>
      </c>
      <c r="CS10" s="249">
        <f>SUM(CZ10,DG10)</f>
        <v>0</v>
      </c>
      <c r="CT10" s="248">
        <f>SUM(CU10:CZ10)</f>
        <v>10210</v>
      </c>
      <c r="CU10" s="249">
        <f>AE10</f>
        <v>0</v>
      </c>
      <c r="CV10" s="249">
        <f>AI10</f>
        <v>10210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5027</v>
      </c>
      <c r="DB10" s="249">
        <f>BL10</f>
        <v>0</v>
      </c>
      <c r="DC10" s="249">
        <f>BM10</f>
        <v>2633</v>
      </c>
      <c r="DD10" s="249">
        <f>BN10</f>
        <v>0</v>
      </c>
      <c r="DE10" s="249">
        <f>BO10</f>
        <v>2394</v>
      </c>
      <c r="DF10" s="249">
        <f>BP10</f>
        <v>0</v>
      </c>
      <c r="DG10" s="249">
        <f>BQ10</f>
        <v>0</v>
      </c>
      <c r="DH10" s="249">
        <v>1487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304</v>
      </c>
      <c r="B11" s="214" t="s">
        <v>312</v>
      </c>
      <c r="C11" s="200" t="s">
        <v>313</v>
      </c>
      <c r="D11" s="248">
        <f>SUM(E11,AD11,BC11)</f>
        <v>40385</v>
      </c>
      <c r="E11" s="249">
        <f>SUM(F11,J11,N11,R11,V11,Z11)</f>
        <v>30318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27467</v>
      </c>
      <c r="K11" s="249">
        <v>0</v>
      </c>
      <c r="L11" s="249">
        <v>27467</v>
      </c>
      <c r="M11" s="249">
        <v>0</v>
      </c>
      <c r="N11" s="249">
        <f>SUM(O11:Q11)</f>
        <v>675</v>
      </c>
      <c r="O11" s="249">
        <v>0</v>
      </c>
      <c r="P11" s="249">
        <v>675</v>
      </c>
      <c r="Q11" s="249">
        <v>0</v>
      </c>
      <c r="R11" s="249">
        <f>SUM(S11:U11)</f>
        <v>1715</v>
      </c>
      <c r="S11" s="249">
        <v>0</v>
      </c>
      <c r="T11" s="249">
        <v>1715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461</v>
      </c>
      <c r="AA11" s="249">
        <v>461</v>
      </c>
      <c r="AB11" s="249">
        <v>0</v>
      </c>
      <c r="AC11" s="249">
        <v>0</v>
      </c>
      <c r="AD11" s="249">
        <f>SUM(AE11,AI11,AM11,AQ11,AU11,AY11)</f>
        <v>7812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7548</v>
      </c>
      <c r="AJ11" s="249">
        <v>0</v>
      </c>
      <c r="AK11" s="249">
        <v>0</v>
      </c>
      <c r="AL11" s="249">
        <v>7548</v>
      </c>
      <c r="AM11" s="249">
        <f>SUM(AN11:AP11)</f>
        <v>30</v>
      </c>
      <c r="AN11" s="249">
        <v>0</v>
      </c>
      <c r="AO11" s="249">
        <v>0</v>
      </c>
      <c r="AP11" s="249">
        <v>30</v>
      </c>
      <c r="AQ11" s="249">
        <f>SUM(AR11:AT11)</f>
        <v>154</v>
      </c>
      <c r="AR11" s="249">
        <v>0</v>
      </c>
      <c r="AS11" s="249">
        <v>0</v>
      </c>
      <c r="AT11" s="249">
        <v>154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80</v>
      </c>
      <c r="AZ11" s="249">
        <v>0</v>
      </c>
      <c r="BA11" s="249">
        <v>0</v>
      </c>
      <c r="BB11" s="249">
        <v>80</v>
      </c>
      <c r="BC11" s="248">
        <f>SUM(BD11,BK11)</f>
        <v>2255</v>
      </c>
      <c r="BD11" s="248">
        <f>SUM(BE11:BJ11)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8">
        <f>SUM(BL11:BQ11)</f>
        <v>2255</v>
      </c>
      <c r="BL11" s="249">
        <v>0</v>
      </c>
      <c r="BM11" s="249">
        <v>1571</v>
      </c>
      <c r="BN11" s="249">
        <v>26</v>
      </c>
      <c r="BO11" s="249">
        <v>15</v>
      </c>
      <c r="BP11" s="249">
        <v>0</v>
      </c>
      <c r="BQ11" s="249">
        <v>643</v>
      </c>
      <c r="BR11" s="249">
        <f>SUM(BY11,CF11)</f>
        <v>30318</v>
      </c>
      <c r="BS11" s="249">
        <f>SUM(BZ11,CG11)</f>
        <v>0</v>
      </c>
      <c r="BT11" s="249">
        <f>SUM(CA11,CH11)</f>
        <v>27467</v>
      </c>
      <c r="BU11" s="249">
        <f>SUM(CB11,CI11)</f>
        <v>675</v>
      </c>
      <c r="BV11" s="249">
        <f>SUM(CC11,CJ11)</f>
        <v>1715</v>
      </c>
      <c r="BW11" s="249">
        <f>SUM(CD11,CK11)</f>
        <v>0</v>
      </c>
      <c r="BX11" s="249">
        <f>SUM(CE11,CL11)</f>
        <v>461</v>
      </c>
      <c r="BY11" s="248">
        <f>SUM(BZ11:CE11)</f>
        <v>30318</v>
      </c>
      <c r="BZ11" s="249">
        <f>F11</f>
        <v>0</v>
      </c>
      <c r="CA11" s="249">
        <f>J11</f>
        <v>27467</v>
      </c>
      <c r="CB11" s="249">
        <f>N11</f>
        <v>675</v>
      </c>
      <c r="CC11" s="249">
        <f>R11</f>
        <v>1715</v>
      </c>
      <c r="CD11" s="249">
        <f>V11</f>
        <v>0</v>
      </c>
      <c r="CE11" s="249">
        <f>Z11</f>
        <v>461</v>
      </c>
      <c r="CF11" s="248">
        <f>SUM(CG11:CL11)</f>
        <v>0</v>
      </c>
      <c r="CG11" s="249">
        <f>BE11</f>
        <v>0</v>
      </c>
      <c r="CH11" s="249">
        <f>BF11</f>
        <v>0</v>
      </c>
      <c r="CI11" s="249">
        <f>BG11</f>
        <v>0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10067</v>
      </c>
      <c r="CN11" s="249">
        <f>SUM(CU11,DB11)</f>
        <v>0</v>
      </c>
      <c r="CO11" s="249">
        <f>SUM(CV11,DC11)</f>
        <v>9119</v>
      </c>
      <c r="CP11" s="249">
        <f>SUM(CW11,DD11)</f>
        <v>56</v>
      </c>
      <c r="CQ11" s="249">
        <f>SUM(CX11,DE11)</f>
        <v>169</v>
      </c>
      <c r="CR11" s="249">
        <f>SUM(CY11,DF11)</f>
        <v>0</v>
      </c>
      <c r="CS11" s="249">
        <f>SUM(CZ11,DG11)</f>
        <v>723</v>
      </c>
      <c r="CT11" s="248">
        <f>SUM(CU11:CZ11)</f>
        <v>7812</v>
      </c>
      <c r="CU11" s="249">
        <f>AE11</f>
        <v>0</v>
      </c>
      <c r="CV11" s="249">
        <f>AI11</f>
        <v>7548</v>
      </c>
      <c r="CW11" s="249">
        <f>AM11</f>
        <v>30</v>
      </c>
      <c r="CX11" s="249">
        <f>AQ11</f>
        <v>154</v>
      </c>
      <c r="CY11" s="249">
        <f>AU11</f>
        <v>0</v>
      </c>
      <c r="CZ11" s="249">
        <f>AY11</f>
        <v>80</v>
      </c>
      <c r="DA11" s="248">
        <f>SUM(DB11:DG11)</f>
        <v>2255</v>
      </c>
      <c r="DB11" s="249">
        <f>BL11</f>
        <v>0</v>
      </c>
      <c r="DC11" s="249">
        <f>BM11</f>
        <v>1571</v>
      </c>
      <c r="DD11" s="249">
        <f>BN11</f>
        <v>26</v>
      </c>
      <c r="DE11" s="249">
        <f>BO11</f>
        <v>15</v>
      </c>
      <c r="DF11" s="249">
        <f>BP11</f>
        <v>0</v>
      </c>
      <c r="DG11" s="249">
        <f>BQ11</f>
        <v>643</v>
      </c>
      <c r="DH11" s="249">
        <v>485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304</v>
      </c>
      <c r="B12" s="203" t="s">
        <v>314</v>
      </c>
      <c r="C12" s="202" t="s">
        <v>315</v>
      </c>
      <c r="D12" s="250">
        <f>SUM(E12,AD12,BC12)</f>
        <v>13152</v>
      </c>
      <c r="E12" s="250">
        <f>SUM(F12,J12,N12,R12,V12,Z12)</f>
        <v>7400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6363</v>
      </c>
      <c r="K12" s="250">
        <v>0</v>
      </c>
      <c r="L12" s="250">
        <v>6363</v>
      </c>
      <c r="M12" s="250">
        <v>0</v>
      </c>
      <c r="N12" s="250">
        <f>SUM(O12:Q12)</f>
        <v>184</v>
      </c>
      <c r="O12" s="250">
        <v>1</v>
      </c>
      <c r="P12" s="250">
        <v>183</v>
      </c>
      <c r="Q12" s="250">
        <v>0</v>
      </c>
      <c r="R12" s="250">
        <f>SUM(S12:U12)</f>
        <v>809</v>
      </c>
      <c r="S12" s="250">
        <v>0</v>
      </c>
      <c r="T12" s="250">
        <v>809</v>
      </c>
      <c r="U12" s="250">
        <v>0</v>
      </c>
      <c r="V12" s="250">
        <f>SUM(W12:Y12)</f>
        <v>35</v>
      </c>
      <c r="W12" s="250">
        <v>0</v>
      </c>
      <c r="X12" s="250">
        <v>35</v>
      </c>
      <c r="Y12" s="250">
        <v>0</v>
      </c>
      <c r="Z12" s="250">
        <f>SUM(AA12:AC12)</f>
        <v>9</v>
      </c>
      <c r="AA12" s="250">
        <v>0</v>
      </c>
      <c r="AB12" s="250">
        <v>9</v>
      </c>
      <c r="AC12" s="250">
        <v>0</v>
      </c>
      <c r="AD12" s="250">
        <f>SUM(AE12,AI12,AM12,AQ12,AU12,AY12)</f>
        <v>158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0</v>
      </c>
      <c r="AJ12" s="250">
        <v>0</v>
      </c>
      <c r="AK12" s="250">
        <v>0</v>
      </c>
      <c r="AL12" s="250">
        <v>0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158</v>
      </c>
      <c r="AR12" s="250">
        <v>0</v>
      </c>
      <c r="AS12" s="250">
        <v>55</v>
      </c>
      <c r="AT12" s="250">
        <v>103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5594</v>
      </c>
      <c r="BD12" s="250">
        <f>SUM(BE12:BJ12)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>SUM(BL12:BQ12)</f>
        <v>5594</v>
      </c>
      <c r="BL12" s="250">
        <v>0</v>
      </c>
      <c r="BM12" s="250">
        <v>5054</v>
      </c>
      <c r="BN12" s="250">
        <v>540</v>
      </c>
      <c r="BO12" s="250">
        <v>0</v>
      </c>
      <c r="BP12" s="250">
        <v>0</v>
      </c>
      <c r="BQ12" s="250">
        <v>0</v>
      </c>
      <c r="BR12" s="250">
        <f>SUM(BY12,CF12)</f>
        <v>7400</v>
      </c>
      <c r="BS12" s="250">
        <f>SUM(BZ12,CG12)</f>
        <v>0</v>
      </c>
      <c r="BT12" s="250">
        <f>SUM(CA12,CH12)</f>
        <v>6363</v>
      </c>
      <c r="BU12" s="250">
        <f>SUM(CB12,CI12)</f>
        <v>184</v>
      </c>
      <c r="BV12" s="250">
        <f>SUM(CC12,CJ12)</f>
        <v>809</v>
      </c>
      <c r="BW12" s="250">
        <f>SUM(CD12,CK12)</f>
        <v>35</v>
      </c>
      <c r="BX12" s="250">
        <f>SUM(CE12,CL12)</f>
        <v>9</v>
      </c>
      <c r="BY12" s="250">
        <f>SUM(BZ12:CE12)</f>
        <v>7400</v>
      </c>
      <c r="BZ12" s="250">
        <f>F12</f>
        <v>0</v>
      </c>
      <c r="CA12" s="250">
        <f>J12</f>
        <v>6363</v>
      </c>
      <c r="CB12" s="250">
        <f>N12</f>
        <v>184</v>
      </c>
      <c r="CC12" s="250">
        <f>R12</f>
        <v>809</v>
      </c>
      <c r="CD12" s="250">
        <f>V12</f>
        <v>35</v>
      </c>
      <c r="CE12" s="250">
        <f>Z12</f>
        <v>9</v>
      </c>
      <c r="CF12" s="250">
        <f>SUM(CG12:CL12)</f>
        <v>0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5752</v>
      </c>
      <c r="CN12" s="250">
        <f>SUM(CU12,DB12)</f>
        <v>0</v>
      </c>
      <c r="CO12" s="250">
        <f>SUM(CV12,DC12)</f>
        <v>5054</v>
      </c>
      <c r="CP12" s="250">
        <f>SUM(CW12,DD12)</f>
        <v>540</v>
      </c>
      <c r="CQ12" s="250">
        <f>SUM(CX12,DE12)</f>
        <v>158</v>
      </c>
      <c r="CR12" s="250">
        <f>SUM(CY12,DF12)</f>
        <v>0</v>
      </c>
      <c r="CS12" s="250">
        <f>SUM(CZ12,DG12)</f>
        <v>0</v>
      </c>
      <c r="CT12" s="250">
        <f>SUM(CU12:CZ12)</f>
        <v>158</v>
      </c>
      <c r="CU12" s="250">
        <f>AE12</f>
        <v>0</v>
      </c>
      <c r="CV12" s="250">
        <f>AI12</f>
        <v>0</v>
      </c>
      <c r="CW12" s="250">
        <f>AM12</f>
        <v>0</v>
      </c>
      <c r="CX12" s="250">
        <f>AQ12</f>
        <v>158</v>
      </c>
      <c r="CY12" s="250">
        <f>AU12</f>
        <v>0</v>
      </c>
      <c r="CZ12" s="250">
        <f>AY12</f>
        <v>0</v>
      </c>
      <c r="DA12" s="250">
        <f>SUM(DB12:DG12)</f>
        <v>5594</v>
      </c>
      <c r="DB12" s="250">
        <f>BL12</f>
        <v>0</v>
      </c>
      <c r="DC12" s="250">
        <f>BM12</f>
        <v>5054</v>
      </c>
      <c r="DD12" s="250">
        <f>BN12</f>
        <v>540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1</v>
      </c>
      <c r="DJ12" s="250">
        <v>1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304</v>
      </c>
      <c r="B13" s="203" t="s">
        <v>316</v>
      </c>
      <c r="C13" s="202" t="s">
        <v>317</v>
      </c>
      <c r="D13" s="250">
        <f>SUM(E13,AD13,BC13)</f>
        <v>11594</v>
      </c>
      <c r="E13" s="250">
        <f>SUM(F13,J13,N13,R13,V13,Z13)</f>
        <v>6975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6461</v>
      </c>
      <c r="K13" s="250">
        <v>0</v>
      </c>
      <c r="L13" s="250">
        <v>6461</v>
      </c>
      <c r="M13" s="250">
        <v>0</v>
      </c>
      <c r="N13" s="250">
        <f>SUM(O13:Q13)</f>
        <v>138</v>
      </c>
      <c r="O13" s="250">
        <v>0</v>
      </c>
      <c r="P13" s="250">
        <v>138</v>
      </c>
      <c r="Q13" s="250">
        <v>0</v>
      </c>
      <c r="R13" s="250">
        <f>SUM(S13:U13)</f>
        <v>364</v>
      </c>
      <c r="S13" s="250">
        <v>0</v>
      </c>
      <c r="T13" s="250">
        <v>364</v>
      </c>
      <c r="U13" s="250">
        <v>0</v>
      </c>
      <c r="V13" s="250">
        <f>SUM(W13:Y13)</f>
        <v>9</v>
      </c>
      <c r="W13" s="250">
        <v>0</v>
      </c>
      <c r="X13" s="250">
        <v>9</v>
      </c>
      <c r="Y13" s="250">
        <v>0</v>
      </c>
      <c r="Z13" s="250">
        <f>SUM(AA13:AC13)</f>
        <v>3</v>
      </c>
      <c r="AA13" s="250">
        <v>0</v>
      </c>
      <c r="AB13" s="250">
        <v>3</v>
      </c>
      <c r="AC13" s="250">
        <v>0</v>
      </c>
      <c r="AD13" s="250">
        <f>SUM(AE13,AI13,AM13,AQ13,AU13,AY13)</f>
        <v>2467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2349</v>
      </c>
      <c r="AJ13" s="250">
        <v>0</v>
      </c>
      <c r="AK13" s="250">
        <v>0</v>
      </c>
      <c r="AL13" s="250">
        <v>2349</v>
      </c>
      <c r="AM13" s="250">
        <f>SUM(AN13:AP13)</f>
        <v>78</v>
      </c>
      <c r="AN13" s="250">
        <v>0</v>
      </c>
      <c r="AO13" s="250">
        <v>0</v>
      </c>
      <c r="AP13" s="250">
        <v>78</v>
      </c>
      <c r="AQ13" s="250">
        <f>SUM(AR13:AT13)</f>
        <v>30</v>
      </c>
      <c r="AR13" s="250">
        <v>0</v>
      </c>
      <c r="AS13" s="250">
        <v>0</v>
      </c>
      <c r="AT13" s="250">
        <v>30</v>
      </c>
      <c r="AU13" s="250">
        <f>SUM(AV13:AX13)</f>
        <v>2</v>
      </c>
      <c r="AV13" s="250">
        <v>0</v>
      </c>
      <c r="AW13" s="250">
        <v>0</v>
      </c>
      <c r="AX13" s="250">
        <v>2</v>
      </c>
      <c r="AY13" s="250">
        <f>SUM(AZ13:BB13)</f>
        <v>8</v>
      </c>
      <c r="AZ13" s="250">
        <v>0</v>
      </c>
      <c r="BA13" s="250">
        <v>0</v>
      </c>
      <c r="BB13" s="250">
        <v>8</v>
      </c>
      <c r="BC13" s="250">
        <f>SUM(BD13,BK13)</f>
        <v>2152</v>
      </c>
      <c r="BD13" s="250">
        <f>SUM(BE13:BJ13)</f>
        <v>1164</v>
      </c>
      <c r="BE13" s="250">
        <v>0</v>
      </c>
      <c r="BF13" s="250">
        <v>567</v>
      </c>
      <c r="BG13" s="250">
        <v>115</v>
      </c>
      <c r="BH13" s="250">
        <v>128</v>
      </c>
      <c r="BI13" s="250">
        <v>0</v>
      </c>
      <c r="BJ13" s="250">
        <v>354</v>
      </c>
      <c r="BK13" s="250">
        <f>SUM(BL13:BQ13)</f>
        <v>988</v>
      </c>
      <c r="BL13" s="250">
        <v>0</v>
      </c>
      <c r="BM13" s="250">
        <v>863</v>
      </c>
      <c r="BN13" s="250">
        <v>14</v>
      </c>
      <c r="BO13" s="250">
        <v>19</v>
      </c>
      <c r="BP13" s="250">
        <v>1</v>
      </c>
      <c r="BQ13" s="250">
        <v>91</v>
      </c>
      <c r="BR13" s="250">
        <f>SUM(BY13,CF13)</f>
        <v>8139</v>
      </c>
      <c r="BS13" s="250">
        <f>SUM(BZ13,CG13)</f>
        <v>0</v>
      </c>
      <c r="BT13" s="250">
        <f>SUM(CA13,CH13)</f>
        <v>7028</v>
      </c>
      <c r="BU13" s="250">
        <f>SUM(CB13,CI13)</f>
        <v>253</v>
      </c>
      <c r="BV13" s="250">
        <f>SUM(CC13,CJ13)</f>
        <v>492</v>
      </c>
      <c r="BW13" s="250">
        <f>SUM(CD13,CK13)</f>
        <v>9</v>
      </c>
      <c r="BX13" s="250">
        <f>SUM(CE13,CL13)</f>
        <v>357</v>
      </c>
      <c r="BY13" s="250">
        <f>SUM(BZ13:CE13)</f>
        <v>6975</v>
      </c>
      <c r="BZ13" s="250">
        <f>F13</f>
        <v>0</v>
      </c>
      <c r="CA13" s="250">
        <f>J13</f>
        <v>6461</v>
      </c>
      <c r="CB13" s="250">
        <f>N13</f>
        <v>138</v>
      </c>
      <c r="CC13" s="250">
        <f>R13</f>
        <v>364</v>
      </c>
      <c r="CD13" s="250">
        <f>V13</f>
        <v>9</v>
      </c>
      <c r="CE13" s="250">
        <f>Z13</f>
        <v>3</v>
      </c>
      <c r="CF13" s="250">
        <f>SUM(CG13:CL13)</f>
        <v>1164</v>
      </c>
      <c r="CG13" s="250">
        <f>BE13</f>
        <v>0</v>
      </c>
      <c r="CH13" s="250">
        <f>BF13</f>
        <v>567</v>
      </c>
      <c r="CI13" s="250">
        <f>BG13</f>
        <v>115</v>
      </c>
      <c r="CJ13" s="250">
        <f>BH13</f>
        <v>128</v>
      </c>
      <c r="CK13" s="250">
        <f>BI13</f>
        <v>0</v>
      </c>
      <c r="CL13" s="250">
        <f>BJ13</f>
        <v>354</v>
      </c>
      <c r="CM13" s="250">
        <f>SUM(CT13,DA13)</f>
        <v>3455</v>
      </c>
      <c r="CN13" s="250">
        <f>SUM(CU13,DB13)</f>
        <v>0</v>
      </c>
      <c r="CO13" s="250">
        <f>SUM(CV13,DC13)</f>
        <v>3212</v>
      </c>
      <c r="CP13" s="250">
        <f>SUM(CW13,DD13)</f>
        <v>92</v>
      </c>
      <c r="CQ13" s="250">
        <f>SUM(CX13,DE13)</f>
        <v>49</v>
      </c>
      <c r="CR13" s="250">
        <f>SUM(CY13,DF13)</f>
        <v>3</v>
      </c>
      <c r="CS13" s="250">
        <f>SUM(CZ13,DG13)</f>
        <v>99</v>
      </c>
      <c r="CT13" s="250">
        <f>SUM(CU13:CZ13)</f>
        <v>2467</v>
      </c>
      <c r="CU13" s="250">
        <f>AE13</f>
        <v>0</v>
      </c>
      <c r="CV13" s="250">
        <f>AI13</f>
        <v>2349</v>
      </c>
      <c r="CW13" s="250">
        <f>AM13</f>
        <v>78</v>
      </c>
      <c r="CX13" s="250">
        <f>AQ13</f>
        <v>30</v>
      </c>
      <c r="CY13" s="250">
        <f>AU13</f>
        <v>2</v>
      </c>
      <c r="CZ13" s="250">
        <f>AY13</f>
        <v>8</v>
      </c>
      <c r="DA13" s="250">
        <f>SUM(DB13:DG13)</f>
        <v>988</v>
      </c>
      <c r="DB13" s="250">
        <f>BL13</f>
        <v>0</v>
      </c>
      <c r="DC13" s="250">
        <f>BM13</f>
        <v>863</v>
      </c>
      <c r="DD13" s="250">
        <f>BN13</f>
        <v>14</v>
      </c>
      <c r="DE13" s="250">
        <f>BO13</f>
        <v>19</v>
      </c>
      <c r="DF13" s="250">
        <f>BP13</f>
        <v>1</v>
      </c>
      <c r="DG13" s="250">
        <f>BQ13</f>
        <v>91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304</v>
      </c>
      <c r="B14" s="203" t="s">
        <v>318</v>
      </c>
      <c r="C14" s="202" t="s">
        <v>319</v>
      </c>
      <c r="D14" s="250">
        <f>SUM(E14,AD14,BC14)</f>
        <v>9494</v>
      </c>
      <c r="E14" s="250">
        <f>SUM(F14,J14,N14,R14,V14,Z14)</f>
        <v>6863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5464</v>
      </c>
      <c r="K14" s="250">
        <v>0</v>
      </c>
      <c r="L14" s="250">
        <v>5464</v>
      </c>
      <c r="M14" s="250">
        <v>0</v>
      </c>
      <c r="N14" s="250">
        <f>SUM(O14:Q14)</f>
        <v>634</v>
      </c>
      <c r="O14" s="250">
        <v>0</v>
      </c>
      <c r="P14" s="250">
        <v>634</v>
      </c>
      <c r="Q14" s="250">
        <v>0</v>
      </c>
      <c r="R14" s="250">
        <f>SUM(S14:U14)</f>
        <v>604</v>
      </c>
      <c r="S14" s="250">
        <v>0</v>
      </c>
      <c r="T14" s="250">
        <v>604</v>
      </c>
      <c r="U14" s="250">
        <v>0</v>
      </c>
      <c r="V14" s="250">
        <f>SUM(W14:Y14)</f>
        <v>12</v>
      </c>
      <c r="W14" s="250">
        <v>0</v>
      </c>
      <c r="X14" s="250">
        <v>12</v>
      </c>
      <c r="Y14" s="250">
        <v>0</v>
      </c>
      <c r="Z14" s="250">
        <f>SUM(AA14:AC14)</f>
        <v>149</v>
      </c>
      <c r="AA14" s="250">
        <v>0</v>
      </c>
      <c r="AB14" s="250">
        <v>149</v>
      </c>
      <c r="AC14" s="250">
        <v>0</v>
      </c>
      <c r="AD14" s="250">
        <f>SUM(AE14,AI14,AM14,AQ14,AU14,AY14)</f>
        <v>2058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1544</v>
      </c>
      <c r="AJ14" s="250">
        <v>0</v>
      </c>
      <c r="AK14" s="250">
        <v>0</v>
      </c>
      <c r="AL14" s="250">
        <v>1544</v>
      </c>
      <c r="AM14" s="250">
        <f>SUM(AN14:AP14)</f>
        <v>20</v>
      </c>
      <c r="AN14" s="250">
        <v>0</v>
      </c>
      <c r="AO14" s="250">
        <v>0</v>
      </c>
      <c r="AP14" s="250">
        <v>20</v>
      </c>
      <c r="AQ14" s="250">
        <f>SUM(AR14:AT14)</f>
        <v>477</v>
      </c>
      <c r="AR14" s="250">
        <v>0</v>
      </c>
      <c r="AS14" s="250">
        <v>0</v>
      </c>
      <c r="AT14" s="250">
        <v>477</v>
      </c>
      <c r="AU14" s="250">
        <f>SUM(AV14:AX14)</f>
        <v>5</v>
      </c>
      <c r="AV14" s="250">
        <v>0</v>
      </c>
      <c r="AW14" s="250">
        <v>0</v>
      </c>
      <c r="AX14" s="250">
        <v>5</v>
      </c>
      <c r="AY14" s="250">
        <f>SUM(AZ14:BB14)</f>
        <v>12</v>
      </c>
      <c r="AZ14" s="250">
        <v>0</v>
      </c>
      <c r="BA14" s="250">
        <v>0</v>
      </c>
      <c r="BB14" s="250">
        <v>12</v>
      </c>
      <c r="BC14" s="250">
        <f>SUM(BD14,BK14)</f>
        <v>573</v>
      </c>
      <c r="BD14" s="250">
        <f>SUM(BE14:BJ14)</f>
        <v>163</v>
      </c>
      <c r="BE14" s="250">
        <v>0</v>
      </c>
      <c r="BF14" s="250">
        <v>0</v>
      </c>
      <c r="BG14" s="250">
        <v>0</v>
      </c>
      <c r="BH14" s="250">
        <v>163</v>
      </c>
      <c r="BI14" s="250">
        <v>0</v>
      </c>
      <c r="BJ14" s="250">
        <v>0</v>
      </c>
      <c r="BK14" s="250">
        <f>SUM(BL14:BQ14)</f>
        <v>410</v>
      </c>
      <c r="BL14" s="250">
        <v>0</v>
      </c>
      <c r="BM14" s="250">
        <v>80</v>
      </c>
      <c r="BN14" s="250">
        <v>24</v>
      </c>
      <c r="BO14" s="250">
        <v>290</v>
      </c>
      <c r="BP14" s="250">
        <v>1</v>
      </c>
      <c r="BQ14" s="250">
        <v>15</v>
      </c>
      <c r="BR14" s="250">
        <f>SUM(BY14,CF14)</f>
        <v>7026</v>
      </c>
      <c r="BS14" s="250">
        <f>SUM(BZ14,CG14)</f>
        <v>0</v>
      </c>
      <c r="BT14" s="250">
        <f>SUM(CA14,CH14)</f>
        <v>5464</v>
      </c>
      <c r="BU14" s="250">
        <f>SUM(CB14,CI14)</f>
        <v>634</v>
      </c>
      <c r="BV14" s="250">
        <f>SUM(CC14,CJ14)</f>
        <v>767</v>
      </c>
      <c r="BW14" s="250">
        <f>SUM(CD14,CK14)</f>
        <v>12</v>
      </c>
      <c r="BX14" s="250">
        <f>SUM(CE14,CL14)</f>
        <v>149</v>
      </c>
      <c r="BY14" s="250">
        <f>SUM(BZ14:CE14)</f>
        <v>6863</v>
      </c>
      <c r="BZ14" s="250">
        <f>F14</f>
        <v>0</v>
      </c>
      <c r="CA14" s="250">
        <f>J14</f>
        <v>5464</v>
      </c>
      <c r="CB14" s="250">
        <f>N14</f>
        <v>634</v>
      </c>
      <c r="CC14" s="250">
        <f>R14</f>
        <v>604</v>
      </c>
      <c r="CD14" s="250">
        <f>V14</f>
        <v>12</v>
      </c>
      <c r="CE14" s="250">
        <f>Z14</f>
        <v>149</v>
      </c>
      <c r="CF14" s="250">
        <f>SUM(CG14:CL14)</f>
        <v>163</v>
      </c>
      <c r="CG14" s="250">
        <f>BE14</f>
        <v>0</v>
      </c>
      <c r="CH14" s="250">
        <f>BF14</f>
        <v>0</v>
      </c>
      <c r="CI14" s="250">
        <f>BG14</f>
        <v>0</v>
      </c>
      <c r="CJ14" s="250">
        <f>BH14</f>
        <v>163</v>
      </c>
      <c r="CK14" s="250">
        <f>BI14</f>
        <v>0</v>
      </c>
      <c r="CL14" s="250">
        <f>BJ14</f>
        <v>0</v>
      </c>
      <c r="CM14" s="250">
        <f>SUM(CT14,DA14)</f>
        <v>2468</v>
      </c>
      <c r="CN14" s="250">
        <f>SUM(CU14,DB14)</f>
        <v>0</v>
      </c>
      <c r="CO14" s="250">
        <f>SUM(CV14,DC14)</f>
        <v>1624</v>
      </c>
      <c r="CP14" s="250">
        <f>SUM(CW14,DD14)</f>
        <v>44</v>
      </c>
      <c r="CQ14" s="250">
        <f>SUM(CX14,DE14)</f>
        <v>767</v>
      </c>
      <c r="CR14" s="250">
        <f>SUM(CY14,DF14)</f>
        <v>6</v>
      </c>
      <c r="CS14" s="250">
        <f>SUM(CZ14,DG14)</f>
        <v>27</v>
      </c>
      <c r="CT14" s="250">
        <f>SUM(CU14:CZ14)</f>
        <v>2058</v>
      </c>
      <c r="CU14" s="250">
        <f>AE14</f>
        <v>0</v>
      </c>
      <c r="CV14" s="250">
        <f>AI14</f>
        <v>1544</v>
      </c>
      <c r="CW14" s="250">
        <f>AM14</f>
        <v>20</v>
      </c>
      <c r="CX14" s="250">
        <f>AQ14</f>
        <v>477</v>
      </c>
      <c r="CY14" s="250">
        <f>AU14</f>
        <v>5</v>
      </c>
      <c r="CZ14" s="250">
        <f>AY14</f>
        <v>12</v>
      </c>
      <c r="DA14" s="250">
        <f>SUM(DB14:DG14)</f>
        <v>410</v>
      </c>
      <c r="DB14" s="250">
        <f>BL14</f>
        <v>0</v>
      </c>
      <c r="DC14" s="250">
        <f>BM14</f>
        <v>80</v>
      </c>
      <c r="DD14" s="250">
        <f>BN14</f>
        <v>24</v>
      </c>
      <c r="DE14" s="250">
        <f>BO14</f>
        <v>290</v>
      </c>
      <c r="DF14" s="250">
        <f>BP14</f>
        <v>1</v>
      </c>
      <c r="DG14" s="250">
        <f>BQ14</f>
        <v>15</v>
      </c>
      <c r="DH14" s="250">
        <v>114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304</v>
      </c>
      <c r="B15" s="203" t="s">
        <v>320</v>
      </c>
      <c r="C15" s="202" t="s">
        <v>321</v>
      </c>
      <c r="D15" s="250">
        <f>SUM(E15,AD15,BC15)</f>
        <v>6657</v>
      </c>
      <c r="E15" s="250">
        <f>SUM(F15,J15,N15,R15,V15,Z15)</f>
        <v>4621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4078</v>
      </c>
      <c r="K15" s="250">
        <v>0</v>
      </c>
      <c r="L15" s="250">
        <v>4078</v>
      </c>
      <c r="M15" s="250">
        <v>0</v>
      </c>
      <c r="N15" s="250">
        <f>SUM(O15:Q15)</f>
        <v>183</v>
      </c>
      <c r="O15" s="250">
        <v>0</v>
      </c>
      <c r="P15" s="250">
        <v>183</v>
      </c>
      <c r="Q15" s="250">
        <v>0</v>
      </c>
      <c r="R15" s="250">
        <f>SUM(S15:U15)</f>
        <v>352</v>
      </c>
      <c r="S15" s="250">
        <v>0</v>
      </c>
      <c r="T15" s="250">
        <v>352</v>
      </c>
      <c r="U15" s="250">
        <v>0</v>
      </c>
      <c r="V15" s="250">
        <f>SUM(W15:Y15)</f>
        <v>5</v>
      </c>
      <c r="W15" s="250">
        <v>0</v>
      </c>
      <c r="X15" s="250">
        <v>5</v>
      </c>
      <c r="Y15" s="250">
        <v>0</v>
      </c>
      <c r="Z15" s="250">
        <f>SUM(AA15:AC15)</f>
        <v>3</v>
      </c>
      <c r="AA15" s="250">
        <v>0</v>
      </c>
      <c r="AB15" s="250">
        <v>3</v>
      </c>
      <c r="AC15" s="250">
        <v>0</v>
      </c>
      <c r="AD15" s="250">
        <f>SUM(AE15,AI15,AM15,AQ15,AU15,AY15)</f>
        <v>1430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1388</v>
      </c>
      <c r="AJ15" s="250">
        <v>0</v>
      </c>
      <c r="AK15" s="250">
        <v>0</v>
      </c>
      <c r="AL15" s="250">
        <v>1388</v>
      </c>
      <c r="AM15" s="250">
        <f>SUM(AN15:AP15)</f>
        <v>11</v>
      </c>
      <c r="AN15" s="250">
        <v>0</v>
      </c>
      <c r="AO15" s="250">
        <v>0</v>
      </c>
      <c r="AP15" s="250">
        <v>11</v>
      </c>
      <c r="AQ15" s="250">
        <f>SUM(AR15:AT15)</f>
        <v>21</v>
      </c>
      <c r="AR15" s="250">
        <v>0</v>
      </c>
      <c r="AS15" s="250">
        <v>0</v>
      </c>
      <c r="AT15" s="250">
        <v>21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10</v>
      </c>
      <c r="AZ15" s="250">
        <v>0</v>
      </c>
      <c r="BA15" s="250">
        <v>0</v>
      </c>
      <c r="BB15" s="250">
        <v>10</v>
      </c>
      <c r="BC15" s="250">
        <f>SUM(BD15,BK15)</f>
        <v>606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606</v>
      </c>
      <c r="BL15" s="250">
        <v>0</v>
      </c>
      <c r="BM15" s="250">
        <v>443</v>
      </c>
      <c r="BN15" s="250">
        <v>73</v>
      </c>
      <c r="BO15" s="250">
        <v>7</v>
      </c>
      <c r="BP15" s="250">
        <v>36</v>
      </c>
      <c r="BQ15" s="250">
        <v>47</v>
      </c>
      <c r="BR15" s="250">
        <f>SUM(BY15,CF15)</f>
        <v>4621</v>
      </c>
      <c r="BS15" s="250">
        <f>SUM(BZ15,CG15)</f>
        <v>0</v>
      </c>
      <c r="BT15" s="250">
        <f>SUM(CA15,CH15)</f>
        <v>4078</v>
      </c>
      <c r="BU15" s="250">
        <f>SUM(CB15,CI15)</f>
        <v>183</v>
      </c>
      <c r="BV15" s="250">
        <f>SUM(CC15,CJ15)</f>
        <v>352</v>
      </c>
      <c r="BW15" s="250">
        <f>SUM(CD15,CK15)</f>
        <v>5</v>
      </c>
      <c r="BX15" s="250">
        <f>SUM(CE15,CL15)</f>
        <v>3</v>
      </c>
      <c r="BY15" s="250">
        <f>SUM(BZ15:CE15)</f>
        <v>4621</v>
      </c>
      <c r="BZ15" s="250">
        <f>F15</f>
        <v>0</v>
      </c>
      <c r="CA15" s="250">
        <f>J15</f>
        <v>4078</v>
      </c>
      <c r="CB15" s="250">
        <f>N15</f>
        <v>183</v>
      </c>
      <c r="CC15" s="250">
        <f>R15</f>
        <v>352</v>
      </c>
      <c r="CD15" s="250">
        <f>V15</f>
        <v>5</v>
      </c>
      <c r="CE15" s="250">
        <f>Z15</f>
        <v>3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2036</v>
      </c>
      <c r="CN15" s="250">
        <f>SUM(CU15,DB15)</f>
        <v>0</v>
      </c>
      <c r="CO15" s="250">
        <f>SUM(CV15,DC15)</f>
        <v>1831</v>
      </c>
      <c r="CP15" s="250">
        <f>SUM(CW15,DD15)</f>
        <v>84</v>
      </c>
      <c r="CQ15" s="250">
        <f>SUM(CX15,DE15)</f>
        <v>28</v>
      </c>
      <c r="CR15" s="250">
        <f>SUM(CY15,DF15)</f>
        <v>36</v>
      </c>
      <c r="CS15" s="250">
        <f>SUM(CZ15,DG15)</f>
        <v>57</v>
      </c>
      <c r="CT15" s="250">
        <f>SUM(CU15:CZ15)</f>
        <v>1430</v>
      </c>
      <c r="CU15" s="250">
        <f>AE15</f>
        <v>0</v>
      </c>
      <c r="CV15" s="250">
        <f>AI15</f>
        <v>1388</v>
      </c>
      <c r="CW15" s="250">
        <f>AM15</f>
        <v>11</v>
      </c>
      <c r="CX15" s="250">
        <f>AQ15</f>
        <v>21</v>
      </c>
      <c r="CY15" s="250">
        <f>AU15</f>
        <v>0</v>
      </c>
      <c r="CZ15" s="250">
        <f>AY15</f>
        <v>10</v>
      </c>
      <c r="DA15" s="250">
        <f>SUM(DB15:DG15)</f>
        <v>606</v>
      </c>
      <c r="DB15" s="250">
        <f>BL15</f>
        <v>0</v>
      </c>
      <c r="DC15" s="250">
        <f>BM15</f>
        <v>443</v>
      </c>
      <c r="DD15" s="250">
        <f>BN15</f>
        <v>73</v>
      </c>
      <c r="DE15" s="250">
        <f>BO15</f>
        <v>7</v>
      </c>
      <c r="DF15" s="250">
        <f>BP15</f>
        <v>36</v>
      </c>
      <c r="DG15" s="250">
        <f>BQ15</f>
        <v>47</v>
      </c>
      <c r="DH15" s="250">
        <v>69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304</v>
      </c>
      <c r="B16" s="203" t="s">
        <v>322</v>
      </c>
      <c r="C16" s="202" t="s">
        <v>323</v>
      </c>
      <c r="D16" s="250">
        <f>SUM(E16,AD16,BC16)</f>
        <v>8221</v>
      </c>
      <c r="E16" s="250">
        <f>SUM(F16,J16,N16,R16,V16,Z16)</f>
        <v>4488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2988</v>
      </c>
      <c r="K16" s="250">
        <v>0</v>
      </c>
      <c r="L16" s="250">
        <v>2988</v>
      </c>
      <c r="M16" s="250">
        <v>0</v>
      </c>
      <c r="N16" s="250">
        <f>SUM(O16:Q16)</f>
        <v>195</v>
      </c>
      <c r="O16" s="250">
        <v>0</v>
      </c>
      <c r="P16" s="250">
        <v>195</v>
      </c>
      <c r="Q16" s="250">
        <v>0</v>
      </c>
      <c r="R16" s="250">
        <f>SUM(S16:U16)</f>
        <v>1301</v>
      </c>
      <c r="S16" s="250">
        <v>0</v>
      </c>
      <c r="T16" s="250">
        <v>1301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4</v>
      </c>
      <c r="AA16" s="250">
        <v>0</v>
      </c>
      <c r="AB16" s="250">
        <v>4</v>
      </c>
      <c r="AC16" s="250">
        <v>0</v>
      </c>
      <c r="AD16" s="250">
        <f>SUM(AE16,AI16,AM16,AQ16,AU16,AY16)</f>
        <v>2104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2104</v>
      </c>
      <c r="AJ16" s="250">
        <v>0</v>
      </c>
      <c r="AK16" s="250">
        <v>0</v>
      </c>
      <c r="AL16" s="250">
        <v>2104</v>
      </c>
      <c r="AM16" s="250">
        <f>SUM(AN16:AP16)</f>
        <v>0</v>
      </c>
      <c r="AN16" s="250">
        <v>0</v>
      </c>
      <c r="AO16" s="250">
        <v>0</v>
      </c>
      <c r="AP16" s="250"/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1629</v>
      </c>
      <c r="BD16" s="250">
        <f>SUM(BE16:BJ16)</f>
        <v>929</v>
      </c>
      <c r="BE16" s="250">
        <v>0</v>
      </c>
      <c r="BF16" s="250">
        <v>783</v>
      </c>
      <c r="BG16" s="250">
        <v>146</v>
      </c>
      <c r="BH16" s="250">
        <v>0</v>
      </c>
      <c r="BI16" s="250">
        <v>0</v>
      </c>
      <c r="BJ16" s="250">
        <v>0</v>
      </c>
      <c r="BK16" s="250">
        <f>SUM(BL16:BQ16)</f>
        <v>700</v>
      </c>
      <c r="BL16" s="250">
        <v>0</v>
      </c>
      <c r="BM16" s="250">
        <v>690</v>
      </c>
      <c r="BN16" s="250">
        <v>10</v>
      </c>
      <c r="BO16" s="250">
        <v>0</v>
      </c>
      <c r="BP16" s="250">
        <v>0</v>
      </c>
      <c r="BQ16" s="250">
        <v>0</v>
      </c>
      <c r="BR16" s="250">
        <f>SUM(BY16,CF16)</f>
        <v>5417</v>
      </c>
      <c r="BS16" s="250">
        <f>SUM(BZ16,CG16)</f>
        <v>0</v>
      </c>
      <c r="BT16" s="250">
        <f>SUM(CA16,CH16)</f>
        <v>3771</v>
      </c>
      <c r="BU16" s="250">
        <f>SUM(CB16,CI16)</f>
        <v>341</v>
      </c>
      <c r="BV16" s="250">
        <f>SUM(CC16,CJ16)</f>
        <v>1301</v>
      </c>
      <c r="BW16" s="250">
        <f>SUM(CD16,CK16)</f>
        <v>0</v>
      </c>
      <c r="BX16" s="250">
        <f>SUM(CE16,CL16)</f>
        <v>4</v>
      </c>
      <c r="BY16" s="250">
        <f>SUM(BZ16:CE16)</f>
        <v>4488</v>
      </c>
      <c r="BZ16" s="250">
        <f>F16</f>
        <v>0</v>
      </c>
      <c r="CA16" s="250">
        <f>J16</f>
        <v>2988</v>
      </c>
      <c r="CB16" s="250">
        <f>N16</f>
        <v>195</v>
      </c>
      <c r="CC16" s="250">
        <f>R16</f>
        <v>1301</v>
      </c>
      <c r="CD16" s="250">
        <f>V16</f>
        <v>0</v>
      </c>
      <c r="CE16" s="250">
        <f>Z16</f>
        <v>4</v>
      </c>
      <c r="CF16" s="250">
        <f>SUM(CG16:CL16)</f>
        <v>929</v>
      </c>
      <c r="CG16" s="250">
        <f>BE16</f>
        <v>0</v>
      </c>
      <c r="CH16" s="250">
        <f>BF16</f>
        <v>783</v>
      </c>
      <c r="CI16" s="250">
        <f>BG16</f>
        <v>146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2804</v>
      </c>
      <c r="CN16" s="250">
        <f>SUM(CU16,DB16)</f>
        <v>0</v>
      </c>
      <c r="CO16" s="250">
        <f>SUM(CV16,DC16)</f>
        <v>2794</v>
      </c>
      <c r="CP16" s="250">
        <f>SUM(CW16,DD16)</f>
        <v>10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2104</v>
      </c>
      <c r="CU16" s="250">
        <f>AE16</f>
        <v>0</v>
      </c>
      <c r="CV16" s="250">
        <f>AI16</f>
        <v>2104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700</v>
      </c>
      <c r="DB16" s="250">
        <f>BL16</f>
        <v>0</v>
      </c>
      <c r="DC16" s="250">
        <f>BM16</f>
        <v>690</v>
      </c>
      <c r="DD16" s="250">
        <f>BN16</f>
        <v>10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304</v>
      </c>
      <c r="B17" s="203" t="s">
        <v>324</v>
      </c>
      <c r="C17" s="202" t="s">
        <v>325</v>
      </c>
      <c r="D17" s="250">
        <f>SUM(E17,AD17,BC17)</f>
        <v>18957</v>
      </c>
      <c r="E17" s="250">
        <f>SUM(F17,J17,N17,R17,V17,Z17)</f>
        <v>11389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10076</v>
      </c>
      <c r="K17" s="250">
        <v>0</v>
      </c>
      <c r="L17" s="250">
        <v>10076</v>
      </c>
      <c r="M17" s="250">
        <v>0</v>
      </c>
      <c r="N17" s="250">
        <f>SUM(O17:Q17)</f>
        <v>433</v>
      </c>
      <c r="O17" s="250">
        <v>0</v>
      </c>
      <c r="P17" s="250">
        <v>433</v>
      </c>
      <c r="Q17" s="250">
        <v>0</v>
      </c>
      <c r="R17" s="250">
        <f>SUM(S17:U17)</f>
        <v>855</v>
      </c>
      <c r="S17" s="250">
        <v>0</v>
      </c>
      <c r="T17" s="250">
        <v>855</v>
      </c>
      <c r="U17" s="250">
        <v>0</v>
      </c>
      <c r="V17" s="250">
        <f>SUM(W17:Y17)</f>
        <v>12</v>
      </c>
      <c r="W17" s="250">
        <v>0</v>
      </c>
      <c r="X17" s="250">
        <v>12</v>
      </c>
      <c r="Y17" s="250">
        <v>0</v>
      </c>
      <c r="Z17" s="250">
        <f>SUM(AA17:AC17)</f>
        <v>13</v>
      </c>
      <c r="AA17" s="250">
        <v>0</v>
      </c>
      <c r="AB17" s="250">
        <v>13</v>
      </c>
      <c r="AC17" s="250">
        <v>0</v>
      </c>
      <c r="AD17" s="250">
        <f>SUM(AE17,AI17,AM17,AQ17,AU17,AY17)</f>
        <v>6285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6201</v>
      </c>
      <c r="AJ17" s="250">
        <v>0</v>
      </c>
      <c r="AK17" s="250">
        <v>0</v>
      </c>
      <c r="AL17" s="250">
        <v>6201</v>
      </c>
      <c r="AM17" s="250">
        <f>SUM(AN17:AP17)</f>
        <v>1</v>
      </c>
      <c r="AN17" s="250">
        <v>0</v>
      </c>
      <c r="AO17" s="250">
        <v>0</v>
      </c>
      <c r="AP17" s="250">
        <v>1</v>
      </c>
      <c r="AQ17" s="250">
        <f>SUM(AR17:AT17)</f>
        <v>73</v>
      </c>
      <c r="AR17" s="250">
        <v>0</v>
      </c>
      <c r="AS17" s="250">
        <v>0</v>
      </c>
      <c r="AT17" s="250">
        <v>73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10</v>
      </c>
      <c r="AZ17" s="250">
        <v>0</v>
      </c>
      <c r="BA17" s="250">
        <v>0</v>
      </c>
      <c r="BB17" s="250">
        <v>10</v>
      </c>
      <c r="BC17" s="250">
        <f>SUM(BD17,BK17)</f>
        <v>1283</v>
      </c>
      <c r="BD17" s="250">
        <f>SUM(BE17:BJ17)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1283</v>
      </c>
      <c r="BL17" s="250">
        <v>0</v>
      </c>
      <c r="BM17" s="250">
        <v>949</v>
      </c>
      <c r="BN17" s="250">
        <v>153</v>
      </c>
      <c r="BO17" s="250">
        <v>15</v>
      </c>
      <c r="BP17" s="250">
        <v>78</v>
      </c>
      <c r="BQ17" s="250">
        <v>88</v>
      </c>
      <c r="BR17" s="250">
        <f>SUM(BY17,CF17)</f>
        <v>11389</v>
      </c>
      <c r="BS17" s="250">
        <f>SUM(BZ17,CG17)</f>
        <v>0</v>
      </c>
      <c r="BT17" s="250">
        <f>SUM(CA17,CH17)</f>
        <v>10076</v>
      </c>
      <c r="BU17" s="250">
        <f>SUM(CB17,CI17)</f>
        <v>433</v>
      </c>
      <c r="BV17" s="250">
        <f>SUM(CC17,CJ17)</f>
        <v>855</v>
      </c>
      <c r="BW17" s="250">
        <f>SUM(CD17,CK17)</f>
        <v>12</v>
      </c>
      <c r="BX17" s="250">
        <f>SUM(CE17,CL17)</f>
        <v>13</v>
      </c>
      <c r="BY17" s="250">
        <f>SUM(BZ17:CE17)</f>
        <v>11389</v>
      </c>
      <c r="BZ17" s="250">
        <f>F17</f>
        <v>0</v>
      </c>
      <c r="CA17" s="250">
        <f>J17</f>
        <v>10076</v>
      </c>
      <c r="CB17" s="250">
        <f>N17</f>
        <v>433</v>
      </c>
      <c r="CC17" s="250">
        <f>R17</f>
        <v>855</v>
      </c>
      <c r="CD17" s="250">
        <f>V17</f>
        <v>12</v>
      </c>
      <c r="CE17" s="250">
        <f>Z17</f>
        <v>13</v>
      </c>
      <c r="CF17" s="250">
        <f>SUM(CG17:CL17)</f>
        <v>0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7568</v>
      </c>
      <c r="CN17" s="250">
        <f>SUM(CU17,DB17)</f>
        <v>0</v>
      </c>
      <c r="CO17" s="250">
        <f>SUM(CV17,DC17)</f>
        <v>7150</v>
      </c>
      <c r="CP17" s="250">
        <f>SUM(CW17,DD17)</f>
        <v>154</v>
      </c>
      <c r="CQ17" s="250">
        <f>SUM(CX17,DE17)</f>
        <v>88</v>
      </c>
      <c r="CR17" s="250">
        <f>SUM(CY17,DF17)</f>
        <v>78</v>
      </c>
      <c r="CS17" s="250">
        <f>SUM(CZ17,DG17)</f>
        <v>98</v>
      </c>
      <c r="CT17" s="250">
        <f>SUM(CU17:CZ17)</f>
        <v>6285</v>
      </c>
      <c r="CU17" s="250">
        <f>AE17</f>
        <v>0</v>
      </c>
      <c r="CV17" s="250">
        <f>AI17</f>
        <v>6201</v>
      </c>
      <c r="CW17" s="250">
        <f>AM17</f>
        <v>1</v>
      </c>
      <c r="CX17" s="250">
        <f>AQ17</f>
        <v>73</v>
      </c>
      <c r="CY17" s="250">
        <f>AU17</f>
        <v>0</v>
      </c>
      <c r="CZ17" s="250">
        <f>AY17</f>
        <v>10</v>
      </c>
      <c r="DA17" s="250">
        <f>SUM(DB17:DG17)</f>
        <v>1283</v>
      </c>
      <c r="DB17" s="250">
        <f>BL17</f>
        <v>0</v>
      </c>
      <c r="DC17" s="250">
        <f>BM17</f>
        <v>949</v>
      </c>
      <c r="DD17" s="250">
        <f>BN17</f>
        <v>153</v>
      </c>
      <c r="DE17" s="250">
        <f>BO17</f>
        <v>15</v>
      </c>
      <c r="DF17" s="250">
        <f>BP17</f>
        <v>78</v>
      </c>
      <c r="DG17" s="250">
        <f>BQ17</f>
        <v>88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304</v>
      </c>
      <c r="B18" s="203" t="s">
        <v>326</v>
      </c>
      <c r="C18" s="202" t="s">
        <v>327</v>
      </c>
      <c r="D18" s="250">
        <f>SUM(E18,AD18,BC18)</f>
        <v>13762</v>
      </c>
      <c r="E18" s="250">
        <f>SUM(F18,J18,N18,R18,V18,Z18)</f>
        <v>8212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7236</v>
      </c>
      <c r="K18" s="250">
        <v>0</v>
      </c>
      <c r="L18" s="250">
        <v>7236</v>
      </c>
      <c r="M18" s="250">
        <v>0</v>
      </c>
      <c r="N18" s="250">
        <f>SUM(O18:Q18)</f>
        <v>341</v>
      </c>
      <c r="O18" s="250">
        <v>0</v>
      </c>
      <c r="P18" s="250">
        <v>341</v>
      </c>
      <c r="Q18" s="250">
        <v>0</v>
      </c>
      <c r="R18" s="250">
        <f>SUM(S18:U18)</f>
        <v>618</v>
      </c>
      <c r="S18" s="250">
        <v>0</v>
      </c>
      <c r="T18" s="250">
        <v>618</v>
      </c>
      <c r="U18" s="250">
        <v>0</v>
      </c>
      <c r="V18" s="250">
        <f>SUM(W18:Y18)</f>
        <v>9</v>
      </c>
      <c r="W18" s="250">
        <v>0</v>
      </c>
      <c r="X18" s="250">
        <v>9</v>
      </c>
      <c r="Y18" s="250">
        <v>0</v>
      </c>
      <c r="Z18" s="250">
        <f>SUM(AA18:AC18)</f>
        <v>8</v>
      </c>
      <c r="AA18" s="250">
        <v>0</v>
      </c>
      <c r="AB18" s="250">
        <v>8</v>
      </c>
      <c r="AC18" s="250">
        <v>0</v>
      </c>
      <c r="AD18" s="250">
        <f>SUM(AE18,AI18,AM18,AQ18,AU18,AY18)</f>
        <v>4109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4055</v>
      </c>
      <c r="AJ18" s="250">
        <v>0</v>
      </c>
      <c r="AK18" s="250">
        <v>0</v>
      </c>
      <c r="AL18" s="250">
        <v>4055</v>
      </c>
      <c r="AM18" s="250">
        <f>SUM(AN18:AP18)</f>
        <v>25</v>
      </c>
      <c r="AN18" s="250">
        <v>0</v>
      </c>
      <c r="AO18" s="250">
        <v>0</v>
      </c>
      <c r="AP18" s="250">
        <v>25</v>
      </c>
      <c r="AQ18" s="250">
        <f>SUM(AR18:AT18)</f>
        <v>27</v>
      </c>
      <c r="AR18" s="250">
        <v>0</v>
      </c>
      <c r="AS18" s="250">
        <v>0</v>
      </c>
      <c r="AT18" s="250">
        <v>27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2</v>
      </c>
      <c r="AZ18" s="250">
        <v>0</v>
      </c>
      <c r="BA18" s="250">
        <v>0</v>
      </c>
      <c r="BB18" s="250">
        <v>2</v>
      </c>
      <c r="BC18" s="250">
        <f>SUM(BD18,BK18)</f>
        <v>1441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1441</v>
      </c>
      <c r="BL18" s="250">
        <v>0</v>
      </c>
      <c r="BM18" s="250">
        <v>1082</v>
      </c>
      <c r="BN18" s="250">
        <v>159</v>
      </c>
      <c r="BO18" s="250">
        <v>28</v>
      </c>
      <c r="BP18" s="250">
        <v>89</v>
      </c>
      <c r="BQ18" s="250">
        <v>83</v>
      </c>
      <c r="BR18" s="250">
        <f>SUM(BY18,CF18)</f>
        <v>8212</v>
      </c>
      <c r="BS18" s="250">
        <f>SUM(BZ18,CG18)</f>
        <v>0</v>
      </c>
      <c r="BT18" s="250">
        <f>SUM(CA18,CH18)</f>
        <v>7236</v>
      </c>
      <c r="BU18" s="250">
        <f>SUM(CB18,CI18)</f>
        <v>341</v>
      </c>
      <c r="BV18" s="250">
        <f>SUM(CC18,CJ18)</f>
        <v>618</v>
      </c>
      <c r="BW18" s="250">
        <f>SUM(CD18,CK18)</f>
        <v>9</v>
      </c>
      <c r="BX18" s="250">
        <f>SUM(CE18,CL18)</f>
        <v>8</v>
      </c>
      <c r="BY18" s="250">
        <f>SUM(BZ18:CE18)</f>
        <v>8212</v>
      </c>
      <c r="BZ18" s="250">
        <f>F18</f>
        <v>0</v>
      </c>
      <c r="CA18" s="250">
        <f>J18</f>
        <v>7236</v>
      </c>
      <c r="CB18" s="250">
        <f>N18</f>
        <v>341</v>
      </c>
      <c r="CC18" s="250">
        <f>R18</f>
        <v>618</v>
      </c>
      <c r="CD18" s="250">
        <f>V18</f>
        <v>9</v>
      </c>
      <c r="CE18" s="250">
        <f>Z18</f>
        <v>8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5550</v>
      </c>
      <c r="CN18" s="250">
        <f>SUM(CU18,DB18)</f>
        <v>0</v>
      </c>
      <c r="CO18" s="250">
        <f>SUM(CV18,DC18)</f>
        <v>5137</v>
      </c>
      <c r="CP18" s="250">
        <f>SUM(CW18,DD18)</f>
        <v>184</v>
      </c>
      <c r="CQ18" s="250">
        <f>SUM(CX18,DE18)</f>
        <v>55</v>
      </c>
      <c r="CR18" s="250">
        <f>SUM(CY18,DF18)</f>
        <v>89</v>
      </c>
      <c r="CS18" s="250">
        <f>SUM(CZ18,DG18)</f>
        <v>85</v>
      </c>
      <c r="CT18" s="250">
        <f>SUM(CU18:CZ18)</f>
        <v>4109</v>
      </c>
      <c r="CU18" s="250">
        <f>AE18</f>
        <v>0</v>
      </c>
      <c r="CV18" s="250">
        <f>AI18</f>
        <v>4055</v>
      </c>
      <c r="CW18" s="250">
        <f>AM18</f>
        <v>25</v>
      </c>
      <c r="CX18" s="250">
        <f>AQ18</f>
        <v>27</v>
      </c>
      <c r="CY18" s="250">
        <f>AU18</f>
        <v>0</v>
      </c>
      <c r="CZ18" s="250">
        <f>AY18</f>
        <v>2</v>
      </c>
      <c r="DA18" s="250">
        <f>SUM(DB18:DG18)</f>
        <v>1441</v>
      </c>
      <c r="DB18" s="250">
        <f>BL18</f>
        <v>0</v>
      </c>
      <c r="DC18" s="250">
        <f>BM18</f>
        <v>1082</v>
      </c>
      <c r="DD18" s="250">
        <f>BN18</f>
        <v>159</v>
      </c>
      <c r="DE18" s="250">
        <f>BO18</f>
        <v>28</v>
      </c>
      <c r="DF18" s="250">
        <f>BP18</f>
        <v>89</v>
      </c>
      <c r="DG18" s="250">
        <f>BQ18</f>
        <v>83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304</v>
      </c>
      <c r="B19" s="203" t="s">
        <v>328</v>
      </c>
      <c r="C19" s="202" t="s">
        <v>329</v>
      </c>
      <c r="D19" s="250">
        <f>SUM(E19,AD19,BC19)</f>
        <v>5038</v>
      </c>
      <c r="E19" s="250">
        <f>SUM(F19,J19,N19,R19,V19,Z19)</f>
        <v>3135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2680</v>
      </c>
      <c r="K19" s="250">
        <v>0</v>
      </c>
      <c r="L19" s="250">
        <v>2680</v>
      </c>
      <c r="M19" s="250">
        <v>0</v>
      </c>
      <c r="N19" s="250">
        <f>SUM(O19:Q19)</f>
        <v>109</v>
      </c>
      <c r="O19" s="250">
        <v>0</v>
      </c>
      <c r="P19" s="250">
        <v>109</v>
      </c>
      <c r="Q19" s="250">
        <v>0</v>
      </c>
      <c r="R19" s="250">
        <f>SUM(S19:U19)</f>
        <v>270</v>
      </c>
      <c r="S19" s="250">
        <v>0</v>
      </c>
      <c r="T19" s="250">
        <v>270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76</v>
      </c>
      <c r="AA19" s="250">
        <v>0</v>
      </c>
      <c r="AB19" s="250">
        <v>76</v>
      </c>
      <c r="AC19" s="250">
        <v>0</v>
      </c>
      <c r="AD19" s="250">
        <f>SUM(AE19,AI19,AM19,AQ19,AU19,AY19)</f>
        <v>1296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1037</v>
      </c>
      <c r="AJ19" s="250">
        <v>0</v>
      </c>
      <c r="AK19" s="250">
        <v>0</v>
      </c>
      <c r="AL19" s="250">
        <v>1037</v>
      </c>
      <c r="AM19" s="250">
        <f>SUM(AN19:AP19)</f>
        <v>78</v>
      </c>
      <c r="AN19" s="250">
        <v>0</v>
      </c>
      <c r="AO19" s="250">
        <v>0</v>
      </c>
      <c r="AP19" s="250">
        <v>78</v>
      </c>
      <c r="AQ19" s="250">
        <f>SUM(AR19:AT19)</f>
        <v>155</v>
      </c>
      <c r="AR19" s="250">
        <v>0</v>
      </c>
      <c r="AS19" s="250">
        <v>0</v>
      </c>
      <c r="AT19" s="250">
        <v>155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26</v>
      </c>
      <c r="AZ19" s="250">
        <v>0</v>
      </c>
      <c r="BA19" s="250">
        <v>0</v>
      </c>
      <c r="BB19" s="250">
        <v>26</v>
      </c>
      <c r="BC19" s="250">
        <f>SUM(BD19,BK19)</f>
        <v>607</v>
      </c>
      <c r="BD19" s="250">
        <f>SUM(BE19:BJ19)</f>
        <v>244</v>
      </c>
      <c r="BE19" s="250">
        <v>0</v>
      </c>
      <c r="BF19" s="250">
        <v>70</v>
      </c>
      <c r="BG19" s="250">
        <v>12</v>
      </c>
      <c r="BH19" s="250">
        <v>4</v>
      </c>
      <c r="BI19" s="250">
        <v>0</v>
      </c>
      <c r="BJ19" s="250">
        <v>158</v>
      </c>
      <c r="BK19" s="250">
        <f>SUM(BL19:BQ19)</f>
        <v>363</v>
      </c>
      <c r="BL19" s="250">
        <v>0</v>
      </c>
      <c r="BM19" s="250">
        <v>290</v>
      </c>
      <c r="BN19" s="250">
        <v>44</v>
      </c>
      <c r="BO19" s="250">
        <v>22</v>
      </c>
      <c r="BP19" s="250"/>
      <c r="BQ19" s="250">
        <v>7</v>
      </c>
      <c r="BR19" s="250">
        <f>SUM(BY19,CF19)</f>
        <v>3379</v>
      </c>
      <c r="BS19" s="250">
        <f>SUM(BZ19,CG19)</f>
        <v>0</v>
      </c>
      <c r="BT19" s="250">
        <f>SUM(CA19,CH19)</f>
        <v>2750</v>
      </c>
      <c r="BU19" s="250">
        <f>SUM(CB19,CI19)</f>
        <v>121</v>
      </c>
      <c r="BV19" s="250">
        <f>SUM(CC19,CJ19)</f>
        <v>274</v>
      </c>
      <c r="BW19" s="250">
        <f>SUM(CD19,CK19)</f>
        <v>0</v>
      </c>
      <c r="BX19" s="250">
        <f>SUM(CE19,CL19)</f>
        <v>234</v>
      </c>
      <c r="BY19" s="250">
        <f>SUM(BZ19:CE19)</f>
        <v>3135</v>
      </c>
      <c r="BZ19" s="250">
        <f>F19</f>
        <v>0</v>
      </c>
      <c r="CA19" s="250">
        <f>J19</f>
        <v>2680</v>
      </c>
      <c r="CB19" s="250">
        <f>N19</f>
        <v>109</v>
      </c>
      <c r="CC19" s="250">
        <f>R19</f>
        <v>270</v>
      </c>
      <c r="CD19" s="250">
        <f>V19</f>
        <v>0</v>
      </c>
      <c r="CE19" s="250">
        <f>Z19</f>
        <v>76</v>
      </c>
      <c r="CF19" s="250">
        <f>SUM(CG19:CL19)</f>
        <v>244</v>
      </c>
      <c r="CG19" s="250">
        <f>BE19</f>
        <v>0</v>
      </c>
      <c r="CH19" s="250">
        <f>BF19</f>
        <v>70</v>
      </c>
      <c r="CI19" s="250">
        <f>BG19</f>
        <v>12</v>
      </c>
      <c r="CJ19" s="250">
        <f>BH19</f>
        <v>4</v>
      </c>
      <c r="CK19" s="250">
        <f>BI19</f>
        <v>0</v>
      </c>
      <c r="CL19" s="250">
        <f>BJ19</f>
        <v>158</v>
      </c>
      <c r="CM19" s="250">
        <f>SUM(CT19,DA19)</f>
        <v>1659</v>
      </c>
      <c r="CN19" s="250">
        <f>SUM(CU19,DB19)</f>
        <v>0</v>
      </c>
      <c r="CO19" s="250">
        <f>SUM(CV19,DC19)</f>
        <v>1327</v>
      </c>
      <c r="CP19" s="250">
        <f>SUM(CW19,DD19)</f>
        <v>122</v>
      </c>
      <c r="CQ19" s="250">
        <f>SUM(CX19,DE19)</f>
        <v>177</v>
      </c>
      <c r="CR19" s="250">
        <f>SUM(CY19,DF19)</f>
        <v>0</v>
      </c>
      <c r="CS19" s="250">
        <f>SUM(CZ19,DG19)</f>
        <v>33</v>
      </c>
      <c r="CT19" s="250">
        <f>SUM(CU19:CZ19)</f>
        <v>1296</v>
      </c>
      <c r="CU19" s="250">
        <f>AE19</f>
        <v>0</v>
      </c>
      <c r="CV19" s="250">
        <f>AI19</f>
        <v>1037</v>
      </c>
      <c r="CW19" s="250">
        <f>AM19</f>
        <v>78</v>
      </c>
      <c r="CX19" s="250">
        <f>AQ19</f>
        <v>155</v>
      </c>
      <c r="CY19" s="250">
        <f>AU19</f>
        <v>0</v>
      </c>
      <c r="CZ19" s="250">
        <f>AY19</f>
        <v>26</v>
      </c>
      <c r="DA19" s="250">
        <f>SUM(DB19:DG19)</f>
        <v>363</v>
      </c>
      <c r="DB19" s="250">
        <f>BL19</f>
        <v>0</v>
      </c>
      <c r="DC19" s="250">
        <f>BM19</f>
        <v>290</v>
      </c>
      <c r="DD19" s="250">
        <f>BN19</f>
        <v>44</v>
      </c>
      <c r="DE19" s="250">
        <f>BO19</f>
        <v>22</v>
      </c>
      <c r="DF19" s="250">
        <f>BP19</f>
        <v>0</v>
      </c>
      <c r="DG19" s="250">
        <f>BQ19</f>
        <v>7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304</v>
      </c>
      <c r="B20" s="203" t="s">
        <v>330</v>
      </c>
      <c r="C20" s="202" t="s">
        <v>331</v>
      </c>
      <c r="D20" s="250">
        <f>SUM(E20,AD20,BC20)</f>
        <v>10069</v>
      </c>
      <c r="E20" s="250">
        <f>SUM(F20,J20,N20,R20,V20,Z20)</f>
        <v>6023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4698</v>
      </c>
      <c r="K20" s="250">
        <v>0</v>
      </c>
      <c r="L20" s="250">
        <v>4698</v>
      </c>
      <c r="M20" s="250">
        <v>0</v>
      </c>
      <c r="N20" s="250">
        <f>SUM(O20:Q20)</f>
        <v>254</v>
      </c>
      <c r="O20" s="250">
        <v>0</v>
      </c>
      <c r="P20" s="250">
        <v>254</v>
      </c>
      <c r="Q20" s="250">
        <v>0</v>
      </c>
      <c r="R20" s="250">
        <f>SUM(S20:U20)</f>
        <v>1062</v>
      </c>
      <c r="S20" s="250">
        <v>0</v>
      </c>
      <c r="T20" s="250">
        <v>1062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9</v>
      </c>
      <c r="AA20" s="250">
        <v>0</v>
      </c>
      <c r="AB20" s="250">
        <v>9</v>
      </c>
      <c r="AC20" s="250">
        <v>0</v>
      </c>
      <c r="AD20" s="250">
        <f>SUM(AE20,AI20,AM20,AQ20,AU20,AY20)</f>
        <v>2789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2756</v>
      </c>
      <c r="AJ20" s="250">
        <v>0</v>
      </c>
      <c r="AK20" s="250">
        <v>0</v>
      </c>
      <c r="AL20" s="250">
        <v>2756</v>
      </c>
      <c r="AM20" s="250">
        <f>SUM(AN20:AP20)</f>
        <v>33</v>
      </c>
      <c r="AN20" s="250">
        <v>0</v>
      </c>
      <c r="AO20" s="250">
        <v>0</v>
      </c>
      <c r="AP20" s="250">
        <v>33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1257</v>
      </c>
      <c r="BD20" s="250">
        <f>SUM(BE20:BJ20)</f>
        <v>760</v>
      </c>
      <c r="BE20" s="250">
        <v>0</v>
      </c>
      <c r="BF20" s="250">
        <v>630</v>
      </c>
      <c r="BG20" s="250">
        <v>130</v>
      </c>
      <c r="BH20" s="250">
        <v>0</v>
      </c>
      <c r="BI20" s="250">
        <v>0</v>
      </c>
      <c r="BJ20" s="250">
        <v>0</v>
      </c>
      <c r="BK20" s="250">
        <f>SUM(BL20:BQ20)</f>
        <v>497</v>
      </c>
      <c r="BL20" s="250">
        <v>0</v>
      </c>
      <c r="BM20" s="250">
        <v>344</v>
      </c>
      <c r="BN20" s="250">
        <v>153</v>
      </c>
      <c r="BO20" s="250">
        <v>0</v>
      </c>
      <c r="BP20" s="250">
        <v>0</v>
      </c>
      <c r="BQ20" s="250">
        <v>0</v>
      </c>
      <c r="BR20" s="250">
        <f>SUM(BY20,CF20)</f>
        <v>6783</v>
      </c>
      <c r="BS20" s="250">
        <f>SUM(BZ20,CG20)</f>
        <v>0</v>
      </c>
      <c r="BT20" s="250">
        <f>SUM(CA20,CH20)</f>
        <v>5328</v>
      </c>
      <c r="BU20" s="250">
        <f>SUM(CB20,CI20)</f>
        <v>384</v>
      </c>
      <c r="BV20" s="250">
        <f>SUM(CC20,CJ20)</f>
        <v>1062</v>
      </c>
      <c r="BW20" s="250">
        <f>SUM(CD20,CK20)</f>
        <v>0</v>
      </c>
      <c r="BX20" s="250">
        <f>SUM(CE20,CL20)</f>
        <v>9</v>
      </c>
      <c r="BY20" s="250">
        <f>SUM(BZ20:CE20)</f>
        <v>6023</v>
      </c>
      <c r="BZ20" s="250">
        <f>F20</f>
        <v>0</v>
      </c>
      <c r="CA20" s="250">
        <f>J20</f>
        <v>4698</v>
      </c>
      <c r="CB20" s="250">
        <f>N20</f>
        <v>254</v>
      </c>
      <c r="CC20" s="250">
        <f>R20</f>
        <v>1062</v>
      </c>
      <c r="CD20" s="250">
        <f>V20</f>
        <v>0</v>
      </c>
      <c r="CE20" s="250">
        <f>Z20</f>
        <v>9</v>
      </c>
      <c r="CF20" s="250">
        <f>SUM(CG20:CL20)</f>
        <v>760</v>
      </c>
      <c r="CG20" s="250">
        <f>BE20</f>
        <v>0</v>
      </c>
      <c r="CH20" s="250">
        <f>BF20</f>
        <v>630</v>
      </c>
      <c r="CI20" s="250">
        <f>BG20</f>
        <v>130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3286</v>
      </c>
      <c r="CN20" s="250">
        <f>SUM(CU20,DB20)</f>
        <v>0</v>
      </c>
      <c r="CO20" s="250">
        <f>SUM(CV20,DC20)</f>
        <v>3100</v>
      </c>
      <c r="CP20" s="250">
        <f>SUM(CW20,DD20)</f>
        <v>186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2789</v>
      </c>
      <c r="CU20" s="250">
        <f>AE20</f>
        <v>0</v>
      </c>
      <c r="CV20" s="250">
        <f>AI20</f>
        <v>2756</v>
      </c>
      <c r="CW20" s="250">
        <f>AM20</f>
        <v>33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497</v>
      </c>
      <c r="DB20" s="250">
        <f>BL20</f>
        <v>0</v>
      </c>
      <c r="DC20" s="250">
        <f>BM20</f>
        <v>344</v>
      </c>
      <c r="DD20" s="250">
        <f>BN20</f>
        <v>153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304</v>
      </c>
      <c r="B21" s="203" t="s">
        <v>332</v>
      </c>
      <c r="C21" s="202" t="s">
        <v>333</v>
      </c>
      <c r="D21" s="250">
        <f>SUM(E21,AD21,BC21)</f>
        <v>3686</v>
      </c>
      <c r="E21" s="250">
        <f>SUM(F21,J21,N21,R21,V21,Z21)</f>
        <v>3421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2894</v>
      </c>
      <c r="K21" s="250">
        <v>0</v>
      </c>
      <c r="L21" s="250">
        <v>2894</v>
      </c>
      <c r="M21" s="250">
        <v>0</v>
      </c>
      <c r="N21" s="250">
        <f>SUM(O21:Q21)</f>
        <v>294</v>
      </c>
      <c r="O21" s="250">
        <v>0</v>
      </c>
      <c r="P21" s="250">
        <v>294</v>
      </c>
      <c r="Q21" s="250">
        <v>0</v>
      </c>
      <c r="R21" s="250">
        <f>SUM(S21:U21)</f>
        <v>213</v>
      </c>
      <c r="S21" s="250">
        <v>0</v>
      </c>
      <c r="T21" s="250">
        <v>213</v>
      </c>
      <c r="U21" s="250">
        <v>0</v>
      </c>
      <c r="V21" s="250">
        <f>SUM(W21:Y21)</f>
        <v>6</v>
      </c>
      <c r="W21" s="250">
        <v>0</v>
      </c>
      <c r="X21" s="250">
        <v>6</v>
      </c>
      <c r="Y21" s="250">
        <v>0</v>
      </c>
      <c r="Z21" s="250">
        <f>SUM(AA21:AC21)</f>
        <v>14</v>
      </c>
      <c r="AA21" s="250">
        <v>0</v>
      </c>
      <c r="AB21" s="250">
        <v>14</v>
      </c>
      <c r="AC21" s="250">
        <v>0</v>
      </c>
      <c r="AD21" s="250">
        <f>SUM(AE21,AI21,AM21,AQ21,AU21,AY21)</f>
        <v>124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124</v>
      </c>
      <c r="AJ21" s="250">
        <v>0</v>
      </c>
      <c r="AK21" s="250">
        <v>124</v>
      </c>
      <c r="AL21" s="250"/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141</v>
      </c>
      <c r="BD21" s="250">
        <f>SUM(BE21:BJ21)</f>
        <v>25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25</v>
      </c>
      <c r="BK21" s="250">
        <f>SUM(BL21:BQ21)</f>
        <v>116</v>
      </c>
      <c r="BL21" s="250">
        <v>0</v>
      </c>
      <c r="BM21" s="250">
        <v>116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3446</v>
      </c>
      <c r="BS21" s="250">
        <f>SUM(BZ21,CG21)</f>
        <v>0</v>
      </c>
      <c r="BT21" s="250">
        <f>SUM(CA21,CH21)</f>
        <v>2894</v>
      </c>
      <c r="BU21" s="250">
        <f>SUM(CB21,CI21)</f>
        <v>294</v>
      </c>
      <c r="BV21" s="250">
        <f>SUM(CC21,CJ21)</f>
        <v>213</v>
      </c>
      <c r="BW21" s="250">
        <f>SUM(CD21,CK21)</f>
        <v>6</v>
      </c>
      <c r="BX21" s="250">
        <f>SUM(CE21,CL21)</f>
        <v>39</v>
      </c>
      <c r="BY21" s="250">
        <f>SUM(BZ21:CE21)</f>
        <v>3421</v>
      </c>
      <c r="BZ21" s="250">
        <f>F21</f>
        <v>0</v>
      </c>
      <c r="CA21" s="250">
        <f>J21</f>
        <v>2894</v>
      </c>
      <c r="CB21" s="250">
        <f>N21</f>
        <v>294</v>
      </c>
      <c r="CC21" s="250">
        <f>R21</f>
        <v>213</v>
      </c>
      <c r="CD21" s="250">
        <f>V21</f>
        <v>6</v>
      </c>
      <c r="CE21" s="250">
        <f>Z21</f>
        <v>14</v>
      </c>
      <c r="CF21" s="250">
        <f>SUM(CG21:CL21)</f>
        <v>25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25</v>
      </c>
      <c r="CM21" s="250">
        <f>SUM(CT21,DA21)</f>
        <v>240</v>
      </c>
      <c r="CN21" s="250">
        <f>SUM(CU21,DB21)</f>
        <v>0</v>
      </c>
      <c r="CO21" s="250">
        <f>SUM(CV21,DC21)</f>
        <v>240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124</v>
      </c>
      <c r="CU21" s="250">
        <f>AE21</f>
        <v>0</v>
      </c>
      <c r="CV21" s="250">
        <f>AI21</f>
        <v>124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116</v>
      </c>
      <c r="DB21" s="250">
        <f>BL21</f>
        <v>0</v>
      </c>
      <c r="DC21" s="250">
        <f>BM21</f>
        <v>116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80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304</v>
      </c>
      <c r="B22" s="203" t="s">
        <v>334</v>
      </c>
      <c r="C22" s="202" t="s">
        <v>335</v>
      </c>
      <c r="D22" s="250">
        <f>SUM(E22,AD22,BC22)</f>
        <v>3244</v>
      </c>
      <c r="E22" s="250">
        <f>SUM(F22,J22,N22,R22,V22,Z22)</f>
        <v>3032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2425</v>
      </c>
      <c r="K22" s="250">
        <v>0</v>
      </c>
      <c r="L22" s="250">
        <v>2425</v>
      </c>
      <c r="M22" s="250">
        <v>0</v>
      </c>
      <c r="N22" s="250">
        <f>SUM(O22:Q22)</f>
        <v>185</v>
      </c>
      <c r="O22" s="250">
        <v>0</v>
      </c>
      <c r="P22" s="250">
        <v>185</v>
      </c>
      <c r="Q22" s="250">
        <v>0</v>
      </c>
      <c r="R22" s="250">
        <f>SUM(S22:U22)</f>
        <v>348</v>
      </c>
      <c r="S22" s="250">
        <v>0</v>
      </c>
      <c r="T22" s="250">
        <v>348</v>
      </c>
      <c r="U22" s="250">
        <v>0</v>
      </c>
      <c r="V22" s="250">
        <f>SUM(W22:Y22)</f>
        <v>62</v>
      </c>
      <c r="W22" s="250">
        <v>0</v>
      </c>
      <c r="X22" s="250">
        <v>62</v>
      </c>
      <c r="Y22" s="250">
        <v>0</v>
      </c>
      <c r="Z22" s="250">
        <f>SUM(AA22:AC22)</f>
        <v>12</v>
      </c>
      <c r="AA22" s="250">
        <v>0</v>
      </c>
      <c r="AB22" s="250">
        <v>12</v>
      </c>
      <c r="AC22" s="250">
        <v>0</v>
      </c>
      <c r="AD22" s="250">
        <f>SUM(AE22,AI22,AM22,AQ22,AU22,AY22)</f>
        <v>180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180</v>
      </c>
      <c r="AJ22" s="250">
        <v>0</v>
      </c>
      <c r="AK22" s="250">
        <v>0</v>
      </c>
      <c r="AL22" s="250">
        <v>180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32</v>
      </c>
      <c r="BD22" s="250">
        <f>SUM(BE22:BJ22)</f>
        <v>32</v>
      </c>
      <c r="BE22" s="250">
        <v>0</v>
      </c>
      <c r="BF22" s="250">
        <v>5</v>
      </c>
      <c r="BG22" s="250">
        <v>0</v>
      </c>
      <c r="BH22" s="250">
        <v>0</v>
      </c>
      <c r="BI22" s="250">
        <v>0</v>
      </c>
      <c r="BJ22" s="250">
        <v>27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3064</v>
      </c>
      <c r="BS22" s="250">
        <f>SUM(BZ22,CG22)</f>
        <v>0</v>
      </c>
      <c r="BT22" s="250">
        <f>SUM(CA22,CH22)</f>
        <v>2430</v>
      </c>
      <c r="BU22" s="250">
        <f>SUM(CB22,CI22)</f>
        <v>185</v>
      </c>
      <c r="BV22" s="250">
        <f>SUM(CC22,CJ22)</f>
        <v>348</v>
      </c>
      <c r="BW22" s="250">
        <f>SUM(CD22,CK22)</f>
        <v>62</v>
      </c>
      <c r="BX22" s="250">
        <f>SUM(CE22,CL22)</f>
        <v>39</v>
      </c>
      <c r="BY22" s="250">
        <f>SUM(BZ22:CE22)</f>
        <v>3032</v>
      </c>
      <c r="BZ22" s="250">
        <f>F22</f>
        <v>0</v>
      </c>
      <c r="CA22" s="250">
        <f>J22</f>
        <v>2425</v>
      </c>
      <c r="CB22" s="250">
        <f>N22</f>
        <v>185</v>
      </c>
      <c r="CC22" s="250">
        <f>R22</f>
        <v>348</v>
      </c>
      <c r="CD22" s="250">
        <f>V22</f>
        <v>62</v>
      </c>
      <c r="CE22" s="250">
        <f>Z22</f>
        <v>12</v>
      </c>
      <c r="CF22" s="250">
        <f>SUM(CG22:CL22)</f>
        <v>32</v>
      </c>
      <c r="CG22" s="250">
        <f>BE22</f>
        <v>0</v>
      </c>
      <c r="CH22" s="250">
        <f>BF22</f>
        <v>5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27</v>
      </c>
      <c r="CM22" s="250">
        <f>SUM(CT22,DA22)</f>
        <v>180</v>
      </c>
      <c r="CN22" s="250">
        <f>SUM(CU22,DB22)</f>
        <v>0</v>
      </c>
      <c r="CO22" s="250">
        <f>SUM(CV22,DC22)</f>
        <v>180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180</v>
      </c>
      <c r="CU22" s="250">
        <f>AE22</f>
        <v>0</v>
      </c>
      <c r="CV22" s="250">
        <f>AI22</f>
        <v>180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304</v>
      </c>
      <c r="B23" s="203" t="s">
        <v>336</v>
      </c>
      <c r="C23" s="202" t="s">
        <v>337</v>
      </c>
      <c r="D23" s="250">
        <f>SUM(E23,AD23,BC23)</f>
        <v>5890</v>
      </c>
      <c r="E23" s="250">
        <f>SUM(F23,J23,N23,R23,V23,Z23)</f>
        <v>3830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3382</v>
      </c>
      <c r="K23" s="250">
        <v>0</v>
      </c>
      <c r="L23" s="250">
        <v>3382</v>
      </c>
      <c r="M23" s="250">
        <v>0</v>
      </c>
      <c r="N23" s="250">
        <f>SUM(O23:Q23)</f>
        <v>147</v>
      </c>
      <c r="O23" s="250">
        <v>0</v>
      </c>
      <c r="P23" s="250">
        <v>147</v>
      </c>
      <c r="Q23" s="250">
        <v>0</v>
      </c>
      <c r="R23" s="250">
        <f>SUM(S23:U23)</f>
        <v>294</v>
      </c>
      <c r="S23" s="250">
        <v>0</v>
      </c>
      <c r="T23" s="250">
        <v>294</v>
      </c>
      <c r="U23" s="250">
        <v>0</v>
      </c>
      <c r="V23" s="250">
        <f>SUM(W23:Y23)</f>
        <v>6</v>
      </c>
      <c r="W23" s="250">
        <v>0</v>
      </c>
      <c r="X23" s="250">
        <v>6</v>
      </c>
      <c r="Y23" s="250">
        <v>0</v>
      </c>
      <c r="Z23" s="250">
        <f>SUM(AA23:AC23)</f>
        <v>1</v>
      </c>
      <c r="AA23" s="250">
        <v>0</v>
      </c>
      <c r="AB23" s="250">
        <v>1</v>
      </c>
      <c r="AC23" s="250">
        <v>0</v>
      </c>
      <c r="AD23" s="250">
        <f>SUM(AE23,AI23,AM23,AQ23,AU23,AY23)</f>
        <v>1196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1169</v>
      </c>
      <c r="AJ23" s="250">
        <v>0</v>
      </c>
      <c r="AK23" s="250">
        <v>0</v>
      </c>
      <c r="AL23" s="250">
        <v>1169</v>
      </c>
      <c r="AM23" s="250">
        <f>SUM(AN23:AP23)</f>
        <v>4</v>
      </c>
      <c r="AN23" s="250">
        <v>0</v>
      </c>
      <c r="AO23" s="250">
        <v>0</v>
      </c>
      <c r="AP23" s="250">
        <v>4</v>
      </c>
      <c r="AQ23" s="250">
        <f>SUM(AR23:AT23)</f>
        <v>20</v>
      </c>
      <c r="AR23" s="250">
        <v>0</v>
      </c>
      <c r="AS23" s="250">
        <v>0</v>
      </c>
      <c r="AT23" s="250">
        <v>20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3</v>
      </c>
      <c r="AZ23" s="250">
        <v>0</v>
      </c>
      <c r="BA23" s="250">
        <v>0</v>
      </c>
      <c r="BB23" s="250">
        <v>3</v>
      </c>
      <c r="BC23" s="250">
        <f>SUM(BD23,BK23)</f>
        <v>864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864</v>
      </c>
      <c r="BL23" s="250">
        <v>0</v>
      </c>
      <c r="BM23" s="250">
        <v>689</v>
      </c>
      <c r="BN23" s="250">
        <v>66</v>
      </c>
      <c r="BO23" s="250">
        <v>11</v>
      </c>
      <c r="BP23" s="250">
        <v>57</v>
      </c>
      <c r="BQ23" s="250">
        <v>41</v>
      </c>
      <c r="BR23" s="250">
        <f>SUM(BY23,CF23)</f>
        <v>3830</v>
      </c>
      <c r="BS23" s="250">
        <f>SUM(BZ23,CG23)</f>
        <v>0</v>
      </c>
      <c r="BT23" s="250">
        <f>SUM(CA23,CH23)</f>
        <v>3382</v>
      </c>
      <c r="BU23" s="250">
        <f>SUM(CB23,CI23)</f>
        <v>147</v>
      </c>
      <c r="BV23" s="250">
        <f>SUM(CC23,CJ23)</f>
        <v>294</v>
      </c>
      <c r="BW23" s="250">
        <f>SUM(CD23,CK23)</f>
        <v>6</v>
      </c>
      <c r="BX23" s="250">
        <f>SUM(CE23,CL23)</f>
        <v>1</v>
      </c>
      <c r="BY23" s="250">
        <f>SUM(BZ23:CE23)</f>
        <v>3830</v>
      </c>
      <c r="BZ23" s="250">
        <f>F23</f>
        <v>0</v>
      </c>
      <c r="CA23" s="250">
        <f>J23</f>
        <v>3382</v>
      </c>
      <c r="CB23" s="250">
        <f>N23</f>
        <v>147</v>
      </c>
      <c r="CC23" s="250">
        <f>R23</f>
        <v>294</v>
      </c>
      <c r="CD23" s="250">
        <f>V23</f>
        <v>6</v>
      </c>
      <c r="CE23" s="250">
        <f>Z23</f>
        <v>1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2060</v>
      </c>
      <c r="CN23" s="250">
        <f>SUM(CU23,DB23)</f>
        <v>0</v>
      </c>
      <c r="CO23" s="250">
        <f>SUM(CV23,DC23)</f>
        <v>1858</v>
      </c>
      <c r="CP23" s="250">
        <f>SUM(CW23,DD23)</f>
        <v>70</v>
      </c>
      <c r="CQ23" s="250">
        <f>SUM(CX23,DE23)</f>
        <v>31</v>
      </c>
      <c r="CR23" s="250">
        <f>SUM(CY23,DF23)</f>
        <v>57</v>
      </c>
      <c r="CS23" s="250">
        <f>SUM(CZ23,DG23)</f>
        <v>44</v>
      </c>
      <c r="CT23" s="250">
        <f>SUM(CU23:CZ23)</f>
        <v>1196</v>
      </c>
      <c r="CU23" s="250">
        <f>AE23</f>
        <v>0</v>
      </c>
      <c r="CV23" s="250">
        <f>AI23</f>
        <v>1169</v>
      </c>
      <c r="CW23" s="250">
        <f>AM23</f>
        <v>4</v>
      </c>
      <c r="CX23" s="250">
        <f>AQ23</f>
        <v>20</v>
      </c>
      <c r="CY23" s="250">
        <f>AU23</f>
        <v>0</v>
      </c>
      <c r="CZ23" s="250">
        <f>AY23</f>
        <v>3</v>
      </c>
      <c r="DA23" s="250">
        <f>SUM(DB23:DG23)</f>
        <v>864</v>
      </c>
      <c r="DB23" s="250">
        <f>BL23</f>
        <v>0</v>
      </c>
      <c r="DC23" s="250">
        <f>BM23</f>
        <v>689</v>
      </c>
      <c r="DD23" s="250">
        <f>BN23</f>
        <v>66</v>
      </c>
      <c r="DE23" s="250">
        <f>BO23</f>
        <v>11</v>
      </c>
      <c r="DF23" s="250">
        <f>BP23</f>
        <v>57</v>
      </c>
      <c r="DG23" s="250">
        <f>BQ23</f>
        <v>41</v>
      </c>
      <c r="DH23" s="250">
        <v>31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304</v>
      </c>
      <c r="B24" s="203" t="s">
        <v>338</v>
      </c>
      <c r="C24" s="202" t="s">
        <v>339</v>
      </c>
      <c r="D24" s="250">
        <f>SUM(E24,AD24,BC24)</f>
        <v>1621</v>
      </c>
      <c r="E24" s="250">
        <f>SUM(F24,J24,N24,R24,V24,Z24)</f>
        <v>1056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962</v>
      </c>
      <c r="K24" s="250">
        <v>0</v>
      </c>
      <c r="L24" s="250">
        <v>962</v>
      </c>
      <c r="M24" s="250">
        <v>0</v>
      </c>
      <c r="N24" s="250">
        <f>SUM(O24:Q24)</f>
        <v>27</v>
      </c>
      <c r="O24" s="250">
        <v>0</v>
      </c>
      <c r="P24" s="250">
        <v>27</v>
      </c>
      <c r="Q24" s="250">
        <v>0</v>
      </c>
      <c r="R24" s="250">
        <f>SUM(S24:U24)</f>
        <v>62</v>
      </c>
      <c r="S24" s="250">
        <v>0</v>
      </c>
      <c r="T24" s="250">
        <v>62</v>
      </c>
      <c r="U24" s="250">
        <v>0</v>
      </c>
      <c r="V24" s="250">
        <f>SUM(W24:Y24)</f>
        <v>1</v>
      </c>
      <c r="W24" s="250">
        <v>0</v>
      </c>
      <c r="X24" s="250">
        <v>1</v>
      </c>
      <c r="Y24" s="250">
        <v>0</v>
      </c>
      <c r="Z24" s="250">
        <f>SUM(AA24:AC24)</f>
        <v>4</v>
      </c>
      <c r="AA24" s="250">
        <v>0</v>
      </c>
      <c r="AB24" s="250">
        <v>4</v>
      </c>
      <c r="AC24" s="250">
        <v>0</v>
      </c>
      <c r="AD24" s="250">
        <f>SUM(AE24,AI24,AM24,AQ24,AU24,AY24)</f>
        <v>454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419</v>
      </c>
      <c r="AJ24" s="250">
        <v>0</v>
      </c>
      <c r="AK24" s="250">
        <v>0</v>
      </c>
      <c r="AL24" s="250">
        <v>419</v>
      </c>
      <c r="AM24" s="250">
        <f>SUM(AN24:AP24)</f>
        <v>2</v>
      </c>
      <c r="AN24" s="250">
        <v>0</v>
      </c>
      <c r="AO24" s="250">
        <v>0</v>
      </c>
      <c r="AP24" s="250">
        <v>2</v>
      </c>
      <c r="AQ24" s="250">
        <f>SUM(AR24:AT24)</f>
        <v>22</v>
      </c>
      <c r="AR24" s="250">
        <v>0</v>
      </c>
      <c r="AS24" s="250">
        <v>0</v>
      </c>
      <c r="AT24" s="250">
        <v>22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11</v>
      </c>
      <c r="AZ24" s="250">
        <v>0</v>
      </c>
      <c r="BA24" s="250">
        <v>0</v>
      </c>
      <c r="BB24" s="250">
        <v>11</v>
      </c>
      <c r="BC24" s="250">
        <f>SUM(BD24,BK24)</f>
        <v>111</v>
      </c>
      <c r="BD24" s="250">
        <f>SUM(BE24:BJ24)</f>
        <v>93</v>
      </c>
      <c r="BE24" s="250">
        <v>0</v>
      </c>
      <c r="BF24" s="250">
        <v>31</v>
      </c>
      <c r="BG24" s="250">
        <v>7</v>
      </c>
      <c r="BH24" s="250">
        <v>11</v>
      </c>
      <c r="BI24" s="250">
        <v>0</v>
      </c>
      <c r="BJ24" s="250">
        <v>44</v>
      </c>
      <c r="BK24" s="250">
        <f>SUM(BL24:BQ24)</f>
        <v>18</v>
      </c>
      <c r="BL24" s="250">
        <v>0</v>
      </c>
      <c r="BM24" s="250">
        <v>12</v>
      </c>
      <c r="BN24" s="250">
        <v>1</v>
      </c>
      <c r="BO24" s="250">
        <v>0</v>
      </c>
      <c r="BP24" s="250">
        <v>0</v>
      </c>
      <c r="BQ24" s="250">
        <v>5</v>
      </c>
      <c r="BR24" s="250">
        <f>SUM(BY24,CF24)</f>
        <v>1149</v>
      </c>
      <c r="BS24" s="250">
        <f>SUM(BZ24,CG24)</f>
        <v>0</v>
      </c>
      <c r="BT24" s="250">
        <f>SUM(CA24,CH24)</f>
        <v>993</v>
      </c>
      <c r="BU24" s="250">
        <f>SUM(CB24,CI24)</f>
        <v>34</v>
      </c>
      <c r="BV24" s="250">
        <f>SUM(CC24,CJ24)</f>
        <v>73</v>
      </c>
      <c r="BW24" s="250">
        <f>SUM(CD24,CK24)</f>
        <v>1</v>
      </c>
      <c r="BX24" s="250">
        <f>SUM(CE24,CL24)</f>
        <v>48</v>
      </c>
      <c r="BY24" s="250">
        <f>SUM(BZ24:CE24)</f>
        <v>1056</v>
      </c>
      <c r="BZ24" s="250">
        <f>F24</f>
        <v>0</v>
      </c>
      <c r="CA24" s="250">
        <f>J24</f>
        <v>962</v>
      </c>
      <c r="CB24" s="250">
        <f>N24</f>
        <v>27</v>
      </c>
      <c r="CC24" s="250">
        <f>R24</f>
        <v>62</v>
      </c>
      <c r="CD24" s="250">
        <f>V24</f>
        <v>1</v>
      </c>
      <c r="CE24" s="250">
        <f>Z24</f>
        <v>4</v>
      </c>
      <c r="CF24" s="250">
        <f>SUM(CG24:CL24)</f>
        <v>93</v>
      </c>
      <c r="CG24" s="250">
        <f>BE24</f>
        <v>0</v>
      </c>
      <c r="CH24" s="250">
        <f>BF24</f>
        <v>31</v>
      </c>
      <c r="CI24" s="250">
        <f>BG24</f>
        <v>7</v>
      </c>
      <c r="CJ24" s="250">
        <f>BH24</f>
        <v>11</v>
      </c>
      <c r="CK24" s="250">
        <f>BI24</f>
        <v>0</v>
      </c>
      <c r="CL24" s="250">
        <f>BJ24</f>
        <v>44</v>
      </c>
      <c r="CM24" s="250">
        <f>SUM(CT24,DA24)</f>
        <v>472</v>
      </c>
      <c r="CN24" s="250">
        <f>SUM(CU24,DB24)</f>
        <v>0</v>
      </c>
      <c r="CO24" s="250">
        <f>SUM(CV24,DC24)</f>
        <v>431</v>
      </c>
      <c r="CP24" s="250">
        <f>SUM(CW24,DD24)</f>
        <v>3</v>
      </c>
      <c r="CQ24" s="250">
        <f>SUM(CX24,DE24)</f>
        <v>22</v>
      </c>
      <c r="CR24" s="250">
        <f>SUM(CY24,DF24)</f>
        <v>0</v>
      </c>
      <c r="CS24" s="250">
        <f>SUM(CZ24,DG24)</f>
        <v>16</v>
      </c>
      <c r="CT24" s="250">
        <f>SUM(CU24:CZ24)</f>
        <v>454</v>
      </c>
      <c r="CU24" s="250">
        <f>AE24</f>
        <v>0</v>
      </c>
      <c r="CV24" s="250">
        <f>AI24</f>
        <v>419</v>
      </c>
      <c r="CW24" s="250">
        <f>AM24</f>
        <v>2</v>
      </c>
      <c r="CX24" s="250">
        <f>AQ24</f>
        <v>22</v>
      </c>
      <c r="CY24" s="250">
        <f>AU24</f>
        <v>0</v>
      </c>
      <c r="CZ24" s="250">
        <f>AY24</f>
        <v>11</v>
      </c>
      <c r="DA24" s="250">
        <f>SUM(DB24:DG24)</f>
        <v>18</v>
      </c>
      <c r="DB24" s="250">
        <f>BL24</f>
        <v>0</v>
      </c>
      <c r="DC24" s="250">
        <f>BM24</f>
        <v>12</v>
      </c>
      <c r="DD24" s="250">
        <f>BN24</f>
        <v>1</v>
      </c>
      <c r="DE24" s="250">
        <f>BO24</f>
        <v>0</v>
      </c>
      <c r="DF24" s="250">
        <f>BP24</f>
        <v>0</v>
      </c>
      <c r="DG24" s="250">
        <f>BQ24</f>
        <v>5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304</v>
      </c>
      <c r="B25" s="203" t="s">
        <v>340</v>
      </c>
      <c r="C25" s="202" t="s">
        <v>341</v>
      </c>
      <c r="D25" s="250">
        <f>SUM(E25,AD25,BC25)</f>
        <v>1638</v>
      </c>
      <c r="E25" s="250">
        <f>SUM(F25,J25,N25,R25,V25,Z25)</f>
        <v>1058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938</v>
      </c>
      <c r="K25" s="250">
        <v>0</v>
      </c>
      <c r="L25" s="250">
        <v>938</v>
      </c>
      <c r="M25" s="250">
        <v>0</v>
      </c>
      <c r="N25" s="250">
        <f>SUM(O25:Q25)</f>
        <v>27</v>
      </c>
      <c r="O25" s="250">
        <v>0</v>
      </c>
      <c r="P25" s="250">
        <v>27</v>
      </c>
      <c r="Q25" s="250">
        <v>0</v>
      </c>
      <c r="R25" s="250">
        <f>SUM(S25:U25)</f>
        <v>84</v>
      </c>
      <c r="S25" s="250">
        <v>0</v>
      </c>
      <c r="T25" s="250">
        <v>84</v>
      </c>
      <c r="U25" s="250">
        <v>0</v>
      </c>
      <c r="V25" s="250">
        <f>SUM(W25:Y25)</f>
        <v>2</v>
      </c>
      <c r="W25" s="250">
        <v>0</v>
      </c>
      <c r="X25" s="250">
        <v>2</v>
      </c>
      <c r="Y25" s="250">
        <v>0</v>
      </c>
      <c r="Z25" s="250">
        <f>SUM(AA25:AC25)</f>
        <v>7</v>
      </c>
      <c r="AA25" s="250">
        <v>0</v>
      </c>
      <c r="AB25" s="250">
        <v>7</v>
      </c>
      <c r="AC25" s="250">
        <v>0</v>
      </c>
      <c r="AD25" s="250">
        <f>SUM(AE25,AI25,AM25,AQ25,AU25,AY25)</f>
        <v>428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415</v>
      </c>
      <c r="AJ25" s="250">
        <v>0</v>
      </c>
      <c r="AK25" s="250">
        <v>0</v>
      </c>
      <c r="AL25" s="250">
        <v>415</v>
      </c>
      <c r="AM25" s="250">
        <f>SUM(AN25:AP25)</f>
        <v>4</v>
      </c>
      <c r="AN25" s="250">
        <v>0</v>
      </c>
      <c r="AO25" s="250">
        <v>0</v>
      </c>
      <c r="AP25" s="250">
        <v>4</v>
      </c>
      <c r="AQ25" s="250">
        <f>SUM(AR25:AT25)</f>
        <v>7</v>
      </c>
      <c r="AR25" s="250">
        <v>0</v>
      </c>
      <c r="AS25" s="250">
        <v>0</v>
      </c>
      <c r="AT25" s="250">
        <v>7</v>
      </c>
      <c r="AU25" s="250">
        <f>SUM(AV25:AX25)</f>
        <v>1</v>
      </c>
      <c r="AV25" s="250">
        <v>0</v>
      </c>
      <c r="AW25" s="250">
        <v>0</v>
      </c>
      <c r="AX25" s="250">
        <v>1</v>
      </c>
      <c r="AY25" s="250">
        <f>SUM(AZ25:BB25)</f>
        <v>1</v>
      </c>
      <c r="AZ25" s="250">
        <v>0</v>
      </c>
      <c r="BA25" s="250">
        <v>0</v>
      </c>
      <c r="BB25" s="250">
        <v>1</v>
      </c>
      <c r="BC25" s="250">
        <f>SUM(BD25,BK25)</f>
        <v>152</v>
      </c>
      <c r="BD25" s="250">
        <f>SUM(BE25:BJ25)</f>
        <v>107</v>
      </c>
      <c r="BE25" s="250">
        <v>0</v>
      </c>
      <c r="BF25" s="250">
        <v>38</v>
      </c>
      <c r="BG25" s="250">
        <v>9</v>
      </c>
      <c r="BH25" s="250">
        <v>13</v>
      </c>
      <c r="BI25" s="250">
        <v>0</v>
      </c>
      <c r="BJ25" s="250">
        <v>47</v>
      </c>
      <c r="BK25" s="250">
        <f>SUM(BL25:BQ25)</f>
        <v>45</v>
      </c>
      <c r="BL25" s="250">
        <v>0</v>
      </c>
      <c r="BM25" s="250">
        <v>34</v>
      </c>
      <c r="BN25" s="250">
        <v>2</v>
      </c>
      <c r="BO25" s="250">
        <v>3</v>
      </c>
      <c r="BP25" s="250">
        <v>0</v>
      </c>
      <c r="BQ25" s="250">
        <v>6</v>
      </c>
      <c r="BR25" s="250">
        <f>SUM(BY25,CF25)</f>
        <v>1165</v>
      </c>
      <c r="BS25" s="250">
        <f>SUM(BZ25,CG25)</f>
        <v>0</v>
      </c>
      <c r="BT25" s="250">
        <f>SUM(CA25,CH25)</f>
        <v>976</v>
      </c>
      <c r="BU25" s="250">
        <f>SUM(CB25,CI25)</f>
        <v>36</v>
      </c>
      <c r="BV25" s="250">
        <f>SUM(CC25,CJ25)</f>
        <v>97</v>
      </c>
      <c r="BW25" s="250">
        <f>SUM(CD25,CK25)</f>
        <v>2</v>
      </c>
      <c r="BX25" s="250">
        <f>SUM(CE25,CL25)</f>
        <v>54</v>
      </c>
      <c r="BY25" s="250">
        <f>SUM(BZ25:CE25)</f>
        <v>1058</v>
      </c>
      <c r="BZ25" s="250">
        <f>F25</f>
        <v>0</v>
      </c>
      <c r="CA25" s="250">
        <f>J25</f>
        <v>938</v>
      </c>
      <c r="CB25" s="250">
        <f>N25</f>
        <v>27</v>
      </c>
      <c r="CC25" s="250">
        <f>R25</f>
        <v>84</v>
      </c>
      <c r="CD25" s="250">
        <f>V25</f>
        <v>2</v>
      </c>
      <c r="CE25" s="250">
        <f>Z25</f>
        <v>7</v>
      </c>
      <c r="CF25" s="250">
        <f>SUM(CG25:CL25)</f>
        <v>107</v>
      </c>
      <c r="CG25" s="250">
        <f>BE25</f>
        <v>0</v>
      </c>
      <c r="CH25" s="250">
        <f>BF25</f>
        <v>38</v>
      </c>
      <c r="CI25" s="250">
        <f>BG25</f>
        <v>9</v>
      </c>
      <c r="CJ25" s="250">
        <f>BH25</f>
        <v>13</v>
      </c>
      <c r="CK25" s="250">
        <f>BI25</f>
        <v>0</v>
      </c>
      <c r="CL25" s="250">
        <f>BJ25</f>
        <v>47</v>
      </c>
      <c r="CM25" s="250">
        <f>SUM(CT25,DA25)</f>
        <v>473</v>
      </c>
      <c r="CN25" s="250">
        <f>SUM(CU25,DB25)</f>
        <v>0</v>
      </c>
      <c r="CO25" s="250">
        <f>SUM(CV25,DC25)</f>
        <v>449</v>
      </c>
      <c r="CP25" s="250">
        <f>SUM(CW25,DD25)</f>
        <v>6</v>
      </c>
      <c r="CQ25" s="250">
        <f>SUM(CX25,DE25)</f>
        <v>10</v>
      </c>
      <c r="CR25" s="250">
        <f>SUM(CY25,DF25)</f>
        <v>1</v>
      </c>
      <c r="CS25" s="250">
        <f>SUM(CZ25,DG25)</f>
        <v>7</v>
      </c>
      <c r="CT25" s="250">
        <f>SUM(CU25:CZ25)</f>
        <v>428</v>
      </c>
      <c r="CU25" s="250">
        <f>AE25</f>
        <v>0</v>
      </c>
      <c r="CV25" s="250">
        <f>AI25</f>
        <v>415</v>
      </c>
      <c r="CW25" s="250">
        <f>AM25</f>
        <v>4</v>
      </c>
      <c r="CX25" s="250">
        <f>AQ25</f>
        <v>7</v>
      </c>
      <c r="CY25" s="250">
        <f>AU25</f>
        <v>1</v>
      </c>
      <c r="CZ25" s="250">
        <f>AY25</f>
        <v>1</v>
      </c>
      <c r="DA25" s="250">
        <f>SUM(DB25:DG25)</f>
        <v>45</v>
      </c>
      <c r="DB25" s="250">
        <f>BL25</f>
        <v>0</v>
      </c>
      <c r="DC25" s="250">
        <f>BM25</f>
        <v>34</v>
      </c>
      <c r="DD25" s="250">
        <f>BN25</f>
        <v>2</v>
      </c>
      <c r="DE25" s="250">
        <f>BO25</f>
        <v>3</v>
      </c>
      <c r="DF25" s="250">
        <f>BP25</f>
        <v>0</v>
      </c>
      <c r="DG25" s="250">
        <f>BQ25</f>
        <v>6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304</v>
      </c>
      <c r="B26" s="203" t="s">
        <v>342</v>
      </c>
      <c r="C26" s="202" t="s">
        <v>343</v>
      </c>
      <c r="D26" s="250">
        <f>SUM(E26,AD26,BC26)</f>
        <v>2031</v>
      </c>
      <c r="E26" s="250">
        <f>SUM(F26,J26,N26,R26,V26,Z26)</f>
        <v>1348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1229</v>
      </c>
      <c r="K26" s="250">
        <v>0</v>
      </c>
      <c r="L26" s="250">
        <v>1229</v>
      </c>
      <c r="M26" s="250">
        <v>0</v>
      </c>
      <c r="N26" s="250">
        <f>SUM(O26:Q26)</f>
        <v>27</v>
      </c>
      <c r="O26" s="250">
        <v>0</v>
      </c>
      <c r="P26" s="250">
        <v>27</v>
      </c>
      <c r="Q26" s="250">
        <v>0</v>
      </c>
      <c r="R26" s="250">
        <f>SUM(S26:U26)</f>
        <v>89</v>
      </c>
      <c r="S26" s="250">
        <v>0</v>
      </c>
      <c r="T26" s="250">
        <v>89</v>
      </c>
      <c r="U26" s="250">
        <v>0</v>
      </c>
      <c r="V26" s="250">
        <f>SUM(W26:Y26)</f>
        <v>1</v>
      </c>
      <c r="W26" s="250">
        <v>0</v>
      </c>
      <c r="X26" s="250">
        <v>1</v>
      </c>
      <c r="Y26" s="250">
        <v>0</v>
      </c>
      <c r="Z26" s="250">
        <f>SUM(AA26:AC26)</f>
        <v>2</v>
      </c>
      <c r="AA26" s="250">
        <v>0</v>
      </c>
      <c r="AB26" s="250">
        <v>2</v>
      </c>
      <c r="AC26" s="250">
        <v>0</v>
      </c>
      <c r="AD26" s="250">
        <f>SUM(AE26,AI26,AM26,AQ26,AU26,AY26)</f>
        <v>455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445</v>
      </c>
      <c r="AJ26" s="250">
        <v>0</v>
      </c>
      <c r="AK26" s="250">
        <v>0</v>
      </c>
      <c r="AL26" s="250">
        <v>445</v>
      </c>
      <c r="AM26" s="250">
        <f>SUM(AN26:AP26)</f>
        <v>7</v>
      </c>
      <c r="AN26" s="250">
        <v>0</v>
      </c>
      <c r="AO26" s="250">
        <v>0</v>
      </c>
      <c r="AP26" s="250">
        <v>7</v>
      </c>
      <c r="AQ26" s="250">
        <f>SUM(AR26:AT26)</f>
        <v>1</v>
      </c>
      <c r="AR26" s="250">
        <v>0</v>
      </c>
      <c r="AS26" s="250">
        <v>0</v>
      </c>
      <c r="AT26" s="250">
        <v>1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2</v>
      </c>
      <c r="AZ26" s="250">
        <v>0</v>
      </c>
      <c r="BA26" s="250">
        <v>0</v>
      </c>
      <c r="BB26" s="250">
        <v>2</v>
      </c>
      <c r="BC26" s="250">
        <f>SUM(BD26,BK26)</f>
        <v>228</v>
      </c>
      <c r="BD26" s="250">
        <f>SUM(BE26:BJ26)</f>
        <v>131</v>
      </c>
      <c r="BE26" s="250">
        <v>0</v>
      </c>
      <c r="BF26" s="250">
        <v>58</v>
      </c>
      <c r="BG26" s="250">
        <v>12</v>
      </c>
      <c r="BH26" s="250">
        <v>15</v>
      </c>
      <c r="BI26" s="250">
        <v>0</v>
      </c>
      <c r="BJ26" s="250">
        <v>46</v>
      </c>
      <c r="BK26" s="250">
        <f>SUM(BL26:BQ26)</f>
        <v>97</v>
      </c>
      <c r="BL26" s="250">
        <v>0</v>
      </c>
      <c r="BM26" s="250">
        <v>83</v>
      </c>
      <c r="BN26" s="250">
        <v>2</v>
      </c>
      <c r="BO26" s="250">
        <v>1</v>
      </c>
      <c r="BP26" s="250">
        <v>0</v>
      </c>
      <c r="BQ26" s="250">
        <v>11</v>
      </c>
      <c r="BR26" s="250">
        <f>SUM(BY26,CF26)</f>
        <v>1479</v>
      </c>
      <c r="BS26" s="250">
        <f>SUM(BZ26,CG26)</f>
        <v>0</v>
      </c>
      <c r="BT26" s="250">
        <f>SUM(CA26,CH26)</f>
        <v>1287</v>
      </c>
      <c r="BU26" s="250">
        <f>SUM(CB26,CI26)</f>
        <v>39</v>
      </c>
      <c r="BV26" s="250">
        <f>SUM(CC26,CJ26)</f>
        <v>104</v>
      </c>
      <c r="BW26" s="250">
        <f>SUM(CD26,CK26)</f>
        <v>1</v>
      </c>
      <c r="BX26" s="250">
        <f>SUM(CE26,CL26)</f>
        <v>48</v>
      </c>
      <c r="BY26" s="250">
        <f>SUM(BZ26:CE26)</f>
        <v>1348</v>
      </c>
      <c r="BZ26" s="250">
        <f>F26</f>
        <v>0</v>
      </c>
      <c r="CA26" s="250">
        <f>J26</f>
        <v>1229</v>
      </c>
      <c r="CB26" s="250">
        <f>N26</f>
        <v>27</v>
      </c>
      <c r="CC26" s="250">
        <f>R26</f>
        <v>89</v>
      </c>
      <c r="CD26" s="250">
        <f>V26</f>
        <v>1</v>
      </c>
      <c r="CE26" s="250">
        <f>Z26</f>
        <v>2</v>
      </c>
      <c r="CF26" s="250">
        <f>SUM(CG26:CL26)</f>
        <v>131</v>
      </c>
      <c r="CG26" s="250">
        <f>BE26</f>
        <v>0</v>
      </c>
      <c r="CH26" s="250">
        <f>BF26</f>
        <v>58</v>
      </c>
      <c r="CI26" s="250">
        <f>BG26</f>
        <v>12</v>
      </c>
      <c r="CJ26" s="250">
        <f>BH26</f>
        <v>15</v>
      </c>
      <c r="CK26" s="250">
        <f>BI26</f>
        <v>0</v>
      </c>
      <c r="CL26" s="250">
        <f>BJ26</f>
        <v>46</v>
      </c>
      <c r="CM26" s="250">
        <f>SUM(CT26,DA26)</f>
        <v>552</v>
      </c>
      <c r="CN26" s="250">
        <f>SUM(CU26,DB26)</f>
        <v>0</v>
      </c>
      <c r="CO26" s="250">
        <f>SUM(CV26,DC26)</f>
        <v>528</v>
      </c>
      <c r="CP26" s="250">
        <f>SUM(CW26,DD26)</f>
        <v>9</v>
      </c>
      <c r="CQ26" s="250">
        <f>SUM(CX26,DE26)</f>
        <v>2</v>
      </c>
      <c r="CR26" s="250">
        <f>SUM(CY26,DF26)</f>
        <v>0</v>
      </c>
      <c r="CS26" s="250">
        <f>SUM(CZ26,DG26)</f>
        <v>13</v>
      </c>
      <c r="CT26" s="250">
        <f>SUM(CU26:CZ26)</f>
        <v>455</v>
      </c>
      <c r="CU26" s="250">
        <f>AE26</f>
        <v>0</v>
      </c>
      <c r="CV26" s="250">
        <f>AI26</f>
        <v>445</v>
      </c>
      <c r="CW26" s="250">
        <f>AM26</f>
        <v>7</v>
      </c>
      <c r="CX26" s="250">
        <f>AQ26</f>
        <v>1</v>
      </c>
      <c r="CY26" s="250">
        <f>AU26</f>
        <v>0</v>
      </c>
      <c r="CZ26" s="250">
        <f>AY26</f>
        <v>2</v>
      </c>
      <c r="DA26" s="250">
        <f>SUM(DB26:DG26)</f>
        <v>97</v>
      </c>
      <c r="DB26" s="250">
        <f>BL26</f>
        <v>0</v>
      </c>
      <c r="DC26" s="250">
        <f>BM26</f>
        <v>83</v>
      </c>
      <c r="DD26" s="250">
        <f>BN26</f>
        <v>2</v>
      </c>
      <c r="DE26" s="250">
        <f>BO26</f>
        <v>1</v>
      </c>
      <c r="DF26" s="250">
        <f>BP26</f>
        <v>0</v>
      </c>
      <c r="DG26" s="250">
        <f>BQ26</f>
        <v>11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304</v>
      </c>
      <c r="B27" s="203" t="s">
        <v>344</v>
      </c>
      <c r="C27" s="202" t="s">
        <v>345</v>
      </c>
      <c r="D27" s="250">
        <f>SUM(E27,AD27,BC27)</f>
        <v>1931</v>
      </c>
      <c r="E27" s="250">
        <f>SUM(F27,J27,N27,R27,V27,Z27)</f>
        <v>1549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1337</v>
      </c>
      <c r="K27" s="250">
        <v>0</v>
      </c>
      <c r="L27" s="250">
        <v>1337</v>
      </c>
      <c r="M27" s="250">
        <v>0</v>
      </c>
      <c r="N27" s="250">
        <f>SUM(O27:Q27)</f>
        <v>51</v>
      </c>
      <c r="O27" s="250">
        <v>0</v>
      </c>
      <c r="P27" s="250">
        <v>51</v>
      </c>
      <c r="Q27" s="250">
        <v>0</v>
      </c>
      <c r="R27" s="250">
        <f>SUM(S27:U27)</f>
        <v>125</v>
      </c>
      <c r="S27" s="250">
        <v>0</v>
      </c>
      <c r="T27" s="250">
        <v>125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36</v>
      </c>
      <c r="AA27" s="250">
        <v>0</v>
      </c>
      <c r="AB27" s="250">
        <v>36</v>
      </c>
      <c r="AC27" s="250">
        <v>0</v>
      </c>
      <c r="AD27" s="250">
        <f>SUM(AE27,AI27,AM27,AQ27,AU27,AY27)</f>
        <v>167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134</v>
      </c>
      <c r="AJ27" s="250">
        <v>0</v>
      </c>
      <c r="AK27" s="250">
        <v>0</v>
      </c>
      <c r="AL27" s="250">
        <v>134</v>
      </c>
      <c r="AM27" s="250">
        <f>SUM(AN27:AP27)</f>
        <v>10</v>
      </c>
      <c r="AN27" s="250">
        <v>0</v>
      </c>
      <c r="AO27" s="250">
        <v>0</v>
      </c>
      <c r="AP27" s="250">
        <v>10</v>
      </c>
      <c r="AQ27" s="250">
        <f>SUM(AR27:AT27)</f>
        <v>20</v>
      </c>
      <c r="AR27" s="250">
        <v>0</v>
      </c>
      <c r="AS27" s="250">
        <v>0</v>
      </c>
      <c r="AT27" s="250">
        <v>20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3</v>
      </c>
      <c r="AZ27" s="250">
        <v>0</v>
      </c>
      <c r="BA27" s="250">
        <v>0</v>
      </c>
      <c r="BB27" s="250">
        <v>3</v>
      </c>
      <c r="BC27" s="250">
        <f>SUM(BD27,BK27)</f>
        <v>215</v>
      </c>
      <c r="BD27" s="250">
        <f>SUM(BE27:BJ27)</f>
        <v>127</v>
      </c>
      <c r="BE27" s="250">
        <v>0</v>
      </c>
      <c r="BF27" s="250">
        <v>36</v>
      </c>
      <c r="BG27" s="250">
        <v>6</v>
      </c>
      <c r="BH27" s="250">
        <v>2</v>
      </c>
      <c r="BI27" s="250">
        <v>0</v>
      </c>
      <c r="BJ27" s="250">
        <v>83</v>
      </c>
      <c r="BK27" s="250">
        <f>SUM(BL27:BQ27)</f>
        <v>88</v>
      </c>
      <c r="BL27" s="250">
        <v>0</v>
      </c>
      <c r="BM27" s="250">
        <v>70</v>
      </c>
      <c r="BN27" s="250">
        <v>11</v>
      </c>
      <c r="BO27" s="250">
        <v>5</v>
      </c>
      <c r="BP27" s="250">
        <v>0</v>
      </c>
      <c r="BQ27" s="250">
        <v>2</v>
      </c>
      <c r="BR27" s="250">
        <f>SUM(BY27,CF27)</f>
        <v>1676</v>
      </c>
      <c r="BS27" s="250">
        <f>SUM(BZ27,CG27)</f>
        <v>0</v>
      </c>
      <c r="BT27" s="250">
        <f>SUM(CA27,CH27)</f>
        <v>1373</v>
      </c>
      <c r="BU27" s="250">
        <f>SUM(CB27,CI27)</f>
        <v>57</v>
      </c>
      <c r="BV27" s="250">
        <f>SUM(CC27,CJ27)</f>
        <v>127</v>
      </c>
      <c r="BW27" s="250">
        <f>SUM(CD27,CK27)</f>
        <v>0</v>
      </c>
      <c r="BX27" s="250">
        <f>SUM(CE27,CL27)</f>
        <v>119</v>
      </c>
      <c r="BY27" s="250">
        <f>SUM(BZ27:CE27)</f>
        <v>1549</v>
      </c>
      <c r="BZ27" s="250">
        <f>F27</f>
        <v>0</v>
      </c>
      <c r="CA27" s="250">
        <f>J27</f>
        <v>1337</v>
      </c>
      <c r="CB27" s="250">
        <f>N27</f>
        <v>51</v>
      </c>
      <c r="CC27" s="250">
        <f>R27</f>
        <v>125</v>
      </c>
      <c r="CD27" s="250">
        <f>V27</f>
        <v>0</v>
      </c>
      <c r="CE27" s="250">
        <f>Z27</f>
        <v>36</v>
      </c>
      <c r="CF27" s="250">
        <f>SUM(CG27:CL27)</f>
        <v>127</v>
      </c>
      <c r="CG27" s="250">
        <f>BE27</f>
        <v>0</v>
      </c>
      <c r="CH27" s="250">
        <f>BF27</f>
        <v>36</v>
      </c>
      <c r="CI27" s="250">
        <f>BG27</f>
        <v>6</v>
      </c>
      <c r="CJ27" s="250">
        <f>BH27</f>
        <v>2</v>
      </c>
      <c r="CK27" s="250">
        <f>BI27</f>
        <v>0</v>
      </c>
      <c r="CL27" s="250">
        <f>BJ27</f>
        <v>83</v>
      </c>
      <c r="CM27" s="250">
        <f>SUM(CT27,DA27)</f>
        <v>255</v>
      </c>
      <c r="CN27" s="250">
        <f>SUM(CU27,DB27)</f>
        <v>0</v>
      </c>
      <c r="CO27" s="250">
        <f>SUM(CV27,DC27)</f>
        <v>204</v>
      </c>
      <c r="CP27" s="250">
        <f>SUM(CW27,DD27)</f>
        <v>21</v>
      </c>
      <c r="CQ27" s="250">
        <f>SUM(CX27,DE27)</f>
        <v>25</v>
      </c>
      <c r="CR27" s="250">
        <f>SUM(CY27,DF27)</f>
        <v>0</v>
      </c>
      <c r="CS27" s="250">
        <f>SUM(CZ27,DG27)</f>
        <v>5</v>
      </c>
      <c r="CT27" s="250">
        <f>SUM(CU27:CZ27)</f>
        <v>167</v>
      </c>
      <c r="CU27" s="250">
        <f>AE27</f>
        <v>0</v>
      </c>
      <c r="CV27" s="250">
        <f>AI27</f>
        <v>134</v>
      </c>
      <c r="CW27" s="250">
        <f>AM27</f>
        <v>10</v>
      </c>
      <c r="CX27" s="250">
        <f>AQ27</f>
        <v>20</v>
      </c>
      <c r="CY27" s="250">
        <f>AU27</f>
        <v>0</v>
      </c>
      <c r="CZ27" s="250">
        <f>AY27</f>
        <v>3</v>
      </c>
      <c r="DA27" s="250">
        <f>SUM(DB27:DG27)</f>
        <v>88</v>
      </c>
      <c r="DB27" s="250">
        <f>BL27</f>
        <v>0</v>
      </c>
      <c r="DC27" s="250">
        <f>BM27</f>
        <v>70</v>
      </c>
      <c r="DD27" s="250">
        <f>BN27</f>
        <v>11</v>
      </c>
      <c r="DE27" s="250">
        <f>BO27</f>
        <v>5</v>
      </c>
      <c r="DF27" s="250">
        <f>BP27</f>
        <v>0</v>
      </c>
      <c r="DG27" s="250">
        <f>BQ27</f>
        <v>2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304</v>
      </c>
      <c r="B28" s="203" t="s">
        <v>346</v>
      </c>
      <c r="C28" s="202" t="s">
        <v>347</v>
      </c>
      <c r="D28" s="250">
        <f>SUM(E28,AD28,BC28)</f>
        <v>1294</v>
      </c>
      <c r="E28" s="250">
        <f>SUM(F28,J28,N28,R28,V28,Z28)</f>
        <v>1102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952</v>
      </c>
      <c r="K28" s="250">
        <v>0</v>
      </c>
      <c r="L28" s="250">
        <v>952</v>
      </c>
      <c r="M28" s="250">
        <v>0</v>
      </c>
      <c r="N28" s="250">
        <f>SUM(O28:Q28)</f>
        <v>52</v>
      </c>
      <c r="O28" s="250">
        <v>0</v>
      </c>
      <c r="P28" s="250">
        <v>52</v>
      </c>
      <c r="Q28" s="250">
        <v>0</v>
      </c>
      <c r="R28" s="250">
        <f>SUM(S28:U28)</f>
        <v>95</v>
      </c>
      <c r="S28" s="250">
        <v>0</v>
      </c>
      <c r="T28" s="250">
        <v>95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3</v>
      </c>
      <c r="AA28" s="250">
        <v>0</v>
      </c>
      <c r="AB28" s="250">
        <v>3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192</v>
      </c>
      <c r="BD28" s="250">
        <f>SUM(BE28:BJ28)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f>SUM(BL28:BQ28)</f>
        <v>192</v>
      </c>
      <c r="BL28" s="250">
        <v>0</v>
      </c>
      <c r="BM28" s="250">
        <v>155</v>
      </c>
      <c r="BN28" s="250">
        <v>37</v>
      </c>
      <c r="BO28" s="250">
        <v>0</v>
      </c>
      <c r="BP28" s="250">
        <v>0</v>
      </c>
      <c r="BQ28" s="250">
        <v>0</v>
      </c>
      <c r="BR28" s="250">
        <f>SUM(BY28,CF28)</f>
        <v>1102</v>
      </c>
      <c r="BS28" s="250">
        <f>SUM(BZ28,CG28)</f>
        <v>0</v>
      </c>
      <c r="BT28" s="250">
        <f>SUM(CA28,CH28)</f>
        <v>952</v>
      </c>
      <c r="BU28" s="250">
        <f>SUM(CB28,CI28)</f>
        <v>52</v>
      </c>
      <c r="BV28" s="250">
        <f>SUM(CC28,CJ28)</f>
        <v>95</v>
      </c>
      <c r="BW28" s="250">
        <f>SUM(CD28,CK28)</f>
        <v>0</v>
      </c>
      <c r="BX28" s="250">
        <f>SUM(CE28,CL28)</f>
        <v>3</v>
      </c>
      <c r="BY28" s="250">
        <f>SUM(BZ28:CE28)</f>
        <v>1102</v>
      </c>
      <c r="BZ28" s="250">
        <f>F28</f>
        <v>0</v>
      </c>
      <c r="CA28" s="250">
        <f>J28</f>
        <v>952</v>
      </c>
      <c r="CB28" s="250">
        <f>N28</f>
        <v>52</v>
      </c>
      <c r="CC28" s="250">
        <f>R28</f>
        <v>95</v>
      </c>
      <c r="CD28" s="250">
        <f>V28</f>
        <v>0</v>
      </c>
      <c r="CE28" s="250">
        <f>Z28</f>
        <v>3</v>
      </c>
      <c r="CF28" s="250">
        <f>SUM(CG28:CL28)</f>
        <v>0</v>
      </c>
      <c r="CG28" s="250">
        <f>BE28</f>
        <v>0</v>
      </c>
      <c r="CH28" s="250">
        <f>BF28</f>
        <v>0</v>
      </c>
      <c r="CI28" s="250">
        <f>BG28</f>
        <v>0</v>
      </c>
      <c r="CJ28" s="250">
        <f>BH28</f>
        <v>0</v>
      </c>
      <c r="CK28" s="250">
        <f>BI28</f>
        <v>0</v>
      </c>
      <c r="CL28" s="250">
        <f>BJ28</f>
        <v>0</v>
      </c>
      <c r="CM28" s="250">
        <f>SUM(CT28,DA28)</f>
        <v>192</v>
      </c>
      <c r="CN28" s="250">
        <f>SUM(CU28,DB28)</f>
        <v>0</v>
      </c>
      <c r="CO28" s="250">
        <f>SUM(CV28,DC28)</f>
        <v>155</v>
      </c>
      <c r="CP28" s="250">
        <f>SUM(CW28,DD28)</f>
        <v>37</v>
      </c>
      <c r="CQ28" s="250">
        <f>SUM(CX28,DE28)</f>
        <v>0</v>
      </c>
      <c r="CR28" s="250">
        <f>SUM(CY28,DF28)</f>
        <v>0</v>
      </c>
      <c r="CS28" s="250">
        <f>SUM(CZ28,DG28)</f>
        <v>0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192</v>
      </c>
      <c r="DB28" s="250">
        <f>BL28</f>
        <v>0</v>
      </c>
      <c r="DC28" s="250">
        <f>BM28</f>
        <v>155</v>
      </c>
      <c r="DD28" s="250">
        <f>BN28</f>
        <v>37</v>
      </c>
      <c r="DE28" s="250">
        <f>BO28</f>
        <v>0</v>
      </c>
      <c r="DF28" s="250">
        <f>BP28</f>
        <v>0</v>
      </c>
      <c r="DG28" s="250">
        <f>BQ28</f>
        <v>0</v>
      </c>
      <c r="DH28" s="250">
        <v>14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304</v>
      </c>
      <c r="B29" s="203" t="s">
        <v>348</v>
      </c>
      <c r="C29" s="202" t="s">
        <v>349</v>
      </c>
      <c r="D29" s="250">
        <f>SUM(E29,AD29,BC29)</f>
        <v>2521</v>
      </c>
      <c r="E29" s="250">
        <f>SUM(F29,J29,N29,R29,V29,Z29)</f>
        <v>2449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2025</v>
      </c>
      <c r="K29" s="250">
        <v>0</v>
      </c>
      <c r="L29" s="250">
        <v>2025</v>
      </c>
      <c r="M29" s="250">
        <v>0</v>
      </c>
      <c r="N29" s="250">
        <f>SUM(O29:Q29)</f>
        <v>86</v>
      </c>
      <c r="O29" s="250">
        <v>0</v>
      </c>
      <c r="P29" s="250">
        <v>86</v>
      </c>
      <c r="Q29" s="250">
        <v>0</v>
      </c>
      <c r="R29" s="250">
        <f>SUM(S29:U29)</f>
        <v>166</v>
      </c>
      <c r="S29" s="250">
        <v>0</v>
      </c>
      <c r="T29" s="250">
        <v>166</v>
      </c>
      <c r="U29" s="250">
        <v>0</v>
      </c>
      <c r="V29" s="250">
        <f>SUM(W29:Y29)</f>
        <v>166</v>
      </c>
      <c r="W29" s="250">
        <v>0</v>
      </c>
      <c r="X29" s="250">
        <v>166</v>
      </c>
      <c r="Y29" s="250">
        <v>0</v>
      </c>
      <c r="Z29" s="250">
        <f>SUM(AA29:AC29)</f>
        <v>6</v>
      </c>
      <c r="AA29" s="250">
        <v>0</v>
      </c>
      <c r="AB29" s="250">
        <v>6</v>
      </c>
      <c r="AC29" s="250">
        <v>0</v>
      </c>
      <c r="AD29" s="250">
        <f>SUM(AE29,AI29,AM29,AQ29,AU29,AY29)</f>
        <v>0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0</v>
      </c>
      <c r="AJ29" s="250">
        <v>0</v>
      </c>
      <c r="AK29" s="250">
        <v>0</v>
      </c>
      <c r="AL29" s="250">
        <v>0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72</v>
      </c>
      <c r="BD29" s="250">
        <f>SUM(BE29:BJ29)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f>SUM(BL29:BQ29)</f>
        <v>72</v>
      </c>
      <c r="BL29" s="250">
        <v>0</v>
      </c>
      <c r="BM29" s="250">
        <v>51</v>
      </c>
      <c r="BN29" s="250">
        <v>21</v>
      </c>
      <c r="BO29" s="250">
        <v>0</v>
      </c>
      <c r="BP29" s="250">
        <v>0</v>
      </c>
      <c r="BQ29" s="250">
        <v>0</v>
      </c>
      <c r="BR29" s="250">
        <f>SUM(BY29,CF29)</f>
        <v>2449</v>
      </c>
      <c r="BS29" s="250">
        <f>SUM(BZ29,CG29)</f>
        <v>0</v>
      </c>
      <c r="BT29" s="250">
        <f>SUM(CA29,CH29)</f>
        <v>2025</v>
      </c>
      <c r="BU29" s="250">
        <f>SUM(CB29,CI29)</f>
        <v>86</v>
      </c>
      <c r="BV29" s="250">
        <f>SUM(CC29,CJ29)</f>
        <v>166</v>
      </c>
      <c r="BW29" s="250">
        <f>SUM(CD29,CK29)</f>
        <v>166</v>
      </c>
      <c r="BX29" s="250">
        <f>SUM(CE29,CL29)</f>
        <v>6</v>
      </c>
      <c r="BY29" s="250">
        <f>SUM(BZ29:CE29)</f>
        <v>2449</v>
      </c>
      <c r="BZ29" s="250">
        <f>F29</f>
        <v>0</v>
      </c>
      <c r="CA29" s="250">
        <f>J29</f>
        <v>2025</v>
      </c>
      <c r="CB29" s="250">
        <f>N29</f>
        <v>86</v>
      </c>
      <c r="CC29" s="250">
        <f>R29</f>
        <v>166</v>
      </c>
      <c r="CD29" s="250">
        <f>V29</f>
        <v>166</v>
      </c>
      <c r="CE29" s="250">
        <f>Z29</f>
        <v>6</v>
      </c>
      <c r="CF29" s="250">
        <f>SUM(CG29:CL29)</f>
        <v>0</v>
      </c>
      <c r="CG29" s="250">
        <f>BE29</f>
        <v>0</v>
      </c>
      <c r="CH29" s="250">
        <f>BF29</f>
        <v>0</v>
      </c>
      <c r="CI29" s="250">
        <f>BG29</f>
        <v>0</v>
      </c>
      <c r="CJ29" s="250">
        <f>BH29</f>
        <v>0</v>
      </c>
      <c r="CK29" s="250">
        <f>BI29</f>
        <v>0</v>
      </c>
      <c r="CL29" s="250">
        <f>BJ29</f>
        <v>0</v>
      </c>
      <c r="CM29" s="250">
        <f>SUM(CT29,DA29)</f>
        <v>72</v>
      </c>
      <c r="CN29" s="250">
        <f>SUM(CU29,DB29)</f>
        <v>0</v>
      </c>
      <c r="CO29" s="250">
        <f>SUM(CV29,DC29)</f>
        <v>51</v>
      </c>
      <c r="CP29" s="250">
        <f>SUM(CW29,DD29)</f>
        <v>21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0</v>
      </c>
      <c r="CU29" s="250">
        <f>AE29</f>
        <v>0</v>
      </c>
      <c r="CV29" s="250">
        <f>AI29</f>
        <v>0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72</v>
      </c>
      <c r="DB29" s="250">
        <f>BL29</f>
        <v>0</v>
      </c>
      <c r="DC29" s="250">
        <f>BM29</f>
        <v>51</v>
      </c>
      <c r="DD29" s="250">
        <f>BN29</f>
        <v>21</v>
      </c>
      <c r="DE29" s="250">
        <f>BO29</f>
        <v>0</v>
      </c>
      <c r="DF29" s="250">
        <f>BP29</f>
        <v>0</v>
      </c>
      <c r="DG29" s="250">
        <f>BQ29</f>
        <v>0</v>
      </c>
      <c r="DH29" s="250">
        <v>1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304</v>
      </c>
      <c r="B30" s="203" t="s">
        <v>350</v>
      </c>
      <c r="C30" s="202" t="s">
        <v>351</v>
      </c>
      <c r="D30" s="250">
        <f>SUM(E30,AD30,BC30)</f>
        <v>1527</v>
      </c>
      <c r="E30" s="250">
        <f>SUM(F30,J30,N30,R30,V30,Z30)</f>
        <v>1210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1081</v>
      </c>
      <c r="K30" s="250">
        <v>0</v>
      </c>
      <c r="L30" s="250">
        <v>1081</v>
      </c>
      <c r="M30" s="250">
        <v>0</v>
      </c>
      <c r="N30" s="250">
        <f>SUM(O30:Q30)</f>
        <v>48</v>
      </c>
      <c r="O30" s="250">
        <v>0</v>
      </c>
      <c r="P30" s="250">
        <v>48</v>
      </c>
      <c r="Q30" s="250">
        <v>0</v>
      </c>
      <c r="R30" s="250">
        <f>SUM(S30:U30)</f>
        <v>73</v>
      </c>
      <c r="S30" s="250">
        <v>0</v>
      </c>
      <c r="T30" s="250">
        <v>73</v>
      </c>
      <c r="U30" s="250">
        <v>0</v>
      </c>
      <c r="V30" s="250">
        <f>SUM(W30:Y30)</f>
        <v>6</v>
      </c>
      <c r="W30" s="250">
        <v>0</v>
      </c>
      <c r="X30" s="250">
        <v>6</v>
      </c>
      <c r="Y30" s="250">
        <v>0</v>
      </c>
      <c r="Z30" s="250">
        <f>SUM(AA30:AC30)</f>
        <v>2</v>
      </c>
      <c r="AA30" s="250">
        <v>0</v>
      </c>
      <c r="AB30" s="250">
        <v>2</v>
      </c>
      <c r="AC30" s="250">
        <v>0</v>
      </c>
      <c r="AD30" s="250">
        <f>SUM(AE30,AI30,AM30,AQ30,AU30,AY30)</f>
        <v>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0</v>
      </c>
      <c r="AJ30" s="250">
        <v>0</v>
      </c>
      <c r="AK30" s="250">
        <v>0</v>
      </c>
      <c r="AL30" s="250">
        <v>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317</v>
      </c>
      <c r="BD30" s="250">
        <f>SUM(BE30:BJ30)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f>SUM(BL30:BQ30)</f>
        <v>317</v>
      </c>
      <c r="BL30" s="250">
        <v>0</v>
      </c>
      <c r="BM30" s="250">
        <v>204</v>
      </c>
      <c r="BN30" s="250">
        <v>113</v>
      </c>
      <c r="BO30" s="250">
        <v>0</v>
      </c>
      <c r="BP30" s="250">
        <v>0</v>
      </c>
      <c r="BQ30" s="250">
        <v>0</v>
      </c>
      <c r="BR30" s="250">
        <f>SUM(BY30,CF30)</f>
        <v>1210</v>
      </c>
      <c r="BS30" s="250">
        <f>SUM(BZ30,CG30)</f>
        <v>0</v>
      </c>
      <c r="BT30" s="250">
        <f>SUM(CA30,CH30)</f>
        <v>1081</v>
      </c>
      <c r="BU30" s="250">
        <f>SUM(CB30,CI30)</f>
        <v>48</v>
      </c>
      <c r="BV30" s="250">
        <f>SUM(CC30,CJ30)</f>
        <v>73</v>
      </c>
      <c r="BW30" s="250">
        <f>SUM(CD30,CK30)</f>
        <v>6</v>
      </c>
      <c r="BX30" s="250">
        <f>SUM(CE30,CL30)</f>
        <v>2</v>
      </c>
      <c r="BY30" s="250">
        <f>SUM(BZ30:CE30)</f>
        <v>1210</v>
      </c>
      <c r="BZ30" s="250">
        <f>F30</f>
        <v>0</v>
      </c>
      <c r="CA30" s="250">
        <f>J30</f>
        <v>1081</v>
      </c>
      <c r="CB30" s="250">
        <f>N30</f>
        <v>48</v>
      </c>
      <c r="CC30" s="250">
        <f>R30</f>
        <v>73</v>
      </c>
      <c r="CD30" s="250">
        <f>V30</f>
        <v>6</v>
      </c>
      <c r="CE30" s="250">
        <f>Z30</f>
        <v>2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317</v>
      </c>
      <c r="CN30" s="250">
        <f>SUM(CU30,DB30)</f>
        <v>0</v>
      </c>
      <c r="CO30" s="250">
        <f>SUM(CV30,DC30)</f>
        <v>204</v>
      </c>
      <c r="CP30" s="250">
        <f>SUM(CW30,DD30)</f>
        <v>113</v>
      </c>
      <c r="CQ30" s="250">
        <f>SUM(CX30,DE30)</f>
        <v>0</v>
      </c>
      <c r="CR30" s="250">
        <f>SUM(CY30,DF30)</f>
        <v>0</v>
      </c>
      <c r="CS30" s="250">
        <f>SUM(CZ30,DG30)</f>
        <v>0</v>
      </c>
      <c r="CT30" s="250">
        <f>SUM(CU30:CZ30)</f>
        <v>0</v>
      </c>
      <c r="CU30" s="250">
        <f>AE30</f>
        <v>0</v>
      </c>
      <c r="CV30" s="250">
        <f>AI30</f>
        <v>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317</v>
      </c>
      <c r="DB30" s="250">
        <f>BL30</f>
        <v>0</v>
      </c>
      <c r="DC30" s="250">
        <f>BM30</f>
        <v>204</v>
      </c>
      <c r="DD30" s="250">
        <f>BN30</f>
        <v>113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304</v>
      </c>
      <c r="B31" s="203" t="s">
        <v>352</v>
      </c>
      <c r="C31" s="202" t="s">
        <v>353</v>
      </c>
      <c r="D31" s="250">
        <f>SUM(E31,AD31,BC31)</f>
        <v>2187</v>
      </c>
      <c r="E31" s="250">
        <f>SUM(F31,J31,N31,R31,V31,Z31)</f>
        <v>1957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1714</v>
      </c>
      <c r="K31" s="250">
        <v>0</v>
      </c>
      <c r="L31" s="250">
        <v>1714</v>
      </c>
      <c r="M31" s="250">
        <v>0</v>
      </c>
      <c r="N31" s="250">
        <f>SUM(O31:Q31)</f>
        <v>80</v>
      </c>
      <c r="O31" s="250">
        <v>0</v>
      </c>
      <c r="P31" s="250">
        <v>80</v>
      </c>
      <c r="Q31" s="250">
        <v>0</v>
      </c>
      <c r="R31" s="250">
        <f>SUM(S31:U31)</f>
        <v>158</v>
      </c>
      <c r="S31" s="250">
        <v>0</v>
      </c>
      <c r="T31" s="250">
        <v>158</v>
      </c>
      <c r="U31" s="250">
        <v>0</v>
      </c>
      <c r="V31" s="250">
        <f>SUM(W31:Y31)</f>
        <v>1</v>
      </c>
      <c r="W31" s="250">
        <v>0</v>
      </c>
      <c r="X31" s="250">
        <v>1</v>
      </c>
      <c r="Y31" s="250">
        <v>0</v>
      </c>
      <c r="Z31" s="250">
        <f>SUM(AA31:AC31)</f>
        <v>4</v>
      </c>
      <c r="AA31" s="250">
        <v>0</v>
      </c>
      <c r="AB31" s="250">
        <v>4</v>
      </c>
      <c r="AC31" s="250">
        <v>0</v>
      </c>
      <c r="AD31" s="250">
        <f>SUM(AE31,AI31,AM31,AQ31,AU31,AY31)</f>
        <v>79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69</v>
      </c>
      <c r="AJ31" s="250">
        <v>0</v>
      </c>
      <c r="AK31" s="250">
        <v>0</v>
      </c>
      <c r="AL31" s="250">
        <v>69</v>
      </c>
      <c r="AM31" s="250">
        <f>SUM(AN31:AP31)</f>
        <v>10</v>
      </c>
      <c r="AN31" s="250">
        <v>0</v>
      </c>
      <c r="AO31" s="250">
        <v>0</v>
      </c>
      <c r="AP31" s="250">
        <v>10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151</v>
      </c>
      <c r="BD31" s="250">
        <f>SUM(BE31:BJ31)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151</v>
      </c>
      <c r="BL31" s="250">
        <v>0</v>
      </c>
      <c r="BM31" s="250">
        <v>100</v>
      </c>
      <c r="BN31" s="250">
        <v>51</v>
      </c>
      <c r="BO31" s="250">
        <v>0</v>
      </c>
      <c r="BP31" s="250">
        <v>0</v>
      </c>
      <c r="BQ31" s="250">
        <v>0</v>
      </c>
      <c r="BR31" s="250">
        <f>SUM(BY31,CF31)</f>
        <v>1957</v>
      </c>
      <c r="BS31" s="250">
        <f>SUM(BZ31,CG31)</f>
        <v>0</v>
      </c>
      <c r="BT31" s="250">
        <f>SUM(CA31,CH31)</f>
        <v>1714</v>
      </c>
      <c r="BU31" s="250">
        <f>SUM(CB31,CI31)</f>
        <v>80</v>
      </c>
      <c r="BV31" s="250">
        <f>SUM(CC31,CJ31)</f>
        <v>158</v>
      </c>
      <c r="BW31" s="250">
        <f>SUM(CD31,CK31)</f>
        <v>1</v>
      </c>
      <c r="BX31" s="250">
        <f>SUM(CE31,CL31)</f>
        <v>4</v>
      </c>
      <c r="BY31" s="250">
        <f>SUM(BZ31:CE31)</f>
        <v>1957</v>
      </c>
      <c r="BZ31" s="250">
        <f>F31</f>
        <v>0</v>
      </c>
      <c r="CA31" s="250">
        <f>J31</f>
        <v>1714</v>
      </c>
      <c r="CB31" s="250">
        <f>N31</f>
        <v>80</v>
      </c>
      <c r="CC31" s="250">
        <f>R31</f>
        <v>158</v>
      </c>
      <c r="CD31" s="250">
        <f>V31</f>
        <v>1</v>
      </c>
      <c r="CE31" s="250">
        <f>Z31</f>
        <v>4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230</v>
      </c>
      <c r="CN31" s="250">
        <f>SUM(CU31,DB31)</f>
        <v>0</v>
      </c>
      <c r="CO31" s="250">
        <f>SUM(CV31,DC31)</f>
        <v>169</v>
      </c>
      <c r="CP31" s="250">
        <f>SUM(CW31,DD31)</f>
        <v>61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79</v>
      </c>
      <c r="CU31" s="250">
        <f>AE31</f>
        <v>0</v>
      </c>
      <c r="CV31" s="250">
        <f>AI31</f>
        <v>69</v>
      </c>
      <c r="CW31" s="250">
        <f>AM31</f>
        <v>10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151</v>
      </c>
      <c r="DB31" s="250">
        <f>BL31</f>
        <v>0</v>
      </c>
      <c r="DC31" s="250">
        <f>BM31</f>
        <v>100</v>
      </c>
      <c r="DD31" s="250">
        <f>BN31</f>
        <v>51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304</v>
      </c>
      <c r="B32" s="203" t="s">
        <v>354</v>
      </c>
      <c r="C32" s="202" t="s">
        <v>355</v>
      </c>
      <c r="D32" s="250">
        <f>SUM(E32,AD32,BC32)</f>
        <v>938</v>
      </c>
      <c r="E32" s="250">
        <f>SUM(F32,J32,N32,R32,V32,Z32)</f>
        <v>825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695</v>
      </c>
      <c r="K32" s="250">
        <v>0</v>
      </c>
      <c r="L32" s="250">
        <v>695</v>
      </c>
      <c r="M32" s="250">
        <v>0</v>
      </c>
      <c r="N32" s="250">
        <f>SUM(O32:Q32)</f>
        <v>39</v>
      </c>
      <c r="O32" s="250">
        <v>0</v>
      </c>
      <c r="P32" s="250">
        <v>39</v>
      </c>
      <c r="Q32" s="250">
        <v>0</v>
      </c>
      <c r="R32" s="250">
        <f>SUM(S32:U32)</f>
        <v>69</v>
      </c>
      <c r="S32" s="250">
        <v>38</v>
      </c>
      <c r="T32" s="250">
        <v>31</v>
      </c>
      <c r="U32" s="250">
        <v>0</v>
      </c>
      <c r="V32" s="250">
        <f>SUM(W32:Y32)</f>
        <v>15</v>
      </c>
      <c r="W32" s="250">
        <v>0</v>
      </c>
      <c r="X32" s="250">
        <v>15</v>
      </c>
      <c r="Y32" s="250">
        <v>0</v>
      </c>
      <c r="Z32" s="250">
        <f>SUM(AA32:AC32)</f>
        <v>7</v>
      </c>
      <c r="AA32" s="250">
        <v>0</v>
      </c>
      <c r="AB32" s="250">
        <v>7</v>
      </c>
      <c r="AC32" s="250">
        <v>0</v>
      </c>
      <c r="AD32" s="250">
        <f>SUM(AE32,AI32,AM32,AQ32,AU32,AY32)</f>
        <v>0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0</v>
      </c>
      <c r="AJ32" s="250">
        <v>0</v>
      </c>
      <c r="AK32" s="250">
        <v>0</v>
      </c>
      <c r="AL32" s="250">
        <v>0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113</v>
      </c>
      <c r="BD32" s="250">
        <f>SUM(BE32:BJ32)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f>SUM(BL32:BQ32)</f>
        <v>113</v>
      </c>
      <c r="BL32" s="250">
        <v>0</v>
      </c>
      <c r="BM32" s="250">
        <v>75</v>
      </c>
      <c r="BN32" s="250">
        <v>38</v>
      </c>
      <c r="BO32" s="250">
        <v>0</v>
      </c>
      <c r="BP32" s="250">
        <v>0</v>
      </c>
      <c r="BQ32" s="250">
        <v>0</v>
      </c>
      <c r="BR32" s="250">
        <f>SUM(BY32,CF32)</f>
        <v>825</v>
      </c>
      <c r="BS32" s="250">
        <f>SUM(BZ32,CG32)</f>
        <v>0</v>
      </c>
      <c r="BT32" s="250">
        <f>SUM(CA32,CH32)</f>
        <v>695</v>
      </c>
      <c r="BU32" s="250">
        <f>SUM(CB32,CI32)</f>
        <v>39</v>
      </c>
      <c r="BV32" s="250">
        <f>SUM(CC32,CJ32)</f>
        <v>69</v>
      </c>
      <c r="BW32" s="250">
        <f>SUM(CD32,CK32)</f>
        <v>15</v>
      </c>
      <c r="BX32" s="250">
        <f>SUM(CE32,CL32)</f>
        <v>7</v>
      </c>
      <c r="BY32" s="250">
        <f>SUM(BZ32:CE32)</f>
        <v>825</v>
      </c>
      <c r="BZ32" s="250">
        <f>F32</f>
        <v>0</v>
      </c>
      <c r="CA32" s="250">
        <f>J32</f>
        <v>695</v>
      </c>
      <c r="CB32" s="250">
        <f>N32</f>
        <v>39</v>
      </c>
      <c r="CC32" s="250">
        <f>R32</f>
        <v>69</v>
      </c>
      <c r="CD32" s="250">
        <f>V32</f>
        <v>15</v>
      </c>
      <c r="CE32" s="250">
        <f>Z32</f>
        <v>7</v>
      </c>
      <c r="CF32" s="250">
        <f>SUM(CG32:CL32)</f>
        <v>0</v>
      </c>
      <c r="CG32" s="250">
        <f>BE32</f>
        <v>0</v>
      </c>
      <c r="CH32" s="250">
        <f>BF32</f>
        <v>0</v>
      </c>
      <c r="CI32" s="250">
        <f>BG32</f>
        <v>0</v>
      </c>
      <c r="CJ32" s="250">
        <f>BH32</f>
        <v>0</v>
      </c>
      <c r="CK32" s="250">
        <f>BI32</f>
        <v>0</v>
      </c>
      <c r="CL32" s="250">
        <f>BJ32</f>
        <v>0</v>
      </c>
      <c r="CM32" s="250">
        <f>SUM(CT32,DA32)</f>
        <v>113</v>
      </c>
      <c r="CN32" s="250">
        <f>SUM(CU32,DB32)</f>
        <v>0</v>
      </c>
      <c r="CO32" s="250">
        <f>SUM(CV32,DC32)</f>
        <v>75</v>
      </c>
      <c r="CP32" s="250">
        <f>SUM(CW32,DD32)</f>
        <v>38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0</v>
      </c>
      <c r="CU32" s="250">
        <f>AE32</f>
        <v>0</v>
      </c>
      <c r="CV32" s="250">
        <f>AI32</f>
        <v>0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113</v>
      </c>
      <c r="DB32" s="250">
        <f>BL32</f>
        <v>0</v>
      </c>
      <c r="DC32" s="250">
        <f>BM32</f>
        <v>75</v>
      </c>
      <c r="DD32" s="250">
        <f>BN32</f>
        <v>38</v>
      </c>
      <c r="DE32" s="250">
        <f>BO32</f>
        <v>0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304</v>
      </c>
      <c r="B33" s="203" t="s">
        <v>356</v>
      </c>
      <c r="C33" s="202" t="s">
        <v>357</v>
      </c>
      <c r="D33" s="250">
        <f>SUM(E33,AD33,BC33)</f>
        <v>1582</v>
      </c>
      <c r="E33" s="250">
        <f>SUM(F33,J33,N33,R33,V33,Z33)</f>
        <v>925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750</v>
      </c>
      <c r="K33" s="250">
        <v>0</v>
      </c>
      <c r="L33" s="250">
        <v>750</v>
      </c>
      <c r="M33" s="250">
        <v>0</v>
      </c>
      <c r="N33" s="250">
        <f>SUM(O33:Q33)</f>
        <v>51</v>
      </c>
      <c r="O33" s="250">
        <v>0</v>
      </c>
      <c r="P33" s="250">
        <v>51</v>
      </c>
      <c r="Q33" s="250">
        <v>0</v>
      </c>
      <c r="R33" s="250">
        <f>SUM(S33:U33)</f>
        <v>43</v>
      </c>
      <c r="S33" s="250">
        <v>0</v>
      </c>
      <c r="T33" s="250">
        <v>43</v>
      </c>
      <c r="U33" s="250">
        <v>0</v>
      </c>
      <c r="V33" s="250">
        <f>SUM(W33:Y33)</f>
        <v>79</v>
      </c>
      <c r="W33" s="250">
        <v>0</v>
      </c>
      <c r="X33" s="250">
        <v>79</v>
      </c>
      <c r="Y33" s="250">
        <v>0</v>
      </c>
      <c r="Z33" s="250">
        <f>SUM(AA33:AC33)</f>
        <v>2</v>
      </c>
      <c r="AA33" s="250">
        <v>0</v>
      </c>
      <c r="AB33" s="250">
        <v>2</v>
      </c>
      <c r="AC33" s="250">
        <v>0</v>
      </c>
      <c r="AD33" s="250">
        <f>SUM(AE33,AI33,AM33,AQ33,AU33,AY33)</f>
        <v>0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0</v>
      </c>
      <c r="AJ33" s="250">
        <v>0</v>
      </c>
      <c r="AK33" s="250">
        <v>0</v>
      </c>
      <c r="AL33" s="250">
        <v>0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657</v>
      </c>
      <c r="BD33" s="250">
        <f>SUM(BE33:BJ33)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657</v>
      </c>
      <c r="BL33" s="250">
        <v>0</v>
      </c>
      <c r="BM33" s="250">
        <v>161</v>
      </c>
      <c r="BN33" s="250">
        <v>64</v>
      </c>
      <c r="BO33" s="250">
        <v>432</v>
      </c>
      <c r="BP33" s="250">
        <v>0</v>
      </c>
      <c r="BQ33" s="250">
        <v>0</v>
      </c>
      <c r="BR33" s="250">
        <f>SUM(BY33,CF33)</f>
        <v>925</v>
      </c>
      <c r="BS33" s="250">
        <f>SUM(BZ33,CG33)</f>
        <v>0</v>
      </c>
      <c r="BT33" s="250">
        <f>SUM(CA33,CH33)</f>
        <v>750</v>
      </c>
      <c r="BU33" s="250">
        <f>SUM(CB33,CI33)</f>
        <v>51</v>
      </c>
      <c r="BV33" s="250">
        <f>SUM(CC33,CJ33)</f>
        <v>43</v>
      </c>
      <c r="BW33" s="250">
        <f>SUM(CD33,CK33)</f>
        <v>79</v>
      </c>
      <c r="BX33" s="250">
        <f>SUM(CE33,CL33)</f>
        <v>2</v>
      </c>
      <c r="BY33" s="250">
        <f>SUM(BZ33:CE33)</f>
        <v>925</v>
      </c>
      <c r="BZ33" s="250">
        <f>F33</f>
        <v>0</v>
      </c>
      <c r="CA33" s="250">
        <f>J33</f>
        <v>750</v>
      </c>
      <c r="CB33" s="250">
        <f>N33</f>
        <v>51</v>
      </c>
      <c r="CC33" s="250">
        <f>R33</f>
        <v>43</v>
      </c>
      <c r="CD33" s="250">
        <f>V33</f>
        <v>79</v>
      </c>
      <c r="CE33" s="250">
        <f>Z33</f>
        <v>2</v>
      </c>
      <c r="CF33" s="250">
        <f>SUM(CG33:CL33)</f>
        <v>0</v>
      </c>
      <c r="CG33" s="250">
        <f>BE33</f>
        <v>0</v>
      </c>
      <c r="CH33" s="250">
        <f>BF33</f>
        <v>0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657</v>
      </c>
      <c r="CN33" s="250">
        <f>SUM(CU33,DB33)</f>
        <v>0</v>
      </c>
      <c r="CO33" s="250">
        <f>SUM(CV33,DC33)</f>
        <v>161</v>
      </c>
      <c r="CP33" s="250">
        <f>SUM(CW33,DD33)</f>
        <v>64</v>
      </c>
      <c r="CQ33" s="250">
        <f>SUM(CX33,DE33)</f>
        <v>432</v>
      </c>
      <c r="CR33" s="250">
        <f>SUM(CY33,DF33)</f>
        <v>0</v>
      </c>
      <c r="CS33" s="250">
        <f>SUM(CZ33,DG33)</f>
        <v>0</v>
      </c>
      <c r="CT33" s="250">
        <f>SUM(CU33:CZ33)</f>
        <v>0</v>
      </c>
      <c r="CU33" s="250">
        <f>AE33</f>
        <v>0</v>
      </c>
      <c r="CV33" s="250">
        <f>AI33</f>
        <v>0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657</v>
      </c>
      <c r="DB33" s="250">
        <f>BL33</f>
        <v>0</v>
      </c>
      <c r="DC33" s="250">
        <f>BM33</f>
        <v>161</v>
      </c>
      <c r="DD33" s="250">
        <f>BN33</f>
        <v>64</v>
      </c>
      <c r="DE33" s="250">
        <f>BO33</f>
        <v>432</v>
      </c>
      <c r="DF33" s="250">
        <f>BP33</f>
        <v>0</v>
      </c>
      <c r="DG33" s="250">
        <f>BQ33</f>
        <v>0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304</v>
      </c>
      <c r="B34" s="203" t="s">
        <v>358</v>
      </c>
      <c r="C34" s="202" t="s">
        <v>359</v>
      </c>
      <c r="D34" s="250">
        <f>SUM(E34,AD34,BC34)</f>
        <v>1264</v>
      </c>
      <c r="E34" s="250">
        <f>SUM(F34,J34,N34,R34,V34,Z34)</f>
        <v>1074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945</v>
      </c>
      <c r="K34" s="250">
        <v>0</v>
      </c>
      <c r="L34" s="250">
        <v>945</v>
      </c>
      <c r="M34" s="250">
        <v>0</v>
      </c>
      <c r="N34" s="250">
        <f>SUM(O34:Q34)</f>
        <v>59</v>
      </c>
      <c r="O34" s="250">
        <v>0</v>
      </c>
      <c r="P34" s="250">
        <v>59</v>
      </c>
      <c r="Q34" s="250">
        <v>0</v>
      </c>
      <c r="R34" s="250">
        <f>SUM(S34:U34)</f>
        <v>62</v>
      </c>
      <c r="S34" s="250">
        <v>0</v>
      </c>
      <c r="T34" s="250">
        <v>62</v>
      </c>
      <c r="U34" s="250">
        <v>0</v>
      </c>
      <c r="V34" s="250">
        <f>SUM(W34:Y34)</f>
        <v>2</v>
      </c>
      <c r="W34" s="250">
        <v>0</v>
      </c>
      <c r="X34" s="250">
        <v>2</v>
      </c>
      <c r="Y34" s="250">
        <v>0</v>
      </c>
      <c r="Z34" s="250">
        <f>SUM(AA34:AC34)</f>
        <v>6</v>
      </c>
      <c r="AA34" s="250">
        <v>0</v>
      </c>
      <c r="AB34" s="250">
        <v>6</v>
      </c>
      <c r="AC34" s="250">
        <v>0</v>
      </c>
      <c r="AD34" s="250">
        <f>SUM(AE34,AI34,AM34,AQ34,AU34,AY34)</f>
        <v>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0</v>
      </c>
      <c r="AJ34" s="250">
        <v>0</v>
      </c>
      <c r="AK34" s="250">
        <v>0</v>
      </c>
      <c r="AL34" s="250">
        <v>0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190</v>
      </c>
      <c r="BD34" s="250">
        <f>SUM(BE34:BJ34)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f>SUM(BL34:BQ34)</f>
        <v>190</v>
      </c>
      <c r="BL34" s="250">
        <v>0</v>
      </c>
      <c r="BM34" s="250">
        <v>151</v>
      </c>
      <c r="BN34" s="250">
        <v>39</v>
      </c>
      <c r="BO34" s="250">
        <v>0</v>
      </c>
      <c r="BP34" s="250">
        <v>0</v>
      </c>
      <c r="BQ34" s="250">
        <v>0</v>
      </c>
      <c r="BR34" s="250">
        <f>SUM(BY34,CF34)</f>
        <v>1074</v>
      </c>
      <c r="BS34" s="250">
        <f>SUM(BZ34,CG34)</f>
        <v>0</v>
      </c>
      <c r="BT34" s="250">
        <f>SUM(CA34,CH34)</f>
        <v>945</v>
      </c>
      <c r="BU34" s="250">
        <f>SUM(CB34,CI34)</f>
        <v>59</v>
      </c>
      <c r="BV34" s="250">
        <f>SUM(CC34,CJ34)</f>
        <v>62</v>
      </c>
      <c r="BW34" s="250">
        <f>SUM(CD34,CK34)</f>
        <v>2</v>
      </c>
      <c r="BX34" s="250">
        <f>SUM(CE34,CL34)</f>
        <v>6</v>
      </c>
      <c r="BY34" s="250">
        <f>SUM(BZ34:CE34)</f>
        <v>1074</v>
      </c>
      <c r="BZ34" s="250">
        <f>F34</f>
        <v>0</v>
      </c>
      <c r="CA34" s="250">
        <f>J34</f>
        <v>945</v>
      </c>
      <c r="CB34" s="250">
        <f>N34</f>
        <v>59</v>
      </c>
      <c r="CC34" s="250">
        <f>R34</f>
        <v>62</v>
      </c>
      <c r="CD34" s="250">
        <f>V34</f>
        <v>2</v>
      </c>
      <c r="CE34" s="250">
        <f>Z34</f>
        <v>6</v>
      </c>
      <c r="CF34" s="250">
        <f>SUM(CG34:CL34)</f>
        <v>0</v>
      </c>
      <c r="CG34" s="250">
        <f>BE34</f>
        <v>0</v>
      </c>
      <c r="CH34" s="250">
        <f>BF34</f>
        <v>0</v>
      </c>
      <c r="CI34" s="250">
        <f>BG34</f>
        <v>0</v>
      </c>
      <c r="CJ34" s="250">
        <f>BH34</f>
        <v>0</v>
      </c>
      <c r="CK34" s="250">
        <f>BI34</f>
        <v>0</v>
      </c>
      <c r="CL34" s="250">
        <f>BJ34</f>
        <v>0</v>
      </c>
      <c r="CM34" s="250">
        <f>SUM(CT34,DA34)</f>
        <v>190</v>
      </c>
      <c r="CN34" s="250">
        <f>SUM(CU34,DB34)</f>
        <v>0</v>
      </c>
      <c r="CO34" s="250">
        <f>SUM(CV34,DC34)</f>
        <v>151</v>
      </c>
      <c r="CP34" s="250">
        <f>SUM(CW34,DD34)</f>
        <v>39</v>
      </c>
      <c r="CQ34" s="250">
        <f>SUM(CX34,DE34)</f>
        <v>0</v>
      </c>
      <c r="CR34" s="250">
        <f>SUM(CY34,DF34)</f>
        <v>0</v>
      </c>
      <c r="CS34" s="250">
        <f>SUM(CZ34,DG34)</f>
        <v>0</v>
      </c>
      <c r="CT34" s="250">
        <f>SUM(CU34:CZ34)</f>
        <v>0</v>
      </c>
      <c r="CU34" s="250">
        <f>AE34</f>
        <v>0</v>
      </c>
      <c r="CV34" s="250">
        <f>AI34</f>
        <v>0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190</v>
      </c>
      <c r="DB34" s="250">
        <f>BL34</f>
        <v>0</v>
      </c>
      <c r="DC34" s="250">
        <f>BM34</f>
        <v>151</v>
      </c>
      <c r="DD34" s="250">
        <f>BN34</f>
        <v>39</v>
      </c>
      <c r="DE34" s="250">
        <f>BO34</f>
        <v>0</v>
      </c>
      <c r="DF34" s="250">
        <f>BP34</f>
        <v>0</v>
      </c>
      <c r="DG34" s="250">
        <f>BQ34</f>
        <v>0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304</v>
      </c>
      <c r="B35" s="203" t="s">
        <v>360</v>
      </c>
      <c r="C35" s="202" t="s">
        <v>361</v>
      </c>
      <c r="D35" s="250">
        <f>SUM(E35,AD35,BC35)</f>
        <v>5711</v>
      </c>
      <c r="E35" s="250">
        <f>SUM(F35,J35,N35,R35,V35,Z35)</f>
        <v>3623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2754</v>
      </c>
      <c r="K35" s="250">
        <v>0</v>
      </c>
      <c r="L35" s="250">
        <v>2754</v>
      </c>
      <c r="M35" s="250">
        <v>0</v>
      </c>
      <c r="N35" s="250">
        <f>SUM(O35:Q35)</f>
        <v>124</v>
      </c>
      <c r="O35" s="250">
        <v>0</v>
      </c>
      <c r="P35" s="250">
        <v>124</v>
      </c>
      <c r="Q35" s="250">
        <v>0</v>
      </c>
      <c r="R35" s="250">
        <f>SUM(S35:U35)</f>
        <v>742</v>
      </c>
      <c r="S35" s="250">
        <v>489</v>
      </c>
      <c r="T35" s="250">
        <v>253</v>
      </c>
      <c r="U35" s="250">
        <v>0</v>
      </c>
      <c r="V35" s="250">
        <f>SUM(W35:Y35)</f>
        <v>0</v>
      </c>
      <c r="W35" s="250">
        <v>0</v>
      </c>
      <c r="X35" s="250">
        <v>0</v>
      </c>
      <c r="Y35" s="250">
        <v>0</v>
      </c>
      <c r="Z35" s="250">
        <f>SUM(AA35:AC35)</f>
        <v>3</v>
      </c>
      <c r="AA35" s="250">
        <v>0</v>
      </c>
      <c r="AB35" s="250">
        <v>3</v>
      </c>
      <c r="AC35" s="250">
        <v>0</v>
      </c>
      <c r="AD35" s="250">
        <f>SUM(AE35,AI35,AM35,AQ35,AU35,AY35)</f>
        <v>1155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979</v>
      </c>
      <c r="AJ35" s="250">
        <v>0</v>
      </c>
      <c r="AK35" s="250">
        <v>0</v>
      </c>
      <c r="AL35" s="250">
        <v>979</v>
      </c>
      <c r="AM35" s="250">
        <f>SUM(AN35:AP35)</f>
        <v>17</v>
      </c>
      <c r="AN35" s="250">
        <v>0</v>
      </c>
      <c r="AO35" s="250">
        <v>0</v>
      </c>
      <c r="AP35" s="250">
        <v>17</v>
      </c>
      <c r="AQ35" s="250">
        <f>SUM(AR35:AT35)</f>
        <v>159</v>
      </c>
      <c r="AR35" s="250">
        <v>0</v>
      </c>
      <c r="AS35" s="250">
        <v>0</v>
      </c>
      <c r="AT35" s="250">
        <v>159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933</v>
      </c>
      <c r="BD35" s="250">
        <f>SUM(BE35:BJ35)</f>
        <v>647</v>
      </c>
      <c r="BE35" s="250">
        <v>0</v>
      </c>
      <c r="BF35" s="250">
        <v>544</v>
      </c>
      <c r="BG35" s="250">
        <v>103</v>
      </c>
      <c r="BH35" s="250">
        <v>0</v>
      </c>
      <c r="BI35" s="250">
        <v>0</v>
      </c>
      <c r="BJ35" s="250">
        <v>0</v>
      </c>
      <c r="BK35" s="250">
        <f>SUM(BL35:BQ35)</f>
        <v>286</v>
      </c>
      <c r="BL35" s="250">
        <v>0</v>
      </c>
      <c r="BM35" s="250">
        <v>207</v>
      </c>
      <c r="BN35" s="250">
        <v>79</v>
      </c>
      <c r="BO35" s="250">
        <v>0</v>
      </c>
      <c r="BP35" s="250">
        <v>0</v>
      </c>
      <c r="BQ35" s="250">
        <v>0</v>
      </c>
      <c r="BR35" s="250">
        <f>SUM(BY35,CF35)</f>
        <v>4270</v>
      </c>
      <c r="BS35" s="250">
        <f>SUM(BZ35,CG35)</f>
        <v>0</v>
      </c>
      <c r="BT35" s="250">
        <f>SUM(CA35,CH35)</f>
        <v>3298</v>
      </c>
      <c r="BU35" s="250">
        <f>SUM(CB35,CI35)</f>
        <v>227</v>
      </c>
      <c r="BV35" s="250">
        <f>SUM(CC35,CJ35)</f>
        <v>742</v>
      </c>
      <c r="BW35" s="250">
        <f>SUM(CD35,CK35)</f>
        <v>0</v>
      </c>
      <c r="BX35" s="250">
        <f>SUM(CE35,CL35)</f>
        <v>3</v>
      </c>
      <c r="BY35" s="250">
        <f>SUM(BZ35:CE35)</f>
        <v>3623</v>
      </c>
      <c r="BZ35" s="250">
        <f>F35</f>
        <v>0</v>
      </c>
      <c r="CA35" s="250">
        <f>J35</f>
        <v>2754</v>
      </c>
      <c r="CB35" s="250">
        <f>N35</f>
        <v>124</v>
      </c>
      <c r="CC35" s="250">
        <f>R35</f>
        <v>742</v>
      </c>
      <c r="CD35" s="250">
        <f>V35</f>
        <v>0</v>
      </c>
      <c r="CE35" s="250">
        <f>Z35</f>
        <v>3</v>
      </c>
      <c r="CF35" s="250">
        <f>SUM(CG35:CL35)</f>
        <v>647</v>
      </c>
      <c r="CG35" s="250">
        <f>BE35</f>
        <v>0</v>
      </c>
      <c r="CH35" s="250">
        <f>BF35</f>
        <v>544</v>
      </c>
      <c r="CI35" s="250">
        <f>BG35</f>
        <v>103</v>
      </c>
      <c r="CJ35" s="250">
        <f>BH35</f>
        <v>0</v>
      </c>
      <c r="CK35" s="250">
        <f>BI35</f>
        <v>0</v>
      </c>
      <c r="CL35" s="250">
        <f>BJ35</f>
        <v>0</v>
      </c>
      <c r="CM35" s="250">
        <f>SUM(CT35,DA35)</f>
        <v>1441</v>
      </c>
      <c r="CN35" s="250">
        <f>SUM(CU35,DB35)</f>
        <v>0</v>
      </c>
      <c r="CO35" s="250">
        <f>SUM(CV35,DC35)</f>
        <v>1186</v>
      </c>
      <c r="CP35" s="250">
        <f>SUM(CW35,DD35)</f>
        <v>96</v>
      </c>
      <c r="CQ35" s="250">
        <f>SUM(CX35,DE35)</f>
        <v>159</v>
      </c>
      <c r="CR35" s="250">
        <f>SUM(CY35,DF35)</f>
        <v>0</v>
      </c>
      <c r="CS35" s="250">
        <f>SUM(CZ35,DG35)</f>
        <v>0</v>
      </c>
      <c r="CT35" s="250">
        <f>SUM(CU35:CZ35)</f>
        <v>1155</v>
      </c>
      <c r="CU35" s="250">
        <f>AE35</f>
        <v>0</v>
      </c>
      <c r="CV35" s="250">
        <f>AI35</f>
        <v>979</v>
      </c>
      <c r="CW35" s="250">
        <f>AM35</f>
        <v>17</v>
      </c>
      <c r="CX35" s="250">
        <f>AQ35</f>
        <v>159</v>
      </c>
      <c r="CY35" s="250">
        <f>AU35</f>
        <v>0</v>
      </c>
      <c r="CZ35" s="250">
        <f>AY35</f>
        <v>0</v>
      </c>
      <c r="DA35" s="250">
        <f>SUM(DB35:DG35)</f>
        <v>286</v>
      </c>
      <c r="DB35" s="250">
        <f>BL35</f>
        <v>0</v>
      </c>
      <c r="DC35" s="250">
        <f>BM35</f>
        <v>207</v>
      </c>
      <c r="DD35" s="250">
        <f>BN35</f>
        <v>79</v>
      </c>
      <c r="DE35" s="250">
        <f>BO35</f>
        <v>0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304</v>
      </c>
      <c r="B36" s="203" t="s">
        <v>362</v>
      </c>
      <c r="C36" s="202" t="s">
        <v>363</v>
      </c>
      <c r="D36" s="250">
        <f>SUM(E36,AD36,BC36)</f>
        <v>3881</v>
      </c>
      <c r="E36" s="250">
        <f>SUM(F36,J36,N36,R36,V36,Z36)</f>
        <v>1966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1513</v>
      </c>
      <c r="K36" s="250">
        <v>0</v>
      </c>
      <c r="L36" s="250">
        <v>1513</v>
      </c>
      <c r="M36" s="250">
        <v>0</v>
      </c>
      <c r="N36" s="250">
        <f>SUM(O36:Q36)</f>
        <v>172</v>
      </c>
      <c r="O36" s="250">
        <v>0</v>
      </c>
      <c r="P36" s="250">
        <v>172</v>
      </c>
      <c r="Q36" s="250">
        <v>0</v>
      </c>
      <c r="R36" s="250">
        <f>SUM(S36:U36)</f>
        <v>281</v>
      </c>
      <c r="S36" s="250">
        <v>192</v>
      </c>
      <c r="T36" s="250">
        <v>89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0</v>
      </c>
      <c r="AA36" s="250">
        <v>0</v>
      </c>
      <c r="AB36" s="250">
        <v>0</v>
      </c>
      <c r="AC36" s="250">
        <v>0</v>
      </c>
      <c r="AD36" s="250">
        <f>SUM(AE36,AI36,AM36,AQ36,AU36,AY36)</f>
        <v>1342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1334</v>
      </c>
      <c r="AJ36" s="250">
        <v>0</v>
      </c>
      <c r="AK36" s="250">
        <v>0</v>
      </c>
      <c r="AL36" s="250">
        <v>1334</v>
      </c>
      <c r="AM36" s="250">
        <f>SUM(AN36:AP36)</f>
        <v>8</v>
      </c>
      <c r="AN36" s="250">
        <v>0</v>
      </c>
      <c r="AO36" s="250">
        <v>0</v>
      </c>
      <c r="AP36" s="250">
        <v>8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573</v>
      </c>
      <c r="BD36" s="250">
        <f>SUM(BE36:BJ36)</f>
        <v>423</v>
      </c>
      <c r="BE36" s="250">
        <v>0</v>
      </c>
      <c r="BF36" s="250">
        <v>358</v>
      </c>
      <c r="BG36" s="250">
        <v>65</v>
      </c>
      <c r="BH36" s="250">
        <v>0</v>
      </c>
      <c r="BI36" s="250">
        <v>0</v>
      </c>
      <c r="BJ36" s="250">
        <v>0</v>
      </c>
      <c r="BK36" s="250">
        <f>SUM(BL36:BQ36)</f>
        <v>150</v>
      </c>
      <c r="BL36" s="250">
        <v>0</v>
      </c>
      <c r="BM36" s="250">
        <v>129</v>
      </c>
      <c r="BN36" s="250">
        <v>21</v>
      </c>
      <c r="BO36" s="250">
        <v>0</v>
      </c>
      <c r="BP36" s="250">
        <v>0</v>
      </c>
      <c r="BQ36" s="250">
        <v>0</v>
      </c>
      <c r="BR36" s="250">
        <f>SUM(BY36,CF36)</f>
        <v>2389</v>
      </c>
      <c r="BS36" s="250">
        <f>SUM(BZ36,CG36)</f>
        <v>0</v>
      </c>
      <c r="BT36" s="250">
        <f>SUM(CA36,CH36)</f>
        <v>1871</v>
      </c>
      <c r="BU36" s="250">
        <f>SUM(CB36,CI36)</f>
        <v>237</v>
      </c>
      <c r="BV36" s="250">
        <f>SUM(CC36,CJ36)</f>
        <v>281</v>
      </c>
      <c r="BW36" s="250">
        <f>SUM(CD36,CK36)</f>
        <v>0</v>
      </c>
      <c r="BX36" s="250">
        <f>SUM(CE36,CL36)</f>
        <v>0</v>
      </c>
      <c r="BY36" s="250">
        <f>SUM(BZ36:CE36)</f>
        <v>1966</v>
      </c>
      <c r="BZ36" s="250">
        <f>F36</f>
        <v>0</v>
      </c>
      <c r="CA36" s="250">
        <f>J36</f>
        <v>1513</v>
      </c>
      <c r="CB36" s="250">
        <f>N36</f>
        <v>172</v>
      </c>
      <c r="CC36" s="250">
        <f>R36</f>
        <v>281</v>
      </c>
      <c r="CD36" s="250">
        <f>V36</f>
        <v>0</v>
      </c>
      <c r="CE36" s="250">
        <f>Z36</f>
        <v>0</v>
      </c>
      <c r="CF36" s="250">
        <f>SUM(CG36:CL36)</f>
        <v>423</v>
      </c>
      <c r="CG36" s="250">
        <f>BE36</f>
        <v>0</v>
      </c>
      <c r="CH36" s="250">
        <f>BF36</f>
        <v>358</v>
      </c>
      <c r="CI36" s="250">
        <f>BG36</f>
        <v>65</v>
      </c>
      <c r="CJ36" s="250">
        <f>BH36</f>
        <v>0</v>
      </c>
      <c r="CK36" s="250">
        <f>BI36</f>
        <v>0</v>
      </c>
      <c r="CL36" s="250">
        <f>BJ36</f>
        <v>0</v>
      </c>
      <c r="CM36" s="250">
        <f>SUM(CT36,DA36)</f>
        <v>1492</v>
      </c>
      <c r="CN36" s="250">
        <f>SUM(CU36,DB36)</f>
        <v>0</v>
      </c>
      <c r="CO36" s="250">
        <f>SUM(CV36,DC36)</f>
        <v>1463</v>
      </c>
      <c r="CP36" s="250">
        <f>SUM(CW36,DD36)</f>
        <v>29</v>
      </c>
      <c r="CQ36" s="250">
        <f>SUM(CX36,DE36)</f>
        <v>0</v>
      </c>
      <c r="CR36" s="250">
        <f>SUM(CY36,DF36)</f>
        <v>0</v>
      </c>
      <c r="CS36" s="250">
        <f>SUM(CZ36,DG36)</f>
        <v>0</v>
      </c>
      <c r="CT36" s="250">
        <f>SUM(CU36:CZ36)</f>
        <v>1342</v>
      </c>
      <c r="CU36" s="250">
        <f>AE36</f>
        <v>0</v>
      </c>
      <c r="CV36" s="250">
        <f>AI36</f>
        <v>1334</v>
      </c>
      <c r="CW36" s="250">
        <f>AM36</f>
        <v>8</v>
      </c>
      <c r="CX36" s="250">
        <f>AQ36</f>
        <v>0</v>
      </c>
      <c r="CY36" s="250">
        <f>AU36</f>
        <v>0</v>
      </c>
      <c r="CZ36" s="250">
        <f>AY36</f>
        <v>0</v>
      </c>
      <c r="DA36" s="250">
        <f>SUM(DB36:DG36)</f>
        <v>150</v>
      </c>
      <c r="DB36" s="250">
        <f>BL36</f>
        <v>0</v>
      </c>
      <c r="DC36" s="250">
        <f>BM36</f>
        <v>129</v>
      </c>
      <c r="DD36" s="250">
        <f>BN36</f>
        <v>21</v>
      </c>
      <c r="DE36" s="250">
        <f>BO36</f>
        <v>0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304</v>
      </c>
      <c r="B37" s="203" t="s">
        <v>364</v>
      </c>
      <c r="C37" s="202" t="s">
        <v>365</v>
      </c>
      <c r="D37" s="250">
        <f>SUM(E37,AD37,BC37)</f>
        <v>2287</v>
      </c>
      <c r="E37" s="250">
        <f>SUM(F37,J37,N37,R37,V37,Z37)</f>
        <v>1737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1292</v>
      </c>
      <c r="K37" s="250">
        <v>0</v>
      </c>
      <c r="L37" s="250">
        <v>1292</v>
      </c>
      <c r="M37" s="250">
        <v>0</v>
      </c>
      <c r="N37" s="250">
        <f>SUM(O37:Q37)</f>
        <v>76</v>
      </c>
      <c r="O37" s="250">
        <v>0</v>
      </c>
      <c r="P37" s="250">
        <v>76</v>
      </c>
      <c r="Q37" s="250">
        <v>0</v>
      </c>
      <c r="R37" s="250">
        <f>SUM(S37:U37)</f>
        <v>368</v>
      </c>
      <c r="S37" s="250">
        <v>0</v>
      </c>
      <c r="T37" s="250">
        <v>368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1</v>
      </c>
      <c r="AA37" s="250">
        <v>0</v>
      </c>
      <c r="AB37" s="250">
        <v>1</v>
      </c>
      <c r="AC37" s="250">
        <v>0</v>
      </c>
      <c r="AD37" s="250">
        <f>SUM(AE37,AI37,AM37,AQ37,AU37,AY37)</f>
        <v>238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238</v>
      </c>
      <c r="AJ37" s="250">
        <v>0</v>
      </c>
      <c r="AK37" s="250">
        <v>0</v>
      </c>
      <c r="AL37" s="250">
        <v>238</v>
      </c>
      <c r="AM37" s="250">
        <f>SUM(AN37:AP37)</f>
        <v>0</v>
      </c>
      <c r="AN37" s="250">
        <v>0</v>
      </c>
      <c r="AO37" s="250">
        <v>0</v>
      </c>
      <c r="AP37" s="250"/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312</v>
      </c>
      <c r="BD37" s="250">
        <f>SUM(BE37:BJ37)</f>
        <v>197</v>
      </c>
      <c r="BE37" s="250">
        <v>0</v>
      </c>
      <c r="BF37" s="250">
        <v>97</v>
      </c>
      <c r="BG37" s="250">
        <v>100</v>
      </c>
      <c r="BH37" s="250">
        <v>0</v>
      </c>
      <c r="BI37" s="250">
        <v>0</v>
      </c>
      <c r="BJ37" s="250">
        <v>0</v>
      </c>
      <c r="BK37" s="250">
        <f>SUM(BL37:BQ37)</f>
        <v>115</v>
      </c>
      <c r="BL37" s="250">
        <v>0</v>
      </c>
      <c r="BM37" s="250">
        <v>95</v>
      </c>
      <c r="BN37" s="250">
        <v>20</v>
      </c>
      <c r="BO37" s="250">
        <v>0</v>
      </c>
      <c r="BP37" s="250">
        <v>0</v>
      </c>
      <c r="BQ37" s="250">
        <v>0</v>
      </c>
      <c r="BR37" s="250">
        <f>SUM(BY37,CF37)</f>
        <v>1934</v>
      </c>
      <c r="BS37" s="250">
        <f>SUM(BZ37,CG37)</f>
        <v>0</v>
      </c>
      <c r="BT37" s="250">
        <f>SUM(CA37,CH37)</f>
        <v>1389</v>
      </c>
      <c r="BU37" s="250">
        <f>SUM(CB37,CI37)</f>
        <v>176</v>
      </c>
      <c r="BV37" s="250">
        <f>SUM(CC37,CJ37)</f>
        <v>368</v>
      </c>
      <c r="BW37" s="250">
        <f>SUM(CD37,CK37)</f>
        <v>0</v>
      </c>
      <c r="BX37" s="250">
        <f>SUM(CE37,CL37)</f>
        <v>1</v>
      </c>
      <c r="BY37" s="250">
        <f>SUM(BZ37:CE37)</f>
        <v>1737</v>
      </c>
      <c r="BZ37" s="250">
        <f>F37</f>
        <v>0</v>
      </c>
      <c r="CA37" s="250">
        <f>J37</f>
        <v>1292</v>
      </c>
      <c r="CB37" s="250">
        <f>N37</f>
        <v>76</v>
      </c>
      <c r="CC37" s="250">
        <f>R37</f>
        <v>368</v>
      </c>
      <c r="CD37" s="250">
        <f>V37</f>
        <v>0</v>
      </c>
      <c r="CE37" s="250">
        <f>Z37</f>
        <v>1</v>
      </c>
      <c r="CF37" s="250">
        <f>SUM(CG37:CL37)</f>
        <v>197</v>
      </c>
      <c r="CG37" s="250">
        <f>BE37</f>
        <v>0</v>
      </c>
      <c r="CH37" s="250">
        <f>BF37</f>
        <v>97</v>
      </c>
      <c r="CI37" s="250">
        <f>BG37</f>
        <v>100</v>
      </c>
      <c r="CJ37" s="250">
        <f>BH37</f>
        <v>0</v>
      </c>
      <c r="CK37" s="250">
        <f>BI37</f>
        <v>0</v>
      </c>
      <c r="CL37" s="250">
        <f>BJ37</f>
        <v>0</v>
      </c>
      <c r="CM37" s="250">
        <f>SUM(CT37,DA37)</f>
        <v>353</v>
      </c>
      <c r="CN37" s="250">
        <f>SUM(CU37,DB37)</f>
        <v>0</v>
      </c>
      <c r="CO37" s="250">
        <f>SUM(CV37,DC37)</f>
        <v>333</v>
      </c>
      <c r="CP37" s="250">
        <f>SUM(CW37,DD37)</f>
        <v>20</v>
      </c>
      <c r="CQ37" s="250">
        <f>SUM(CX37,DE37)</f>
        <v>0</v>
      </c>
      <c r="CR37" s="250">
        <f>SUM(CY37,DF37)</f>
        <v>0</v>
      </c>
      <c r="CS37" s="250">
        <f>SUM(CZ37,DG37)</f>
        <v>0</v>
      </c>
      <c r="CT37" s="250">
        <f>SUM(CU37:CZ37)</f>
        <v>238</v>
      </c>
      <c r="CU37" s="250">
        <f>AE37</f>
        <v>0</v>
      </c>
      <c r="CV37" s="250">
        <f>AI37</f>
        <v>238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0</v>
      </c>
      <c r="DA37" s="250">
        <f>SUM(DB37:DG37)</f>
        <v>115</v>
      </c>
      <c r="DB37" s="250">
        <f>BL37</f>
        <v>0</v>
      </c>
      <c r="DC37" s="250">
        <f>BM37</f>
        <v>95</v>
      </c>
      <c r="DD37" s="250">
        <f>BN37</f>
        <v>20</v>
      </c>
      <c r="DE37" s="250">
        <f>BO37</f>
        <v>0</v>
      </c>
      <c r="DF37" s="250">
        <f>BP37</f>
        <v>0</v>
      </c>
      <c r="DG37" s="250">
        <f>BQ37</f>
        <v>0</v>
      </c>
      <c r="DH37" s="250">
        <v>1</v>
      </c>
      <c r="DI37" s="250">
        <f>SUM(DJ37:DM37)</f>
        <v>0</v>
      </c>
      <c r="DJ37" s="250">
        <v>0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304</v>
      </c>
      <c r="B38" s="203" t="s">
        <v>366</v>
      </c>
      <c r="C38" s="202" t="s">
        <v>367</v>
      </c>
      <c r="D38" s="250">
        <f>SUM(E38,AD38,BC38)</f>
        <v>3259</v>
      </c>
      <c r="E38" s="250">
        <f>SUM(F38,J38,N38,R38,V38,Z38)</f>
        <v>2385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1801</v>
      </c>
      <c r="K38" s="250">
        <v>0</v>
      </c>
      <c r="L38" s="250">
        <v>1801</v>
      </c>
      <c r="M38" s="250">
        <v>0</v>
      </c>
      <c r="N38" s="250">
        <f>SUM(O38:Q38)</f>
        <v>96</v>
      </c>
      <c r="O38" s="250">
        <v>0</v>
      </c>
      <c r="P38" s="250">
        <v>96</v>
      </c>
      <c r="Q38" s="250">
        <v>0</v>
      </c>
      <c r="R38" s="250">
        <f>SUM(S38:U38)</f>
        <v>484</v>
      </c>
      <c r="S38" s="250">
        <v>0</v>
      </c>
      <c r="T38" s="250">
        <v>484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4</v>
      </c>
      <c r="AA38" s="250">
        <v>0</v>
      </c>
      <c r="AB38" s="250">
        <v>4</v>
      </c>
      <c r="AC38" s="250">
        <v>0</v>
      </c>
      <c r="AD38" s="250">
        <f>SUM(AE38,AI38,AM38,AQ38,AU38,AY38)</f>
        <v>405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405</v>
      </c>
      <c r="AJ38" s="250">
        <v>0</v>
      </c>
      <c r="AK38" s="250">
        <v>0</v>
      </c>
      <c r="AL38" s="250">
        <v>405</v>
      </c>
      <c r="AM38" s="250">
        <f>SUM(AN38:AP38)</f>
        <v>0</v>
      </c>
      <c r="AN38" s="250">
        <v>0</v>
      </c>
      <c r="AO38" s="250">
        <v>0</v>
      </c>
      <c r="AP38" s="250">
        <v>0</v>
      </c>
      <c r="AQ38" s="250">
        <f>SUM(AR38:AT38)</f>
        <v>0</v>
      </c>
      <c r="AR38" s="250">
        <v>0</v>
      </c>
      <c r="AS38" s="250">
        <v>0</v>
      </c>
      <c r="AT38" s="250">
        <v>0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469</v>
      </c>
      <c r="BD38" s="250">
        <f>SUM(BE38:BJ38)</f>
        <v>275</v>
      </c>
      <c r="BE38" s="250">
        <v>0</v>
      </c>
      <c r="BF38" s="250">
        <v>230</v>
      </c>
      <c r="BG38" s="250">
        <v>45</v>
      </c>
      <c r="BH38" s="250">
        <v>0</v>
      </c>
      <c r="BI38" s="250">
        <v>0</v>
      </c>
      <c r="BJ38" s="250">
        <v>0</v>
      </c>
      <c r="BK38" s="250">
        <f>SUM(BL38:BQ38)</f>
        <v>194</v>
      </c>
      <c r="BL38" s="250">
        <v>0</v>
      </c>
      <c r="BM38" s="250">
        <v>187</v>
      </c>
      <c r="BN38" s="250">
        <v>7</v>
      </c>
      <c r="BO38" s="250">
        <v>0</v>
      </c>
      <c r="BP38" s="250">
        <v>0</v>
      </c>
      <c r="BQ38" s="250">
        <v>0</v>
      </c>
      <c r="BR38" s="250">
        <f>SUM(BY38,CF38)</f>
        <v>2660</v>
      </c>
      <c r="BS38" s="250">
        <f>SUM(BZ38,CG38)</f>
        <v>0</v>
      </c>
      <c r="BT38" s="250">
        <f>SUM(CA38,CH38)</f>
        <v>2031</v>
      </c>
      <c r="BU38" s="250">
        <f>SUM(CB38,CI38)</f>
        <v>141</v>
      </c>
      <c r="BV38" s="250">
        <f>SUM(CC38,CJ38)</f>
        <v>484</v>
      </c>
      <c r="BW38" s="250">
        <f>SUM(CD38,CK38)</f>
        <v>0</v>
      </c>
      <c r="BX38" s="250">
        <f>SUM(CE38,CL38)</f>
        <v>4</v>
      </c>
      <c r="BY38" s="250">
        <f>SUM(BZ38:CE38)</f>
        <v>2385</v>
      </c>
      <c r="BZ38" s="250">
        <f>F38</f>
        <v>0</v>
      </c>
      <c r="CA38" s="250">
        <f>J38</f>
        <v>1801</v>
      </c>
      <c r="CB38" s="250">
        <f>N38</f>
        <v>96</v>
      </c>
      <c r="CC38" s="250">
        <f>R38</f>
        <v>484</v>
      </c>
      <c r="CD38" s="250">
        <f>V38</f>
        <v>0</v>
      </c>
      <c r="CE38" s="250">
        <f>Z38</f>
        <v>4</v>
      </c>
      <c r="CF38" s="250">
        <f>SUM(CG38:CL38)</f>
        <v>275</v>
      </c>
      <c r="CG38" s="250">
        <f>BE38</f>
        <v>0</v>
      </c>
      <c r="CH38" s="250">
        <f>BF38</f>
        <v>230</v>
      </c>
      <c r="CI38" s="250">
        <f>BG38</f>
        <v>45</v>
      </c>
      <c r="CJ38" s="250">
        <f>BH38</f>
        <v>0</v>
      </c>
      <c r="CK38" s="250">
        <f>BI38</f>
        <v>0</v>
      </c>
      <c r="CL38" s="250">
        <f>BJ38</f>
        <v>0</v>
      </c>
      <c r="CM38" s="250">
        <f>SUM(CT38,DA38)</f>
        <v>599</v>
      </c>
      <c r="CN38" s="250">
        <f>SUM(CU38,DB38)</f>
        <v>0</v>
      </c>
      <c r="CO38" s="250">
        <f>SUM(CV38,DC38)</f>
        <v>592</v>
      </c>
      <c r="CP38" s="250">
        <f>SUM(CW38,DD38)</f>
        <v>7</v>
      </c>
      <c r="CQ38" s="250">
        <f>SUM(CX38,DE38)</f>
        <v>0</v>
      </c>
      <c r="CR38" s="250">
        <f>SUM(CY38,DF38)</f>
        <v>0</v>
      </c>
      <c r="CS38" s="250">
        <f>SUM(CZ38,DG38)</f>
        <v>0</v>
      </c>
      <c r="CT38" s="250">
        <f>SUM(CU38:CZ38)</f>
        <v>405</v>
      </c>
      <c r="CU38" s="250">
        <f>AE38</f>
        <v>0</v>
      </c>
      <c r="CV38" s="250">
        <f>AI38</f>
        <v>405</v>
      </c>
      <c r="CW38" s="250">
        <f>AM38</f>
        <v>0</v>
      </c>
      <c r="CX38" s="250">
        <f>AQ38</f>
        <v>0</v>
      </c>
      <c r="CY38" s="250">
        <f>AU38</f>
        <v>0</v>
      </c>
      <c r="CZ38" s="250">
        <f>AY38</f>
        <v>0</v>
      </c>
      <c r="DA38" s="250">
        <f>SUM(DB38:DG38)</f>
        <v>194</v>
      </c>
      <c r="DB38" s="250">
        <f>BL38</f>
        <v>0</v>
      </c>
      <c r="DC38" s="250">
        <f>BM38</f>
        <v>187</v>
      </c>
      <c r="DD38" s="250">
        <f>BN38</f>
        <v>7</v>
      </c>
      <c r="DE38" s="250">
        <f>BO38</f>
        <v>0</v>
      </c>
      <c r="DF38" s="250">
        <f>BP38</f>
        <v>0</v>
      </c>
      <c r="DG38" s="250">
        <f>BQ38</f>
        <v>0</v>
      </c>
      <c r="DH38" s="250">
        <v>0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304</v>
      </c>
      <c r="B39" s="203" t="s">
        <v>368</v>
      </c>
      <c r="C39" s="202" t="s">
        <v>369</v>
      </c>
      <c r="D39" s="250">
        <f>SUM(E39,AD39,BC39)</f>
        <v>1911</v>
      </c>
      <c r="E39" s="250">
        <f>SUM(F39,J39,N39,R39,V39,Z39)</f>
        <v>1116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786</v>
      </c>
      <c r="K39" s="250">
        <v>0</v>
      </c>
      <c r="L39" s="250">
        <v>786</v>
      </c>
      <c r="M39" s="250">
        <v>0</v>
      </c>
      <c r="N39" s="250">
        <f>SUM(O39:Q39)</f>
        <v>46</v>
      </c>
      <c r="O39" s="250">
        <v>0</v>
      </c>
      <c r="P39" s="250">
        <v>46</v>
      </c>
      <c r="Q39" s="250">
        <v>0</v>
      </c>
      <c r="R39" s="250">
        <f>SUM(S39:U39)</f>
        <v>282</v>
      </c>
      <c r="S39" s="250">
        <v>0</v>
      </c>
      <c r="T39" s="250">
        <v>282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2</v>
      </c>
      <c r="AA39" s="250">
        <v>0</v>
      </c>
      <c r="AB39" s="250">
        <v>2</v>
      </c>
      <c r="AC39" s="250">
        <v>0</v>
      </c>
      <c r="AD39" s="250">
        <f>SUM(AE39,AI39,AM39,AQ39,AU39,AY39)</f>
        <v>576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576</v>
      </c>
      <c r="AJ39" s="250">
        <v>0</v>
      </c>
      <c r="AK39" s="250">
        <v>0</v>
      </c>
      <c r="AL39" s="250">
        <v>576</v>
      </c>
      <c r="AM39" s="250">
        <f>SUM(AN39:AP39)</f>
        <v>0</v>
      </c>
      <c r="AN39" s="250">
        <v>0</v>
      </c>
      <c r="AO39" s="250">
        <v>0</v>
      </c>
      <c r="AP39" s="250">
        <v>0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0</v>
      </c>
      <c r="AZ39" s="250">
        <v>0</v>
      </c>
      <c r="BA39" s="250">
        <v>0</v>
      </c>
      <c r="BB39" s="250">
        <v>0</v>
      </c>
      <c r="BC39" s="250">
        <f>SUM(BD39,BK39)</f>
        <v>219</v>
      </c>
      <c r="BD39" s="250">
        <f>SUM(BE39:BJ39)</f>
        <v>150</v>
      </c>
      <c r="BE39" s="250">
        <v>0</v>
      </c>
      <c r="BF39" s="250">
        <v>124</v>
      </c>
      <c r="BG39" s="250">
        <v>26</v>
      </c>
      <c r="BH39" s="250">
        <v>0</v>
      </c>
      <c r="BI39" s="250">
        <v>0</v>
      </c>
      <c r="BJ39" s="250">
        <v>0</v>
      </c>
      <c r="BK39" s="250">
        <f>SUM(BL39:BQ39)</f>
        <v>69</v>
      </c>
      <c r="BL39" s="250">
        <v>0</v>
      </c>
      <c r="BM39" s="250">
        <v>65</v>
      </c>
      <c r="BN39" s="250">
        <v>4</v>
      </c>
      <c r="BO39" s="250">
        <v>0</v>
      </c>
      <c r="BP39" s="250">
        <v>0</v>
      </c>
      <c r="BQ39" s="250">
        <v>0</v>
      </c>
      <c r="BR39" s="250">
        <f>SUM(BY39,CF39)</f>
        <v>1266</v>
      </c>
      <c r="BS39" s="250">
        <f>SUM(BZ39,CG39)</f>
        <v>0</v>
      </c>
      <c r="BT39" s="250">
        <f>SUM(CA39,CH39)</f>
        <v>910</v>
      </c>
      <c r="BU39" s="250">
        <f>SUM(CB39,CI39)</f>
        <v>72</v>
      </c>
      <c r="BV39" s="250">
        <f>SUM(CC39,CJ39)</f>
        <v>282</v>
      </c>
      <c r="BW39" s="250">
        <f>SUM(CD39,CK39)</f>
        <v>0</v>
      </c>
      <c r="BX39" s="250">
        <f>SUM(CE39,CL39)</f>
        <v>2</v>
      </c>
      <c r="BY39" s="250">
        <f>SUM(BZ39:CE39)</f>
        <v>1116</v>
      </c>
      <c r="BZ39" s="250">
        <f>F39</f>
        <v>0</v>
      </c>
      <c r="CA39" s="250">
        <f>J39</f>
        <v>786</v>
      </c>
      <c r="CB39" s="250">
        <f>N39</f>
        <v>46</v>
      </c>
      <c r="CC39" s="250">
        <f>R39</f>
        <v>282</v>
      </c>
      <c r="CD39" s="250">
        <f>V39</f>
        <v>0</v>
      </c>
      <c r="CE39" s="250">
        <f>Z39</f>
        <v>2</v>
      </c>
      <c r="CF39" s="250">
        <f>SUM(CG39:CL39)</f>
        <v>150</v>
      </c>
      <c r="CG39" s="250">
        <f>BE39</f>
        <v>0</v>
      </c>
      <c r="CH39" s="250">
        <f>BF39</f>
        <v>124</v>
      </c>
      <c r="CI39" s="250">
        <f>BG39</f>
        <v>26</v>
      </c>
      <c r="CJ39" s="250">
        <f>BH39</f>
        <v>0</v>
      </c>
      <c r="CK39" s="250">
        <f>BI39</f>
        <v>0</v>
      </c>
      <c r="CL39" s="250">
        <f>BJ39</f>
        <v>0</v>
      </c>
      <c r="CM39" s="250">
        <f>SUM(CT39,DA39)</f>
        <v>645</v>
      </c>
      <c r="CN39" s="250">
        <f>SUM(CU39,DB39)</f>
        <v>0</v>
      </c>
      <c r="CO39" s="250">
        <f>SUM(CV39,DC39)</f>
        <v>641</v>
      </c>
      <c r="CP39" s="250">
        <f>SUM(CW39,DD39)</f>
        <v>4</v>
      </c>
      <c r="CQ39" s="250">
        <f>SUM(CX39,DE39)</f>
        <v>0</v>
      </c>
      <c r="CR39" s="250">
        <f>SUM(CY39,DF39)</f>
        <v>0</v>
      </c>
      <c r="CS39" s="250">
        <f>SUM(CZ39,DG39)</f>
        <v>0</v>
      </c>
      <c r="CT39" s="250">
        <f>SUM(CU39:CZ39)</f>
        <v>576</v>
      </c>
      <c r="CU39" s="250">
        <f>AE39</f>
        <v>0</v>
      </c>
      <c r="CV39" s="250">
        <f>AI39</f>
        <v>576</v>
      </c>
      <c r="CW39" s="250">
        <f>AM39</f>
        <v>0</v>
      </c>
      <c r="CX39" s="250">
        <f>AQ39</f>
        <v>0</v>
      </c>
      <c r="CY39" s="250">
        <f>AU39</f>
        <v>0</v>
      </c>
      <c r="CZ39" s="250">
        <f>AY39</f>
        <v>0</v>
      </c>
      <c r="DA39" s="250">
        <f>SUM(DB39:DG39)</f>
        <v>69</v>
      </c>
      <c r="DB39" s="250">
        <f>BL39</f>
        <v>0</v>
      </c>
      <c r="DC39" s="250">
        <f>BM39</f>
        <v>65</v>
      </c>
      <c r="DD39" s="250">
        <f>BN39</f>
        <v>4</v>
      </c>
      <c r="DE39" s="250">
        <f>BO39</f>
        <v>0</v>
      </c>
      <c r="DF39" s="250">
        <f>BP39</f>
        <v>0</v>
      </c>
      <c r="DG39" s="250">
        <f>BQ39</f>
        <v>0</v>
      </c>
      <c r="DH39" s="250">
        <v>86</v>
      </c>
      <c r="DI39" s="250">
        <f>SUM(DJ39:DM39)</f>
        <v>0</v>
      </c>
      <c r="DJ39" s="250">
        <v>0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304</v>
      </c>
      <c r="B40" s="203" t="s">
        <v>370</v>
      </c>
      <c r="C40" s="202" t="s">
        <v>371</v>
      </c>
      <c r="D40" s="250">
        <f>SUM(E40,AD40,BC40)</f>
        <v>2874</v>
      </c>
      <c r="E40" s="250">
        <f>SUM(F40,J40,N40,R40,V40,Z40)</f>
        <v>1531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1381</v>
      </c>
      <c r="K40" s="250">
        <v>0</v>
      </c>
      <c r="L40" s="250">
        <v>1381</v>
      </c>
      <c r="M40" s="250">
        <v>0</v>
      </c>
      <c r="N40" s="250">
        <f>SUM(O40:Q40)</f>
        <v>57</v>
      </c>
      <c r="O40" s="250">
        <v>0</v>
      </c>
      <c r="P40" s="250">
        <v>57</v>
      </c>
      <c r="Q40" s="250">
        <v>0</v>
      </c>
      <c r="R40" s="250">
        <f>SUM(S40:U40)</f>
        <v>93</v>
      </c>
      <c r="S40" s="250">
        <v>0</v>
      </c>
      <c r="T40" s="250">
        <v>93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0</v>
      </c>
      <c r="AA40" s="250">
        <v>0</v>
      </c>
      <c r="AB40" s="250">
        <v>0</v>
      </c>
      <c r="AC40" s="250">
        <v>0</v>
      </c>
      <c r="AD40" s="250">
        <f>SUM(AE40,AI40,AM40,AQ40,AU40,AY40)</f>
        <v>1250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1250</v>
      </c>
      <c r="AJ40" s="250">
        <v>0</v>
      </c>
      <c r="AK40" s="250">
        <v>0</v>
      </c>
      <c r="AL40" s="250">
        <v>1250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93</v>
      </c>
      <c r="BD40" s="250">
        <f>SUM(BE40:BJ40)</f>
        <v>9</v>
      </c>
      <c r="BE40" s="250">
        <v>0</v>
      </c>
      <c r="BF40" s="250">
        <v>8</v>
      </c>
      <c r="BG40" s="250">
        <v>0</v>
      </c>
      <c r="BH40" s="250">
        <v>1</v>
      </c>
      <c r="BI40" s="250">
        <v>0</v>
      </c>
      <c r="BJ40" s="250">
        <v>0</v>
      </c>
      <c r="BK40" s="250">
        <f>SUM(BL40:BQ40)</f>
        <v>84</v>
      </c>
      <c r="BL40" s="250">
        <v>0</v>
      </c>
      <c r="BM40" s="250">
        <v>84</v>
      </c>
      <c r="BN40" s="250">
        <v>0</v>
      </c>
      <c r="BO40" s="250">
        <v>0</v>
      </c>
      <c r="BP40" s="250">
        <v>0</v>
      </c>
      <c r="BQ40" s="250">
        <v>0</v>
      </c>
      <c r="BR40" s="250">
        <f>SUM(BY40,CF40)</f>
        <v>1540</v>
      </c>
      <c r="BS40" s="250">
        <f>SUM(BZ40,CG40)</f>
        <v>0</v>
      </c>
      <c r="BT40" s="250">
        <f>SUM(CA40,CH40)</f>
        <v>1389</v>
      </c>
      <c r="BU40" s="250">
        <f>SUM(CB40,CI40)</f>
        <v>57</v>
      </c>
      <c r="BV40" s="250">
        <f>SUM(CC40,CJ40)</f>
        <v>94</v>
      </c>
      <c r="BW40" s="250">
        <f>SUM(CD40,CK40)</f>
        <v>0</v>
      </c>
      <c r="BX40" s="250">
        <f>SUM(CE40,CL40)</f>
        <v>0</v>
      </c>
      <c r="BY40" s="250">
        <f>SUM(BZ40:CE40)</f>
        <v>1531</v>
      </c>
      <c r="BZ40" s="250">
        <f>F40</f>
        <v>0</v>
      </c>
      <c r="CA40" s="250">
        <f>J40</f>
        <v>1381</v>
      </c>
      <c r="CB40" s="250">
        <f>N40</f>
        <v>57</v>
      </c>
      <c r="CC40" s="250">
        <f>R40</f>
        <v>93</v>
      </c>
      <c r="CD40" s="250">
        <f>V40</f>
        <v>0</v>
      </c>
      <c r="CE40" s="250">
        <f>Z40</f>
        <v>0</v>
      </c>
      <c r="CF40" s="250">
        <f>SUM(CG40:CL40)</f>
        <v>9</v>
      </c>
      <c r="CG40" s="250">
        <f>BE40</f>
        <v>0</v>
      </c>
      <c r="CH40" s="250">
        <f>BF40</f>
        <v>8</v>
      </c>
      <c r="CI40" s="250">
        <f>BG40</f>
        <v>0</v>
      </c>
      <c r="CJ40" s="250">
        <f>BH40</f>
        <v>1</v>
      </c>
      <c r="CK40" s="250">
        <f>BI40</f>
        <v>0</v>
      </c>
      <c r="CL40" s="250">
        <f>BJ40</f>
        <v>0</v>
      </c>
      <c r="CM40" s="250">
        <f>SUM(CT40,DA40)</f>
        <v>1334</v>
      </c>
      <c r="CN40" s="250">
        <f>SUM(CU40,DB40)</f>
        <v>0</v>
      </c>
      <c r="CO40" s="250">
        <f>SUM(CV40,DC40)</f>
        <v>1334</v>
      </c>
      <c r="CP40" s="250">
        <f>SUM(CW40,DD40)</f>
        <v>0</v>
      </c>
      <c r="CQ40" s="250">
        <f>SUM(CX40,DE40)</f>
        <v>0</v>
      </c>
      <c r="CR40" s="250">
        <f>SUM(CY40,DF40)</f>
        <v>0</v>
      </c>
      <c r="CS40" s="250">
        <f>SUM(CZ40,DG40)</f>
        <v>0</v>
      </c>
      <c r="CT40" s="250">
        <f>SUM(CU40:CZ40)</f>
        <v>1250</v>
      </c>
      <c r="CU40" s="250">
        <f>AE40</f>
        <v>0</v>
      </c>
      <c r="CV40" s="250">
        <f>AI40</f>
        <v>1250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84</v>
      </c>
      <c r="DB40" s="250">
        <f>BL40</f>
        <v>0</v>
      </c>
      <c r="DC40" s="250">
        <f>BM40</f>
        <v>84</v>
      </c>
      <c r="DD40" s="250">
        <f>BN40</f>
        <v>0</v>
      </c>
      <c r="DE40" s="250">
        <f>BO40</f>
        <v>0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304</v>
      </c>
      <c r="B41" s="203" t="s">
        <v>372</v>
      </c>
      <c r="C41" s="202" t="s">
        <v>373</v>
      </c>
      <c r="D41" s="250">
        <f>SUM(E41,AD41,BC41)</f>
        <v>7588</v>
      </c>
      <c r="E41" s="250">
        <f>SUM(F41,J41,N41,R41,V41,Z41)</f>
        <v>6106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5043</v>
      </c>
      <c r="K41" s="250">
        <v>0</v>
      </c>
      <c r="L41" s="250">
        <v>5043</v>
      </c>
      <c r="M41" s="250">
        <v>0</v>
      </c>
      <c r="N41" s="250">
        <f>SUM(O41:Q41)</f>
        <v>108</v>
      </c>
      <c r="O41" s="250">
        <v>0</v>
      </c>
      <c r="P41" s="250">
        <v>108</v>
      </c>
      <c r="Q41" s="250">
        <v>0</v>
      </c>
      <c r="R41" s="250">
        <f>SUM(S41:U41)</f>
        <v>931</v>
      </c>
      <c r="S41" s="250">
        <v>0</v>
      </c>
      <c r="T41" s="250">
        <v>931</v>
      </c>
      <c r="U41" s="250">
        <v>0</v>
      </c>
      <c r="V41" s="250">
        <f>SUM(W41:Y41)</f>
        <v>0</v>
      </c>
      <c r="W41" s="250">
        <v>0</v>
      </c>
      <c r="X41" s="250">
        <v>0</v>
      </c>
      <c r="Y41" s="250">
        <v>0</v>
      </c>
      <c r="Z41" s="250">
        <f>SUM(AA41:AC41)</f>
        <v>24</v>
      </c>
      <c r="AA41" s="250">
        <v>0</v>
      </c>
      <c r="AB41" s="250">
        <v>24</v>
      </c>
      <c r="AC41" s="250">
        <v>0</v>
      </c>
      <c r="AD41" s="250">
        <f>SUM(AE41,AI41,AM41,AQ41,AU41,AY41)</f>
        <v>1012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989</v>
      </c>
      <c r="AJ41" s="250">
        <v>0</v>
      </c>
      <c r="AK41" s="250">
        <v>0</v>
      </c>
      <c r="AL41" s="250">
        <v>989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14</v>
      </c>
      <c r="AR41" s="250">
        <v>0</v>
      </c>
      <c r="AS41" s="250">
        <v>0</v>
      </c>
      <c r="AT41" s="250">
        <v>14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9</v>
      </c>
      <c r="AZ41" s="250">
        <v>0</v>
      </c>
      <c r="BA41" s="250">
        <v>0</v>
      </c>
      <c r="BB41" s="250">
        <v>9</v>
      </c>
      <c r="BC41" s="250">
        <f>SUM(BD41,BK41)</f>
        <v>470</v>
      </c>
      <c r="BD41" s="250">
        <f>SUM(BE41:BJ41)</f>
        <v>470</v>
      </c>
      <c r="BE41" s="250">
        <v>0</v>
      </c>
      <c r="BF41" s="250">
        <v>296</v>
      </c>
      <c r="BG41" s="250">
        <v>4</v>
      </c>
      <c r="BH41" s="250">
        <v>8</v>
      </c>
      <c r="BI41" s="250">
        <v>0</v>
      </c>
      <c r="BJ41" s="250">
        <v>162</v>
      </c>
      <c r="BK41" s="250">
        <f>SUM(BL41:BQ41)</f>
        <v>0</v>
      </c>
      <c r="BL41" s="250"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f>SUM(BY41,CF41)</f>
        <v>6576</v>
      </c>
      <c r="BS41" s="250">
        <f>SUM(BZ41,CG41)</f>
        <v>0</v>
      </c>
      <c r="BT41" s="250">
        <f>SUM(CA41,CH41)</f>
        <v>5339</v>
      </c>
      <c r="BU41" s="250">
        <f>SUM(CB41,CI41)</f>
        <v>112</v>
      </c>
      <c r="BV41" s="250">
        <f>SUM(CC41,CJ41)</f>
        <v>939</v>
      </c>
      <c r="BW41" s="250">
        <f>SUM(CD41,CK41)</f>
        <v>0</v>
      </c>
      <c r="BX41" s="250">
        <f>SUM(CE41,CL41)</f>
        <v>186</v>
      </c>
      <c r="BY41" s="250">
        <f>SUM(BZ41:CE41)</f>
        <v>6106</v>
      </c>
      <c r="BZ41" s="250">
        <f>F41</f>
        <v>0</v>
      </c>
      <c r="CA41" s="250">
        <f>J41</f>
        <v>5043</v>
      </c>
      <c r="CB41" s="250">
        <f>N41</f>
        <v>108</v>
      </c>
      <c r="CC41" s="250">
        <f>R41</f>
        <v>931</v>
      </c>
      <c r="CD41" s="250">
        <f>V41</f>
        <v>0</v>
      </c>
      <c r="CE41" s="250">
        <f>Z41</f>
        <v>24</v>
      </c>
      <c r="CF41" s="250">
        <f>SUM(CG41:CL41)</f>
        <v>470</v>
      </c>
      <c r="CG41" s="250">
        <f>BE41</f>
        <v>0</v>
      </c>
      <c r="CH41" s="250">
        <f>BF41</f>
        <v>296</v>
      </c>
      <c r="CI41" s="250">
        <f>BG41</f>
        <v>4</v>
      </c>
      <c r="CJ41" s="250">
        <f>BH41</f>
        <v>8</v>
      </c>
      <c r="CK41" s="250">
        <f>BI41</f>
        <v>0</v>
      </c>
      <c r="CL41" s="250">
        <f>BJ41</f>
        <v>162</v>
      </c>
      <c r="CM41" s="250">
        <f>SUM(CT41,DA41)</f>
        <v>1012</v>
      </c>
      <c r="CN41" s="250">
        <f>SUM(CU41,DB41)</f>
        <v>0</v>
      </c>
      <c r="CO41" s="250">
        <f>SUM(CV41,DC41)</f>
        <v>989</v>
      </c>
      <c r="CP41" s="250">
        <f>SUM(CW41,DD41)</f>
        <v>0</v>
      </c>
      <c r="CQ41" s="250">
        <f>SUM(CX41,DE41)</f>
        <v>14</v>
      </c>
      <c r="CR41" s="250">
        <f>SUM(CY41,DF41)</f>
        <v>0</v>
      </c>
      <c r="CS41" s="250">
        <f>SUM(CZ41,DG41)</f>
        <v>9</v>
      </c>
      <c r="CT41" s="250">
        <f>SUM(CU41:CZ41)</f>
        <v>1012</v>
      </c>
      <c r="CU41" s="250">
        <f>AE41</f>
        <v>0</v>
      </c>
      <c r="CV41" s="250">
        <f>AI41</f>
        <v>989</v>
      </c>
      <c r="CW41" s="250">
        <f>AM41</f>
        <v>0</v>
      </c>
      <c r="CX41" s="250">
        <f>AQ41</f>
        <v>14</v>
      </c>
      <c r="CY41" s="250">
        <f>AU41</f>
        <v>0</v>
      </c>
      <c r="CZ41" s="250">
        <f>AY41</f>
        <v>9</v>
      </c>
      <c r="DA41" s="250">
        <f>SUM(DB41:DG41)</f>
        <v>0</v>
      </c>
      <c r="DB41" s="250">
        <f>BL41</f>
        <v>0</v>
      </c>
      <c r="DC41" s="250">
        <f>BM41</f>
        <v>0</v>
      </c>
      <c r="DD41" s="250">
        <f>BN41</f>
        <v>0</v>
      </c>
      <c r="DE41" s="250">
        <f>BO41</f>
        <v>0</v>
      </c>
      <c r="DF41" s="250">
        <f>BP41</f>
        <v>0</v>
      </c>
      <c r="DG41" s="250">
        <f>BQ41</f>
        <v>0</v>
      </c>
      <c r="DH41" s="250">
        <v>0</v>
      </c>
      <c r="DI41" s="250">
        <f>SUM(DJ41:DM41)</f>
        <v>1</v>
      </c>
      <c r="DJ41" s="250">
        <v>0</v>
      </c>
      <c r="DK41" s="250">
        <v>0</v>
      </c>
      <c r="DL41" s="250">
        <v>0</v>
      </c>
      <c r="DM41" s="250">
        <v>1</v>
      </c>
    </row>
    <row r="42" spans="1:117" s="201" customFormat="1" ht="12" customHeight="1">
      <c r="A42" s="202" t="s">
        <v>304</v>
      </c>
      <c r="B42" s="203" t="s">
        <v>374</v>
      </c>
      <c r="C42" s="202" t="s">
        <v>375</v>
      </c>
      <c r="D42" s="250">
        <f>SUM(E42,AD42,BC42)</f>
        <v>5170</v>
      </c>
      <c r="E42" s="250">
        <f>SUM(F42,J42,N42,R42,V42,Z42)</f>
        <v>4264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3448</v>
      </c>
      <c r="K42" s="250">
        <v>0</v>
      </c>
      <c r="L42" s="250">
        <v>3448</v>
      </c>
      <c r="M42" s="250">
        <v>0</v>
      </c>
      <c r="N42" s="250">
        <f>SUM(O42:Q42)</f>
        <v>87</v>
      </c>
      <c r="O42" s="250">
        <v>0</v>
      </c>
      <c r="P42" s="250">
        <v>87</v>
      </c>
      <c r="Q42" s="250">
        <v>0</v>
      </c>
      <c r="R42" s="250">
        <f>SUM(S42:U42)</f>
        <v>699</v>
      </c>
      <c r="S42" s="250">
        <v>0</v>
      </c>
      <c r="T42" s="250">
        <v>699</v>
      </c>
      <c r="U42" s="250">
        <v>0</v>
      </c>
      <c r="V42" s="250">
        <f>SUM(W42:Y42)</f>
        <v>0</v>
      </c>
      <c r="W42" s="250">
        <v>0</v>
      </c>
      <c r="X42" s="250">
        <v>0</v>
      </c>
      <c r="Y42" s="250">
        <v>0</v>
      </c>
      <c r="Z42" s="250">
        <f>SUM(AA42:AC42)</f>
        <v>30</v>
      </c>
      <c r="AA42" s="250">
        <v>0</v>
      </c>
      <c r="AB42" s="250">
        <v>30</v>
      </c>
      <c r="AC42" s="250">
        <v>0</v>
      </c>
      <c r="AD42" s="250">
        <f>SUM(AE42,AI42,AM42,AQ42,AU42,AY42)</f>
        <v>772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749</v>
      </c>
      <c r="AJ42" s="250">
        <v>0</v>
      </c>
      <c r="AK42" s="250">
        <v>0</v>
      </c>
      <c r="AL42" s="250">
        <v>749</v>
      </c>
      <c r="AM42" s="250">
        <f>SUM(AN42:AP42)</f>
        <v>1</v>
      </c>
      <c r="AN42" s="250">
        <v>0</v>
      </c>
      <c r="AO42" s="250">
        <v>0</v>
      </c>
      <c r="AP42" s="250">
        <v>1</v>
      </c>
      <c r="AQ42" s="250">
        <f>SUM(AR42:AT42)</f>
        <v>21</v>
      </c>
      <c r="AR42" s="250">
        <v>0</v>
      </c>
      <c r="AS42" s="250">
        <v>0</v>
      </c>
      <c r="AT42" s="250">
        <v>21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1</v>
      </c>
      <c r="AZ42" s="250">
        <v>0</v>
      </c>
      <c r="BA42" s="250">
        <v>0</v>
      </c>
      <c r="BB42" s="250">
        <v>1</v>
      </c>
      <c r="BC42" s="250">
        <f>SUM(BD42,BK42)</f>
        <v>134</v>
      </c>
      <c r="BD42" s="250">
        <f>SUM(BE42:BJ42)</f>
        <v>134</v>
      </c>
      <c r="BE42" s="250">
        <v>0</v>
      </c>
      <c r="BF42" s="250">
        <v>51</v>
      </c>
      <c r="BG42" s="250">
        <v>3</v>
      </c>
      <c r="BH42" s="250">
        <v>2</v>
      </c>
      <c r="BI42" s="250">
        <v>0</v>
      </c>
      <c r="BJ42" s="250">
        <v>78</v>
      </c>
      <c r="BK42" s="250">
        <f>SUM(BL42:BQ42)</f>
        <v>0</v>
      </c>
      <c r="BL42" s="250"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f>SUM(BY42,CF42)</f>
        <v>4398</v>
      </c>
      <c r="BS42" s="250">
        <f>SUM(BZ42,CG42)</f>
        <v>0</v>
      </c>
      <c r="BT42" s="250">
        <f>SUM(CA42,CH42)</f>
        <v>3499</v>
      </c>
      <c r="BU42" s="250">
        <f>SUM(CB42,CI42)</f>
        <v>90</v>
      </c>
      <c r="BV42" s="250">
        <f>SUM(CC42,CJ42)</f>
        <v>701</v>
      </c>
      <c r="BW42" s="250">
        <f>SUM(CD42,CK42)</f>
        <v>0</v>
      </c>
      <c r="BX42" s="250">
        <f>SUM(CE42,CL42)</f>
        <v>108</v>
      </c>
      <c r="BY42" s="250">
        <f>SUM(BZ42:CE42)</f>
        <v>4264</v>
      </c>
      <c r="BZ42" s="250">
        <f>F42</f>
        <v>0</v>
      </c>
      <c r="CA42" s="250">
        <f>J42</f>
        <v>3448</v>
      </c>
      <c r="CB42" s="250">
        <f>N42</f>
        <v>87</v>
      </c>
      <c r="CC42" s="250">
        <f>R42</f>
        <v>699</v>
      </c>
      <c r="CD42" s="250">
        <f>V42</f>
        <v>0</v>
      </c>
      <c r="CE42" s="250">
        <f>Z42</f>
        <v>30</v>
      </c>
      <c r="CF42" s="250">
        <f>SUM(CG42:CL42)</f>
        <v>134</v>
      </c>
      <c r="CG42" s="250">
        <f>BE42</f>
        <v>0</v>
      </c>
      <c r="CH42" s="250">
        <f>BF42</f>
        <v>51</v>
      </c>
      <c r="CI42" s="250">
        <f>BG42</f>
        <v>3</v>
      </c>
      <c r="CJ42" s="250">
        <f>BH42</f>
        <v>2</v>
      </c>
      <c r="CK42" s="250">
        <f>BI42</f>
        <v>0</v>
      </c>
      <c r="CL42" s="250">
        <f>BJ42</f>
        <v>78</v>
      </c>
      <c r="CM42" s="250">
        <f>SUM(CT42,DA42)</f>
        <v>772</v>
      </c>
      <c r="CN42" s="250">
        <f>SUM(CU42,DB42)</f>
        <v>0</v>
      </c>
      <c r="CO42" s="250">
        <f>SUM(CV42,DC42)</f>
        <v>749</v>
      </c>
      <c r="CP42" s="250">
        <f>SUM(CW42,DD42)</f>
        <v>1</v>
      </c>
      <c r="CQ42" s="250">
        <f>SUM(CX42,DE42)</f>
        <v>21</v>
      </c>
      <c r="CR42" s="250">
        <f>SUM(CY42,DF42)</f>
        <v>0</v>
      </c>
      <c r="CS42" s="250">
        <f>SUM(CZ42,DG42)</f>
        <v>1</v>
      </c>
      <c r="CT42" s="250">
        <f>SUM(CU42:CZ42)</f>
        <v>772</v>
      </c>
      <c r="CU42" s="250">
        <f>AE42</f>
        <v>0</v>
      </c>
      <c r="CV42" s="250">
        <f>AI42</f>
        <v>749</v>
      </c>
      <c r="CW42" s="250">
        <f>AM42</f>
        <v>1</v>
      </c>
      <c r="CX42" s="250">
        <f>AQ42</f>
        <v>21</v>
      </c>
      <c r="CY42" s="250">
        <f>AU42</f>
        <v>0</v>
      </c>
      <c r="CZ42" s="250">
        <f>AY42</f>
        <v>1</v>
      </c>
      <c r="DA42" s="250">
        <f>SUM(DB42:DG42)</f>
        <v>0</v>
      </c>
      <c r="DB42" s="250">
        <f>BL42</f>
        <v>0</v>
      </c>
      <c r="DC42" s="250">
        <f>BM42</f>
        <v>0</v>
      </c>
      <c r="DD42" s="250">
        <f>BN42</f>
        <v>0</v>
      </c>
      <c r="DE42" s="250">
        <f>BO42</f>
        <v>0</v>
      </c>
      <c r="DF42" s="250">
        <f>BP42</f>
        <v>0</v>
      </c>
      <c r="DG42" s="250">
        <f>BQ42</f>
        <v>0</v>
      </c>
      <c r="DH42" s="250">
        <v>0</v>
      </c>
      <c r="DI42" s="250">
        <f>SUM(DJ42:DM42)</f>
        <v>0</v>
      </c>
      <c r="DJ42" s="250">
        <v>0</v>
      </c>
      <c r="DK42" s="250">
        <v>0</v>
      </c>
      <c r="DL42" s="250">
        <v>0</v>
      </c>
      <c r="DM42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376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377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378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379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380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381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382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383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384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385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386</v>
      </c>
      <c r="DV3" s="252"/>
      <c r="DW3" s="252"/>
      <c r="DX3" s="252"/>
      <c r="DY3" s="261"/>
      <c r="DZ3" s="263" t="s">
        <v>387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388</v>
      </c>
      <c r="G4" s="257"/>
      <c r="H4" s="257"/>
      <c r="I4" s="257"/>
      <c r="J4" s="257"/>
      <c r="K4" s="257"/>
      <c r="L4" s="257"/>
      <c r="M4" s="263" t="s">
        <v>389</v>
      </c>
      <c r="N4" s="257"/>
      <c r="O4" s="257"/>
      <c r="P4" s="257"/>
      <c r="Q4" s="257"/>
      <c r="R4" s="257"/>
      <c r="S4" s="257"/>
      <c r="T4" s="262"/>
      <c r="U4" s="263" t="s">
        <v>388</v>
      </c>
      <c r="V4" s="257"/>
      <c r="W4" s="257"/>
      <c r="X4" s="257"/>
      <c r="Y4" s="257"/>
      <c r="Z4" s="257"/>
      <c r="AA4" s="257"/>
      <c r="AB4" s="263" t="s">
        <v>389</v>
      </c>
      <c r="AC4" s="257"/>
      <c r="AD4" s="257"/>
      <c r="AE4" s="257"/>
      <c r="AF4" s="257"/>
      <c r="AG4" s="257"/>
      <c r="AH4" s="257"/>
      <c r="AI4" s="262"/>
      <c r="AJ4" s="263" t="s">
        <v>388</v>
      </c>
      <c r="AK4" s="257"/>
      <c r="AL4" s="257"/>
      <c r="AM4" s="257"/>
      <c r="AN4" s="257"/>
      <c r="AO4" s="257"/>
      <c r="AP4" s="257"/>
      <c r="AQ4" s="263" t="s">
        <v>389</v>
      </c>
      <c r="AR4" s="257"/>
      <c r="AS4" s="257"/>
      <c r="AT4" s="257"/>
      <c r="AU4" s="257"/>
      <c r="AV4" s="257"/>
      <c r="AW4" s="257"/>
      <c r="AX4" s="262"/>
      <c r="AY4" s="263" t="s">
        <v>388</v>
      </c>
      <c r="AZ4" s="257"/>
      <c r="BA4" s="257"/>
      <c r="BB4" s="257"/>
      <c r="BC4" s="257"/>
      <c r="BD4" s="257"/>
      <c r="BE4" s="257"/>
      <c r="BF4" s="263" t="s">
        <v>389</v>
      </c>
      <c r="BG4" s="257"/>
      <c r="BH4" s="257"/>
      <c r="BI4" s="257"/>
      <c r="BJ4" s="257"/>
      <c r="BK4" s="257"/>
      <c r="BL4" s="257"/>
      <c r="BM4" s="262"/>
      <c r="BN4" s="263" t="s">
        <v>388</v>
      </c>
      <c r="BO4" s="257"/>
      <c r="BP4" s="257"/>
      <c r="BQ4" s="257"/>
      <c r="BR4" s="257"/>
      <c r="BS4" s="257"/>
      <c r="BT4" s="257"/>
      <c r="BU4" s="263" t="s">
        <v>389</v>
      </c>
      <c r="BV4" s="257"/>
      <c r="BW4" s="257"/>
      <c r="BX4" s="257"/>
      <c r="BY4" s="257"/>
      <c r="BZ4" s="257"/>
      <c r="CA4" s="257"/>
      <c r="CB4" s="262"/>
      <c r="CC4" s="263" t="s">
        <v>388</v>
      </c>
      <c r="CD4" s="257"/>
      <c r="CE4" s="257"/>
      <c r="CF4" s="257"/>
      <c r="CG4" s="257"/>
      <c r="CH4" s="257"/>
      <c r="CI4" s="257"/>
      <c r="CJ4" s="263" t="s">
        <v>389</v>
      </c>
      <c r="CK4" s="257"/>
      <c r="CL4" s="257"/>
      <c r="CM4" s="257"/>
      <c r="CN4" s="257"/>
      <c r="CO4" s="257"/>
      <c r="CP4" s="257"/>
      <c r="CQ4" s="262"/>
      <c r="CR4" s="263" t="s">
        <v>388</v>
      </c>
      <c r="CS4" s="257"/>
      <c r="CT4" s="257"/>
      <c r="CU4" s="257"/>
      <c r="CV4" s="257"/>
      <c r="CW4" s="257"/>
      <c r="CX4" s="257"/>
      <c r="CY4" s="263" t="s">
        <v>389</v>
      </c>
      <c r="CZ4" s="257"/>
      <c r="DA4" s="257"/>
      <c r="DB4" s="257"/>
      <c r="DC4" s="257"/>
      <c r="DD4" s="257"/>
      <c r="DE4" s="257"/>
      <c r="DF4" s="262"/>
      <c r="DG4" s="263" t="s">
        <v>388</v>
      </c>
      <c r="DH4" s="257"/>
      <c r="DI4" s="257"/>
      <c r="DJ4" s="257"/>
      <c r="DK4" s="257"/>
      <c r="DL4" s="257"/>
      <c r="DM4" s="257"/>
      <c r="DN4" s="263" t="s">
        <v>389</v>
      </c>
      <c r="DO4" s="257"/>
      <c r="DP4" s="257"/>
      <c r="DQ4" s="257"/>
      <c r="DR4" s="257"/>
      <c r="DS4" s="257"/>
      <c r="DT4" s="257"/>
      <c r="DU4" s="262"/>
      <c r="DV4" s="266" t="s">
        <v>390</v>
      </c>
      <c r="DW4" s="261"/>
      <c r="DX4" s="262" t="s">
        <v>392</v>
      </c>
      <c r="DY4" s="261"/>
      <c r="DZ4" s="262"/>
      <c r="EA4" s="263" t="s">
        <v>388</v>
      </c>
      <c r="EB4" s="257"/>
      <c r="EC4" s="257"/>
      <c r="ED4" s="257"/>
      <c r="EE4" s="257"/>
      <c r="EF4" s="257"/>
      <c r="EG4" s="257"/>
      <c r="EH4" s="263" t="s">
        <v>389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393</v>
      </c>
      <c r="E5" s="293" t="s">
        <v>393</v>
      </c>
      <c r="F5" s="293" t="s">
        <v>393</v>
      </c>
      <c r="G5" s="292" t="s">
        <v>394</v>
      </c>
      <c r="H5" s="292" t="s">
        <v>395</v>
      </c>
      <c r="I5" s="292" t="s">
        <v>396</v>
      </c>
      <c r="J5" s="292" t="s">
        <v>397</v>
      </c>
      <c r="K5" s="292" t="s">
        <v>399</v>
      </c>
      <c r="L5" s="292" t="s">
        <v>400</v>
      </c>
      <c r="M5" s="293" t="s">
        <v>158</v>
      </c>
      <c r="N5" s="292" t="s">
        <v>401</v>
      </c>
      <c r="O5" s="292" t="s">
        <v>402</v>
      </c>
      <c r="P5" s="292" t="s">
        <v>403</v>
      </c>
      <c r="Q5" s="292" t="s">
        <v>404</v>
      </c>
      <c r="R5" s="292" t="s">
        <v>399</v>
      </c>
      <c r="S5" s="292" t="s">
        <v>400</v>
      </c>
      <c r="T5" s="293" t="s">
        <v>158</v>
      </c>
      <c r="U5" s="293" t="s">
        <v>158</v>
      </c>
      <c r="V5" s="292" t="s">
        <v>401</v>
      </c>
      <c r="W5" s="292" t="s">
        <v>402</v>
      </c>
      <c r="X5" s="292" t="s">
        <v>403</v>
      </c>
      <c r="Y5" s="292" t="s">
        <v>404</v>
      </c>
      <c r="Z5" s="292" t="s">
        <v>399</v>
      </c>
      <c r="AA5" s="292" t="s">
        <v>400</v>
      </c>
      <c r="AB5" s="293" t="s">
        <v>158</v>
      </c>
      <c r="AC5" s="292" t="s">
        <v>401</v>
      </c>
      <c r="AD5" s="292" t="s">
        <v>402</v>
      </c>
      <c r="AE5" s="292" t="s">
        <v>403</v>
      </c>
      <c r="AF5" s="292" t="s">
        <v>404</v>
      </c>
      <c r="AG5" s="292" t="s">
        <v>399</v>
      </c>
      <c r="AH5" s="292" t="s">
        <v>400</v>
      </c>
      <c r="AI5" s="293" t="s">
        <v>158</v>
      </c>
      <c r="AJ5" s="293" t="s">
        <v>158</v>
      </c>
      <c r="AK5" s="292" t="s">
        <v>401</v>
      </c>
      <c r="AL5" s="292" t="s">
        <v>402</v>
      </c>
      <c r="AM5" s="292" t="s">
        <v>403</v>
      </c>
      <c r="AN5" s="292" t="s">
        <v>404</v>
      </c>
      <c r="AO5" s="292" t="s">
        <v>399</v>
      </c>
      <c r="AP5" s="292" t="s">
        <v>400</v>
      </c>
      <c r="AQ5" s="293" t="s">
        <v>158</v>
      </c>
      <c r="AR5" s="292" t="s">
        <v>401</v>
      </c>
      <c r="AS5" s="292" t="s">
        <v>402</v>
      </c>
      <c r="AT5" s="292" t="s">
        <v>403</v>
      </c>
      <c r="AU5" s="292" t="s">
        <v>404</v>
      </c>
      <c r="AV5" s="292" t="s">
        <v>399</v>
      </c>
      <c r="AW5" s="292" t="s">
        <v>400</v>
      </c>
      <c r="AX5" s="293" t="s">
        <v>158</v>
      </c>
      <c r="AY5" s="293" t="s">
        <v>158</v>
      </c>
      <c r="AZ5" s="292" t="s">
        <v>401</v>
      </c>
      <c r="BA5" s="292" t="s">
        <v>402</v>
      </c>
      <c r="BB5" s="292" t="s">
        <v>403</v>
      </c>
      <c r="BC5" s="292" t="s">
        <v>404</v>
      </c>
      <c r="BD5" s="292" t="s">
        <v>399</v>
      </c>
      <c r="BE5" s="292" t="s">
        <v>400</v>
      </c>
      <c r="BF5" s="293" t="s">
        <v>158</v>
      </c>
      <c r="BG5" s="292" t="s">
        <v>401</v>
      </c>
      <c r="BH5" s="292" t="s">
        <v>402</v>
      </c>
      <c r="BI5" s="292" t="s">
        <v>403</v>
      </c>
      <c r="BJ5" s="292" t="s">
        <v>404</v>
      </c>
      <c r="BK5" s="292" t="s">
        <v>399</v>
      </c>
      <c r="BL5" s="292" t="s">
        <v>400</v>
      </c>
      <c r="BM5" s="293" t="s">
        <v>158</v>
      </c>
      <c r="BN5" s="293" t="s">
        <v>158</v>
      </c>
      <c r="BO5" s="292" t="s">
        <v>401</v>
      </c>
      <c r="BP5" s="292" t="s">
        <v>402</v>
      </c>
      <c r="BQ5" s="292" t="s">
        <v>403</v>
      </c>
      <c r="BR5" s="292" t="s">
        <v>404</v>
      </c>
      <c r="BS5" s="292" t="s">
        <v>399</v>
      </c>
      <c r="BT5" s="292" t="s">
        <v>400</v>
      </c>
      <c r="BU5" s="293" t="s">
        <v>158</v>
      </c>
      <c r="BV5" s="292" t="s">
        <v>401</v>
      </c>
      <c r="BW5" s="292" t="s">
        <v>402</v>
      </c>
      <c r="BX5" s="292" t="s">
        <v>403</v>
      </c>
      <c r="BY5" s="292" t="s">
        <v>404</v>
      </c>
      <c r="BZ5" s="292" t="s">
        <v>399</v>
      </c>
      <c r="CA5" s="292" t="s">
        <v>400</v>
      </c>
      <c r="CB5" s="293" t="s">
        <v>158</v>
      </c>
      <c r="CC5" s="293" t="s">
        <v>158</v>
      </c>
      <c r="CD5" s="292" t="s">
        <v>401</v>
      </c>
      <c r="CE5" s="292" t="s">
        <v>402</v>
      </c>
      <c r="CF5" s="292" t="s">
        <v>403</v>
      </c>
      <c r="CG5" s="292" t="s">
        <v>404</v>
      </c>
      <c r="CH5" s="292" t="s">
        <v>399</v>
      </c>
      <c r="CI5" s="292" t="s">
        <v>400</v>
      </c>
      <c r="CJ5" s="293" t="s">
        <v>158</v>
      </c>
      <c r="CK5" s="292" t="s">
        <v>401</v>
      </c>
      <c r="CL5" s="292" t="s">
        <v>402</v>
      </c>
      <c r="CM5" s="292" t="s">
        <v>403</v>
      </c>
      <c r="CN5" s="292" t="s">
        <v>404</v>
      </c>
      <c r="CO5" s="292" t="s">
        <v>399</v>
      </c>
      <c r="CP5" s="292" t="s">
        <v>400</v>
      </c>
      <c r="CQ5" s="293" t="s">
        <v>158</v>
      </c>
      <c r="CR5" s="293" t="s">
        <v>158</v>
      </c>
      <c r="CS5" s="292" t="s">
        <v>401</v>
      </c>
      <c r="CT5" s="292" t="s">
        <v>402</v>
      </c>
      <c r="CU5" s="292" t="s">
        <v>403</v>
      </c>
      <c r="CV5" s="292" t="s">
        <v>404</v>
      </c>
      <c r="CW5" s="292" t="s">
        <v>399</v>
      </c>
      <c r="CX5" s="292" t="s">
        <v>400</v>
      </c>
      <c r="CY5" s="293" t="s">
        <v>158</v>
      </c>
      <c r="CZ5" s="292" t="s">
        <v>401</v>
      </c>
      <c r="DA5" s="292" t="s">
        <v>402</v>
      </c>
      <c r="DB5" s="292" t="s">
        <v>403</v>
      </c>
      <c r="DC5" s="292" t="s">
        <v>404</v>
      </c>
      <c r="DD5" s="292" t="s">
        <v>399</v>
      </c>
      <c r="DE5" s="292" t="s">
        <v>400</v>
      </c>
      <c r="DF5" s="293" t="s">
        <v>158</v>
      </c>
      <c r="DG5" s="293" t="s">
        <v>158</v>
      </c>
      <c r="DH5" s="292" t="s">
        <v>401</v>
      </c>
      <c r="DI5" s="292" t="s">
        <v>402</v>
      </c>
      <c r="DJ5" s="292" t="s">
        <v>403</v>
      </c>
      <c r="DK5" s="292" t="s">
        <v>404</v>
      </c>
      <c r="DL5" s="292" t="s">
        <v>399</v>
      </c>
      <c r="DM5" s="292" t="s">
        <v>400</v>
      </c>
      <c r="DN5" s="293" t="s">
        <v>158</v>
      </c>
      <c r="DO5" s="292" t="s">
        <v>401</v>
      </c>
      <c r="DP5" s="292" t="s">
        <v>402</v>
      </c>
      <c r="DQ5" s="292" t="s">
        <v>403</v>
      </c>
      <c r="DR5" s="292" t="s">
        <v>404</v>
      </c>
      <c r="DS5" s="292" t="s">
        <v>399</v>
      </c>
      <c r="DT5" s="292" t="s">
        <v>400</v>
      </c>
      <c r="DU5" s="293" t="s">
        <v>158</v>
      </c>
      <c r="DV5" s="292" t="s">
        <v>404</v>
      </c>
      <c r="DW5" s="292" t="s">
        <v>399</v>
      </c>
      <c r="DX5" s="292" t="s">
        <v>404</v>
      </c>
      <c r="DY5" s="292" t="s">
        <v>399</v>
      </c>
      <c r="DZ5" s="293" t="s">
        <v>158</v>
      </c>
      <c r="EA5" s="293" t="s">
        <v>158</v>
      </c>
      <c r="EB5" s="292" t="s">
        <v>401</v>
      </c>
      <c r="EC5" s="292" t="s">
        <v>402</v>
      </c>
      <c r="ED5" s="292" t="s">
        <v>403</v>
      </c>
      <c r="EE5" s="292" t="s">
        <v>404</v>
      </c>
      <c r="EF5" s="292" t="s">
        <v>399</v>
      </c>
      <c r="EG5" s="292" t="s">
        <v>400</v>
      </c>
      <c r="EH5" s="293" t="s">
        <v>158</v>
      </c>
      <c r="EI5" s="292" t="s">
        <v>401</v>
      </c>
      <c r="EJ5" s="292" t="s">
        <v>402</v>
      </c>
      <c r="EK5" s="292" t="s">
        <v>403</v>
      </c>
      <c r="EL5" s="292" t="s">
        <v>404</v>
      </c>
      <c r="EM5" s="292" t="s">
        <v>399</v>
      </c>
      <c r="EN5" s="292" t="s">
        <v>400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357279</v>
      </c>
      <c r="E7" s="276">
        <f>SUM(E8:E42)</f>
        <v>306201</v>
      </c>
      <c r="F7" s="276">
        <f>SUM(F8:F42)</f>
        <v>280990</v>
      </c>
      <c r="G7" s="276">
        <f>SUM(G8:G42)</f>
        <v>0</v>
      </c>
      <c r="H7" s="276">
        <f>SUM(H8:H42)</f>
        <v>280965</v>
      </c>
      <c r="I7" s="276">
        <f>SUM(I8:I42)</f>
        <v>0</v>
      </c>
      <c r="J7" s="276">
        <f>SUM(J8:J42)</f>
        <v>0</v>
      </c>
      <c r="K7" s="276">
        <f>SUM(K8:K42)</f>
        <v>1</v>
      </c>
      <c r="L7" s="276">
        <f>SUM(L8:L42)</f>
        <v>24</v>
      </c>
      <c r="M7" s="276">
        <f>SUM(M8:M42)</f>
        <v>25211</v>
      </c>
      <c r="N7" s="276">
        <f>SUM(N8:N42)</f>
        <v>0</v>
      </c>
      <c r="O7" s="276">
        <f>SUM(O8:O42)</f>
        <v>25211</v>
      </c>
      <c r="P7" s="276">
        <f>SUM(P8:P42)</f>
        <v>0</v>
      </c>
      <c r="Q7" s="276">
        <f>SUM(Q8:Q42)</f>
        <v>0</v>
      </c>
      <c r="R7" s="276">
        <f>SUM(R8:R42)</f>
        <v>0</v>
      </c>
      <c r="S7" s="276">
        <f>SUM(S8:S42)</f>
        <v>0</v>
      </c>
      <c r="T7" s="276">
        <f>SUM(T8:T42)</f>
        <v>14470</v>
      </c>
      <c r="U7" s="276">
        <f>SUM(U8:U42)</f>
        <v>10497</v>
      </c>
      <c r="V7" s="276">
        <f>SUM(V8:V42)</f>
        <v>0</v>
      </c>
      <c r="W7" s="276">
        <f>SUM(W8:W42)</f>
        <v>0</v>
      </c>
      <c r="X7" s="276">
        <f>SUM(X8:X42)</f>
        <v>8850</v>
      </c>
      <c r="Y7" s="276">
        <f>SUM(Y8:Y42)</f>
        <v>0</v>
      </c>
      <c r="Z7" s="276">
        <f>SUM(Z8:Z42)</f>
        <v>138</v>
      </c>
      <c r="AA7" s="276">
        <f>SUM(AA8:AA42)</f>
        <v>1509</v>
      </c>
      <c r="AB7" s="276">
        <f>SUM(AB8:AB42)</f>
        <v>3973</v>
      </c>
      <c r="AC7" s="276">
        <f>SUM(AC8:AC42)</f>
        <v>0</v>
      </c>
      <c r="AD7" s="276">
        <f>SUM(AD8:AD42)</f>
        <v>0</v>
      </c>
      <c r="AE7" s="276">
        <f>SUM(AE8:AE42)</f>
        <v>1486</v>
      </c>
      <c r="AF7" s="276">
        <f>SUM(AF8:AF42)</f>
        <v>0</v>
      </c>
      <c r="AG7" s="276">
        <f>SUM(AG8:AG42)</f>
        <v>5</v>
      </c>
      <c r="AH7" s="276">
        <f>SUM(AH8:AH42)</f>
        <v>2482</v>
      </c>
      <c r="AI7" s="276">
        <f>SUM(AI8:AI42)</f>
        <v>4522</v>
      </c>
      <c r="AJ7" s="276">
        <f>SUM(AJ8:AJ42)</f>
        <v>1665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1665</v>
      </c>
      <c r="AO7" s="276">
        <f>SUM(AO8:AO42)</f>
        <v>0</v>
      </c>
      <c r="AP7" s="276">
        <f>SUM(AP8:AP42)</f>
        <v>0</v>
      </c>
      <c r="AQ7" s="276">
        <f>SUM(AQ8:AQ42)</f>
        <v>2857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2857</v>
      </c>
      <c r="AV7" s="276">
        <f>SUM(AV8:AV42)</f>
        <v>0</v>
      </c>
      <c r="AW7" s="276">
        <f>SUM(AW8:AW42)</f>
        <v>0</v>
      </c>
      <c r="AX7" s="276">
        <f>SUM(AX8:AX42)</f>
        <v>28</v>
      </c>
      <c r="AY7" s="276">
        <f>SUM(AY8:AY42)</f>
        <v>28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28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11</v>
      </c>
      <c r="CC7" s="276">
        <f>SUM(CC8:CC42)</f>
        <v>11</v>
      </c>
      <c r="CD7" s="276">
        <f>SUM(CD8:CD42)</f>
        <v>0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11</v>
      </c>
      <c r="CI7" s="276">
        <f>SUM(CI8:CI42)</f>
        <v>0</v>
      </c>
      <c r="CJ7" s="276">
        <f>SUM(CJ8:CJ42)</f>
        <v>0</v>
      </c>
      <c r="CK7" s="276">
        <f>SUM(CK8:CK42)</f>
        <v>0</v>
      </c>
      <c r="CL7" s="276">
        <f>SUM(CL8:CL42)</f>
        <v>0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20287</v>
      </c>
      <c r="CR7" s="276">
        <f>SUM(CR8:CR42)</f>
        <v>18815</v>
      </c>
      <c r="CS7" s="276">
        <f>SUM(CS8:CS42)</f>
        <v>0</v>
      </c>
      <c r="CT7" s="276">
        <f>SUM(CT8:CT42)</f>
        <v>0</v>
      </c>
      <c r="CU7" s="276">
        <f>SUM(CU8:CU42)</f>
        <v>1745</v>
      </c>
      <c r="CV7" s="276">
        <f>SUM(CV8:CV42)</f>
        <v>16796</v>
      </c>
      <c r="CW7" s="276">
        <f>SUM(CW8:CW42)</f>
        <v>94</v>
      </c>
      <c r="CX7" s="276">
        <f>SUM(CX8:CX42)</f>
        <v>180</v>
      </c>
      <c r="CY7" s="276">
        <f>SUM(CY8:CY42)</f>
        <v>1472</v>
      </c>
      <c r="CZ7" s="276">
        <f>SUM(CZ8:CZ42)</f>
        <v>0</v>
      </c>
      <c r="DA7" s="276">
        <f>SUM(DA8:DA42)</f>
        <v>0</v>
      </c>
      <c r="DB7" s="276">
        <f>SUM(DB8:DB42)</f>
        <v>960</v>
      </c>
      <c r="DC7" s="276">
        <f>SUM(DC8:DC42)</f>
        <v>183</v>
      </c>
      <c r="DD7" s="276">
        <f>SUM(DD8:DD42)</f>
        <v>35</v>
      </c>
      <c r="DE7" s="276">
        <f>SUM(DE8:DE42)</f>
        <v>294</v>
      </c>
      <c r="DF7" s="276">
        <f>SUM(DF8:DF42)</f>
        <v>843</v>
      </c>
      <c r="DG7" s="276">
        <f>SUM(DG8:DG42)</f>
        <v>813</v>
      </c>
      <c r="DH7" s="276">
        <f>SUM(DH8:DH42)</f>
        <v>0</v>
      </c>
      <c r="DI7" s="276">
        <f>SUM(DI8:DI42)</f>
        <v>0</v>
      </c>
      <c r="DJ7" s="276">
        <f>SUM(DJ8:DJ42)</f>
        <v>813</v>
      </c>
      <c r="DK7" s="276">
        <f>SUM(DK8:DK42)</f>
        <v>0</v>
      </c>
      <c r="DL7" s="276">
        <f>SUM(DL8:DL42)</f>
        <v>0</v>
      </c>
      <c r="DM7" s="276">
        <f>SUM(DM8:DM42)</f>
        <v>0</v>
      </c>
      <c r="DN7" s="276">
        <f>SUM(DN8:DN42)</f>
        <v>30</v>
      </c>
      <c r="DO7" s="276">
        <f>SUM(DO8:DO42)</f>
        <v>0</v>
      </c>
      <c r="DP7" s="276">
        <f>SUM(DP8:DP42)</f>
        <v>0</v>
      </c>
      <c r="DQ7" s="276">
        <f>SUM(DQ8:DQ42)</f>
        <v>30</v>
      </c>
      <c r="DR7" s="276">
        <f>SUM(DR8:DR42)</f>
        <v>0</v>
      </c>
      <c r="DS7" s="276">
        <f>SUM(DS8:DS42)</f>
        <v>0</v>
      </c>
      <c r="DT7" s="276">
        <f>SUM(DT8:DT42)</f>
        <v>0</v>
      </c>
      <c r="DU7" s="276">
        <f>SUM(DU8:DU42)</f>
        <v>8110</v>
      </c>
      <c r="DV7" s="276">
        <f>SUM(DV8:DV42)</f>
        <v>7302</v>
      </c>
      <c r="DW7" s="276">
        <f>SUM(DW8:DW42)</f>
        <v>16</v>
      </c>
      <c r="DX7" s="276">
        <f>SUM(DX8:DX42)</f>
        <v>567</v>
      </c>
      <c r="DY7" s="276">
        <f>SUM(DY8:DY42)</f>
        <v>225</v>
      </c>
      <c r="DZ7" s="276">
        <f>SUM(DZ8:DZ42)</f>
        <v>2807</v>
      </c>
      <c r="EA7" s="276">
        <f>SUM(EA8:EA42)</f>
        <v>1571</v>
      </c>
      <c r="EB7" s="276">
        <f>SUM(EB8:EB42)</f>
        <v>0</v>
      </c>
      <c r="EC7" s="276">
        <f>SUM(EC8:EC42)</f>
        <v>0</v>
      </c>
      <c r="ED7" s="276">
        <f>SUM(ED8:ED42)</f>
        <v>1138</v>
      </c>
      <c r="EE7" s="276">
        <f>SUM(EE8:EE42)</f>
        <v>0</v>
      </c>
      <c r="EF7" s="276">
        <f>SUM(EF8:EF42)</f>
        <v>343</v>
      </c>
      <c r="EG7" s="276">
        <f>SUM(EG8:EG42)</f>
        <v>90</v>
      </c>
      <c r="EH7" s="276">
        <f>SUM(EH8:EH42)</f>
        <v>1236</v>
      </c>
      <c r="EI7" s="276">
        <f>SUM(EI8:EI42)</f>
        <v>0</v>
      </c>
      <c r="EJ7" s="276">
        <f>SUM(EJ8:EJ42)</f>
        <v>0</v>
      </c>
      <c r="EK7" s="276">
        <f>SUM(EK8:EK42)</f>
        <v>1235</v>
      </c>
      <c r="EL7" s="276">
        <f>SUM(EL8:EL42)</f>
        <v>0</v>
      </c>
      <c r="EM7" s="276">
        <f>SUM(EM8:EM42)</f>
        <v>1</v>
      </c>
      <c r="EN7" s="276">
        <f>SUM(EN8:EN42)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80361</v>
      </c>
      <c r="E8" s="249">
        <f>SUM(F8,M8)</f>
        <v>68789</v>
      </c>
      <c r="F8" s="249">
        <f>SUM(G8:L8)</f>
        <v>66113</v>
      </c>
      <c r="G8" s="249">
        <v>0</v>
      </c>
      <c r="H8" s="249">
        <v>66113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2676</v>
      </c>
      <c r="N8" s="249">
        <v>0</v>
      </c>
      <c r="O8" s="249">
        <v>2676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5741</v>
      </c>
      <c r="U8" s="249">
        <f>SUM(V8:AA8)</f>
        <v>5062</v>
      </c>
      <c r="V8" s="249">
        <v>0</v>
      </c>
      <c r="W8" s="249">
        <v>0</v>
      </c>
      <c r="X8" s="249">
        <v>4326</v>
      </c>
      <c r="Y8" s="249">
        <v>0</v>
      </c>
      <c r="Z8" s="249">
        <v>115</v>
      </c>
      <c r="AA8" s="249">
        <v>621</v>
      </c>
      <c r="AB8" s="249">
        <f>SUM(AC8:AH8)</f>
        <v>679</v>
      </c>
      <c r="AC8" s="249">
        <v>0</v>
      </c>
      <c r="AD8" s="249">
        <v>0</v>
      </c>
      <c r="AE8" s="249">
        <v>6</v>
      </c>
      <c r="AF8" s="249">
        <v>0</v>
      </c>
      <c r="AG8" s="249">
        <v>4</v>
      </c>
      <c r="AH8" s="249">
        <v>669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4187</v>
      </c>
      <c r="CR8" s="249">
        <f>SUM(CS8:CX8)</f>
        <v>4170</v>
      </c>
      <c r="CS8" s="249">
        <v>0</v>
      </c>
      <c r="CT8" s="249">
        <v>0</v>
      </c>
      <c r="CU8" s="249">
        <v>0</v>
      </c>
      <c r="CV8" s="249">
        <v>4170</v>
      </c>
      <c r="CW8" s="249">
        <v>0</v>
      </c>
      <c r="CX8" s="249">
        <v>0</v>
      </c>
      <c r="CY8" s="249">
        <f>SUM(CZ8:DE8)</f>
        <v>17</v>
      </c>
      <c r="CZ8" s="249">
        <v>0</v>
      </c>
      <c r="DA8" s="249">
        <v>0</v>
      </c>
      <c r="DB8" s="249">
        <v>0</v>
      </c>
      <c r="DC8" s="249">
        <v>17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1644</v>
      </c>
      <c r="EA8" s="249">
        <f>SUM(EB8:EG8)</f>
        <v>837</v>
      </c>
      <c r="EB8" s="249">
        <v>0</v>
      </c>
      <c r="EC8" s="249">
        <v>0</v>
      </c>
      <c r="ED8" s="249">
        <v>837</v>
      </c>
      <c r="EE8" s="249">
        <v>0</v>
      </c>
      <c r="EF8" s="249">
        <v>0</v>
      </c>
      <c r="EG8" s="249">
        <v>0</v>
      </c>
      <c r="EH8" s="249">
        <f>SUM(EI8:EN8)</f>
        <v>807</v>
      </c>
      <c r="EI8" s="249">
        <v>0</v>
      </c>
      <c r="EJ8" s="249">
        <v>0</v>
      </c>
      <c r="EK8" s="249">
        <v>807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28182</v>
      </c>
      <c r="E9" s="249">
        <f>SUM(F9,M9)</f>
        <v>22972</v>
      </c>
      <c r="F9" s="249">
        <f>SUM(G9:L9)</f>
        <v>21235</v>
      </c>
      <c r="G9" s="249">
        <v>0</v>
      </c>
      <c r="H9" s="249">
        <v>21217</v>
      </c>
      <c r="I9" s="249">
        <v>0</v>
      </c>
      <c r="J9" s="249">
        <v>0</v>
      </c>
      <c r="K9" s="249">
        <v>0</v>
      </c>
      <c r="L9" s="249">
        <v>18</v>
      </c>
      <c r="M9" s="249">
        <f>SUM(N9:S9)</f>
        <v>1737</v>
      </c>
      <c r="N9" s="249">
        <v>0</v>
      </c>
      <c r="O9" s="249">
        <v>1737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1398</v>
      </c>
      <c r="U9" s="249">
        <f>SUM(V9:AA9)</f>
        <v>1209</v>
      </c>
      <c r="V9" s="249">
        <v>0</v>
      </c>
      <c r="W9" s="249">
        <v>0</v>
      </c>
      <c r="X9" s="249">
        <v>1128</v>
      </c>
      <c r="Y9" s="249">
        <v>0</v>
      </c>
      <c r="Z9" s="249">
        <v>0</v>
      </c>
      <c r="AA9" s="249">
        <v>81</v>
      </c>
      <c r="AB9" s="249">
        <f>SUM(AC9:AH9)</f>
        <v>189</v>
      </c>
      <c r="AC9" s="249">
        <v>0</v>
      </c>
      <c r="AD9" s="249">
        <v>0</v>
      </c>
      <c r="AE9" s="249">
        <v>189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756</v>
      </c>
      <c r="CR9" s="249">
        <f>SUM(CS9:CX9)</f>
        <v>756</v>
      </c>
      <c r="CS9" s="249">
        <v>0</v>
      </c>
      <c r="CT9" s="249">
        <v>0</v>
      </c>
      <c r="CU9" s="249">
        <v>0</v>
      </c>
      <c r="CV9" s="249">
        <v>756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2907</v>
      </c>
      <c r="DV9" s="249">
        <v>2907</v>
      </c>
      <c r="DW9" s="249">
        <v>0</v>
      </c>
      <c r="DX9" s="249">
        <v>0</v>
      </c>
      <c r="DY9" s="249">
        <v>0</v>
      </c>
      <c r="DZ9" s="249">
        <f>SUM(EA9,EH9)</f>
        <v>149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149</v>
      </c>
      <c r="EI9" s="249">
        <v>0</v>
      </c>
      <c r="EJ9" s="249">
        <v>0</v>
      </c>
      <c r="EK9" s="249">
        <v>149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47372</v>
      </c>
      <c r="E10" s="249">
        <f>SUM(F10,M10)</f>
        <v>41158</v>
      </c>
      <c r="F10" s="249">
        <f>SUM(G10:L10)</f>
        <v>38320</v>
      </c>
      <c r="G10" s="249">
        <v>0</v>
      </c>
      <c r="H10" s="249">
        <v>38320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2838</v>
      </c>
      <c r="N10" s="249">
        <v>0</v>
      </c>
      <c r="O10" s="249">
        <v>2838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2394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2394</v>
      </c>
      <c r="AR10" s="249">
        <v>0</v>
      </c>
      <c r="AS10" s="249">
        <v>0</v>
      </c>
      <c r="AT10" s="249">
        <v>0</v>
      </c>
      <c r="AU10" s="249">
        <v>2394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3820</v>
      </c>
      <c r="CR10" s="249">
        <f>SUM(CS10:CX10)</f>
        <v>3770</v>
      </c>
      <c r="CS10" s="249">
        <v>0</v>
      </c>
      <c r="CT10" s="249">
        <v>0</v>
      </c>
      <c r="CU10" s="249">
        <v>831</v>
      </c>
      <c r="CV10" s="249">
        <v>2888</v>
      </c>
      <c r="CW10" s="249">
        <v>51</v>
      </c>
      <c r="CX10" s="249">
        <v>0</v>
      </c>
      <c r="CY10" s="249">
        <f>SUM(CZ10:DE10)</f>
        <v>50</v>
      </c>
      <c r="CZ10" s="249">
        <v>0</v>
      </c>
      <c r="DA10" s="249">
        <v>0</v>
      </c>
      <c r="DB10" s="249">
        <v>5</v>
      </c>
      <c r="DC10" s="249">
        <v>1</v>
      </c>
      <c r="DD10" s="249">
        <v>0</v>
      </c>
      <c r="DE10" s="249">
        <v>44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40385</v>
      </c>
      <c r="E11" s="249">
        <f>SUM(F11,M11)</f>
        <v>36586</v>
      </c>
      <c r="F11" s="249">
        <f>SUM(G11:L11)</f>
        <v>35015</v>
      </c>
      <c r="G11" s="249">
        <v>0</v>
      </c>
      <c r="H11" s="249">
        <v>35015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1571</v>
      </c>
      <c r="N11" s="249">
        <v>0</v>
      </c>
      <c r="O11" s="249">
        <v>1571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1094</v>
      </c>
      <c r="U11" s="249">
        <f>SUM(V11:AA11)</f>
        <v>451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451</v>
      </c>
      <c r="AB11" s="249">
        <f>SUM(AC11:AH11)</f>
        <v>643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643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1884</v>
      </c>
      <c r="CR11" s="249">
        <f>SUM(CS11:CX11)</f>
        <v>1869</v>
      </c>
      <c r="CS11" s="249">
        <v>0</v>
      </c>
      <c r="CT11" s="249">
        <v>0</v>
      </c>
      <c r="CU11" s="249">
        <v>0</v>
      </c>
      <c r="CV11" s="249">
        <v>1869</v>
      </c>
      <c r="CW11" s="249">
        <v>0</v>
      </c>
      <c r="CX11" s="249">
        <v>0</v>
      </c>
      <c r="CY11" s="249">
        <f>SUM(CZ11:DE11)</f>
        <v>15</v>
      </c>
      <c r="CZ11" s="249">
        <v>0</v>
      </c>
      <c r="DA11" s="249">
        <v>0</v>
      </c>
      <c r="DB11" s="249">
        <v>0</v>
      </c>
      <c r="DC11" s="249">
        <v>15</v>
      </c>
      <c r="DD11" s="249">
        <v>0</v>
      </c>
      <c r="DE11" s="249">
        <v>0</v>
      </c>
      <c r="DF11" s="249">
        <f>SUM(DG11,DN11)</f>
        <v>731</v>
      </c>
      <c r="DG11" s="249">
        <f>SUM(DH11:DM11)</f>
        <v>705</v>
      </c>
      <c r="DH11" s="249">
        <v>0</v>
      </c>
      <c r="DI11" s="249">
        <v>0</v>
      </c>
      <c r="DJ11" s="249">
        <v>705</v>
      </c>
      <c r="DK11" s="249">
        <v>0</v>
      </c>
      <c r="DL11" s="249">
        <v>0</v>
      </c>
      <c r="DM11" s="249">
        <v>0</v>
      </c>
      <c r="DN11" s="249">
        <f>SUM(DO11:DT11)</f>
        <v>26</v>
      </c>
      <c r="DO11" s="249">
        <v>0</v>
      </c>
      <c r="DP11" s="249">
        <v>0</v>
      </c>
      <c r="DQ11" s="249">
        <v>26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90</v>
      </c>
      <c r="EA11" s="249">
        <f>SUM(EB11:EG11)</f>
        <v>90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90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13152</v>
      </c>
      <c r="E12" s="250">
        <f>SUM(F12,M12)</f>
        <v>11417</v>
      </c>
      <c r="F12" s="250">
        <f>SUM(G12:L12)</f>
        <v>6363</v>
      </c>
      <c r="G12" s="250">
        <v>0</v>
      </c>
      <c r="H12" s="250">
        <v>6363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5054</v>
      </c>
      <c r="N12" s="250">
        <v>0</v>
      </c>
      <c r="O12" s="250">
        <v>5054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0</v>
      </c>
      <c r="U12" s="250">
        <f>SUM(V12:AA12)</f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164</v>
      </c>
      <c r="AJ12" s="250">
        <f>SUM(AK12:AP12)</f>
        <v>164</v>
      </c>
      <c r="AK12" s="250">
        <v>0</v>
      </c>
      <c r="AL12" s="250">
        <v>0</v>
      </c>
      <c r="AM12" s="250">
        <v>0</v>
      </c>
      <c r="AN12" s="250">
        <v>164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869</v>
      </c>
      <c r="CR12" s="250">
        <f>SUM(CS12:CX12)</f>
        <v>350</v>
      </c>
      <c r="CS12" s="250">
        <v>0</v>
      </c>
      <c r="CT12" s="250">
        <v>0</v>
      </c>
      <c r="CU12" s="250">
        <v>184</v>
      </c>
      <c r="CV12" s="250">
        <v>135</v>
      </c>
      <c r="CW12" s="250">
        <v>22</v>
      </c>
      <c r="CX12" s="250">
        <v>9</v>
      </c>
      <c r="CY12" s="250">
        <f>SUM(CZ12:DE12)</f>
        <v>519</v>
      </c>
      <c r="CZ12" s="250">
        <v>0</v>
      </c>
      <c r="DA12" s="250">
        <v>0</v>
      </c>
      <c r="DB12" s="250">
        <v>519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668</v>
      </c>
      <c r="DV12" s="250">
        <v>668</v>
      </c>
      <c r="DW12" s="250">
        <v>0</v>
      </c>
      <c r="DX12" s="250">
        <v>0</v>
      </c>
      <c r="DY12" s="250">
        <v>0</v>
      </c>
      <c r="DZ12" s="250">
        <f>SUM(EA12,EH12)</f>
        <v>34</v>
      </c>
      <c r="EA12" s="250">
        <f>SUM(EB12:EG12)</f>
        <v>13</v>
      </c>
      <c r="EB12" s="250">
        <v>0</v>
      </c>
      <c r="EC12" s="250">
        <v>0</v>
      </c>
      <c r="ED12" s="250">
        <v>0</v>
      </c>
      <c r="EE12" s="250">
        <v>0</v>
      </c>
      <c r="EF12" s="250">
        <v>13</v>
      </c>
      <c r="EG12" s="250">
        <v>0</v>
      </c>
      <c r="EH12" s="250">
        <f>SUM(EI12:EN12)</f>
        <v>21</v>
      </c>
      <c r="EI12" s="250">
        <v>0</v>
      </c>
      <c r="EJ12" s="250">
        <v>0</v>
      </c>
      <c r="EK12" s="250">
        <v>21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11594</v>
      </c>
      <c r="E13" s="250">
        <f>SUM(F13,M13)</f>
        <v>10240</v>
      </c>
      <c r="F13" s="250">
        <f>SUM(G13:L13)</f>
        <v>8810</v>
      </c>
      <c r="G13" s="250">
        <v>0</v>
      </c>
      <c r="H13" s="250">
        <v>8810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1430</v>
      </c>
      <c r="N13" s="250">
        <v>0</v>
      </c>
      <c r="O13" s="250">
        <v>1430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801</v>
      </c>
      <c r="U13" s="250">
        <f>SUM(V13:AA13)</f>
        <v>227</v>
      </c>
      <c r="V13" s="250">
        <v>0</v>
      </c>
      <c r="W13" s="250">
        <v>0</v>
      </c>
      <c r="X13" s="250">
        <v>216</v>
      </c>
      <c r="Y13" s="250">
        <v>0</v>
      </c>
      <c r="Z13" s="250">
        <v>0</v>
      </c>
      <c r="AA13" s="250">
        <v>11</v>
      </c>
      <c r="AB13" s="250">
        <f>SUM(AC13:AH13)</f>
        <v>574</v>
      </c>
      <c r="AC13" s="250">
        <v>0</v>
      </c>
      <c r="AD13" s="250">
        <v>0</v>
      </c>
      <c r="AE13" s="250">
        <v>129</v>
      </c>
      <c r="AF13" s="250">
        <v>0</v>
      </c>
      <c r="AG13" s="250">
        <v>0</v>
      </c>
      <c r="AH13" s="250">
        <v>445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88</v>
      </c>
      <c r="CR13" s="250">
        <f>SUM(CS13:CX13)</f>
        <v>65</v>
      </c>
      <c r="CS13" s="250">
        <v>0</v>
      </c>
      <c r="CT13" s="250">
        <v>0</v>
      </c>
      <c r="CU13" s="250">
        <v>0</v>
      </c>
      <c r="CV13" s="250">
        <v>65</v>
      </c>
      <c r="CW13" s="250">
        <v>0</v>
      </c>
      <c r="CX13" s="250">
        <v>0</v>
      </c>
      <c r="CY13" s="250">
        <f>SUM(CZ13:DE13)</f>
        <v>23</v>
      </c>
      <c r="CZ13" s="250">
        <v>0</v>
      </c>
      <c r="DA13" s="250">
        <v>0</v>
      </c>
      <c r="DB13" s="250">
        <v>0</v>
      </c>
      <c r="DC13" s="250">
        <v>23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465</v>
      </c>
      <c r="DV13" s="250">
        <v>329</v>
      </c>
      <c r="DW13" s="250">
        <v>11</v>
      </c>
      <c r="DX13" s="250">
        <v>124</v>
      </c>
      <c r="DY13" s="250">
        <v>1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9494</v>
      </c>
      <c r="E14" s="250">
        <f>SUM(F14,M14)</f>
        <v>7088</v>
      </c>
      <c r="F14" s="250">
        <f>SUM(G14:L14)</f>
        <v>7008</v>
      </c>
      <c r="G14" s="250">
        <v>0</v>
      </c>
      <c r="H14" s="250">
        <v>7008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80</v>
      </c>
      <c r="N14" s="250">
        <v>0</v>
      </c>
      <c r="O14" s="250">
        <v>80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725</v>
      </c>
      <c r="U14" s="250">
        <f>SUM(V14:AA14)</f>
        <v>685</v>
      </c>
      <c r="V14" s="250">
        <v>0</v>
      </c>
      <c r="W14" s="250">
        <v>0</v>
      </c>
      <c r="X14" s="250">
        <v>507</v>
      </c>
      <c r="Y14" s="250">
        <v>0</v>
      </c>
      <c r="Z14" s="250">
        <v>17</v>
      </c>
      <c r="AA14" s="250">
        <v>161</v>
      </c>
      <c r="AB14" s="250">
        <f>SUM(AC14:AH14)</f>
        <v>40</v>
      </c>
      <c r="AC14" s="250">
        <v>0</v>
      </c>
      <c r="AD14" s="250">
        <v>0</v>
      </c>
      <c r="AE14" s="250">
        <v>24</v>
      </c>
      <c r="AF14" s="250">
        <v>0</v>
      </c>
      <c r="AG14" s="250">
        <v>1</v>
      </c>
      <c r="AH14" s="250">
        <v>15</v>
      </c>
      <c r="AI14" s="250">
        <f>SUM(AJ14,AQ14)</f>
        <v>392</v>
      </c>
      <c r="AJ14" s="250">
        <f>SUM(AK14:AP14)</f>
        <v>367</v>
      </c>
      <c r="AK14" s="250">
        <v>0</v>
      </c>
      <c r="AL14" s="250">
        <v>0</v>
      </c>
      <c r="AM14" s="250">
        <v>0</v>
      </c>
      <c r="AN14" s="250">
        <v>367</v>
      </c>
      <c r="AO14" s="250">
        <v>0</v>
      </c>
      <c r="AP14" s="250">
        <v>0</v>
      </c>
      <c r="AQ14" s="250">
        <f>SUM(AR14:AW14)</f>
        <v>25</v>
      </c>
      <c r="AR14" s="250">
        <v>0</v>
      </c>
      <c r="AS14" s="250">
        <v>0</v>
      </c>
      <c r="AT14" s="250">
        <v>0</v>
      </c>
      <c r="AU14" s="250">
        <v>25</v>
      </c>
      <c r="AV14" s="250">
        <v>0</v>
      </c>
      <c r="AW14" s="250">
        <v>0</v>
      </c>
      <c r="AX14" s="250">
        <f>SUM(AY14,BF14)</f>
        <v>28</v>
      </c>
      <c r="AY14" s="250">
        <f>SUM(AZ14:BE14)</f>
        <v>28</v>
      </c>
      <c r="AZ14" s="250">
        <v>0</v>
      </c>
      <c r="BA14" s="250">
        <v>0</v>
      </c>
      <c r="BB14" s="250">
        <v>0</v>
      </c>
      <c r="BC14" s="250">
        <v>28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186</v>
      </c>
      <c r="CR14" s="250">
        <f>SUM(CS14:CX14)</f>
        <v>162</v>
      </c>
      <c r="CS14" s="250">
        <v>0</v>
      </c>
      <c r="CT14" s="250">
        <v>0</v>
      </c>
      <c r="CU14" s="250">
        <v>0</v>
      </c>
      <c r="CV14" s="250">
        <v>162</v>
      </c>
      <c r="CW14" s="250">
        <v>0</v>
      </c>
      <c r="CX14" s="250">
        <v>0</v>
      </c>
      <c r="CY14" s="250">
        <f>SUM(CZ14:DE14)</f>
        <v>24</v>
      </c>
      <c r="CZ14" s="250">
        <v>0</v>
      </c>
      <c r="DA14" s="250">
        <v>0</v>
      </c>
      <c r="DB14" s="250">
        <v>0</v>
      </c>
      <c r="DC14" s="250">
        <v>24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928</v>
      </c>
      <c r="DV14" s="250">
        <v>524</v>
      </c>
      <c r="DW14" s="250">
        <v>0</v>
      </c>
      <c r="DX14" s="250">
        <v>404</v>
      </c>
      <c r="DY14" s="250">
        <v>0</v>
      </c>
      <c r="DZ14" s="250">
        <f>SUM(EA14,EH14)</f>
        <v>147</v>
      </c>
      <c r="EA14" s="250">
        <f>SUM(EB14:EG14)</f>
        <v>147</v>
      </c>
      <c r="EB14" s="250">
        <v>0</v>
      </c>
      <c r="EC14" s="250">
        <v>0</v>
      </c>
      <c r="ED14" s="250">
        <v>147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6657</v>
      </c>
      <c r="E15" s="250">
        <f>SUM(F15,M15)</f>
        <v>5909</v>
      </c>
      <c r="F15" s="250">
        <f>SUM(G15:L15)</f>
        <v>5466</v>
      </c>
      <c r="G15" s="250">
        <v>0</v>
      </c>
      <c r="H15" s="250">
        <v>5466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443</v>
      </c>
      <c r="N15" s="250">
        <v>0</v>
      </c>
      <c r="O15" s="250">
        <v>443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327</v>
      </c>
      <c r="U15" s="250">
        <f>SUM(V15:AA15)</f>
        <v>207</v>
      </c>
      <c r="V15" s="250">
        <v>0</v>
      </c>
      <c r="W15" s="250">
        <v>0</v>
      </c>
      <c r="X15" s="250">
        <v>194</v>
      </c>
      <c r="Y15" s="250">
        <v>0</v>
      </c>
      <c r="Z15" s="250">
        <v>0</v>
      </c>
      <c r="AA15" s="250">
        <v>13</v>
      </c>
      <c r="AB15" s="250">
        <f>SUM(AC15:AH15)</f>
        <v>120</v>
      </c>
      <c r="AC15" s="250">
        <v>0</v>
      </c>
      <c r="AD15" s="250">
        <v>0</v>
      </c>
      <c r="AE15" s="250">
        <v>73</v>
      </c>
      <c r="AF15" s="250">
        <v>0</v>
      </c>
      <c r="AG15" s="250">
        <v>0</v>
      </c>
      <c r="AH15" s="250">
        <v>47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5</v>
      </c>
      <c r="CC15" s="250">
        <f>SUM(CD15:CI15)</f>
        <v>5</v>
      </c>
      <c r="CD15" s="250">
        <v>0</v>
      </c>
      <c r="CE15" s="250">
        <v>0</v>
      </c>
      <c r="CF15" s="250">
        <v>0</v>
      </c>
      <c r="CG15" s="250">
        <v>0</v>
      </c>
      <c r="CH15" s="250">
        <v>5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415</v>
      </c>
      <c r="CR15" s="250">
        <f>SUM(CS15:CX15)</f>
        <v>373</v>
      </c>
      <c r="CS15" s="250">
        <v>0</v>
      </c>
      <c r="CT15" s="250">
        <v>0</v>
      </c>
      <c r="CU15" s="250">
        <v>0</v>
      </c>
      <c r="CV15" s="250">
        <v>373</v>
      </c>
      <c r="CW15" s="250">
        <v>0</v>
      </c>
      <c r="CX15" s="250">
        <v>0</v>
      </c>
      <c r="CY15" s="250">
        <f>SUM(CZ15:DE15)</f>
        <v>42</v>
      </c>
      <c r="CZ15" s="250">
        <v>0</v>
      </c>
      <c r="DA15" s="250">
        <v>0</v>
      </c>
      <c r="DB15" s="250">
        <v>0</v>
      </c>
      <c r="DC15" s="250">
        <v>7</v>
      </c>
      <c r="DD15" s="250">
        <v>35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1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1</v>
      </c>
      <c r="EI15" s="250">
        <v>0</v>
      </c>
      <c r="EJ15" s="250">
        <v>0</v>
      </c>
      <c r="EK15" s="250">
        <v>0</v>
      </c>
      <c r="EL15" s="250">
        <v>0</v>
      </c>
      <c r="EM15" s="250">
        <v>1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8221</v>
      </c>
      <c r="E16" s="250">
        <f>SUM(F16,M16)</f>
        <v>6567</v>
      </c>
      <c r="F16" s="250">
        <f>SUM(G16:L16)</f>
        <v>5094</v>
      </c>
      <c r="G16" s="250">
        <v>0</v>
      </c>
      <c r="H16" s="250">
        <v>5092</v>
      </c>
      <c r="I16" s="250">
        <v>0</v>
      </c>
      <c r="J16" s="250">
        <v>0</v>
      </c>
      <c r="K16" s="250">
        <v>0</v>
      </c>
      <c r="L16" s="250">
        <v>2</v>
      </c>
      <c r="M16" s="250">
        <f>SUM(N16:S16)</f>
        <v>1473</v>
      </c>
      <c r="N16" s="250">
        <v>0</v>
      </c>
      <c r="O16" s="250">
        <v>1473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353</v>
      </c>
      <c r="U16" s="250">
        <f>SUM(V16:AA16)</f>
        <v>197</v>
      </c>
      <c r="V16" s="250">
        <v>0</v>
      </c>
      <c r="W16" s="250">
        <v>0</v>
      </c>
      <c r="X16" s="250">
        <v>195</v>
      </c>
      <c r="Y16" s="250">
        <v>0</v>
      </c>
      <c r="Z16" s="250">
        <v>0</v>
      </c>
      <c r="AA16" s="250">
        <v>2</v>
      </c>
      <c r="AB16" s="250">
        <f>SUM(AC16:AH16)</f>
        <v>156</v>
      </c>
      <c r="AC16" s="250">
        <v>0</v>
      </c>
      <c r="AD16" s="250">
        <v>0</v>
      </c>
      <c r="AE16" s="250">
        <v>156</v>
      </c>
      <c r="AF16" s="250">
        <v>0</v>
      </c>
      <c r="AG16" s="250">
        <v>0</v>
      </c>
      <c r="AH16" s="250">
        <v>0</v>
      </c>
      <c r="AI16" s="250">
        <f>SUM(AJ16,AQ16)</f>
        <v>369</v>
      </c>
      <c r="AJ16" s="250">
        <f>SUM(AK16:AP16)</f>
        <v>369</v>
      </c>
      <c r="AK16" s="250">
        <v>0</v>
      </c>
      <c r="AL16" s="250">
        <v>0</v>
      </c>
      <c r="AM16" s="250">
        <v>0</v>
      </c>
      <c r="AN16" s="250">
        <v>369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165</v>
      </c>
      <c r="CR16" s="250">
        <f>SUM(CS16:CX16)</f>
        <v>165</v>
      </c>
      <c r="CS16" s="250">
        <v>0</v>
      </c>
      <c r="CT16" s="250">
        <v>0</v>
      </c>
      <c r="CU16" s="250">
        <v>0</v>
      </c>
      <c r="CV16" s="250">
        <v>165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767</v>
      </c>
      <c r="DV16" s="250">
        <v>767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18957</v>
      </c>
      <c r="E17" s="250">
        <f>SUM(F17,M17)</f>
        <v>17226</v>
      </c>
      <c r="F17" s="250">
        <f>SUM(G17:L17)</f>
        <v>16277</v>
      </c>
      <c r="G17" s="250">
        <v>0</v>
      </c>
      <c r="H17" s="250">
        <v>16277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949</v>
      </c>
      <c r="N17" s="250">
        <v>0</v>
      </c>
      <c r="O17" s="250">
        <v>949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697</v>
      </c>
      <c r="U17" s="250">
        <f>SUM(V17:AA17)</f>
        <v>457</v>
      </c>
      <c r="V17" s="250">
        <v>0</v>
      </c>
      <c r="W17" s="250">
        <v>0</v>
      </c>
      <c r="X17" s="250">
        <v>434</v>
      </c>
      <c r="Y17" s="250">
        <v>0</v>
      </c>
      <c r="Z17" s="250">
        <v>0</v>
      </c>
      <c r="AA17" s="250">
        <v>23</v>
      </c>
      <c r="AB17" s="250">
        <f>SUM(AC17:AH17)</f>
        <v>240</v>
      </c>
      <c r="AC17" s="250">
        <v>0</v>
      </c>
      <c r="AD17" s="250">
        <v>0</v>
      </c>
      <c r="AE17" s="250">
        <v>152</v>
      </c>
      <c r="AF17" s="250">
        <v>0</v>
      </c>
      <c r="AG17" s="250">
        <v>0</v>
      </c>
      <c r="AH17" s="250">
        <v>88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955</v>
      </c>
      <c r="CR17" s="250">
        <f>SUM(CS17:CX17)</f>
        <v>940</v>
      </c>
      <c r="CS17" s="250">
        <v>0</v>
      </c>
      <c r="CT17" s="250">
        <v>0</v>
      </c>
      <c r="CU17" s="250">
        <v>0</v>
      </c>
      <c r="CV17" s="250">
        <v>928</v>
      </c>
      <c r="CW17" s="250">
        <v>12</v>
      </c>
      <c r="CX17" s="250">
        <v>0</v>
      </c>
      <c r="CY17" s="250">
        <f>SUM(CZ17:DE17)</f>
        <v>15</v>
      </c>
      <c r="CZ17" s="250">
        <v>0</v>
      </c>
      <c r="DA17" s="250">
        <v>0</v>
      </c>
      <c r="DB17" s="250">
        <v>0</v>
      </c>
      <c r="DC17" s="250">
        <v>15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78</v>
      </c>
      <c r="DV17" s="250">
        <v>0</v>
      </c>
      <c r="DW17" s="250">
        <v>0</v>
      </c>
      <c r="DX17" s="250">
        <v>0</v>
      </c>
      <c r="DY17" s="250">
        <v>78</v>
      </c>
      <c r="DZ17" s="250">
        <f>SUM(EA17,EH17)</f>
        <v>1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1</v>
      </c>
      <c r="EI17" s="250">
        <v>0</v>
      </c>
      <c r="EJ17" s="250">
        <v>0</v>
      </c>
      <c r="EK17" s="250">
        <v>1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13762</v>
      </c>
      <c r="E18" s="250">
        <f>SUM(F18,M18)</f>
        <v>12373</v>
      </c>
      <c r="F18" s="250">
        <f>SUM(G18:L18)</f>
        <v>11291</v>
      </c>
      <c r="G18" s="250">
        <v>0</v>
      </c>
      <c r="H18" s="250">
        <v>11291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1082</v>
      </c>
      <c r="N18" s="250">
        <v>0</v>
      </c>
      <c r="O18" s="250">
        <v>1082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617</v>
      </c>
      <c r="U18" s="250">
        <f>SUM(V18:AA18)</f>
        <v>376</v>
      </c>
      <c r="V18" s="250">
        <v>0</v>
      </c>
      <c r="W18" s="250">
        <v>0</v>
      </c>
      <c r="X18" s="250">
        <v>366</v>
      </c>
      <c r="Y18" s="250">
        <v>0</v>
      </c>
      <c r="Z18" s="250">
        <v>0</v>
      </c>
      <c r="AA18" s="250">
        <v>10</v>
      </c>
      <c r="AB18" s="250">
        <f>SUM(AC18:AH18)</f>
        <v>241</v>
      </c>
      <c r="AC18" s="250">
        <v>0</v>
      </c>
      <c r="AD18" s="250">
        <v>0</v>
      </c>
      <c r="AE18" s="250">
        <v>158</v>
      </c>
      <c r="AF18" s="250">
        <v>0</v>
      </c>
      <c r="AG18" s="250">
        <v>0</v>
      </c>
      <c r="AH18" s="250">
        <v>83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682</v>
      </c>
      <c r="CR18" s="250">
        <f>SUM(CS18:CX18)</f>
        <v>654</v>
      </c>
      <c r="CS18" s="250">
        <v>0</v>
      </c>
      <c r="CT18" s="250">
        <v>0</v>
      </c>
      <c r="CU18" s="250">
        <v>0</v>
      </c>
      <c r="CV18" s="250">
        <v>645</v>
      </c>
      <c r="CW18" s="250">
        <v>9</v>
      </c>
      <c r="CX18" s="250">
        <v>0</v>
      </c>
      <c r="CY18" s="250">
        <f>SUM(CZ18:DE18)</f>
        <v>28</v>
      </c>
      <c r="CZ18" s="250">
        <v>0</v>
      </c>
      <c r="DA18" s="250">
        <v>0</v>
      </c>
      <c r="DB18" s="250">
        <v>0</v>
      </c>
      <c r="DC18" s="250">
        <v>28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89</v>
      </c>
      <c r="DV18" s="250">
        <v>0</v>
      </c>
      <c r="DW18" s="250">
        <v>0</v>
      </c>
      <c r="DX18" s="250">
        <v>0</v>
      </c>
      <c r="DY18" s="250">
        <v>89</v>
      </c>
      <c r="DZ18" s="250">
        <f>SUM(EA18,EH18)</f>
        <v>1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1</v>
      </c>
      <c r="EI18" s="250">
        <v>0</v>
      </c>
      <c r="EJ18" s="250">
        <v>0</v>
      </c>
      <c r="EK18" s="250">
        <v>1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5038</v>
      </c>
      <c r="E19" s="250">
        <f>SUM(F19,M19)</f>
        <v>4077</v>
      </c>
      <c r="F19" s="250">
        <f>SUM(G19:L19)</f>
        <v>3717</v>
      </c>
      <c r="G19" s="250">
        <v>0</v>
      </c>
      <c r="H19" s="250">
        <v>3717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360</v>
      </c>
      <c r="N19" s="250">
        <v>0</v>
      </c>
      <c r="O19" s="250">
        <v>360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961</v>
      </c>
      <c r="CR19" s="250">
        <f>SUM(CS19:CX19)</f>
        <v>714</v>
      </c>
      <c r="CS19" s="250">
        <v>0</v>
      </c>
      <c r="CT19" s="250">
        <v>0</v>
      </c>
      <c r="CU19" s="250">
        <v>187</v>
      </c>
      <c r="CV19" s="250">
        <v>425</v>
      </c>
      <c r="CW19" s="250">
        <v>0</v>
      </c>
      <c r="CX19" s="250">
        <v>102</v>
      </c>
      <c r="CY19" s="250">
        <f>SUM(CZ19:DE19)</f>
        <v>247</v>
      </c>
      <c r="CZ19" s="250">
        <v>0</v>
      </c>
      <c r="DA19" s="250">
        <v>0</v>
      </c>
      <c r="DB19" s="250">
        <v>56</v>
      </c>
      <c r="DC19" s="250">
        <v>26</v>
      </c>
      <c r="DD19" s="250">
        <v>0</v>
      </c>
      <c r="DE19" s="250">
        <v>165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10069</v>
      </c>
      <c r="E20" s="250">
        <f>SUM(F20,M20)</f>
        <v>8429</v>
      </c>
      <c r="F20" s="250">
        <f>SUM(G20:L20)</f>
        <v>7455</v>
      </c>
      <c r="G20" s="250">
        <v>0</v>
      </c>
      <c r="H20" s="250">
        <v>7454</v>
      </c>
      <c r="I20" s="250">
        <v>0</v>
      </c>
      <c r="J20" s="250">
        <v>0</v>
      </c>
      <c r="K20" s="250">
        <v>0</v>
      </c>
      <c r="L20" s="250">
        <v>1</v>
      </c>
      <c r="M20" s="250">
        <f>SUM(N20:S20)</f>
        <v>974</v>
      </c>
      <c r="N20" s="250">
        <v>0</v>
      </c>
      <c r="O20" s="250">
        <v>974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431</v>
      </c>
      <c r="U20" s="250">
        <f>SUM(V20:AA20)</f>
        <v>295</v>
      </c>
      <c r="V20" s="250">
        <v>0</v>
      </c>
      <c r="W20" s="250">
        <v>0</v>
      </c>
      <c r="X20" s="250">
        <v>287</v>
      </c>
      <c r="Y20" s="250">
        <v>0</v>
      </c>
      <c r="Z20" s="250">
        <v>0</v>
      </c>
      <c r="AA20" s="250">
        <v>8</v>
      </c>
      <c r="AB20" s="250">
        <f>SUM(AC20:AH20)</f>
        <v>136</v>
      </c>
      <c r="AC20" s="250">
        <v>0</v>
      </c>
      <c r="AD20" s="250">
        <v>0</v>
      </c>
      <c r="AE20" s="250">
        <v>136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1062</v>
      </c>
      <c r="CR20" s="250">
        <f>SUM(CS20:CX20)</f>
        <v>1062</v>
      </c>
      <c r="CS20" s="250">
        <v>0</v>
      </c>
      <c r="CT20" s="250">
        <v>0</v>
      </c>
      <c r="CU20" s="250">
        <v>0</v>
      </c>
      <c r="CV20" s="250">
        <v>1062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147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147</v>
      </c>
      <c r="EI20" s="250">
        <v>0</v>
      </c>
      <c r="EJ20" s="250">
        <v>0</v>
      </c>
      <c r="EK20" s="250">
        <v>147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3686</v>
      </c>
      <c r="E21" s="250">
        <f>SUM(F21,M21)</f>
        <v>3134</v>
      </c>
      <c r="F21" s="250">
        <f>SUM(G21:L21)</f>
        <v>3018</v>
      </c>
      <c r="G21" s="250">
        <v>0</v>
      </c>
      <c r="H21" s="250">
        <v>3018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116</v>
      </c>
      <c r="N21" s="250">
        <v>0</v>
      </c>
      <c r="O21" s="250">
        <v>116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273</v>
      </c>
      <c r="U21" s="250">
        <f>SUM(V21:AA21)</f>
        <v>248</v>
      </c>
      <c r="V21" s="250">
        <v>0</v>
      </c>
      <c r="W21" s="250">
        <v>0</v>
      </c>
      <c r="X21" s="250">
        <v>228</v>
      </c>
      <c r="Y21" s="250">
        <v>0</v>
      </c>
      <c r="Z21" s="250">
        <v>6</v>
      </c>
      <c r="AA21" s="250">
        <v>14</v>
      </c>
      <c r="AB21" s="250">
        <f>SUM(AC21:AH21)</f>
        <v>25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25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213</v>
      </c>
      <c r="CR21" s="250">
        <f>SUM(CS21:CX21)</f>
        <v>213</v>
      </c>
      <c r="CS21" s="250">
        <v>0</v>
      </c>
      <c r="CT21" s="250">
        <v>0</v>
      </c>
      <c r="CU21" s="250">
        <v>0</v>
      </c>
      <c r="CV21" s="250">
        <v>213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66</v>
      </c>
      <c r="EA21" s="250">
        <f>SUM(EB21:EG21)</f>
        <v>66</v>
      </c>
      <c r="EB21" s="250">
        <v>0</v>
      </c>
      <c r="EC21" s="250">
        <v>0</v>
      </c>
      <c r="ED21" s="250">
        <v>66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3244</v>
      </c>
      <c r="E22" s="250">
        <f>SUM(F22,M22)</f>
        <v>2610</v>
      </c>
      <c r="F22" s="250">
        <f>SUM(G22:L22)</f>
        <v>2605</v>
      </c>
      <c r="G22" s="250">
        <v>0</v>
      </c>
      <c r="H22" s="250">
        <v>2605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5</v>
      </c>
      <c r="N22" s="250">
        <v>0</v>
      </c>
      <c r="O22" s="250">
        <v>5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224</v>
      </c>
      <c r="U22" s="250">
        <f>SUM(V22:AA22)</f>
        <v>197</v>
      </c>
      <c r="V22" s="250">
        <v>0</v>
      </c>
      <c r="W22" s="250">
        <v>0</v>
      </c>
      <c r="X22" s="250">
        <v>185</v>
      </c>
      <c r="Y22" s="250">
        <v>0</v>
      </c>
      <c r="Z22" s="250">
        <v>0</v>
      </c>
      <c r="AA22" s="250">
        <v>12</v>
      </c>
      <c r="AB22" s="250">
        <f>SUM(AC22:AH22)</f>
        <v>27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27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180</v>
      </c>
      <c r="CR22" s="250">
        <f>SUM(CS22:CX22)</f>
        <v>180</v>
      </c>
      <c r="CS22" s="250">
        <v>0</v>
      </c>
      <c r="CT22" s="250">
        <v>0</v>
      </c>
      <c r="CU22" s="250">
        <v>0</v>
      </c>
      <c r="CV22" s="250">
        <v>180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168</v>
      </c>
      <c r="DV22" s="250">
        <v>168</v>
      </c>
      <c r="DW22" s="250">
        <v>0</v>
      </c>
      <c r="DX22" s="250">
        <v>0</v>
      </c>
      <c r="DY22" s="250">
        <v>0</v>
      </c>
      <c r="DZ22" s="250">
        <f>SUM(EA22,EH22)</f>
        <v>62</v>
      </c>
      <c r="EA22" s="250">
        <f>SUM(EB22:EG22)</f>
        <v>62</v>
      </c>
      <c r="EB22" s="250">
        <v>0</v>
      </c>
      <c r="EC22" s="250">
        <v>0</v>
      </c>
      <c r="ED22" s="250">
        <v>0</v>
      </c>
      <c r="EE22" s="250">
        <v>0</v>
      </c>
      <c r="EF22" s="250">
        <v>62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5890</v>
      </c>
      <c r="E23" s="250">
        <f>SUM(F23,M23)</f>
        <v>5240</v>
      </c>
      <c r="F23" s="250">
        <f>SUM(G23:L23)</f>
        <v>4551</v>
      </c>
      <c r="G23" s="250">
        <v>0</v>
      </c>
      <c r="H23" s="250">
        <v>4551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689</v>
      </c>
      <c r="N23" s="250">
        <v>0</v>
      </c>
      <c r="O23" s="250">
        <v>689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261</v>
      </c>
      <c r="U23" s="250">
        <f>SUM(V23:AA23)</f>
        <v>155</v>
      </c>
      <c r="V23" s="250">
        <v>0</v>
      </c>
      <c r="W23" s="250">
        <v>0</v>
      </c>
      <c r="X23" s="250">
        <v>151</v>
      </c>
      <c r="Y23" s="250">
        <v>0</v>
      </c>
      <c r="Z23" s="250">
        <v>0</v>
      </c>
      <c r="AA23" s="250">
        <v>4</v>
      </c>
      <c r="AB23" s="250">
        <f>SUM(AC23:AH23)</f>
        <v>106</v>
      </c>
      <c r="AC23" s="250">
        <v>0</v>
      </c>
      <c r="AD23" s="250">
        <v>0</v>
      </c>
      <c r="AE23" s="250">
        <v>65</v>
      </c>
      <c r="AF23" s="250">
        <v>0</v>
      </c>
      <c r="AG23" s="250">
        <v>0</v>
      </c>
      <c r="AH23" s="250">
        <v>41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6</v>
      </c>
      <c r="CC23" s="250">
        <f>SUM(CD23:CI23)</f>
        <v>6</v>
      </c>
      <c r="CD23" s="250">
        <v>0</v>
      </c>
      <c r="CE23" s="250">
        <v>0</v>
      </c>
      <c r="CF23" s="250">
        <v>0</v>
      </c>
      <c r="CG23" s="250">
        <v>0</v>
      </c>
      <c r="CH23" s="250">
        <v>6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325</v>
      </c>
      <c r="CR23" s="250">
        <f>SUM(CS23:CX23)</f>
        <v>314</v>
      </c>
      <c r="CS23" s="250">
        <v>0</v>
      </c>
      <c r="CT23" s="250">
        <v>0</v>
      </c>
      <c r="CU23" s="250">
        <v>0</v>
      </c>
      <c r="CV23" s="250">
        <v>314</v>
      </c>
      <c r="CW23" s="250">
        <v>0</v>
      </c>
      <c r="CX23" s="250">
        <v>0</v>
      </c>
      <c r="CY23" s="250">
        <f>SUM(CZ23:DE23)</f>
        <v>11</v>
      </c>
      <c r="CZ23" s="250">
        <v>0</v>
      </c>
      <c r="DA23" s="250">
        <v>0</v>
      </c>
      <c r="DB23" s="250">
        <v>0</v>
      </c>
      <c r="DC23" s="250">
        <v>11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57</v>
      </c>
      <c r="DV23" s="250">
        <v>0</v>
      </c>
      <c r="DW23" s="250">
        <v>0</v>
      </c>
      <c r="DX23" s="250">
        <v>0</v>
      </c>
      <c r="DY23" s="250">
        <v>57</v>
      </c>
      <c r="DZ23" s="250">
        <f>SUM(EA23,EH23)</f>
        <v>1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1</v>
      </c>
      <c r="EI23" s="250">
        <v>0</v>
      </c>
      <c r="EJ23" s="250">
        <v>0</v>
      </c>
      <c r="EK23" s="250">
        <v>1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1621</v>
      </c>
      <c r="E24" s="250">
        <f>SUM(F24,M24)</f>
        <v>1424</v>
      </c>
      <c r="F24" s="250">
        <f>SUM(G24:L24)</f>
        <v>1381</v>
      </c>
      <c r="G24" s="250">
        <v>0</v>
      </c>
      <c r="H24" s="250">
        <v>1381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43</v>
      </c>
      <c r="N24" s="250">
        <v>0</v>
      </c>
      <c r="O24" s="250">
        <v>43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101</v>
      </c>
      <c r="U24" s="250">
        <f>SUM(V24:AA24)</f>
        <v>44</v>
      </c>
      <c r="V24" s="250">
        <v>0</v>
      </c>
      <c r="W24" s="250">
        <v>0</v>
      </c>
      <c r="X24" s="250">
        <v>29</v>
      </c>
      <c r="Y24" s="250">
        <v>0</v>
      </c>
      <c r="Z24" s="250">
        <v>0</v>
      </c>
      <c r="AA24" s="250">
        <v>15</v>
      </c>
      <c r="AB24" s="250">
        <f>SUM(AC24:AH24)</f>
        <v>57</v>
      </c>
      <c r="AC24" s="250">
        <v>0</v>
      </c>
      <c r="AD24" s="250">
        <v>0</v>
      </c>
      <c r="AE24" s="250">
        <v>8</v>
      </c>
      <c r="AF24" s="250">
        <v>0</v>
      </c>
      <c r="AG24" s="250">
        <v>0</v>
      </c>
      <c r="AH24" s="250">
        <v>49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12</v>
      </c>
      <c r="CR24" s="250">
        <f>SUM(CS24:CX24)</f>
        <v>11</v>
      </c>
      <c r="CS24" s="250">
        <v>0</v>
      </c>
      <c r="CT24" s="250">
        <v>0</v>
      </c>
      <c r="CU24" s="250">
        <v>0</v>
      </c>
      <c r="CV24" s="250">
        <v>11</v>
      </c>
      <c r="CW24" s="250">
        <v>0</v>
      </c>
      <c r="CX24" s="250">
        <v>0</v>
      </c>
      <c r="CY24" s="250">
        <f>SUM(CZ24:DE24)</f>
        <v>1</v>
      </c>
      <c r="CZ24" s="250">
        <v>0</v>
      </c>
      <c r="DA24" s="250">
        <v>0</v>
      </c>
      <c r="DB24" s="250">
        <v>0</v>
      </c>
      <c r="DC24" s="250">
        <v>1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84</v>
      </c>
      <c r="DV24" s="250">
        <v>73</v>
      </c>
      <c r="DW24" s="250">
        <v>1</v>
      </c>
      <c r="DX24" s="250">
        <v>10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1638</v>
      </c>
      <c r="E25" s="250">
        <f>SUM(F25,M25)</f>
        <v>1425</v>
      </c>
      <c r="F25" s="250">
        <f>SUM(G25:L25)</f>
        <v>1353</v>
      </c>
      <c r="G25" s="250">
        <v>0</v>
      </c>
      <c r="H25" s="250">
        <v>1353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72</v>
      </c>
      <c r="N25" s="250">
        <v>0</v>
      </c>
      <c r="O25" s="250">
        <v>72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103</v>
      </c>
      <c r="U25" s="250">
        <f>SUM(V25:AA25)</f>
        <v>39</v>
      </c>
      <c r="V25" s="250">
        <v>0</v>
      </c>
      <c r="W25" s="250">
        <v>0</v>
      </c>
      <c r="X25" s="250">
        <v>31</v>
      </c>
      <c r="Y25" s="250">
        <v>0</v>
      </c>
      <c r="Z25" s="250">
        <v>0</v>
      </c>
      <c r="AA25" s="250">
        <v>8</v>
      </c>
      <c r="AB25" s="250">
        <f>SUM(AC25:AH25)</f>
        <v>64</v>
      </c>
      <c r="AC25" s="250">
        <v>0</v>
      </c>
      <c r="AD25" s="250">
        <v>0</v>
      </c>
      <c r="AE25" s="250">
        <v>11</v>
      </c>
      <c r="AF25" s="250">
        <v>0</v>
      </c>
      <c r="AG25" s="250">
        <v>0</v>
      </c>
      <c r="AH25" s="250">
        <v>53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12</v>
      </c>
      <c r="CR25" s="250">
        <f>SUM(CS25:CX25)</f>
        <v>11</v>
      </c>
      <c r="CS25" s="250">
        <v>0</v>
      </c>
      <c r="CT25" s="250">
        <v>0</v>
      </c>
      <c r="CU25" s="250">
        <v>0</v>
      </c>
      <c r="CV25" s="250">
        <v>11</v>
      </c>
      <c r="CW25" s="250">
        <v>0</v>
      </c>
      <c r="CX25" s="250">
        <v>0</v>
      </c>
      <c r="CY25" s="250">
        <f>SUM(CZ25:DE25)</f>
        <v>1</v>
      </c>
      <c r="CZ25" s="250">
        <v>0</v>
      </c>
      <c r="DA25" s="250">
        <v>0</v>
      </c>
      <c r="DB25" s="250">
        <v>0</v>
      </c>
      <c r="DC25" s="250">
        <v>1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98</v>
      </c>
      <c r="DV25" s="250">
        <v>80</v>
      </c>
      <c r="DW25" s="250">
        <v>3</v>
      </c>
      <c r="DX25" s="250">
        <v>15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2031</v>
      </c>
      <c r="E26" s="250">
        <f>SUM(F26,M26)</f>
        <v>1815</v>
      </c>
      <c r="F26" s="250">
        <f>SUM(G26:L26)</f>
        <v>1674</v>
      </c>
      <c r="G26" s="250">
        <v>0</v>
      </c>
      <c r="H26" s="250">
        <v>1674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141</v>
      </c>
      <c r="N26" s="250">
        <v>0</v>
      </c>
      <c r="O26" s="250">
        <v>141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109</v>
      </c>
      <c r="U26" s="250">
        <f>SUM(V26:AA26)</f>
        <v>38</v>
      </c>
      <c r="V26" s="250">
        <v>0</v>
      </c>
      <c r="W26" s="250">
        <v>0</v>
      </c>
      <c r="X26" s="250">
        <v>34</v>
      </c>
      <c r="Y26" s="250">
        <v>0</v>
      </c>
      <c r="Z26" s="250">
        <v>0</v>
      </c>
      <c r="AA26" s="250">
        <v>4</v>
      </c>
      <c r="AB26" s="250">
        <f>SUM(AC26:AH26)</f>
        <v>71</v>
      </c>
      <c r="AC26" s="250">
        <v>0</v>
      </c>
      <c r="AD26" s="250">
        <v>0</v>
      </c>
      <c r="AE26" s="250">
        <v>14</v>
      </c>
      <c r="AF26" s="250">
        <v>0</v>
      </c>
      <c r="AG26" s="250">
        <v>0</v>
      </c>
      <c r="AH26" s="250">
        <v>57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16</v>
      </c>
      <c r="CR26" s="250">
        <f>SUM(CS26:CX26)</f>
        <v>14</v>
      </c>
      <c r="CS26" s="250">
        <v>0</v>
      </c>
      <c r="CT26" s="250">
        <v>0</v>
      </c>
      <c r="CU26" s="250">
        <v>0</v>
      </c>
      <c r="CV26" s="250">
        <v>14</v>
      </c>
      <c r="CW26" s="250">
        <v>0</v>
      </c>
      <c r="CX26" s="250">
        <v>0</v>
      </c>
      <c r="CY26" s="250">
        <f>SUM(CZ26:DE26)</f>
        <v>2</v>
      </c>
      <c r="CZ26" s="250">
        <v>0</v>
      </c>
      <c r="DA26" s="250">
        <v>0</v>
      </c>
      <c r="DB26" s="250">
        <v>0</v>
      </c>
      <c r="DC26" s="250">
        <v>2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91</v>
      </c>
      <c r="DV26" s="250">
        <v>76</v>
      </c>
      <c r="DW26" s="250">
        <v>1</v>
      </c>
      <c r="DX26" s="250">
        <v>14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1931</v>
      </c>
      <c r="E27" s="250">
        <f>SUM(F27,M27)</f>
        <v>1577</v>
      </c>
      <c r="F27" s="250">
        <f>SUM(G27:L27)</f>
        <v>1471</v>
      </c>
      <c r="G27" s="250">
        <v>0</v>
      </c>
      <c r="H27" s="250">
        <v>1471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106</v>
      </c>
      <c r="N27" s="250">
        <v>0</v>
      </c>
      <c r="O27" s="250">
        <v>106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0</v>
      </c>
      <c r="U27" s="250">
        <f>SUM(V27:AA27)</f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f>SUM(AC27:AH27)</f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354</v>
      </c>
      <c r="CR27" s="250">
        <f>SUM(CS27:CX27)</f>
        <v>245</v>
      </c>
      <c r="CS27" s="250">
        <v>0</v>
      </c>
      <c r="CT27" s="250">
        <v>0</v>
      </c>
      <c r="CU27" s="250">
        <v>61</v>
      </c>
      <c r="CV27" s="250">
        <v>145</v>
      </c>
      <c r="CW27" s="250">
        <v>0</v>
      </c>
      <c r="CX27" s="250">
        <v>39</v>
      </c>
      <c r="CY27" s="250">
        <f>SUM(CZ27:DE27)</f>
        <v>109</v>
      </c>
      <c r="CZ27" s="250">
        <v>0</v>
      </c>
      <c r="DA27" s="250">
        <v>0</v>
      </c>
      <c r="DB27" s="250">
        <v>17</v>
      </c>
      <c r="DC27" s="250">
        <v>7</v>
      </c>
      <c r="DD27" s="250">
        <v>0</v>
      </c>
      <c r="DE27" s="250">
        <v>85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0</v>
      </c>
      <c r="DV27" s="250">
        <v>0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1294</v>
      </c>
      <c r="E28" s="250">
        <f>SUM(F28,M28)</f>
        <v>1107</v>
      </c>
      <c r="F28" s="250">
        <f>SUM(G28:L28)</f>
        <v>952</v>
      </c>
      <c r="G28" s="250">
        <v>0</v>
      </c>
      <c r="H28" s="250">
        <v>952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155</v>
      </c>
      <c r="N28" s="250">
        <v>0</v>
      </c>
      <c r="O28" s="250">
        <v>155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0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187</v>
      </c>
      <c r="CR28" s="250">
        <f>SUM(CS28:CX28)</f>
        <v>150</v>
      </c>
      <c r="CS28" s="250">
        <v>0</v>
      </c>
      <c r="CT28" s="250">
        <v>0</v>
      </c>
      <c r="CU28" s="250">
        <v>52</v>
      </c>
      <c r="CV28" s="250">
        <v>95</v>
      </c>
      <c r="CW28" s="250">
        <v>0</v>
      </c>
      <c r="CX28" s="250">
        <v>3</v>
      </c>
      <c r="CY28" s="250">
        <f>SUM(CZ28:DE28)</f>
        <v>37</v>
      </c>
      <c r="CZ28" s="250">
        <v>0</v>
      </c>
      <c r="DA28" s="250">
        <v>0</v>
      </c>
      <c r="DB28" s="250">
        <v>37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2521</v>
      </c>
      <c r="E29" s="250">
        <f>SUM(F29,M29)</f>
        <v>2076</v>
      </c>
      <c r="F29" s="250">
        <f>SUM(G29:L29)</f>
        <v>2025</v>
      </c>
      <c r="G29" s="250">
        <v>0</v>
      </c>
      <c r="H29" s="250">
        <v>2025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51</v>
      </c>
      <c r="N29" s="250">
        <v>0</v>
      </c>
      <c r="O29" s="250">
        <v>51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227</v>
      </c>
      <c r="CR29" s="250">
        <f>SUM(CS29:CX29)</f>
        <v>206</v>
      </c>
      <c r="CS29" s="250">
        <v>0</v>
      </c>
      <c r="CT29" s="250">
        <v>0</v>
      </c>
      <c r="CU29" s="250">
        <v>86</v>
      </c>
      <c r="CV29" s="250">
        <v>114</v>
      </c>
      <c r="CW29" s="250">
        <v>0</v>
      </c>
      <c r="CX29" s="250">
        <v>6</v>
      </c>
      <c r="CY29" s="250">
        <f>SUM(CZ29:DE29)</f>
        <v>21</v>
      </c>
      <c r="CZ29" s="250">
        <v>0</v>
      </c>
      <c r="DA29" s="250">
        <v>0</v>
      </c>
      <c r="DB29" s="250">
        <v>21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52</v>
      </c>
      <c r="DV29" s="250">
        <v>52</v>
      </c>
      <c r="DW29" s="250">
        <v>0</v>
      </c>
      <c r="DX29" s="250">
        <v>0</v>
      </c>
      <c r="DY29" s="250">
        <v>0</v>
      </c>
      <c r="DZ29" s="250">
        <f>SUM(EA29,EH29)</f>
        <v>166</v>
      </c>
      <c r="EA29" s="250">
        <f>SUM(EB29:EG29)</f>
        <v>166</v>
      </c>
      <c r="EB29" s="250">
        <v>0</v>
      </c>
      <c r="EC29" s="250">
        <v>0</v>
      </c>
      <c r="ED29" s="250">
        <v>0</v>
      </c>
      <c r="EE29" s="250">
        <v>0</v>
      </c>
      <c r="EF29" s="250">
        <v>166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1527</v>
      </c>
      <c r="E30" s="250">
        <f>SUM(F30,M30)</f>
        <v>1285</v>
      </c>
      <c r="F30" s="250">
        <f>SUM(G30:L30)</f>
        <v>1081</v>
      </c>
      <c r="G30" s="250">
        <v>0</v>
      </c>
      <c r="H30" s="250">
        <v>1081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204</v>
      </c>
      <c r="N30" s="250">
        <v>0</v>
      </c>
      <c r="O30" s="250">
        <v>204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0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236</v>
      </c>
      <c r="CR30" s="250">
        <f>SUM(CS30:CX30)</f>
        <v>123</v>
      </c>
      <c r="CS30" s="250">
        <v>0</v>
      </c>
      <c r="CT30" s="250">
        <v>0</v>
      </c>
      <c r="CU30" s="250">
        <v>48</v>
      </c>
      <c r="CV30" s="250">
        <v>73</v>
      </c>
      <c r="CW30" s="250">
        <v>0</v>
      </c>
      <c r="CX30" s="250">
        <v>2</v>
      </c>
      <c r="CY30" s="250">
        <f>SUM(CZ30:DE30)</f>
        <v>113</v>
      </c>
      <c r="CZ30" s="250">
        <v>0</v>
      </c>
      <c r="DA30" s="250">
        <v>0</v>
      </c>
      <c r="DB30" s="250">
        <v>113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6</v>
      </c>
      <c r="EA30" s="250">
        <f>SUM(EB30:EG30)</f>
        <v>6</v>
      </c>
      <c r="EB30" s="250">
        <v>0</v>
      </c>
      <c r="EC30" s="250">
        <v>0</v>
      </c>
      <c r="ED30" s="250">
        <v>0</v>
      </c>
      <c r="EE30" s="250">
        <v>0</v>
      </c>
      <c r="EF30" s="250">
        <v>6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2187</v>
      </c>
      <c r="E31" s="250">
        <f>SUM(F31,M31)</f>
        <v>1883</v>
      </c>
      <c r="F31" s="250">
        <f>SUM(G31:L31)</f>
        <v>1783</v>
      </c>
      <c r="G31" s="250">
        <v>0</v>
      </c>
      <c r="H31" s="250">
        <v>1783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100</v>
      </c>
      <c r="N31" s="250">
        <v>0</v>
      </c>
      <c r="O31" s="250">
        <v>100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0</v>
      </c>
      <c r="U31" s="250">
        <f>SUM(V31:AA31)</f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f>SUM(AC31:AH31)</f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278</v>
      </c>
      <c r="CR31" s="250">
        <f>SUM(CS31:CX31)</f>
        <v>227</v>
      </c>
      <c r="CS31" s="250">
        <v>0</v>
      </c>
      <c r="CT31" s="250">
        <v>0</v>
      </c>
      <c r="CU31" s="250">
        <v>90</v>
      </c>
      <c r="CV31" s="250">
        <v>133</v>
      </c>
      <c r="CW31" s="250">
        <v>0</v>
      </c>
      <c r="CX31" s="250">
        <v>4</v>
      </c>
      <c r="CY31" s="250">
        <f>SUM(CZ31:DE31)</f>
        <v>51</v>
      </c>
      <c r="CZ31" s="250">
        <v>0</v>
      </c>
      <c r="DA31" s="250">
        <v>0</v>
      </c>
      <c r="DB31" s="250">
        <v>51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25</v>
      </c>
      <c r="DV31" s="250">
        <v>25</v>
      </c>
      <c r="DW31" s="250">
        <v>0</v>
      </c>
      <c r="DX31" s="250">
        <v>0</v>
      </c>
      <c r="DY31" s="250">
        <v>0</v>
      </c>
      <c r="DZ31" s="250">
        <f>SUM(EA31,EH31)</f>
        <v>1</v>
      </c>
      <c r="EA31" s="250">
        <f>SUM(EB31:EG31)</f>
        <v>1</v>
      </c>
      <c r="EB31" s="250">
        <v>0</v>
      </c>
      <c r="EC31" s="250">
        <v>0</v>
      </c>
      <c r="ED31" s="250">
        <v>0</v>
      </c>
      <c r="EE31" s="250">
        <v>0</v>
      </c>
      <c r="EF31" s="250">
        <v>1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SUM(E32,T32,AI32,AX32,BM32,CB32,CQ32,DF32,DU32,DZ32)</f>
        <v>938</v>
      </c>
      <c r="E32" s="250">
        <f>SUM(F32,M32)</f>
        <v>770</v>
      </c>
      <c r="F32" s="250">
        <f>SUM(G32:L32)</f>
        <v>695</v>
      </c>
      <c r="G32" s="250">
        <v>0</v>
      </c>
      <c r="H32" s="250">
        <v>695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75</v>
      </c>
      <c r="N32" s="250">
        <v>0</v>
      </c>
      <c r="O32" s="250">
        <v>75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0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115</v>
      </c>
      <c r="CR32" s="250">
        <f>SUM(CS32:CX32)</f>
        <v>77</v>
      </c>
      <c r="CS32" s="250">
        <v>0</v>
      </c>
      <c r="CT32" s="250">
        <v>0</v>
      </c>
      <c r="CU32" s="250">
        <v>39</v>
      </c>
      <c r="CV32" s="250">
        <v>31</v>
      </c>
      <c r="CW32" s="250">
        <v>0</v>
      </c>
      <c r="CX32" s="250">
        <v>7</v>
      </c>
      <c r="CY32" s="250">
        <f>SUM(CZ32:DE32)</f>
        <v>38</v>
      </c>
      <c r="CZ32" s="250">
        <v>0</v>
      </c>
      <c r="DA32" s="250">
        <v>0</v>
      </c>
      <c r="DB32" s="250">
        <v>38</v>
      </c>
      <c r="DC32" s="250">
        <v>0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38</v>
      </c>
      <c r="DV32" s="250">
        <v>38</v>
      </c>
      <c r="DW32" s="250">
        <v>0</v>
      </c>
      <c r="DX32" s="250">
        <v>0</v>
      </c>
      <c r="DY32" s="250">
        <v>0</v>
      </c>
      <c r="DZ32" s="250">
        <f>SUM(EA32,EH32)</f>
        <v>15</v>
      </c>
      <c r="EA32" s="250">
        <f>SUM(EB32:EG32)</f>
        <v>15</v>
      </c>
      <c r="EB32" s="250">
        <v>0</v>
      </c>
      <c r="EC32" s="250">
        <v>0</v>
      </c>
      <c r="ED32" s="250">
        <v>0</v>
      </c>
      <c r="EE32" s="250">
        <v>0</v>
      </c>
      <c r="EF32" s="250">
        <v>15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SUM(E33,T33,AI33,AX33,BM33,CB33,CQ33,DF33,DU33,DZ33)</f>
        <v>1582</v>
      </c>
      <c r="E33" s="250">
        <f>SUM(F33,M33)</f>
        <v>911</v>
      </c>
      <c r="F33" s="250">
        <f>SUM(G33:L33)</f>
        <v>750</v>
      </c>
      <c r="G33" s="250">
        <v>0</v>
      </c>
      <c r="H33" s="250">
        <v>750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161</v>
      </c>
      <c r="N33" s="250">
        <v>0</v>
      </c>
      <c r="O33" s="250">
        <v>161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0</v>
      </c>
      <c r="U33" s="250">
        <f>SUM(V33:AA33)</f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432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432</v>
      </c>
      <c r="AR33" s="250">
        <v>0</v>
      </c>
      <c r="AS33" s="250">
        <v>0</v>
      </c>
      <c r="AT33" s="250">
        <v>0</v>
      </c>
      <c r="AU33" s="250">
        <v>432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160</v>
      </c>
      <c r="CR33" s="250">
        <f>SUM(CS33:CX33)</f>
        <v>96</v>
      </c>
      <c r="CS33" s="250">
        <v>0</v>
      </c>
      <c r="CT33" s="250">
        <v>0</v>
      </c>
      <c r="CU33" s="250">
        <v>51</v>
      </c>
      <c r="CV33" s="250">
        <v>43</v>
      </c>
      <c r="CW33" s="250">
        <v>0</v>
      </c>
      <c r="CX33" s="250">
        <v>2</v>
      </c>
      <c r="CY33" s="250">
        <f>SUM(CZ33:DE33)</f>
        <v>64</v>
      </c>
      <c r="CZ33" s="250">
        <v>0</v>
      </c>
      <c r="DA33" s="250">
        <v>0</v>
      </c>
      <c r="DB33" s="250">
        <v>64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0</v>
      </c>
      <c r="DV33" s="250">
        <v>0</v>
      </c>
      <c r="DW33" s="250">
        <v>0</v>
      </c>
      <c r="DX33" s="250">
        <v>0</v>
      </c>
      <c r="DY33" s="250">
        <v>0</v>
      </c>
      <c r="DZ33" s="250">
        <f>SUM(EA33,EH33)</f>
        <v>79</v>
      </c>
      <c r="EA33" s="250">
        <f>SUM(EB33:EG33)</f>
        <v>79</v>
      </c>
      <c r="EB33" s="250">
        <v>0</v>
      </c>
      <c r="EC33" s="250">
        <v>0</v>
      </c>
      <c r="ED33" s="250">
        <v>0</v>
      </c>
      <c r="EE33" s="250">
        <v>0</v>
      </c>
      <c r="EF33" s="250">
        <v>79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SUM(E34,T34,AI34,AX34,BM34,CB34,CQ34,DF34,DU34,DZ34)</f>
        <v>1264</v>
      </c>
      <c r="E34" s="250">
        <f>SUM(F34,M34)</f>
        <v>1097</v>
      </c>
      <c r="F34" s="250">
        <f>SUM(G34:L34)</f>
        <v>946</v>
      </c>
      <c r="G34" s="250">
        <v>0</v>
      </c>
      <c r="H34" s="250">
        <v>945</v>
      </c>
      <c r="I34" s="250">
        <v>0</v>
      </c>
      <c r="J34" s="250">
        <v>0</v>
      </c>
      <c r="K34" s="250">
        <v>1</v>
      </c>
      <c r="L34" s="250">
        <v>0</v>
      </c>
      <c r="M34" s="250">
        <f>SUM(N34:S34)</f>
        <v>151</v>
      </c>
      <c r="N34" s="250">
        <v>0</v>
      </c>
      <c r="O34" s="250">
        <v>151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0</v>
      </c>
      <c r="U34" s="250">
        <f>SUM(V34:AA34)</f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0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166</v>
      </c>
      <c r="CR34" s="250">
        <f>SUM(CS34:CX34)</f>
        <v>127</v>
      </c>
      <c r="CS34" s="250">
        <v>0</v>
      </c>
      <c r="CT34" s="250">
        <v>0</v>
      </c>
      <c r="CU34" s="250">
        <v>59</v>
      </c>
      <c r="CV34" s="250">
        <v>62</v>
      </c>
      <c r="CW34" s="250">
        <v>0</v>
      </c>
      <c r="CX34" s="250">
        <v>6</v>
      </c>
      <c r="CY34" s="250">
        <f>SUM(CZ34:DE34)</f>
        <v>39</v>
      </c>
      <c r="CZ34" s="250">
        <v>0</v>
      </c>
      <c r="DA34" s="250">
        <v>0</v>
      </c>
      <c r="DB34" s="250">
        <v>39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0</v>
      </c>
      <c r="DV34" s="250">
        <v>0</v>
      </c>
      <c r="DW34" s="250">
        <v>0</v>
      </c>
      <c r="DX34" s="250">
        <v>0</v>
      </c>
      <c r="DY34" s="250">
        <v>0</v>
      </c>
      <c r="DZ34" s="250">
        <f>SUM(EA34,EH34)</f>
        <v>1</v>
      </c>
      <c r="EA34" s="250">
        <f>SUM(EB34:EG34)</f>
        <v>1</v>
      </c>
      <c r="EB34" s="250">
        <v>0</v>
      </c>
      <c r="EC34" s="250">
        <v>0</v>
      </c>
      <c r="ED34" s="250">
        <v>0</v>
      </c>
      <c r="EE34" s="250">
        <v>0</v>
      </c>
      <c r="EF34" s="250">
        <v>1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SUM(E35,T35,AI35,AX35,BM35,CB35,CQ35,DF35,DU35,DZ35)</f>
        <v>5711</v>
      </c>
      <c r="E35" s="250">
        <f>SUM(F35,M35)</f>
        <v>4485</v>
      </c>
      <c r="F35" s="250">
        <f>SUM(G35:L35)</f>
        <v>3734</v>
      </c>
      <c r="G35" s="250">
        <v>0</v>
      </c>
      <c r="H35" s="250">
        <v>3733</v>
      </c>
      <c r="I35" s="250">
        <v>0</v>
      </c>
      <c r="J35" s="250">
        <v>0</v>
      </c>
      <c r="K35" s="250">
        <v>0</v>
      </c>
      <c r="L35" s="250">
        <v>1</v>
      </c>
      <c r="M35" s="250">
        <f>SUM(N35:S35)</f>
        <v>751</v>
      </c>
      <c r="N35" s="250">
        <v>0</v>
      </c>
      <c r="O35" s="250">
        <v>751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250</v>
      </c>
      <c r="U35" s="250">
        <f>SUM(V35:AA35)</f>
        <v>143</v>
      </c>
      <c r="V35" s="250">
        <v>0</v>
      </c>
      <c r="W35" s="250">
        <v>0</v>
      </c>
      <c r="X35" s="250">
        <v>141</v>
      </c>
      <c r="Y35" s="250">
        <v>0</v>
      </c>
      <c r="Z35" s="250">
        <v>0</v>
      </c>
      <c r="AA35" s="250">
        <v>2</v>
      </c>
      <c r="AB35" s="250">
        <f>SUM(AC35:AH35)</f>
        <v>107</v>
      </c>
      <c r="AC35" s="250">
        <v>0</v>
      </c>
      <c r="AD35" s="250">
        <v>0</v>
      </c>
      <c r="AE35" s="250">
        <v>107</v>
      </c>
      <c r="AF35" s="250">
        <v>0</v>
      </c>
      <c r="AG35" s="250">
        <v>0</v>
      </c>
      <c r="AH35" s="250">
        <v>0</v>
      </c>
      <c r="AI35" s="250">
        <f>SUM(AJ35,AQ35)</f>
        <v>228</v>
      </c>
      <c r="AJ35" s="250">
        <f>SUM(AK35:AP35)</f>
        <v>228</v>
      </c>
      <c r="AK35" s="250">
        <v>0</v>
      </c>
      <c r="AL35" s="250">
        <v>0</v>
      </c>
      <c r="AM35" s="250">
        <v>0</v>
      </c>
      <c r="AN35" s="250">
        <v>228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673</v>
      </c>
      <c r="CR35" s="250">
        <f>SUM(CS35:CX35)</f>
        <v>673</v>
      </c>
      <c r="CS35" s="250">
        <v>0</v>
      </c>
      <c r="CT35" s="250">
        <v>0</v>
      </c>
      <c r="CU35" s="250">
        <v>0</v>
      </c>
      <c r="CV35" s="250">
        <v>673</v>
      </c>
      <c r="CW35" s="250">
        <v>0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0</v>
      </c>
      <c r="DV35" s="250">
        <v>0</v>
      </c>
      <c r="DW35" s="250">
        <v>0</v>
      </c>
      <c r="DX35" s="250">
        <v>0</v>
      </c>
      <c r="DY35" s="250">
        <v>0</v>
      </c>
      <c r="DZ35" s="250">
        <f>SUM(EA35,EH35)</f>
        <v>75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75</v>
      </c>
      <c r="EI35" s="250">
        <v>0</v>
      </c>
      <c r="EJ35" s="250">
        <v>0</v>
      </c>
      <c r="EK35" s="250">
        <v>75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SUM(E36,T36,AI36,AX36,BM36,CB36,CQ36,DF36,DU36,DZ36)</f>
        <v>3881</v>
      </c>
      <c r="E36" s="250">
        <f>SUM(F36,M36)</f>
        <v>3334</v>
      </c>
      <c r="F36" s="250">
        <f>SUM(G36:L36)</f>
        <v>2847</v>
      </c>
      <c r="G36" s="250">
        <v>0</v>
      </c>
      <c r="H36" s="250">
        <v>2847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487</v>
      </c>
      <c r="N36" s="250">
        <v>0</v>
      </c>
      <c r="O36" s="250">
        <v>487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247</v>
      </c>
      <c r="U36" s="250">
        <f>SUM(V36:AA36)</f>
        <v>180</v>
      </c>
      <c r="V36" s="250">
        <v>0</v>
      </c>
      <c r="W36" s="250">
        <v>0</v>
      </c>
      <c r="X36" s="250">
        <v>180</v>
      </c>
      <c r="Y36" s="250">
        <v>0</v>
      </c>
      <c r="Z36" s="250">
        <v>0</v>
      </c>
      <c r="AA36" s="250">
        <v>0</v>
      </c>
      <c r="AB36" s="250">
        <f>SUM(AC36:AH36)</f>
        <v>67</v>
      </c>
      <c r="AC36" s="250">
        <v>0</v>
      </c>
      <c r="AD36" s="250">
        <v>0</v>
      </c>
      <c r="AE36" s="250">
        <v>67</v>
      </c>
      <c r="AF36" s="250">
        <v>0</v>
      </c>
      <c r="AG36" s="250">
        <v>0</v>
      </c>
      <c r="AH36" s="250">
        <v>0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89</v>
      </c>
      <c r="CR36" s="250">
        <f>SUM(CS36:CX36)</f>
        <v>89</v>
      </c>
      <c r="CS36" s="250">
        <v>0</v>
      </c>
      <c r="CT36" s="250">
        <v>0</v>
      </c>
      <c r="CU36" s="250">
        <v>0</v>
      </c>
      <c r="CV36" s="250">
        <v>89</v>
      </c>
      <c r="CW36" s="250">
        <v>0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192</v>
      </c>
      <c r="DV36" s="250">
        <v>192</v>
      </c>
      <c r="DW36" s="250">
        <v>0</v>
      </c>
      <c r="DX36" s="250">
        <v>0</v>
      </c>
      <c r="DY36" s="250">
        <v>0</v>
      </c>
      <c r="DZ36" s="250">
        <f>SUM(EA36,EH36)</f>
        <v>19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19</v>
      </c>
      <c r="EI36" s="250">
        <v>0</v>
      </c>
      <c r="EJ36" s="250">
        <v>0</v>
      </c>
      <c r="EK36" s="250">
        <v>19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SUM(E37,T37,AI37,AX37,BM37,CB37,CQ37,DF37,DU37,DZ37)</f>
        <v>2287</v>
      </c>
      <c r="E37" s="250">
        <f>SUM(F37,M37)</f>
        <v>1722</v>
      </c>
      <c r="F37" s="250">
        <f>SUM(G37:L37)</f>
        <v>1530</v>
      </c>
      <c r="G37" s="250">
        <v>0</v>
      </c>
      <c r="H37" s="250">
        <v>1530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192</v>
      </c>
      <c r="N37" s="250">
        <v>0</v>
      </c>
      <c r="O37" s="250">
        <v>192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186</v>
      </c>
      <c r="U37" s="250">
        <f>SUM(V37:AA37)</f>
        <v>77</v>
      </c>
      <c r="V37" s="250">
        <v>0</v>
      </c>
      <c r="W37" s="250">
        <v>0</v>
      </c>
      <c r="X37" s="250">
        <v>76</v>
      </c>
      <c r="Y37" s="250">
        <v>0</v>
      </c>
      <c r="Z37" s="250">
        <v>0</v>
      </c>
      <c r="AA37" s="250">
        <v>1</v>
      </c>
      <c r="AB37" s="250">
        <f>SUM(AC37:AH37)</f>
        <v>109</v>
      </c>
      <c r="AC37" s="250">
        <v>0</v>
      </c>
      <c r="AD37" s="250">
        <v>0</v>
      </c>
      <c r="AE37" s="250">
        <v>109</v>
      </c>
      <c r="AF37" s="250">
        <v>0</v>
      </c>
      <c r="AG37" s="250">
        <v>0</v>
      </c>
      <c r="AH37" s="250">
        <v>0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66</v>
      </c>
      <c r="CR37" s="250">
        <f>SUM(CS37:CX37)</f>
        <v>66</v>
      </c>
      <c r="CS37" s="250">
        <v>0</v>
      </c>
      <c r="CT37" s="250">
        <v>0</v>
      </c>
      <c r="CU37" s="250">
        <v>0</v>
      </c>
      <c r="CV37" s="250">
        <v>66</v>
      </c>
      <c r="CW37" s="250">
        <v>0</v>
      </c>
      <c r="CX37" s="250">
        <v>0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302</v>
      </c>
      <c r="DV37" s="250">
        <v>302</v>
      </c>
      <c r="DW37" s="250">
        <v>0</v>
      </c>
      <c r="DX37" s="250">
        <v>0</v>
      </c>
      <c r="DY37" s="250">
        <v>0</v>
      </c>
      <c r="DZ37" s="250">
        <f>SUM(EA37,EH37)</f>
        <v>11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11</v>
      </c>
      <c r="EI37" s="250">
        <v>0</v>
      </c>
      <c r="EJ37" s="250">
        <v>0</v>
      </c>
      <c r="EK37" s="250">
        <v>11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SUM(E38,T38,AI38,AX38,BM38,CB38,CQ38,DF38,DU38,DZ38)</f>
        <v>3259</v>
      </c>
      <c r="E38" s="250">
        <f>SUM(F38,M38)</f>
        <v>2624</v>
      </c>
      <c r="F38" s="250">
        <f>SUM(G38:L38)</f>
        <v>2207</v>
      </c>
      <c r="G38" s="250">
        <v>0</v>
      </c>
      <c r="H38" s="250">
        <v>2206</v>
      </c>
      <c r="I38" s="250">
        <v>0</v>
      </c>
      <c r="J38" s="250">
        <v>0</v>
      </c>
      <c r="K38" s="250">
        <v>0</v>
      </c>
      <c r="L38" s="250">
        <v>1</v>
      </c>
      <c r="M38" s="250">
        <f>SUM(N38:S38)</f>
        <v>417</v>
      </c>
      <c r="N38" s="250">
        <v>0</v>
      </c>
      <c r="O38" s="250">
        <v>417</v>
      </c>
      <c r="P38" s="250">
        <v>0</v>
      </c>
      <c r="Q38" s="250">
        <v>0</v>
      </c>
      <c r="R38" s="250">
        <v>0</v>
      </c>
      <c r="S38" s="250">
        <v>0</v>
      </c>
      <c r="T38" s="250">
        <f>SUM(U38,AB38)</f>
        <v>151</v>
      </c>
      <c r="U38" s="250">
        <f>SUM(V38:AA38)</f>
        <v>99</v>
      </c>
      <c r="V38" s="250">
        <v>0</v>
      </c>
      <c r="W38" s="250">
        <v>0</v>
      </c>
      <c r="X38" s="250">
        <v>96</v>
      </c>
      <c r="Y38" s="250">
        <v>0</v>
      </c>
      <c r="Z38" s="250">
        <v>0</v>
      </c>
      <c r="AA38" s="250">
        <v>3</v>
      </c>
      <c r="AB38" s="250">
        <f>SUM(AC38:AH38)</f>
        <v>52</v>
      </c>
      <c r="AC38" s="250">
        <v>0</v>
      </c>
      <c r="AD38" s="250">
        <v>0</v>
      </c>
      <c r="AE38" s="250">
        <v>52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88</v>
      </c>
      <c r="CR38" s="250">
        <f>SUM(CS38:CX38)</f>
        <v>88</v>
      </c>
      <c r="CS38" s="250">
        <v>0</v>
      </c>
      <c r="CT38" s="250">
        <v>0</v>
      </c>
      <c r="CU38" s="250">
        <v>0</v>
      </c>
      <c r="CV38" s="250">
        <v>88</v>
      </c>
      <c r="CW38" s="250">
        <v>0</v>
      </c>
      <c r="CX38" s="250">
        <v>0</v>
      </c>
      <c r="CY38" s="250">
        <f>SUM(CZ38:DE38)</f>
        <v>0</v>
      </c>
      <c r="CZ38" s="250">
        <v>0</v>
      </c>
      <c r="DA38" s="250">
        <v>0</v>
      </c>
      <c r="DB38" s="250">
        <v>0</v>
      </c>
      <c r="DC38" s="250">
        <v>0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396</v>
      </c>
      <c r="DV38" s="250">
        <v>396</v>
      </c>
      <c r="DW38" s="250">
        <v>0</v>
      </c>
      <c r="DX38" s="250">
        <v>0</v>
      </c>
      <c r="DY38" s="250">
        <v>0</v>
      </c>
      <c r="DZ38" s="250">
        <f>SUM(EA38,EH38)</f>
        <v>0</v>
      </c>
      <c r="EA38" s="250">
        <f>SUM(EB38:EG38)</f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>SUM(EI38:EN38)</f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SUM(E39,T39,AI39,AX39,BM39,CB39,CQ39,DF39,DU39,DZ39)</f>
        <v>1911</v>
      </c>
      <c r="E39" s="250">
        <f>SUM(F39,M39)</f>
        <v>1552</v>
      </c>
      <c r="F39" s="250">
        <f>SUM(G39:L39)</f>
        <v>1363</v>
      </c>
      <c r="G39" s="250">
        <v>0</v>
      </c>
      <c r="H39" s="250">
        <v>1362</v>
      </c>
      <c r="I39" s="250">
        <v>0</v>
      </c>
      <c r="J39" s="250">
        <v>0</v>
      </c>
      <c r="K39" s="250">
        <v>0</v>
      </c>
      <c r="L39" s="250">
        <v>1</v>
      </c>
      <c r="M39" s="250">
        <f>SUM(N39:S39)</f>
        <v>189</v>
      </c>
      <c r="N39" s="250">
        <v>0</v>
      </c>
      <c r="O39" s="250">
        <v>189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77</v>
      </c>
      <c r="U39" s="250">
        <f>SUM(V39:AA39)</f>
        <v>47</v>
      </c>
      <c r="V39" s="250">
        <v>0</v>
      </c>
      <c r="W39" s="250">
        <v>0</v>
      </c>
      <c r="X39" s="250">
        <v>46</v>
      </c>
      <c r="Y39" s="250">
        <v>0</v>
      </c>
      <c r="Z39" s="250">
        <v>0</v>
      </c>
      <c r="AA39" s="250">
        <v>1</v>
      </c>
      <c r="AB39" s="250">
        <f>SUM(AC39:AH39)</f>
        <v>30</v>
      </c>
      <c r="AC39" s="250">
        <v>0</v>
      </c>
      <c r="AD39" s="250">
        <v>0</v>
      </c>
      <c r="AE39" s="250">
        <v>30</v>
      </c>
      <c r="AF39" s="250">
        <v>0</v>
      </c>
      <c r="AG39" s="250">
        <v>0</v>
      </c>
      <c r="AH39" s="250">
        <v>0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39</v>
      </c>
      <c r="CR39" s="250">
        <f>SUM(CS39:CX39)</f>
        <v>39</v>
      </c>
      <c r="CS39" s="250">
        <v>0</v>
      </c>
      <c r="CT39" s="250">
        <v>0</v>
      </c>
      <c r="CU39" s="250">
        <v>0</v>
      </c>
      <c r="CV39" s="250">
        <v>39</v>
      </c>
      <c r="CW39" s="250">
        <v>0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243</v>
      </c>
      <c r="DV39" s="250">
        <v>243</v>
      </c>
      <c r="DW39" s="250">
        <v>0</v>
      </c>
      <c r="DX39" s="250">
        <v>0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SUM(E40,T40,AI40,AX40,BM40,CB40,CQ40,DF40,DU40,DZ40)</f>
        <v>2874</v>
      </c>
      <c r="E40" s="250">
        <f>SUM(F40,M40)</f>
        <v>2723</v>
      </c>
      <c r="F40" s="250">
        <f>SUM(G40:L40)</f>
        <v>2631</v>
      </c>
      <c r="G40" s="250">
        <v>0</v>
      </c>
      <c r="H40" s="250">
        <v>2631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92</v>
      </c>
      <c r="N40" s="250">
        <v>0</v>
      </c>
      <c r="O40" s="250">
        <v>92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0</v>
      </c>
      <c r="U40" s="250">
        <f>SUM(V40:AA40)</f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f>SUM(AC40:AH40)</f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151</v>
      </c>
      <c r="CR40" s="250">
        <f>SUM(CS40:CX40)</f>
        <v>150</v>
      </c>
      <c r="CS40" s="250">
        <v>0</v>
      </c>
      <c r="CT40" s="250">
        <v>0</v>
      </c>
      <c r="CU40" s="250">
        <v>57</v>
      </c>
      <c r="CV40" s="250">
        <v>93</v>
      </c>
      <c r="CW40" s="250">
        <v>0</v>
      </c>
      <c r="CX40" s="250">
        <v>0</v>
      </c>
      <c r="CY40" s="250">
        <f>SUM(CZ40:DE40)</f>
        <v>1</v>
      </c>
      <c r="CZ40" s="250">
        <v>0</v>
      </c>
      <c r="DA40" s="250">
        <v>0</v>
      </c>
      <c r="DB40" s="250">
        <v>0</v>
      </c>
      <c r="DC40" s="250">
        <v>1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0</v>
      </c>
      <c r="DV40" s="250">
        <v>0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SUM(E41,T41,AI41,AX41,BM41,CB41,CQ41,DF41,DU41,DZ41)</f>
        <v>7588</v>
      </c>
      <c r="E41" s="250">
        <f>SUM(F41,M41)</f>
        <v>6328</v>
      </c>
      <c r="F41" s="250">
        <f>SUM(G41:L41)</f>
        <v>6032</v>
      </c>
      <c r="G41" s="250">
        <v>0</v>
      </c>
      <c r="H41" s="250">
        <v>6032</v>
      </c>
      <c r="I41" s="250">
        <v>0</v>
      </c>
      <c r="J41" s="250">
        <v>0</v>
      </c>
      <c r="K41" s="250">
        <v>0</v>
      </c>
      <c r="L41" s="250">
        <v>0</v>
      </c>
      <c r="M41" s="250">
        <f>SUM(N41:S41)</f>
        <v>296</v>
      </c>
      <c r="N41" s="250">
        <v>0</v>
      </c>
      <c r="O41" s="250">
        <v>296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195</v>
      </c>
      <c r="U41" s="250">
        <f>SUM(V41:AA41)</f>
        <v>33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33</v>
      </c>
      <c r="AB41" s="250">
        <f>SUM(AC41:AH41)</f>
        <v>162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162</v>
      </c>
      <c r="AI41" s="250">
        <f>SUM(AJ41,AQ41)</f>
        <v>543</v>
      </c>
      <c r="AJ41" s="250">
        <f>SUM(AK41:AP41)</f>
        <v>537</v>
      </c>
      <c r="AK41" s="250">
        <v>0</v>
      </c>
      <c r="AL41" s="250">
        <v>0</v>
      </c>
      <c r="AM41" s="250">
        <v>0</v>
      </c>
      <c r="AN41" s="250">
        <v>537</v>
      </c>
      <c r="AO41" s="250">
        <v>0</v>
      </c>
      <c r="AP41" s="250">
        <v>0</v>
      </c>
      <c r="AQ41" s="250">
        <f>SUM(AR41:AW41)</f>
        <v>6</v>
      </c>
      <c r="AR41" s="250">
        <v>0</v>
      </c>
      <c r="AS41" s="250">
        <v>0</v>
      </c>
      <c r="AT41" s="250">
        <v>0</v>
      </c>
      <c r="AU41" s="250">
        <v>6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410</v>
      </c>
      <c r="CR41" s="250">
        <f>SUM(CS41:CX41)</f>
        <v>408</v>
      </c>
      <c r="CS41" s="250">
        <v>0</v>
      </c>
      <c r="CT41" s="250">
        <v>0</v>
      </c>
      <c r="CU41" s="250">
        <v>0</v>
      </c>
      <c r="CV41" s="250">
        <v>408</v>
      </c>
      <c r="CW41" s="250">
        <v>0</v>
      </c>
      <c r="CX41" s="250">
        <v>0</v>
      </c>
      <c r="CY41" s="250">
        <f>SUM(CZ41:DE41)</f>
        <v>2</v>
      </c>
      <c r="CZ41" s="250">
        <v>0</v>
      </c>
      <c r="DA41" s="250">
        <v>0</v>
      </c>
      <c r="DB41" s="250">
        <v>0</v>
      </c>
      <c r="DC41" s="250">
        <v>2</v>
      </c>
      <c r="DD41" s="250">
        <v>0</v>
      </c>
      <c r="DE41" s="250">
        <v>0</v>
      </c>
      <c r="DF41" s="250">
        <f>SUM(DG41,DN41)</f>
        <v>112</v>
      </c>
      <c r="DG41" s="250">
        <f>SUM(DH41:DM41)</f>
        <v>108</v>
      </c>
      <c r="DH41" s="250">
        <v>0</v>
      </c>
      <c r="DI41" s="250">
        <v>0</v>
      </c>
      <c r="DJ41" s="250">
        <v>108</v>
      </c>
      <c r="DK41" s="250">
        <v>0</v>
      </c>
      <c r="DL41" s="250">
        <v>0</v>
      </c>
      <c r="DM41" s="250">
        <v>0</v>
      </c>
      <c r="DN41" s="250">
        <f>SUM(DO41:DT41)</f>
        <v>4</v>
      </c>
      <c r="DO41" s="250">
        <v>0</v>
      </c>
      <c r="DP41" s="250">
        <v>0</v>
      </c>
      <c r="DQ41" s="250">
        <v>4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SUM(E42,T42,AI42,AX42,BM42,CB42,CQ42,DF42,DU42,DZ42)</f>
        <v>5170</v>
      </c>
      <c r="E42" s="250">
        <f>SUM(F42,M42)</f>
        <v>4248</v>
      </c>
      <c r="F42" s="250">
        <f>SUM(G42:L42)</f>
        <v>4197</v>
      </c>
      <c r="G42" s="250">
        <v>0</v>
      </c>
      <c r="H42" s="250">
        <v>4197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51</v>
      </c>
      <c r="N42" s="250">
        <v>0</v>
      </c>
      <c r="O42" s="250">
        <v>51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109</v>
      </c>
      <c r="U42" s="250">
        <f>SUM(V42:AA42)</f>
        <v>31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31</v>
      </c>
      <c r="AB42" s="250">
        <f>SUM(AC42:AH42)</f>
        <v>78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78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260</v>
      </c>
      <c r="CR42" s="250">
        <f>SUM(CS42:CX42)</f>
        <v>258</v>
      </c>
      <c r="CS42" s="250">
        <v>0</v>
      </c>
      <c r="CT42" s="250">
        <v>0</v>
      </c>
      <c r="CU42" s="250">
        <v>0</v>
      </c>
      <c r="CV42" s="250">
        <v>258</v>
      </c>
      <c r="CW42" s="250">
        <v>0</v>
      </c>
      <c r="CX42" s="250">
        <v>0</v>
      </c>
      <c r="CY42" s="250">
        <f>SUM(CZ42:DE42)</f>
        <v>2</v>
      </c>
      <c r="CZ42" s="250">
        <v>0</v>
      </c>
      <c r="DA42" s="250">
        <v>0</v>
      </c>
      <c r="DB42" s="250">
        <v>0</v>
      </c>
      <c r="DC42" s="250">
        <v>2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462</v>
      </c>
      <c r="DV42" s="250">
        <v>462</v>
      </c>
      <c r="DW42" s="250">
        <v>0</v>
      </c>
      <c r="DX42" s="250">
        <v>0</v>
      </c>
      <c r="DY42" s="250">
        <v>0</v>
      </c>
      <c r="DZ42" s="250">
        <f>SUM(EA42,EH42)</f>
        <v>91</v>
      </c>
      <c r="EA42" s="250">
        <f>SUM(EB42:EG42)</f>
        <v>88</v>
      </c>
      <c r="EB42" s="250">
        <v>0</v>
      </c>
      <c r="EC42" s="250">
        <v>0</v>
      </c>
      <c r="ED42" s="250">
        <v>88</v>
      </c>
      <c r="EE42" s="250">
        <v>0</v>
      </c>
      <c r="EF42" s="250">
        <v>0</v>
      </c>
      <c r="EG42" s="250">
        <v>0</v>
      </c>
      <c r="EH42" s="250">
        <f>SUM(EI42:EN42)</f>
        <v>3</v>
      </c>
      <c r="EI42" s="250">
        <v>0</v>
      </c>
      <c r="EJ42" s="250">
        <v>0</v>
      </c>
      <c r="EK42" s="250">
        <v>3</v>
      </c>
      <c r="EL42" s="250">
        <v>0</v>
      </c>
      <c r="EM42" s="250">
        <v>0</v>
      </c>
      <c r="EN42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405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406</v>
      </c>
      <c r="B2" s="314" t="s">
        <v>407</v>
      </c>
      <c r="C2" s="314" t="s">
        <v>408</v>
      </c>
      <c r="D2" s="256" t="s">
        <v>409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410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411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412</v>
      </c>
      <c r="G3" s="326"/>
      <c r="H3" s="326"/>
      <c r="I3" s="326"/>
      <c r="J3" s="326"/>
      <c r="K3" s="326"/>
      <c r="L3" s="326"/>
      <c r="M3" s="327"/>
      <c r="N3" s="314" t="s">
        <v>413</v>
      </c>
      <c r="O3" s="314" t="s">
        <v>414</v>
      </c>
      <c r="P3" s="320" t="s">
        <v>158</v>
      </c>
      <c r="Q3" s="314" t="s">
        <v>162</v>
      </c>
      <c r="R3" s="389" t="s">
        <v>415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416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357274</v>
      </c>
      <c r="E7" s="276">
        <f>SUM(E8:E42)</f>
        <v>306201</v>
      </c>
      <c r="F7" s="276">
        <f>SUM(F8:F42)</f>
        <v>40156</v>
      </c>
      <c r="G7" s="276">
        <f>SUM(G8:G42)</f>
        <v>14470</v>
      </c>
      <c r="H7" s="276">
        <f>SUM(H8:H42)</f>
        <v>4522</v>
      </c>
      <c r="I7" s="276">
        <f>SUM(I8:I42)</f>
        <v>28</v>
      </c>
      <c r="J7" s="276">
        <f>SUM(J8:J42)</f>
        <v>0</v>
      </c>
      <c r="K7" s="276">
        <f>SUM(K8:K42)</f>
        <v>27</v>
      </c>
      <c r="L7" s="276">
        <f>SUM(L8:L42)</f>
        <v>20266</v>
      </c>
      <c r="M7" s="276">
        <f>SUM(M8:M42)</f>
        <v>843</v>
      </c>
      <c r="N7" s="276">
        <f>SUM(N8:N42)</f>
        <v>2807</v>
      </c>
      <c r="O7" s="276">
        <f>SUM(O8:O42)</f>
        <v>8110</v>
      </c>
      <c r="P7" s="276">
        <f>SUM(P8:P42)</f>
        <v>313490</v>
      </c>
      <c r="Q7" s="276">
        <f>SUM(Q8:Q42)</f>
        <v>306201</v>
      </c>
      <c r="R7" s="276">
        <f>SUM(R8:R42)</f>
        <v>7289</v>
      </c>
      <c r="S7" s="276">
        <f>SUM(S8:S42)</f>
        <v>5302</v>
      </c>
      <c r="T7" s="276">
        <f>SUM(T8:T42)</f>
        <v>70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1916</v>
      </c>
      <c r="Y7" s="276">
        <f>SUM(Y8:Y42)</f>
        <v>1</v>
      </c>
      <c r="Z7" s="276">
        <f>SUM(Z8:Z42)</f>
        <v>47647</v>
      </c>
      <c r="AA7" s="276">
        <f>SUM(AA8:AA42)</f>
        <v>2807</v>
      </c>
      <c r="AB7" s="276">
        <f>SUM(AB8:AB42)</f>
        <v>33599</v>
      </c>
      <c r="AC7" s="276">
        <f>SUM(AC8:AC42)</f>
        <v>11241</v>
      </c>
      <c r="AD7" s="276">
        <f>SUM(AD8:AD42)</f>
        <v>6269</v>
      </c>
      <c r="AE7" s="276">
        <f>SUM(AE8:AE42)</f>
        <v>0</v>
      </c>
      <c r="AF7" s="276">
        <f>SUM(AF8:AF42)</f>
        <v>0</v>
      </c>
      <c r="AG7" s="276">
        <f>SUM(AG8:AG42)</f>
        <v>0</v>
      </c>
      <c r="AH7" s="276">
        <f>SUM(AH8:AH42)</f>
        <v>0</v>
      </c>
      <c r="AI7" s="276">
        <f>SUM(AI8:AI42)</f>
        <v>4130</v>
      </c>
      <c r="AJ7" s="276">
        <f>SUM(AJ8:AJ42)</f>
        <v>842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80361</v>
      </c>
      <c r="E8" s="249">
        <f>+Q8</f>
        <v>68789</v>
      </c>
      <c r="F8" s="249">
        <f>SUM(G8:M8)</f>
        <v>9928</v>
      </c>
      <c r="G8" s="249">
        <v>5741</v>
      </c>
      <c r="H8" s="249">
        <v>0</v>
      </c>
      <c r="I8" s="249">
        <v>0</v>
      </c>
      <c r="J8" s="249">
        <v>0</v>
      </c>
      <c r="K8" s="249">
        <v>0</v>
      </c>
      <c r="L8" s="249">
        <v>4187</v>
      </c>
      <c r="M8" s="249">
        <v>0</v>
      </c>
      <c r="N8" s="249">
        <f>+AA8</f>
        <v>1644</v>
      </c>
      <c r="O8" s="249">
        <f>+'資源化量内訳'!Y8</f>
        <v>0</v>
      </c>
      <c r="P8" s="249">
        <f>+SUM(Q8,R8)</f>
        <v>70555</v>
      </c>
      <c r="Q8" s="249">
        <v>68789</v>
      </c>
      <c r="R8" s="249">
        <f>+SUM(S8,T8,U8,V8,W8,X8,Y8)</f>
        <v>1766</v>
      </c>
      <c r="S8" s="249">
        <v>1766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14831</v>
      </c>
      <c r="AA8" s="249">
        <v>1644</v>
      </c>
      <c r="AB8" s="249">
        <v>9199</v>
      </c>
      <c r="AC8" s="249">
        <f>SUM(AD8:AJ8)</f>
        <v>3988</v>
      </c>
      <c r="AD8" s="249">
        <v>3054</v>
      </c>
      <c r="AE8" s="249">
        <v>0</v>
      </c>
      <c r="AF8" s="249">
        <v>0</v>
      </c>
      <c r="AG8" s="249">
        <v>0</v>
      </c>
      <c r="AH8" s="249">
        <v>0</v>
      </c>
      <c r="AI8" s="249">
        <v>934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28182</v>
      </c>
      <c r="E9" s="249">
        <f>+Q9</f>
        <v>22972</v>
      </c>
      <c r="F9" s="249">
        <f>SUM(G9:M9)</f>
        <v>2154</v>
      </c>
      <c r="G9" s="249">
        <v>1398</v>
      </c>
      <c r="H9" s="249">
        <v>0</v>
      </c>
      <c r="I9" s="249">
        <v>0</v>
      </c>
      <c r="J9" s="249">
        <v>0</v>
      </c>
      <c r="K9" s="249">
        <v>0</v>
      </c>
      <c r="L9" s="249">
        <v>756</v>
      </c>
      <c r="M9" s="249">
        <v>0</v>
      </c>
      <c r="N9" s="249">
        <f>+AA9</f>
        <v>149</v>
      </c>
      <c r="O9" s="249">
        <f>+'資源化量内訳'!Y9</f>
        <v>2907</v>
      </c>
      <c r="P9" s="249">
        <f>+SUM(Q9,R9)</f>
        <v>23485</v>
      </c>
      <c r="Q9" s="249">
        <v>22972</v>
      </c>
      <c r="R9" s="249">
        <f>+SUM(S9,T9,U9,V9,W9,X9,Y9)</f>
        <v>513</v>
      </c>
      <c r="S9" s="249">
        <v>336</v>
      </c>
      <c r="T9" s="249">
        <v>0</v>
      </c>
      <c r="U9" s="249">
        <v>0</v>
      </c>
      <c r="V9" s="249">
        <v>0</v>
      </c>
      <c r="W9" s="249">
        <v>0</v>
      </c>
      <c r="X9" s="249">
        <v>177</v>
      </c>
      <c r="Y9" s="249">
        <v>0</v>
      </c>
      <c r="Z9" s="249">
        <f>SUM(AA9:AC9)</f>
        <v>3723</v>
      </c>
      <c r="AA9" s="249">
        <v>149</v>
      </c>
      <c r="AB9" s="249">
        <v>2849</v>
      </c>
      <c r="AC9" s="249">
        <f>SUM(AD9:AJ9)</f>
        <v>725</v>
      </c>
      <c r="AD9" s="249">
        <v>725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47372</v>
      </c>
      <c r="E10" s="249">
        <f>+Q10</f>
        <v>41158</v>
      </c>
      <c r="F10" s="249">
        <f>SUM(G10:M10)</f>
        <v>6214</v>
      </c>
      <c r="G10" s="249">
        <v>0</v>
      </c>
      <c r="H10" s="249">
        <v>2394</v>
      </c>
      <c r="I10" s="249">
        <v>0</v>
      </c>
      <c r="J10" s="249">
        <v>0</v>
      </c>
      <c r="K10" s="249">
        <v>0</v>
      </c>
      <c r="L10" s="249">
        <v>3820</v>
      </c>
      <c r="M10" s="249">
        <v>0</v>
      </c>
      <c r="N10" s="249">
        <f>+AA10</f>
        <v>0</v>
      </c>
      <c r="O10" s="249">
        <f>+'資源化量内訳'!Y10</f>
        <v>0</v>
      </c>
      <c r="P10" s="249">
        <f>+SUM(Q10,R10)</f>
        <v>41631</v>
      </c>
      <c r="Q10" s="249">
        <v>41158</v>
      </c>
      <c r="R10" s="249">
        <f>+SUM(S10,T10,U10,V10,W10,X10,Y10)</f>
        <v>473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473</v>
      </c>
      <c r="Y10" s="249">
        <v>0</v>
      </c>
      <c r="Z10" s="249">
        <f>SUM(AA10:AC10)</f>
        <v>6378</v>
      </c>
      <c r="AA10" s="249">
        <v>0</v>
      </c>
      <c r="AB10" s="249">
        <v>5383</v>
      </c>
      <c r="AC10" s="249">
        <f>SUM(AD10:AJ10)</f>
        <v>995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995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40385</v>
      </c>
      <c r="E11" s="249">
        <f>+Q11</f>
        <v>36586</v>
      </c>
      <c r="F11" s="249">
        <f>SUM(G11:M11)</f>
        <v>3709</v>
      </c>
      <c r="G11" s="249">
        <v>1094</v>
      </c>
      <c r="H11" s="249">
        <v>0</v>
      </c>
      <c r="I11" s="249">
        <v>0</v>
      </c>
      <c r="J11" s="249">
        <v>0</v>
      </c>
      <c r="K11" s="249">
        <v>0</v>
      </c>
      <c r="L11" s="249">
        <v>1884</v>
      </c>
      <c r="M11" s="249">
        <v>731</v>
      </c>
      <c r="N11" s="249">
        <f>+AA11</f>
        <v>90</v>
      </c>
      <c r="O11" s="249">
        <f>+'資源化量内訳'!Y11</f>
        <v>0</v>
      </c>
      <c r="P11" s="249">
        <f>+SUM(Q11,R11)</f>
        <v>37561</v>
      </c>
      <c r="Q11" s="249">
        <v>36586</v>
      </c>
      <c r="R11" s="249">
        <f>+SUM(S11,T11,U11,V11,W11,X11,Y11)</f>
        <v>975</v>
      </c>
      <c r="S11" s="249">
        <v>908</v>
      </c>
      <c r="T11" s="249">
        <v>0</v>
      </c>
      <c r="U11" s="249">
        <v>0</v>
      </c>
      <c r="V11" s="249">
        <v>0</v>
      </c>
      <c r="W11" s="249">
        <v>0</v>
      </c>
      <c r="X11" s="249">
        <v>67</v>
      </c>
      <c r="Y11" s="249">
        <v>0</v>
      </c>
      <c r="Z11" s="249">
        <f>SUM(AA11:AC11)</f>
        <v>3679</v>
      </c>
      <c r="AA11" s="249">
        <v>90</v>
      </c>
      <c r="AB11" s="249">
        <v>2701</v>
      </c>
      <c r="AC11" s="249">
        <f>SUM(AD11:AJ11)</f>
        <v>888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157</v>
      </c>
      <c r="AJ11" s="249">
        <v>731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13152</v>
      </c>
      <c r="E12" s="250">
        <f>+Q12</f>
        <v>11417</v>
      </c>
      <c r="F12" s="250">
        <f>SUM(G12:M12)</f>
        <v>1033</v>
      </c>
      <c r="G12" s="250">
        <v>0</v>
      </c>
      <c r="H12" s="250">
        <v>164</v>
      </c>
      <c r="I12" s="250">
        <v>0</v>
      </c>
      <c r="J12" s="250">
        <v>0</v>
      </c>
      <c r="K12" s="250">
        <v>0</v>
      </c>
      <c r="L12" s="250">
        <v>869</v>
      </c>
      <c r="M12" s="250">
        <v>0</v>
      </c>
      <c r="N12" s="250">
        <f>+AA12</f>
        <v>34</v>
      </c>
      <c r="O12" s="250">
        <f>+'資源化量内訳'!Y12</f>
        <v>668</v>
      </c>
      <c r="P12" s="250">
        <f>+SUM(Q12,R12)</f>
        <v>11570</v>
      </c>
      <c r="Q12" s="250">
        <v>11417</v>
      </c>
      <c r="R12" s="250">
        <f>+SUM(S12,T12,U12,V12,W12,X12,Y12)</f>
        <v>153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153</v>
      </c>
      <c r="Y12" s="250">
        <v>0</v>
      </c>
      <c r="Z12" s="250">
        <f>SUM(AA12:AC12)</f>
        <v>1293</v>
      </c>
      <c r="AA12" s="250">
        <v>34</v>
      </c>
      <c r="AB12" s="250">
        <v>913</v>
      </c>
      <c r="AC12" s="250">
        <f>SUM(AD12:AJ12)</f>
        <v>346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346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11594</v>
      </c>
      <c r="E13" s="250">
        <f>+Q13</f>
        <v>10240</v>
      </c>
      <c r="F13" s="250">
        <f>SUM(G13:M13)</f>
        <v>889</v>
      </c>
      <c r="G13" s="250">
        <v>801</v>
      </c>
      <c r="H13" s="250">
        <v>0</v>
      </c>
      <c r="I13" s="250">
        <v>0</v>
      </c>
      <c r="J13" s="250">
        <v>0</v>
      </c>
      <c r="K13" s="250">
        <v>0</v>
      </c>
      <c r="L13" s="250">
        <v>88</v>
      </c>
      <c r="M13" s="250">
        <v>0</v>
      </c>
      <c r="N13" s="250">
        <f>+AA13</f>
        <v>0</v>
      </c>
      <c r="O13" s="250">
        <f>+'資源化量内訳'!Y13</f>
        <v>465</v>
      </c>
      <c r="P13" s="250">
        <f>+SUM(Q13,R13)</f>
        <v>10472</v>
      </c>
      <c r="Q13" s="250">
        <v>10240</v>
      </c>
      <c r="R13" s="250">
        <f>+SUM(S13,T13,U13,V13,W13,X13,Y13)</f>
        <v>232</v>
      </c>
      <c r="S13" s="250">
        <v>232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913</v>
      </c>
      <c r="AA13" s="250">
        <v>0</v>
      </c>
      <c r="AB13" s="250">
        <v>564</v>
      </c>
      <c r="AC13" s="250">
        <f>SUM(AD13:AJ13)</f>
        <v>349</v>
      </c>
      <c r="AD13" s="250">
        <v>349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9494</v>
      </c>
      <c r="E14" s="250">
        <f>+Q14</f>
        <v>7088</v>
      </c>
      <c r="F14" s="250">
        <f>SUM(G14:M14)</f>
        <v>1331</v>
      </c>
      <c r="G14" s="250">
        <v>725</v>
      </c>
      <c r="H14" s="250">
        <v>392</v>
      </c>
      <c r="I14" s="250">
        <v>28</v>
      </c>
      <c r="J14" s="250">
        <v>0</v>
      </c>
      <c r="K14" s="250">
        <v>0</v>
      </c>
      <c r="L14" s="250">
        <v>186</v>
      </c>
      <c r="M14" s="250">
        <v>0</v>
      </c>
      <c r="N14" s="250">
        <f>+AA14</f>
        <v>147</v>
      </c>
      <c r="O14" s="250">
        <f>+'資源化量内訳'!Y14</f>
        <v>928</v>
      </c>
      <c r="P14" s="250">
        <f>+SUM(Q14,R14)</f>
        <v>7352</v>
      </c>
      <c r="Q14" s="250">
        <v>7088</v>
      </c>
      <c r="R14" s="250">
        <f>+SUM(S14,T14,U14,V14,W14,X14,Y14)</f>
        <v>264</v>
      </c>
      <c r="S14" s="250">
        <v>264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1403</v>
      </c>
      <c r="AA14" s="250">
        <v>147</v>
      </c>
      <c r="AB14" s="250">
        <v>872</v>
      </c>
      <c r="AC14" s="250">
        <f>SUM(AD14:AJ14)</f>
        <v>384</v>
      </c>
      <c r="AD14" s="250">
        <v>375</v>
      </c>
      <c r="AE14" s="250">
        <v>0</v>
      </c>
      <c r="AF14" s="250">
        <v>0</v>
      </c>
      <c r="AG14" s="250">
        <v>0</v>
      </c>
      <c r="AH14" s="250">
        <v>0</v>
      </c>
      <c r="AI14" s="250">
        <v>9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6652</v>
      </c>
      <c r="E15" s="250">
        <f>+Q15</f>
        <v>5909</v>
      </c>
      <c r="F15" s="250">
        <f>SUM(G15:M15)</f>
        <v>742</v>
      </c>
      <c r="G15" s="250">
        <v>327</v>
      </c>
      <c r="H15" s="250">
        <v>0</v>
      </c>
      <c r="I15" s="250">
        <v>0</v>
      </c>
      <c r="J15" s="250">
        <v>0</v>
      </c>
      <c r="K15" s="250">
        <v>0</v>
      </c>
      <c r="L15" s="250">
        <v>415</v>
      </c>
      <c r="M15" s="250">
        <v>0</v>
      </c>
      <c r="N15" s="250">
        <f>+AA15</f>
        <v>1</v>
      </c>
      <c r="O15" s="250">
        <f>+'資源化量内訳'!Y15</f>
        <v>0</v>
      </c>
      <c r="P15" s="250">
        <f>+SUM(Q15,R15)</f>
        <v>6074</v>
      </c>
      <c r="Q15" s="250">
        <v>5909</v>
      </c>
      <c r="R15" s="250">
        <f>+SUM(S15,T15,U15,V15,W15,X15,Y15)</f>
        <v>165</v>
      </c>
      <c r="S15" s="250">
        <v>156</v>
      </c>
      <c r="T15" s="250">
        <v>0</v>
      </c>
      <c r="U15" s="250">
        <v>0</v>
      </c>
      <c r="V15" s="250">
        <v>0</v>
      </c>
      <c r="W15" s="250">
        <v>0</v>
      </c>
      <c r="X15" s="250">
        <v>9</v>
      </c>
      <c r="Y15" s="250">
        <v>0</v>
      </c>
      <c r="Z15" s="250">
        <f>SUM(AA15:AC15)</f>
        <v>821</v>
      </c>
      <c r="AA15" s="250">
        <v>1</v>
      </c>
      <c r="AB15" s="250">
        <v>618</v>
      </c>
      <c r="AC15" s="250">
        <f>SUM(AD15:AJ15)</f>
        <v>202</v>
      </c>
      <c r="AD15" s="250">
        <v>82</v>
      </c>
      <c r="AE15" s="250">
        <v>0</v>
      </c>
      <c r="AF15" s="250">
        <v>0</v>
      </c>
      <c r="AG15" s="250">
        <v>0</v>
      </c>
      <c r="AH15" s="250">
        <v>0</v>
      </c>
      <c r="AI15" s="250">
        <v>120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8221</v>
      </c>
      <c r="E16" s="250">
        <f>+Q16</f>
        <v>6567</v>
      </c>
      <c r="F16" s="250">
        <f>SUM(G16:M16)</f>
        <v>887</v>
      </c>
      <c r="G16" s="250">
        <v>353</v>
      </c>
      <c r="H16" s="250">
        <v>369</v>
      </c>
      <c r="I16" s="250">
        <v>0</v>
      </c>
      <c r="J16" s="250">
        <v>0</v>
      </c>
      <c r="K16" s="250">
        <v>0</v>
      </c>
      <c r="L16" s="250">
        <v>165</v>
      </c>
      <c r="M16" s="250">
        <v>0</v>
      </c>
      <c r="N16" s="250">
        <f>+AA16</f>
        <v>0</v>
      </c>
      <c r="O16" s="250">
        <f>+'資源化量内訳'!Y16</f>
        <v>767</v>
      </c>
      <c r="P16" s="250">
        <f>+SUM(Q16,R16)</f>
        <v>6712</v>
      </c>
      <c r="Q16" s="250">
        <v>6567</v>
      </c>
      <c r="R16" s="250">
        <f>+SUM(S16,T16,U16,V16,W16,X16,Y16)</f>
        <v>145</v>
      </c>
      <c r="S16" s="250">
        <v>85</v>
      </c>
      <c r="T16" s="250">
        <v>23</v>
      </c>
      <c r="U16" s="250">
        <v>0</v>
      </c>
      <c r="V16" s="250">
        <v>0</v>
      </c>
      <c r="W16" s="250">
        <v>0</v>
      </c>
      <c r="X16" s="250">
        <v>37</v>
      </c>
      <c r="Y16" s="250">
        <v>0</v>
      </c>
      <c r="Z16" s="250">
        <f>SUM(AA16:AC16)</f>
        <v>1000</v>
      </c>
      <c r="AA16" s="250">
        <v>0</v>
      </c>
      <c r="AB16" s="250">
        <v>817</v>
      </c>
      <c r="AC16" s="250">
        <f>SUM(AD16:AJ16)</f>
        <v>183</v>
      </c>
      <c r="AD16" s="250">
        <v>183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18957</v>
      </c>
      <c r="E17" s="250">
        <f>+Q17</f>
        <v>17226</v>
      </c>
      <c r="F17" s="250">
        <f>SUM(G17:M17)</f>
        <v>1652</v>
      </c>
      <c r="G17" s="250">
        <v>697</v>
      </c>
      <c r="H17" s="250">
        <v>0</v>
      </c>
      <c r="I17" s="250">
        <v>0</v>
      </c>
      <c r="J17" s="250">
        <v>0</v>
      </c>
      <c r="K17" s="250">
        <v>12</v>
      </c>
      <c r="L17" s="250">
        <v>943</v>
      </c>
      <c r="M17" s="250">
        <v>0</v>
      </c>
      <c r="N17" s="250">
        <f>+AA17</f>
        <v>1</v>
      </c>
      <c r="O17" s="250">
        <f>+'資源化量内訳'!Y17</f>
        <v>78</v>
      </c>
      <c r="P17" s="250">
        <f>+SUM(Q17,R17)</f>
        <v>17589</v>
      </c>
      <c r="Q17" s="250">
        <v>17226</v>
      </c>
      <c r="R17" s="250">
        <f>+SUM(S17,T17,U17,V17,W17,X17,Y17)</f>
        <v>363</v>
      </c>
      <c r="S17" s="250">
        <v>336</v>
      </c>
      <c r="T17" s="250">
        <v>0</v>
      </c>
      <c r="U17" s="250">
        <v>0</v>
      </c>
      <c r="V17" s="250">
        <v>0</v>
      </c>
      <c r="W17" s="250">
        <v>0</v>
      </c>
      <c r="X17" s="250">
        <v>27</v>
      </c>
      <c r="Y17" s="250">
        <v>0</v>
      </c>
      <c r="Z17" s="250">
        <f>SUM(AA17:AC17)</f>
        <v>2271</v>
      </c>
      <c r="AA17" s="250">
        <v>1</v>
      </c>
      <c r="AB17" s="250">
        <v>1802</v>
      </c>
      <c r="AC17" s="250">
        <f>SUM(AD17:AJ17)</f>
        <v>468</v>
      </c>
      <c r="AD17" s="250">
        <v>170</v>
      </c>
      <c r="AE17" s="250">
        <v>0</v>
      </c>
      <c r="AF17" s="250">
        <v>0</v>
      </c>
      <c r="AG17" s="250">
        <v>0</v>
      </c>
      <c r="AH17" s="250">
        <v>0</v>
      </c>
      <c r="AI17" s="250">
        <v>298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13762</v>
      </c>
      <c r="E18" s="250">
        <f>+Q18</f>
        <v>12373</v>
      </c>
      <c r="F18" s="250">
        <f>SUM(G18:M18)</f>
        <v>1299</v>
      </c>
      <c r="G18" s="250">
        <v>617</v>
      </c>
      <c r="H18" s="250">
        <v>0</v>
      </c>
      <c r="I18" s="250">
        <v>0</v>
      </c>
      <c r="J18" s="250">
        <v>0</v>
      </c>
      <c r="K18" s="250">
        <v>9</v>
      </c>
      <c r="L18" s="250">
        <v>673</v>
      </c>
      <c r="M18" s="250">
        <v>0</v>
      </c>
      <c r="N18" s="250">
        <f>+AA18</f>
        <v>1</v>
      </c>
      <c r="O18" s="250">
        <f>+'資源化量内訳'!Y18</f>
        <v>89</v>
      </c>
      <c r="P18" s="250">
        <f>+SUM(Q18,R18)</f>
        <v>12690</v>
      </c>
      <c r="Q18" s="250">
        <v>12373</v>
      </c>
      <c r="R18" s="250">
        <f>+SUM(S18,T18,U18,V18,W18,X18,Y18)</f>
        <v>317</v>
      </c>
      <c r="S18" s="250">
        <v>298</v>
      </c>
      <c r="T18" s="250">
        <v>0</v>
      </c>
      <c r="U18" s="250">
        <v>0</v>
      </c>
      <c r="V18" s="250">
        <v>0</v>
      </c>
      <c r="W18" s="250">
        <v>0</v>
      </c>
      <c r="X18" s="250">
        <v>19</v>
      </c>
      <c r="Y18" s="250">
        <v>0</v>
      </c>
      <c r="Z18" s="250">
        <f>SUM(AA18:AC18)</f>
        <v>1657</v>
      </c>
      <c r="AA18" s="250">
        <v>1</v>
      </c>
      <c r="AB18" s="250">
        <v>1295</v>
      </c>
      <c r="AC18" s="250">
        <f>SUM(AD18:AJ18)</f>
        <v>361</v>
      </c>
      <c r="AD18" s="250">
        <v>150</v>
      </c>
      <c r="AE18" s="250">
        <v>0</v>
      </c>
      <c r="AF18" s="250">
        <v>0</v>
      </c>
      <c r="AG18" s="250">
        <v>0</v>
      </c>
      <c r="AH18" s="250">
        <v>0</v>
      </c>
      <c r="AI18" s="250">
        <v>211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5038</v>
      </c>
      <c r="E19" s="250">
        <f>+Q19</f>
        <v>4077</v>
      </c>
      <c r="F19" s="250">
        <f>SUM(G19:M19)</f>
        <v>961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961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4542</v>
      </c>
      <c r="Q19" s="250">
        <v>4077</v>
      </c>
      <c r="R19" s="250">
        <f>+SUM(S19,T19,U19,V19,W19,X19,Y19)</f>
        <v>465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465</v>
      </c>
      <c r="Y19" s="250">
        <v>0</v>
      </c>
      <c r="Z19" s="250">
        <f>SUM(AA19:AC19)</f>
        <v>498</v>
      </c>
      <c r="AA19" s="250">
        <v>0</v>
      </c>
      <c r="AB19" s="250">
        <v>348</v>
      </c>
      <c r="AC19" s="250">
        <f>SUM(AD19:AJ19)</f>
        <v>150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150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10069</v>
      </c>
      <c r="E20" s="250">
        <f>+Q20</f>
        <v>8429</v>
      </c>
      <c r="F20" s="250">
        <f>SUM(G20:M20)</f>
        <v>1493</v>
      </c>
      <c r="G20" s="250">
        <v>431</v>
      </c>
      <c r="H20" s="250">
        <v>0</v>
      </c>
      <c r="I20" s="250">
        <v>0</v>
      </c>
      <c r="J20" s="250">
        <v>0</v>
      </c>
      <c r="K20" s="250">
        <v>0</v>
      </c>
      <c r="L20" s="250">
        <v>1062</v>
      </c>
      <c r="M20" s="250">
        <v>0</v>
      </c>
      <c r="N20" s="250">
        <f>+AA20</f>
        <v>147</v>
      </c>
      <c r="O20" s="250">
        <f>+'資源化量内訳'!Y20</f>
        <v>0</v>
      </c>
      <c r="P20" s="250">
        <f>+SUM(Q20,R20)</f>
        <v>8588</v>
      </c>
      <c r="Q20" s="250">
        <v>8429</v>
      </c>
      <c r="R20" s="250">
        <f>+SUM(S20,T20,U20,V20,W20,X20,Y20)</f>
        <v>159</v>
      </c>
      <c r="S20" s="250">
        <v>103</v>
      </c>
      <c r="T20" s="250">
        <v>0</v>
      </c>
      <c r="U20" s="250">
        <v>0</v>
      </c>
      <c r="V20" s="250">
        <v>0</v>
      </c>
      <c r="W20" s="250">
        <v>0</v>
      </c>
      <c r="X20" s="250">
        <v>56</v>
      </c>
      <c r="Y20" s="250">
        <v>0</v>
      </c>
      <c r="Z20" s="250">
        <f>SUM(AA20:AC20)</f>
        <v>1414</v>
      </c>
      <c r="AA20" s="250">
        <v>147</v>
      </c>
      <c r="AB20" s="250">
        <v>1043</v>
      </c>
      <c r="AC20" s="250">
        <f>SUM(AD20:AJ20)</f>
        <v>224</v>
      </c>
      <c r="AD20" s="250">
        <v>224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3686</v>
      </c>
      <c r="E21" s="250">
        <f>+Q21</f>
        <v>3134</v>
      </c>
      <c r="F21" s="250">
        <f>SUM(G21:M21)</f>
        <v>486</v>
      </c>
      <c r="G21" s="250">
        <v>273</v>
      </c>
      <c r="H21" s="250">
        <v>0</v>
      </c>
      <c r="I21" s="250">
        <v>0</v>
      </c>
      <c r="J21" s="250">
        <v>0</v>
      </c>
      <c r="K21" s="250">
        <v>0</v>
      </c>
      <c r="L21" s="250">
        <v>213</v>
      </c>
      <c r="M21" s="250">
        <v>0</v>
      </c>
      <c r="N21" s="250">
        <f>+AA21</f>
        <v>66</v>
      </c>
      <c r="O21" s="250">
        <f>+'資源化量内訳'!Y21</f>
        <v>0</v>
      </c>
      <c r="P21" s="250">
        <f>+SUM(Q21,R21)</f>
        <v>3204</v>
      </c>
      <c r="Q21" s="250">
        <v>3134</v>
      </c>
      <c r="R21" s="250">
        <f>+SUM(S21,T21,U21,V21,W21,X21,Y21)</f>
        <v>70</v>
      </c>
      <c r="S21" s="250">
        <v>70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650</v>
      </c>
      <c r="AA21" s="250">
        <v>66</v>
      </c>
      <c r="AB21" s="250">
        <v>380</v>
      </c>
      <c r="AC21" s="250">
        <f>SUM(AD21:AJ21)</f>
        <v>204</v>
      </c>
      <c r="AD21" s="250">
        <v>157</v>
      </c>
      <c r="AE21" s="250">
        <v>0</v>
      </c>
      <c r="AF21" s="250">
        <v>0</v>
      </c>
      <c r="AG21" s="250">
        <v>0</v>
      </c>
      <c r="AH21" s="250">
        <v>0</v>
      </c>
      <c r="AI21" s="250">
        <v>47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3244</v>
      </c>
      <c r="E22" s="250">
        <f>+Q22</f>
        <v>2610</v>
      </c>
      <c r="F22" s="250">
        <f>SUM(G22:M22)</f>
        <v>404</v>
      </c>
      <c r="G22" s="250">
        <v>224</v>
      </c>
      <c r="H22" s="250">
        <v>0</v>
      </c>
      <c r="I22" s="250">
        <v>0</v>
      </c>
      <c r="J22" s="250">
        <v>0</v>
      </c>
      <c r="K22" s="250">
        <v>0</v>
      </c>
      <c r="L22" s="250">
        <v>180</v>
      </c>
      <c r="M22" s="250">
        <v>0</v>
      </c>
      <c r="N22" s="250">
        <f>+AA22</f>
        <v>62</v>
      </c>
      <c r="O22" s="250">
        <f>+'資源化量内訳'!Y22</f>
        <v>168</v>
      </c>
      <c r="P22" s="250">
        <f>+SUM(Q22,R22)</f>
        <v>2672</v>
      </c>
      <c r="Q22" s="250">
        <v>2610</v>
      </c>
      <c r="R22" s="250">
        <f>+SUM(S22,T22,U22,V22,W22,X22,Y22)</f>
        <v>62</v>
      </c>
      <c r="S22" s="250">
        <v>62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545</v>
      </c>
      <c r="AA22" s="250">
        <v>62</v>
      </c>
      <c r="AB22" s="250">
        <v>317</v>
      </c>
      <c r="AC22" s="250">
        <f>SUM(AD22:AJ22)</f>
        <v>166</v>
      </c>
      <c r="AD22" s="250">
        <v>126</v>
      </c>
      <c r="AE22" s="250">
        <v>0</v>
      </c>
      <c r="AF22" s="250">
        <v>0</v>
      </c>
      <c r="AG22" s="250">
        <v>0</v>
      </c>
      <c r="AH22" s="250">
        <v>0</v>
      </c>
      <c r="AI22" s="250">
        <v>40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5890</v>
      </c>
      <c r="E23" s="250">
        <f>+Q23</f>
        <v>5240</v>
      </c>
      <c r="F23" s="250">
        <f>SUM(G23:M23)</f>
        <v>592</v>
      </c>
      <c r="G23" s="250">
        <v>261</v>
      </c>
      <c r="H23" s="250">
        <v>0</v>
      </c>
      <c r="I23" s="250">
        <v>0</v>
      </c>
      <c r="J23" s="250">
        <v>0</v>
      </c>
      <c r="K23" s="250">
        <v>6</v>
      </c>
      <c r="L23" s="250">
        <v>325</v>
      </c>
      <c r="M23" s="250">
        <v>0</v>
      </c>
      <c r="N23" s="250">
        <f>+AA23</f>
        <v>1</v>
      </c>
      <c r="O23" s="250">
        <f>+'資源化量内訳'!Y23</f>
        <v>57</v>
      </c>
      <c r="P23" s="250">
        <f>+SUM(Q23,R23)</f>
        <v>5375</v>
      </c>
      <c r="Q23" s="250">
        <v>5240</v>
      </c>
      <c r="R23" s="250">
        <f>+SUM(S23,T23,U23,V23,W23,X23,Y23)</f>
        <v>135</v>
      </c>
      <c r="S23" s="250">
        <v>124</v>
      </c>
      <c r="T23" s="250">
        <v>0</v>
      </c>
      <c r="U23" s="250">
        <v>0</v>
      </c>
      <c r="V23" s="250">
        <v>0</v>
      </c>
      <c r="W23" s="250">
        <v>0</v>
      </c>
      <c r="X23" s="250">
        <v>11</v>
      </c>
      <c r="Y23" s="250">
        <v>0</v>
      </c>
      <c r="Z23" s="250">
        <f>SUM(AA23:AC23)</f>
        <v>715</v>
      </c>
      <c r="AA23" s="250">
        <v>1</v>
      </c>
      <c r="AB23" s="250">
        <v>548</v>
      </c>
      <c r="AC23" s="250">
        <f>SUM(AD23:AJ23)</f>
        <v>166</v>
      </c>
      <c r="AD23" s="250">
        <v>65</v>
      </c>
      <c r="AE23" s="250">
        <v>0</v>
      </c>
      <c r="AF23" s="250">
        <v>0</v>
      </c>
      <c r="AG23" s="250">
        <v>0</v>
      </c>
      <c r="AH23" s="250">
        <v>0</v>
      </c>
      <c r="AI23" s="250">
        <v>101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1621</v>
      </c>
      <c r="E24" s="250">
        <f>+Q24</f>
        <v>1424</v>
      </c>
      <c r="F24" s="250">
        <f>SUM(G24:M24)</f>
        <v>113</v>
      </c>
      <c r="G24" s="250">
        <v>101</v>
      </c>
      <c r="H24" s="250">
        <v>0</v>
      </c>
      <c r="I24" s="250">
        <v>0</v>
      </c>
      <c r="J24" s="250">
        <v>0</v>
      </c>
      <c r="K24" s="250">
        <v>0</v>
      </c>
      <c r="L24" s="250">
        <v>12</v>
      </c>
      <c r="M24" s="250">
        <v>0</v>
      </c>
      <c r="N24" s="250">
        <f>+AA24</f>
        <v>0</v>
      </c>
      <c r="O24" s="250">
        <f>+'資源化量内訳'!Y24</f>
        <v>84</v>
      </c>
      <c r="P24" s="250">
        <f>+SUM(Q24,R24)</f>
        <v>1453</v>
      </c>
      <c r="Q24" s="250">
        <v>1424</v>
      </c>
      <c r="R24" s="250">
        <f>+SUM(S24,T24,U24,V24,W24,X24,Y24)</f>
        <v>29</v>
      </c>
      <c r="S24" s="250">
        <v>29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121</v>
      </c>
      <c r="AA24" s="250">
        <v>0</v>
      </c>
      <c r="AB24" s="250">
        <v>77</v>
      </c>
      <c r="AC24" s="250">
        <f>SUM(AD24:AJ24)</f>
        <v>44</v>
      </c>
      <c r="AD24" s="250">
        <v>44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1638</v>
      </c>
      <c r="E25" s="250">
        <f>+Q25</f>
        <v>1425</v>
      </c>
      <c r="F25" s="250">
        <f>SUM(G25:M25)</f>
        <v>115</v>
      </c>
      <c r="G25" s="250">
        <v>103</v>
      </c>
      <c r="H25" s="250">
        <v>0</v>
      </c>
      <c r="I25" s="250">
        <v>0</v>
      </c>
      <c r="J25" s="250">
        <v>0</v>
      </c>
      <c r="K25" s="250">
        <v>0</v>
      </c>
      <c r="L25" s="250">
        <v>12</v>
      </c>
      <c r="M25" s="250">
        <v>0</v>
      </c>
      <c r="N25" s="250">
        <f>+AA25</f>
        <v>0</v>
      </c>
      <c r="O25" s="250">
        <f>+'資源化量内訳'!Y25</f>
        <v>98</v>
      </c>
      <c r="P25" s="250">
        <f>+SUM(Q25,R25)</f>
        <v>1455</v>
      </c>
      <c r="Q25" s="250">
        <v>1425</v>
      </c>
      <c r="R25" s="250">
        <f>+SUM(S25,T25,U25,V25,W25,X25,Y25)</f>
        <v>30</v>
      </c>
      <c r="S25" s="250">
        <v>30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124</v>
      </c>
      <c r="AA25" s="250">
        <v>0</v>
      </c>
      <c r="AB25" s="250">
        <v>79</v>
      </c>
      <c r="AC25" s="250">
        <f>SUM(AD25:AJ25)</f>
        <v>45</v>
      </c>
      <c r="AD25" s="250">
        <v>45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2031</v>
      </c>
      <c r="E26" s="250">
        <f>+Q26</f>
        <v>1815</v>
      </c>
      <c r="F26" s="250">
        <f>SUM(G26:M26)</f>
        <v>125</v>
      </c>
      <c r="G26" s="250">
        <v>109</v>
      </c>
      <c r="H26" s="250">
        <v>0</v>
      </c>
      <c r="I26" s="250">
        <v>0</v>
      </c>
      <c r="J26" s="250">
        <v>0</v>
      </c>
      <c r="K26" s="250">
        <v>0</v>
      </c>
      <c r="L26" s="250">
        <v>16</v>
      </c>
      <c r="M26" s="250">
        <v>0</v>
      </c>
      <c r="N26" s="250">
        <f>+AA26</f>
        <v>0</v>
      </c>
      <c r="O26" s="250">
        <f>+'資源化量内訳'!Y26</f>
        <v>91</v>
      </c>
      <c r="P26" s="250">
        <f>+SUM(Q26,R26)</f>
        <v>1846</v>
      </c>
      <c r="Q26" s="250">
        <v>1815</v>
      </c>
      <c r="R26" s="250">
        <f>+SUM(S26,T26,U26,V26,W26,X26,Y26)</f>
        <v>31</v>
      </c>
      <c r="S26" s="250">
        <v>31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147</v>
      </c>
      <c r="AA26" s="250">
        <v>0</v>
      </c>
      <c r="AB26" s="250">
        <v>99</v>
      </c>
      <c r="AC26" s="250">
        <f>SUM(AD26:AJ26)</f>
        <v>48</v>
      </c>
      <c r="AD26" s="250">
        <v>48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1931</v>
      </c>
      <c r="E27" s="250">
        <f>+Q27</f>
        <v>1577</v>
      </c>
      <c r="F27" s="250">
        <f>SUM(G27:M27)</f>
        <v>354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354</v>
      </c>
      <c r="M27" s="250">
        <v>0</v>
      </c>
      <c r="N27" s="250">
        <f>+AA27</f>
        <v>0</v>
      </c>
      <c r="O27" s="250">
        <f>+'資源化量内訳'!Y27</f>
        <v>0</v>
      </c>
      <c r="P27" s="250">
        <f>+SUM(Q27,R27)</f>
        <v>1688</v>
      </c>
      <c r="Q27" s="250">
        <v>1577</v>
      </c>
      <c r="R27" s="250">
        <f>+SUM(S27,T27,U27,V27,W27,X27,Y27)</f>
        <v>111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111</v>
      </c>
      <c r="Y27" s="250">
        <v>0</v>
      </c>
      <c r="Z27" s="250">
        <f>SUM(AA27:AC27)</f>
        <v>202</v>
      </c>
      <c r="AA27" s="250">
        <v>0</v>
      </c>
      <c r="AB27" s="250">
        <v>128</v>
      </c>
      <c r="AC27" s="250">
        <f>SUM(AD27:AJ27)</f>
        <v>74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74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1294</v>
      </c>
      <c r="E28" s="250">
        <f>+Q28</f>
        <v>1107</v>
      </c>
      <c r="F28" s="250">
        <f>SUM(G28:M28)</f>
        <v>187</v>
      </c>
      <c r="G28" s="250">
        <v>0</v>
      </c>
      <c r="H28" s="250">
        <v>0</v>
      </c>
      <c r="I28" s="250">
        <v>0</v>
      </c>
      <c r="J28" s="250">
        <v>0</v>
      </c>
      <c r="K28" s="250">
        <v>0</v>
      </c>
      <c r="L28" s="250">
        <v>187</v>
      </c>
      <c r="M28" s="250">
        <v>0</v>
      </c>
      <c r="N28" s="250">
        <f>+AA28</f>
        <v>0</v>
      </c>
      <c r="O28" s="250">
        <f>+'資源化量内訳'!Y28</f>
        <v>0</v>
      </c>
      <c r="P28" s="250">
        <f>+SUM(Q28,R28)</f>
        <v>1132</v>
      </c>
      <c r="Q28" s="250">
        <v>1107</v>
      </c>
      <c r="R28" s="250">
        <f>+SUM(S28,T28,U28,V28,W28,X28,Y28)</f>
        <v>25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25</v>
      </c>
      <c r="Y28" s="250">
        <v>0</v>
      </c>
      <c r="Z28" s="250">
        <f>SUM(AA28:AC28)</f>
        <v>140</v>
      </c>
      <c r="AA28" s="250">
        <v>0</v>
      </c>
      <c r="AB28" s="250">
        <v>89</v>
      </c>
      <c r="AC28" s="250">
        <f>SUM(AD28:AJ28)</f>
        <v>51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51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2521</v>
      </c>
      <c r="E29" s="250">
        <f>+Q29</f>
        <v>2076</v>
      </c>
      <c r="F29" s="250">
        <f>SUM(G29:M29)</f>
        <v>227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227</v>
      </c>
      <c r="M29" s="250">
        <v>0</v>
      </c>
      <c r="N29" s="250">
        <f>+AA29</f>
        <v>166</v>
      </c>
      <c r="O29" s="250">
        <f>+'資源化量内訳'!Y29</f>
        <v>52</v>
      </c>
      <c r="P29" s="250">
        <f>+SUM(Q29,R29)</f>
        <v>2106</v>
      </c>
      <c r="Q29" s="250">
        <v>2076</v>
      </c>
      <c r="R29" s="250">
        <f>+SUM(S29,T29,U29,V29,W29,X29,Y29)</f>
        <v>30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30</v>
      </c>
      <c r="Y29" s="250">
        <v>0</v>
      </c>
      <c r="Z29" s="250">
        <f>SUM(AA29:AC29)</f>
        <v>397</v>
      </c>
      <c r="AA29" s="250">
        <v>166</v>
      </c>
      <c r="AB29" s="250">
        <v>166</v>
      </c>
      <c r="AC29" s="250">
        <f>SUM(AD29:AJ29)</f>
        <v>65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65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1527</v>
      </c>
      <c r="E30" s="250">
        <f>+Q30</f>
        <v>1285</v>
      </c>
      <c r="F30" s="250">
        <f>SUM(G30:M30)</f>
        <v>236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236</v>
      </c>
      <c r="M30" s="250">
        <v>0</v>
      </c>
      <c r="N30" s="250">
        <f>+AA30</f>
        <v>6</v>
      </c>
      <c r="O30" s="250">
        <f>+'資源化量内訳'!Y30</f>
        <v>0</v>
      </c>
      <c r="P30" s="250">
        <f>+SUM(Q30,R30)</f>
        <v>1316</v>
      </c>
      <c r="Q30" s="250">
        <v>1285</v>
      </c>
      <c r="R30" s="250">
        <f>+SUM(S30,T30,U30,V30,W30,X30,Y30)</f>
        <v>31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31</v>
      </c>
      <c r="Y30" s="250">
        <v>0</v>
      </c>
      <c r="Z30" s="250">
        <f>SUM(AA30:AC30)</f>
        <v>228</v>
      </c>
      <c r="AA30" s="250">
        <v>6</v>
      </c>
      <c r="AB30" s="250">
        <v>103</v>
      </c>
      <c r="AC30" s="250">
        <f>SUM(AD30:AJ30)</f>
        <v>119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119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2187</v>
      </c>
      <c r="E31" s="250">
        <f>+Q31</f>
        <v>1883</v>
      </c>
      <c r="F31" s="250">
        <f>SUM(G31:M31)</f>
        <v>278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278</v>
      </c>
      <c r="M31" s="250">
        <v>0</v>
      </c>
      <c r="N31" s="250">
        <f>+AA31</f>
        <v>1</v>
      </c>
      <c r="O31" s="250">
        <f>+'資源化量内訳'!Y31</f>
        <v>25</v>
      </c>
      <c r="P31" s="250">
        <f>+SUM(Q31,R31)</f>
        <v>1919</v>
      </c>
      <c r="Q31" s="250">
        <v>1883</v>
      </c>
      <c r="R31" s="250">
        <f>+SUM(S31,T31,U31,V31,W31,X31,Y31)</f>
        <v>36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36</v>
      </c>
      <c r="Y31" s="250">
        <v>0</v>
      </c>
      <c r="Z31" s="250">
        <f>SUM(AA31:AC31)</f>
        <v>243</v>
      </c>
      <c r="AA31" s="250">
        <v>1</v>
      </c>
      <c r="AB31" s="250">
        <v>151</v>
      </c>
      <c r="AC31" s="250">
        <f>SUM(AD31:AJ31)</f>
        <v>91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91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938</v>
      </c>
      <c r="E32" s="250">
        <f>+Q32</f>
        <v>770</v>
      </c>
      <c r="F32" s="250">
        <f>SUM(G32:M32)</f>
        <v>115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115</v>
      </c>
      <c r="M32" s="250">
        <v>0</v>
      </c>
      <c r="N32" s="250">
        <f>+AA32</f>
        <v>15</v>
      </c>
      <c r="O32" s="250">
        <f>+'資源化量内訳'!Y32</f>
        <v>38</v>
      </c>
      <c r="P32" s="250">
        <f>+SUM(Q32,R32)</f>
        <v>785</v>
      </c>
      <c r="Q32" s="250">
        <v>770</v>
      </c>
      <c r="R32" s="250">
        <f>+SUM(S32,T32,U32,V32,W32,X32,Y32)</f>
        <v>15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15</v>
      </c>
      <c r="Y32" s="250">
        <v>0</v>
      </c>
      <c r="Z32" s="250">
        <f>SUM(AA32:AC32)</f>
        <v>133</v>
      </c>
      <c r="AA32" s="250">
        <v>15</v>
      </c>
      <c r="AB32" s="250">
        <v>62</v>
      </c>
      <c r="AC32" s="250">
        <f>SUM(AD32:AJ32)</f>
        <v>56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56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1582</v>
      </c>
      <c r="E33" s="250">
        <f>+Q33</f>
        <v>911</v>
      </c>
      <c r="F33" s="250">
        <f>SUM(G33:M33)</f>
        <v>592</v>
      </c>
      <c r="G33" s="250">
        <v>0</v>
      </c>
      <c r="H33" s="250">
        <v>432</v>
      </c>
      <c r="I33" s="250">
        <v>0</v>
      </c>
      <c r="J33" s="250">
        <v>0</v>
      </c>
      <c r="K33" s="250">
        <v>0</v>
      </c>
      <c r="L33" s="250">
        <v>160</v>
      </c>
      <c r="M33" s="250">
        <v>0</v>
      </c>
      <c r="N33" s="250">
        <f>+AA33</f>
        <v>79</v>
      </c>
      <c r="O33" s="250">
        <f>+'資源化量内訳'!Y33</f>
        <v>0</v>
      </c>
      <c r="P33" s="250">
        <f>+SUM(Q33,R33)</f>
        <v>932</v>
      </c>
      <c r="Q33" s="250">
        <v>911</v>
      </c>
      <c r="R33" s="250">
        <f>+SUM(S33,T33,U33,V33,W33,X33,Y33)</f>
        <v>21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21</v>
      </c>
      <c r="Y33" s="250">
        <v>0</v>
      </c>
      <c r="Z33" s="250">
        <f>SUM(AA33:AC33)</f>
        <v>238</v>
      </c>
      <c r="AA33" s="250">
        <v>79</v>
      </c>
      <c r="AB33" s="250">
        <v>73</v>
      </c>
      <c r="AC33" s="250">
        <f>SUM(AD33:AJ33)</f>
        <v>86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86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1264</v>
      </c>
      <c r="E34" s="250">
        <f>+Q34</f>
        <v>1097</v>
      </c>
      <c r="F34" s="250">
        <f>SUM(G34:M34)</f>
        <v>166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166</v>
      </c>
      <c r="M34" s="250">
        <v>0</v>
      </c>
      <c r="N34" s="250">
        <f>+AA34</f>
        <v>1</v>
      </c>
      <c r="O34" s="250">
        <f>+'資源化量内訳'!Y34</f>
        <v>0</v>
      </c>
      <c r="P34" s="250">
        <f>+SUM(Q34,R34)</f>
        <v>1119</v>
      </c>
      <c r="Q34" s="250">
        <v>1097</v>
      </c>
      <c r="R34" s="250">
        <f>+SUM(S34,T34,U34,V34,W34,X34,Y34)</f>
        <v>22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22</v>
      </c>
      <c r="Y34" s="250">
        <v>0</v>
      </c>
      <c r="Z34" s="250">
        <f>SUM(AA34:AC34)</f>
        <v>153</v>
      </c>
      <c r="AA34" s="250">
        <v>1</v>
      </c>
      <c r="AB34" s="250">
        <v>88</v>
      </c>
      <c r="AC34" s="250">
        <f>SUM(AD34:AJ34)</f>
        <v>64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64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5711</v>
      </c>
      <c r="E35" s="250">
        <f>+Q35</f>
        <v>4485</v>
      </c>
      <c r="F35" s="250">
        <f>SUM(G35:M35)</f>
        <v>1151</v>
      </c>
      <c r="G35" s="250">
        <v>250</v>
      </c>
      <c r="H35" s="250">
        <v>228</v>
      </c>
      <c r="I35" s="250">
        <v>0</v>
      </c>
      <c r="J35" s="250">
        <v>0</v>
      </c>
      <c r="K35" s="250">
        <v>0</v>
      </c>
      <c r="L35" s="250">
        <v>673</v>
      </c>
      <c r="M35" s="250">
        <v>0</v>
      </c>
      <c r="N35" s="250">
        <f>+AA35</f>
        <v>75</v>
      </c>
      <c r="O35" s="250">
        <f>+'資源化量内訳'!Y35</f>
        <v>0</v>
      </c>
      <c r="P35" s="250">
        <f>+SUM(Q35,R35)</f>
        <v>4589</v>
      </c>
      <c r="Q35" s="250">
        <v>4485</v>
      </c>
      <c r="R35" s="250">
        <f>+SUM(S35,T35,U35,V35,W35,X35,Y35)</f>
        <v>104</v>
      </c>
      <c r="S35" s="250">
        <v>60</v>
      </c>
      <c r="T35" s="250">
        <v>0</v>
      </c>
      <c r="U35" s="250">
        <v>0</v>
      </c>
      <c r="V35" s="250">
        <v>0</v>
      </c>
      <c r="W35" s="250">
        <v>0</v>
      </c>
      <c r="X35" s="250">
        <v>44</v>
      </c>
      <c r="Y35" s="250">
        <v>0</v>
      </c>
      <c r="Z35" s="250">
        <f>SUM(AA35:AC35)</f>
        <v>762</v>
      </c>
      <c r="AA35" s="250">
        <v>75</v>
      </c>
      <c r="AB35" s="250">
        <v>557</v>
      </c>
      <c r="AC35" s="250">
        <f>SUM(AD35:AJ35)</f>
        <v>130</v>
      </c>
      <c r="AD35" s="250">
        <v>130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3881</v>
      </c>
      <c r="E36" s="250">
        <f>+Q36</f>
        <v>3334</v>
      </c>
      <c r="F36" s="250">
        <f>SUM(G36:M36)</f>
        <v>336</v>
      </c>
      <c r="G36" s="250">
        <v>247</v>
      </c>
      <c r="H36" s="250">
        <v>0</v>
      </c>
      <c r="I36" s="250">
        <v>0</v>
      </c>
      <c r="J36" s="250">
        <v>0</v>
      </c>
      <c r="K36" s="250">
        <v>0</v>
      </c>
      <c r="L36" s="250">
        <v>89</v>
      </c>
      <c r="M36" s="250">
        <v>0</v>
      </c>
      <c r="N36" s="250">
        <f>+AA36</f>
        <v>19</v>
      </c>
      <c r="O36" s="250">
        <f>+'資源化量内訳'!Y36</f>
        <v>192</v>
      </c>
      <c r="P36" s="250">
        <f>+SUM(Q36,R36)</f>
        <v>3413</v>
      </c>
      <c r="Q36" s="250">
        <v>3334</v>
      </c>
      <c r="R36" s="250">
        <f>+SUM(S36,T36,U36,V36,W36,X36,Y36)</f>
        <v>79</v>
      </c>
      <c r="S36" s="250">
        <v>60</v>
      </c>
      <c r="T36" s="250">
        <v>0</v>
      </c>
      <c r="U36" s="250">
        <v>0</v>
      </c>
      <c r="V36" s="250">
        <v>0</v>
      </c>
      <c r="W36" s="250">
        <v>0</v>
      </c>
      <c r="X36" s="250">
        <v>19</v>
      </c>
      <c r="Y36" s="250">
        <v>0</v>
      </c>
      <c r="Z36" s="250">
        <f>SUM(AA36:AC36)</f>
        <v>562</v>
      </c>
      <c r="AA36" s="250">
        <v>19</v>
      </c>
      <c r="AB36" s="250">
        <v>415</v>
      </c>
      <c r="AC36" s="250">
        <f>SUM(AD36:AJ36)</f>
        <v>128</v>
      </c>
      <c r="AD36" s="250">
        <v>128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2287</v>
      </c>
      <c r="E37" s="250">
        <f>+Q37</f>
        <v>1722</v>
      </c>
      <c r="F37" s="250">
        <f>SUM(G37:M37)</f>
        <v>252</v>
      </c>
      <c r="G37" s="250">
        <v>186</v>
      </c>
      <c r="H37" s="250">
        <v>0</v>
      </c>
      <c r="I37" s="250">
        <v>0</v>
      </c>
      <c r="J37" s="250">
        <v>0</v>
      </c>
      <c r="K37" s="250">
        <v>0</v>
      </c>
      <c r="L37" s="250">
        <v>66</v>
      </c>
      <c r="M37" s="250">
        <v>0</v>
      </c>
      <c r="N37" s="250">
        <f>+AA37</f>
        <v>11</v>
      </c>
      <c r="O37" s="250">
        <f>+'資源化量内訳'!Y37</f>
        <v>302</v>
      </c>
      <c r="P37" s="250">
        <f>+SUM(Q37,R37)</f>
        <v>1782</v>
      </c>
      <c r="Q37" s="250">
        <v>1722</v>
      </c>
      <c r="R37" s="250">
        <f>+SUM(S37,T37,U37,V37,W37,X37,Y37)</f>
        <v>60</v>
      </c>
      <c r="S37" s="250">
        <v>45</v>
      </c>
      <c r="T37" s="250">
        <v>0</v>
      </c>
      <c r="U37" s="250">
        <v>0</v>
      </c>
      <c r="V37" s="250">
        <v>0</v>
      </c>
      <c r="W37" s="250">
        <v>0</v>
      </c>
      <c r="X37" s="250">
        <v>15</v>
      </c>
      <c r="Y37" s="250">
        <v>0</v>
      </c>
      <c r="Z37" s="250">
        <f>SUM(AA37:AC37)</f>
        <v>325</v>
      </c>
      <c r="AA37" s="250">
        <v>11</v>
      </c>
      <c r="AB37" s="250">
        <v>218</v>
      </c>
      <c r="AC37" s="250">
        <f>SUM(AD37:AJ37)</f>
        <v>96</v>
      </c>
      <c r="AD37" s="250">
        <v>96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3259</v>
      </c>
      <c r="E38" s="250">
        <f>+Q38</f>
        <v>2624</v>
      </c>
      <c r="F38" s="250">
        <f>SUM(G38:M38)</f>
        <v>239</v>
      </c>
      <c r="G38" s="250">
        <v>151</v>
      </c>
      <c r="H38" s="250">
        <v>0</v>
      </c>
      <c r="I38" s="250">
        <v>0</v>
      </c>
      <c r="J38" s="250">
        <v>0</v>
      </c>
      <c r="K38" s="250">
        <v>0</v>
      </c>
      <c r="L38" s="250">
        <v>88</v>
      </c>
      <c r="M38" s="250">
        <v>0</v>
      </c>
      <c r="N38" s="250">
        <f>+AA38</f>
        <v>0</v>
      </c>
      <c r="O38" s="250">
        <f>+'資源化量内訳'!Y38</f>
        <v>396</v>
      </c>
      <c r="P38" s="250">
        <f>+SUM(Q38,R38)</f>
        <v>2680</v>
      </c>
      <c r="Q38" s="250">
        <v>2624</v>
      </c>
      <c r="R38" s="250">
        <f>+SUM(S38,T38,U38,V38,W38,X38,Y38)</f>
        <v>56</v>
      </c>
      <c r="S38" s="250">
        <v>37</v>
      </c>
      <c r="T38" s="250">
        <v>0</v>
      </c>
      <c r="U38" s="250">
        <v>0</v>
      </c>
      <c r="V38" s="250">
        <v>0</v>
      </c>
      <c r="W38" s="250">
        <v>0</v>
      </c>
      <c r="X38" s="250">
        <v>19</v>
      </c>
      <c r="Y38" s="250">
        <v>0</v>
      </c>
      <c r="Z38" s="250">
        <f>SUM(AA38:AC38)</f>
        <v>406</v>
      </c>
      <c r="AA38" s="250">
        <v>0</v>
      </c>
      <c r="AB38" s="250">
        <v>328</v>
      </c>
      <c r="AC38" s="250">
        <f>SUM(AD38:AJ38)</f>
        <v>78</v>
      </c>
      <c r="AD38" s="250">
        <v>78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1911</v>
      </c>
      <c r="E39" s="250">
        <f>+Q39</f>
        <v>1552</v>
      </c>
      <c r="F39" s="250">
        <f>SUM(G39:M39)</f>
        <v>116</v>
      </c>
      <c r="G39" s="250">
        <v>77</v>
      </c>
      <c r="H39" s="250">
        <v>0</v>
      </c>
      <c r="I39" s="250">
        <v>0</v>
      </c>
      <c r="J39" s="250">
        <v>0</v>
      </c>
      <c r="K39" s="250">
        <v>0</v>
      </c>
      <c r="L39" s="250">
        <v>39</v>
      </c>
      <c r="M39" s="250">
        <v>0</v>
      </c>
      <c r="N39" s="250">
        <f>+AA39</f>
        <v>0</v>
      </c>
      <c r="O39" s="250">
        <f>+'資源化量内訳'!Y39</f>
        <v>243</v>
      </c>
      <c r="P39" s="250">
        <f>+SUM(Q39,R39)</f>
        <v>1579</v>
      </c>
      <c r="Q39" s="250">
        <v>1552</v>
      </c>
      <c r="R39" s="250">
        <f>+SUM(S39,T39,U39,V39,W39,X39,Y39)</f>
        <v>27</v>
      </c>
      <c r="S39" s="250">
        <v>18</v>
      </c>
      <c r="T39" s="250">
        <v>0</v>
      </c>
      <c r="U39" s="250">
        <v>0</v>
      </c>
      <c r="V39" s="250">
        <v>0</v>
      </c>
      <c r="W39" s="250">
        <v>0</v>
      </c>
      <c r="X39" s="250">
        <v>9</v>
      </c>
      <c r="Y39" s="250">
        <v>0</v>
      </c>
      <c r="Z39" s="250">
        <f>SUM(AA39:AC39)</f>
        <v>235</v>
      </c>
      <c r="AA39" s="250">
        <v>0</v>
      </c>
      <c r="AB39" s="250">
        <v>195</v>
      </c>
      <c r="AC39" s="250">
        <f>SUM(AD39:AJ39)</f>
        <v>40</v>
      </c>
      <c r="AD39" s="250">
        <v>40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2874</v>
      </c>
      <c r="E40" s="250">
        <f>+Q40</f>
        <v>2723</v>
      </c>
      <c r="F40" s="250">
        <f>SUM(G40:M40)</f>
        <v>151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151</v>
      </c>
      <c r="M40" s="250">
        <v>0</v>
      </c>
      <c r="N40" s="250">
        <f>+AA40</f>
        <v>0</v>
      </c>
      <c r="O40" s="250">
        <f>+'資源化量内訳'!Y40</f>
        <v>0</v>
      </c>
      <c r="P40" s="250">
        <f>+SUM(Q40,R40)</f>
        <v>2745</v>
      </c>
      <c r="Q40" s="250">
        <v>2723</v>
      </c>
      <c r="R40" s="250">
        <f>+SUM(S40,T40,U40,V40,W40,X40,Y40)</f>
        <v>22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22</v>
      </c>
      <c r="Y40" s="250">
        <v>0</v>
      </c>
      <c r="Z40" s="250">
        <f>SUM(AA40:AC40)</f>
        <v>376</v>
      </c>
      <c r="AA40" s="250">
        <v>0</v>
      </c>
      <c r="AB40" s="250">
        <v>341</v>
      </c>
      <c r="AC40" s="250">
        <f>SUM(AD40:AJ40)</f>
        <v>35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35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7588</v>
      </c>
      <c r="E41" s="250">
        <f>+Q41</f>
        <v>6328</v>
      </c>
      <c r="F41" s="250">
        <f>SUM(G41:M41)</f>
        <v>1260</v>
      </c>
      <c r="G41" s="250">
        <v>195</v>
      </c>
      <c r="H41" s="250">
        <v>543</v>
      </c>
      <c r="I41" s="250">
        <v>0</v>
      </c>
      <c r="J41" s="250">
        <v>0</v>
      </c>
      <c r="K41" s="250">
        <v>0</v>
      </c>
      <c r="L41" s="250">
        <v>410</v>
      </c>
      <c r="M41" s="250">
        <v>112</v>
      </c>
      <c r="N41" s="250">
        <f>+AA41</f>
        <v>0</v>
      </c>
      <c r="O41" s="250">
        <f>+'資源化量内訳'!Y41</f>
        <v>0</v>
      </c>
      <c r="P41" s="250">
        <f>+SUM(Q41,R41)</f>
        <v>6540</v>
      </c>
      <c r="Q41" s="250">
        <v>6328</v>
      </c>
      <c r="R41" s="250">
        <f>+SUM(S41,T41,U41,V41,W41,X41,Y41)</f>
        <v>212</v>
      </c>
      <c r="S41" s="250">
        <v>162</v>
      </c>
      <c r="T41" s="250">
        <v>47</v>
      </c>
      <c r="U41" s="250">
        <v>0</v>
      </c>
      <c r="V41" s="250">
        <v>0</v>
      </c>
      <c r="W41" s="250">
        <v>0</v>
      </c>
      <c r="X41" s="250">
        <v>2</v>
      </c>
      <c r="Y41" s="250">
        <v>1</v>
      </c>
      <c r="Z41" s="250">
        <f>SUM(AA41:AC41)</f>
        <v>625</v>
      </c>
      <c r="AA41" s="250">
        <v>0</v>
      </c>
      <c r="AB41" s="250">
        <v>467</v>
      </c>
      <c r="AC41" s="250">
        <f>SUM(AD41:AJ41)</f>
        <v>158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47</v>
      </c>
      <c r="AJ41" s="250">
        <v>111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5170</v>
      </c>
      <c r="E42" s="250">
        <f>+Q42</f>
        <v>4248</v>
      </c>
      <c r="F42" s="250">
        <f>SUM(G42:M42)</f>
        <v>369</v>
      </c>
      <c r="G42" s="250">
        <v>109</v>
      </c>
      <c r="H42" s="250">
        <v>0</v>
      </c>
      <c r="I42" s="250">
        <v>0</v>
      </c>
      <c r="J42" s="250">
        <v>0</v>
      </c>
      <c r="K42" s="250">
        <v>0</v>
      </c>
      <c r="L42" s="250">
        <v>260</v>
      </c>
      <c r="M42" s="250">
        <v>0</v>
      </c>
      <c r="N42" s="250">
        <f>+AA42</f>
        <v>91</v>
      </c>
      <c r="O42" s="250">
        <f>+'資源化量内訳'!Y42</f>
        <v>462</v>
      </c>
      <c r="P42" s="250">
        <f>+SUM(Q42,R42)</f>
        <v>4339</v>
      </c>
      <c r="Q42" s="250">
        <v>4248</v>
      </c>
      <c r="R42" s="250">
        <f>+SUM(S42,T42,U42,V42,W42,X42,Y42)</f>
        <v>91</v>
      </c>
      <c r="S42" s="250">
        <v>90</v>
      </c>
      <c r="T42" s="250">
        <v>0</v>
      </c>
      <c r="U42" s="250">
        <v>0</v>
      </c>
      <c r="V42" s="250">
        <v>0</v>
      </c>
      <c r="W42" s="250">
        <v>0</v>
      </c>
      <c r="X42" s="250">
        <v>1</v>
      </c>
      <c r="Y42" s="250">
        <v>0</v>
      </c>
      <c r="Z42" s="250">
        <f>SUM(AA42:AC42)</f>
        <v>439</v>
      </c>
      <c r="AA42" s="250">
        <v>91</v>
      </c>
      <c r="AB42" s="250">
        <v>314</v>
      </c>
      <c r="AC42" s="250">
        <f>SUM(AD42:AJ42)</f>
        <v>34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34</v>
      </c>
      <c r="AJ42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417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406</v>
      </c>
      <c r="B2" s="314" t="s">
        <v>407</v>
      </c>
      <c r="C2" s="314" t="s">
        <v>408</v>
      </c>
      <c r="D2" s="390" t="s">
        <v>418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419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420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421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422</v>
      </c>
    </row>
    <row r="3" spans="1:88" s="193" customFormat="1" ht="25.5" customHeight="1">
      <c r="A3" s="315"/>
      <c r="B3" s="315"/>
      <c r="C3" s="317"/>
      <c r="D3" s="306" t="s">
        <v>423</v>
      </c>
      <c r="E3" s="298" t="s">
        <v>425</v>
      </c>
      <c r="F3" s="298" t="s">
        <v>427</v>
      </c>
      <c r="G3" s="298" t="s">
        <v>429</v>
      </c>
      <c r="H3" s="298" t="s">
        <v>431</v>
      </c>
      <c r="I3" s="298" t="s">
        <v>433</v>
      </c>
      <c r="J3" s="298" t="s">
        <v>434</v>
      </c>
      <c r="K3" s="298" t="s">
        <v>436</v>
      </c>
      <c r="L3" s="298" t="s">
        <v>438</v>
      </c>
      <c r="M3" s="298" t="s">
        <v>440</v>
      </c>
      <c r="N3" s="298" t="s">
        <v>442</v>
      </c>
      <c r="O3" s="298" t="s">
        <v>444</v>
      </c>
      <c r="P3" s="298" t="s">
        <v>446</v>
      </c>
      <c r="Q3" s="298" t="s">
        <v>448</v>
      </c>
      <c r="R3" s="298" t="s">
        <v>449</v>
      </c>
      <c r="S3" s="298" t="s">
        <v>450</v>
      </c>
      <c r="T3" s="298" t="s">
        <v>452</v>
      </c>
      <c r="U3" s="298" t="s">
        <v>453</v>
      </c>
      <c r="V3" s="298" t="s">
        <v>455</v>
      </c>
      <c r="W3" s="298" t="s">
        <v>457</v>
      </c>
      <c r="X3" s="298" t="s">
        <v>458</v>
      </c>
      <c r="Y3" s="306" t="s">
        <v>423</v>
      </c>
      <c r="Z3" s="298" t="s">
        <v>425</v>
      </c>
      <c r="AA3" s="298" t="s">
        <v>427</v>
      </c>
      <c r="AB3" s="298" t="s">
        <v>429</v>
      </c>
      <c r="AC3" s="298" t="s">
        <v>431</v>
      </c>
      <c r="AD3" s="298" t="s">
        <v>433</v>
      </c>
      <c r="AE3" s="298" t="s">
        <v>434</v>
      </c>
      <c r="AF3" s="298" t="s">
        <v>436</v>
      </c>
      <c r="AG3" s="298" t="s">
        <v>438</v>
      </c>
      <c r="AH3" s="298" t="s">
        <v>440</v>
      </c>
      <c r="AI3" s="298" t="s">
        <v>442</v>
      </c>
      <c r="AJ3" s="298" t="s">
        <v>444</v>
      </c>
      <c r="AK3" s="298" t="s">
        <v>446</v>
      </c>
      <c r="AL3" s="298" t="s">
        <v>448</v>
      </c>
      <c r="AM3" s="298" t="s">
        <v>449</v>
      </c>
      <c r="AN3" s="298" t="s">
        <v>450</v>
      </c>
      <c r="AO3" s="298" t="s">
        <v>452</v>
      </c>
      <c r="AP3" s="298" t="s">
        <v>453</v>
      </c>
      <c r="AQ3" s="298" t="s">
        <v>455</v>
      </c>
      <c r="AR3" s="298" t="s">
        <v>457</v>
      </c>
      <c r="AS3" s="298" t="s">
        <v>458</v>
      </c>
      <c r="AT3" s="306" t="s">
        <v>423</v>
      </c>
      <c r="AU3" s="298" t="s">
        <v>425</v>
      </c>
      <c r="AV3" s="298" t="s">
        <v>427</v>
      </c>
      <c r="AW3" s="298" t="s">
        <v>429</v>
      </c>
      <c r="AX3" s="298" t="s">
        <v>431</v>
      </c>
      <c r="AY3" s="298" t="s">
        <v>433</v>
      </c>
      <c r="AZ3" s="298" t="s">
        <v>434</v>
      </c>
      <c r="BA3" s="298" t="s">
        <v>436</v>
      </c>
      <c r="BB3" s="298" t="s">
        <v>438</v>
      </c>
      <c r="BC3" s="298" t="s">
        <v>440</v>
      </c>
      <c r="BD3" s="298" t="s">
        <v>442</v>
      </c>
      <c r="BE3" s="298" t="s">
        <v>444</v>
      </c>
      <c r="BF3" s="298" t="s">
        <v>446</v>
      </c>
      <c r="BG3" s="298" t="s">
        <v>448</v>
      </c>
      <c r="BH3" s="298" t="s">
        <v>449</v>
      </c>
      <c r="BI3" s="298" t="s">
        <v>450</v>
      </c>
      <c r="BJ3" s="298" t="s">
        <v>452</v>
      </c>
      <c r="BK3" s="298" t="s">
        <v>453</v>
      </c>
      <c r="BL3" s="298" t="s">
        <v>455</v>
      </c>
      <c r="BM3" s="298" t="s">
        <v>457</v>
      </c>
      <c r="BN3" s="298" t="s">
        <v>458</v>
      </c>
      <c r="BO3" s="306" t="s">
        <v>423</v>
      </c>
      <c r="BP3" s="298" t="s">
        <v>425</v>
      </c>
      <c r="BQ3" s="298" t="s">
        <v>427</v>
      </c>
      <c r="BR3" s="298" t="s">
        <v>429</v>
      </c>
      <c r="BS3" s="298" t="s">
        <v>431</v>
      </c>
      <c r="BT3" s="298" t="s">
        <v>433</v>
      </c>
      <c r="BU3" s="298" t="s">
        <v>434</v>
      </c>
      <c r="BV3" s="298" t="s">
        <v>436</v>
      </c>
      <c r="BW3" s="298" t="s">
        <v>438</v>
      </c>
      <c r="BX3" s="298" t="s">
        <v>440</v>
      </c>
      <c r="BY3" s="298" t="s">
        <v>442</v>
      </c>
      <c r="BZ3" s="298" t="s">
        <v>444</v>
      </c>
      <c r="CA3" s="298" t="s">
        <v>446</v>
      </c>
      <c r="CB3" s="298" t="s">
        <v>448</v>
      </c>
      <c r="CC3" s="298" t="s">
        <v>449</v>
      </c>
      <c r="CD3" s="298" t="s">
        <v>450</v>
      </c>
      <c r="CE3" s="298" t="s">
        <v>452</v>
      </c>
      <c r="CF3" s="298" t="s">
        <v>453</v>
      </c>
      <c r="CG3" s="298" t="s">
        <v>455</v>
      </c>
      <c r="CH3" s="298" t="s">
        <v>457</v>
      </c>
      <c r="CI3" s="298" t="s">
        <v>458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459</v>
      </c>
      <c r="E6" s="279" t="s">
        <v>459</v>
      </c>
      <c r="F6" s="279" t="s">
        <v>459</v>
      </c>
      <c r="G6" s="279" t="s">
        <v>459</v>
      </c>
      <c r="H6" s="279" t="s">
        <v>459</v>
      </c>
      <c r="I6" s="279" t="s">
        <v>459</v>
      </c>
      <c r="J6" s="279" t="s">
        <v>459</v>
      </c>
      <c r="K6" s="279" t="s">
        <v>459</v>
      </c>
      <c r="L6" s="279" t="s">
        <v>459</v>
      </c>
      <c r="M6" s="279" t="s">
        <v>459</v>
      </c>
      <c r="N6" s="279" t="s">
        <v>459</v>
      </c>
      <c r="O6" s="279" t="s">
        <v>459</v>
      </c>
      <c r="P6" s="279" t="s">
        <v>459</v>
      </c>
      <c r="Q6" s="279" t="s">
        <v>459</v>
      </c>
      <c r="R6" s="279" t="s">
        <v>459</v>
      </c>
      <c r="S6" s="279" t="s">
        <v>459</v>
      </c>
      <c r="T6" s="279" t="s">
        <v>459</v>
      </c>
      <c r="U6" s="279" t="s">
        <v>460</v>
      </c>
      <c r="V6" s="279" t="s">
        <v>459</v>
      </c>
      <c r="W6" s="279" t="s">
        <v>459</v>
      </c>
      <c r="X6" s="279" t="s">
        <v>459</v>
      </c>
      <c r="Y6" s="279" t="s">
        <v>459</v>
      </c>
      <c r="Z6" s="279" t="s">
        <v>459</v>
      </c>
      <c r="AA6" s="279" t="s">
        <v>459</v>
      </c>
      <c r="AB6" s="279" t="s">
        <v>459</v>
      </c>
      <c r="AC6" s="279" t="s">
        <v>459</v>
      </c>
      <c r="AD6" s="279" t="s">
        <v>459</v>
      </c>
      <c r="AE6" s="279" t="s">
        <v>459</v>
      </c>
      <c r="AF6" s="279" t="s">
        <v>459</v>
      </c>
      <c r="AG6" s="279" t="s">
        <v>459</v>
      </c>
      <c r="AH6" s="279" t="s">
        <v>459</v>
      </c>
      <c r="AI6" s="279" t="s">
        <v>459</v>
      </c>
      <c r="AJ6" s="279" t="s">
        <v>459</v>
      </c>
      <c r="AK6" s="279" t="s">
        <v>459</v>
      </c>
      <c r="AL6" s="279" t="s">
        <v>459</v>
      </c>
      <c r="AM6" s="279" t="s">
        <v>459</v>
      </c>
      <c r="AN6" s="279" t="s">
        <v>459</v>
      </c>
      <c r="AO6" s="279" t="s">
        <v>459</v>
      </c>
      <c r="AP6" s="279" t="s">
        <v>460</v>
      </c>
      <c r="AQ6" s="279" t="s">
        <v>459</v>
      </c>
      <c r="AR6" s="279" t="s">
        <v>459</v>
      </c>
      <c r="AS6" s="279" t="s">
        <v>459</v>
      </c>
      <c r="AT6" s="279" t="s">
        <v>459</v>
      </c>
      <c r="AU6" s="279" t="s">
        <v>459</v>
      </c>
      <c r="AV6" s="279" t="s">
        <v>459</v>
      </c>
      <c r="AW6" s="279" t="s">
        <v>459</v>
      </c>
      <c r="AX6" s="279" t="s">
        <v>459</v>
      </c>
      <c r="AY6" s="279" t="s">
        <v>459</v>
      </c>
      <c r="AZ6" s="279" t="s">
        <v>459</v>
      </c>
      <c r="BA6" s="279" t="s">
        <v>459</v>
      </c>
      <c r="BB6" s="279" t="s">
        <v>459</v>
      </c>
      <c r="BC6" s="279" t="s">
        <v>459</v>
      </c>
      <c r="BD6" s="279" t="s">
        <v>459</v>
      </c>
      <c r="BE6" s="279" t="s">
        <v>459</v>
      </c>
      <c r="BF6" s="279" t="s">
        <v>459</v>
      </c>
      <c r="BG6" s="279" t="s">
        <v>459</v>
      </c>
      <c r="BH6" s="279" t="s">
        <v>459</v>
      </c>
      <c r="BI6" s="279" t="s">
        <v>459</v>
      </c>
      <c r="BJ6" s="279" t="s">
        <v>459</v>
      </c>
      <c r="BK6" s="279" t="s">
        <v>460</v>
      </c>
      <c r="BL6" s="279" t="s">
        <v>459</v>
      </c>
      <c r="BM6" s="279" t="s">
        <v>459</v>
      </c>
      <c r="BN6" s="279" t="s">
        <v>459</v>
      </c>
      <c r="BO6" s="279" t="s">
        <v>459</v>
      </c>
      <c r="BP6" s="279" t="s">
        <v>459</v>
      </c>
      <c r="BQ6" s="279" t="s">
        <v>459</v>
      </c>
      <c r="BR6" s="279" t="s">
        <v>459</v>
      </c>
      <c r="BS6" s="279" t="s">
        <v>459</v>
      </c>
      <c r="BT6" s="279" t="s">
        <v>459</v>
      </c>
      <c r="BU6" s="279" t="s">
        <v>459</v>
      </c>
      <c r="BV6" s="279" t="s">
        <v>459</v>
      </c>
      <c r="BW6" s="279" t="s">
        <v>459</v>
      </c>
      <c r="BX6" s="279" t="s">
        <v>459</v>
      </c>
      <c r="BY6" s="279" t="s">
        <v>459</v>
      </c>
      <c r="BZ6" s="279" t="s">
        <v>459</v>
      </c>
      <c r="CA6" s="279" t="s">
        <v>459</v>
      </c>
      <c r="CB6" s="279" t="s">
        <v>459</v>
      </c>
      <c r="CC6" s="279" t="s">
        <v>459</v>
      </c>
      <c r="CD6" s="279" t="s">
        <v>459</v>
      </c>
      <c r="CE6" s="279" t="s">
        <v>459</v>
      </c>
      <c r="CF6" s="279" t="s">
        <v>459</v>
      </c>
      <c r="CG6" s="279" t="s">
        <v>459</v>
      </c>
      <c r="CH6" s="279" t="s">
        <v>459</v>
      </c>
      <c r="CI6" s="279" t="s">
        <v>459</v>
      </c>
      <c r="CJ6" s="303"/>
    </row>
    <row r="7" spans="1:88" s="199" customFormat="1" ht="12" customHeight="1">
      <c r="A7" s="197" t="s">
        <v>461</v>
      </c>
      <c r="B7" s="212" t="s">
        <v>462</v>
      </c>
      <c r="C7" s="198" t="s">
        <v>423</v>
      </c>
      <c r="D7" s="231">
        <f>SUM(D8:D42)</f>
        <v>66455</v>
      </c>
      <c r="E7" s="231">
        <f>SUM(E8:E42)</f>
        <v>36084</v>
      </c>
      <c r="F7" s="231">
        <f>SUM(F8:F42)</f>
        <v>80</v>
      </c>
      <c r="G7" s="231">
        <f>SUM(G8:G42)</f>
        <v>1187</v>
      </c>
      <c r="H7" s="231">
        <f>SUM(H8:H42)</f>
        <v>7691</v>
      </c>
      <c r="I7" s="231">
        <f>SUM(I8:I42)</f>
        <v>9125</v>
      </c>
      <c r="J7" s="231">
        <f>SUM(J8:J42)</f>
        <v>2343</v>
      </c>
      <c r="K7" s="231">
        <f>SUM(K8:K42)</f>
        <v>507</v>
      </c>
      <c r="L7" s="231">
        <f>SUM(L8:L42)</f>
        <v>1171</v>
      </c>
      <c r="M7" s="231">
        <f>SUM(M8:M42)</f>
        <v>67</v>
      </c>
      <c r="N7" s="231">
        <f>SUM(N8:N42)</f>
        <v>1134</v>
      </c>
      <c r="O7" s="231">
        <f>SUM(O8:O42)</f>
        <v>3942</v>
      </c>
      <c r="P7" s="231">
        <f>SUM(P8:P42)</f>
        <v>28</v>
      </c>
      <c r="Q7" s="231">
        <f>SUM(Q8:Q42)</f>
        <v>1665</v>
      </c>
      <c r="R7" s="231">
        <f>SUM(R8:R42)</f>
        <v>0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61</v>
      </c>
      <c r="X7" s="231">
        <f>SUM(X8:X42)</f>
        <v>1370</v>
      </c>
      <c r="Y7" s="231">
        <f>SUM(Y8:Y42)</f>
        <v>8110</v>
      </c>
      <c r="Z7" s="231">
        <f>SUM(Z8:Z42)</f>
        <v>4405</v>
      </c>
      <c r="AA7" s="231">
        <f>SUM(AA8:AA42)</f>
        <v>25</v>
      </c>
      <c r="AB7" s="231">
        <f>SUM(AB8:AB42)</f>
        <v>111</v>
      </c>
      <c r="AC7" s="231">
        <f>SUM(AC8:AC42)</f>
        <v>727</v>
      </c>
      <c r="AD7" s="231">
        <f>SUM(AD8:AD42)</f>
        <v>2441</v>
      </c>
      <c r="AE7" s="231">
        <f>SUM(AE8:AE42)</f>
        <v>0</v>
      </c>
      <c r="AF7" s="231">
        <f>SUM(AF8:AF42)</f>
        <v>3</v>
      </c>
      <c r="AG7" s="231">
        <f>SUM(AG8:AG42)</f>
        <v>1</v>
      </c>
      <c r="AH7" s="231">
        <f>SUM(AH8:AH42)</f>
        <v>0</v>
      </c>
      <c r="AI7" s="231">
        <f>SUM(AI8:AI42)</f>
        <v>378</v>
      </c>
      <c r="AJ7" s="231">
        <f>SUM(AJ8:AJ42)</f>
        <v>0</v>
      </c>
      <c r="AK7" s="231">
        <f>SUM(AK8:AK42)</f>
        <v>0</v>
      </c>
      <c r="AL7" s="231">
        <f>SUM(AL8:AL42)</f>
        <v>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2</v>
      </c>
      <c r="AS7" s="231">
        <f>SUM(AS8:AS42)</f>
        <v>17</v>
      </c>
      <c r="AT7" s="231">
        <f>SUM(AT8:AT42)</f>
        <v>23426</v>
      </c>
      <c r="AU7" s="231">
        <f>SUM(AU8:AU42)</f>
        <v>756</v>
      </c>
      <c r="AV7" s="231">
        <f>SUM(AV8:AV42)</f>
        <v>2</v>
      </c>
      <c r="AW7" s="231">
        <f>SUM(AW8:AW42)</f>
        <v>162</v>
      </c>
      <c r="AX7" s="231">
        <f>SUM(AX8:AX42)</f>
        <v>6578</v>
      </c>
      <c r="AY7" s="231">
        <f>SUM(AY8:AY42)</f>
        <v>5412</v>
      </c>
      <c r="AZ7" s="231">
        <f>SUM(AZ8:AZ42)</f>
        <v>2339</v>
      </c>
      <c r="BA7" s="231">
        <f>SUM(BA8:BA42)</f>
        <v>504</v>
      </c>
      <c r="BB7" s="231">
        <f>SUM(BB8:BB42)</f>
        <v>1169</v>
      </c>
      <c r="BC7" s="231">
        <f>SUM(BC8:BC42)</f>
        <v>65</v>
      </c>
      <c r="BD7" s="231">
        <f>SUM(BD8:BD42)</f>
        <v>81</v>
      </c>
      <c r="BE7" s="231">
        <f>SUM(BE8:BE42)</f>
        <v>3942</v>
      </c>
      <c r="BF7" s="231">
        <f>SUM(BF8:BF42)</f>
        <v>28</v>
      </c>
      <c r="BG7" s="231">
        <f>SUM(BG8:BG42)</f>
        <v>1665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59</v>
      </c>
      <c r="BN7" s="231">
        <f>SUM(BN8:BN42)</f>
        <v>664</v>
      </c>
      <c r="BO7" s="231">
        <f>SUM(BO8:BO42)</f>
        <v>34919</v>
      </c>
      <c r="BP7" s="231">
        <f>SUM(BP8:BP42)</f>
        <v>30923</v>
      </c>
      <c r="BQ7" s="231">
        <f>SUM(BQ8:BQ42)</f>
        <v>53</v>
      </c>
      <c r="BR7" s="231">
        <f>SUM(BR8:BR42)</f>
        <v>914</v>
      </c>
      <c r="BS7" s="231">
        <f>SUM(BS8:BS42)</f>
        <v>386</v>
      </c>
      <c r="BT7" s="231">
        <f>SUM(BT8:BT42)</f>
        <v>1272</v>
      </c>
      <c r="BU7" s="231">
        <f>SUM(BU8:BU42)</f>
        <v>4</v>
      </c>
      <c r="BV7" s="231">
        <f>SUM(BV8:BV42)</f>
        <v>0</v>
      </c>
      <c r="BW7" s="231">
        <f>SUM(BW8:BW42)</f>
        <v>1</v>
      </c>
      <c r="BX7" s="231">
        <f>SUM(BX8:BX42)</f>
        <v>2</v>
      </c>
      <c r="BY7" s="231">
        <f>SUM(BY8:BY42)</f>
        <v>675</v>
      </c>
      <c r="BZ7" s="231">
        <f>SUM(BZ8:BZ42)</f>
        <v>0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689</v>
      </c>
      <c r="CJ7" s="213">
        <f>COUNTIF(CJ8:CJ42,"有る")</f>
        <v>29</v>
      </c>
    </row>
    <row r="8" spans="1:88" s="201" customFormat="1" ht="12" customHeight="1">
      <c r="A8" s="200" t="s">
        <v>461</v>
      </c>
      <c r="B8" s="214" t="s">
        <v>463</v>
      </c>
      <c r="C8" s="200" t="s">
        <v>464</v>
      </c>
      <c r="D8" s="232">
        <f>SUM(Y8,AT8,BO8)</f>
        <v>16124</v>
      </c>
      <c r="E8" s="232">
        <f>SUM(Z8,AU8,BP8)</f>
        <v>11232</v>
      </c>
      <c r="F8" s="232">
        <f>SUM(AA8,AV8,BQ8)</f>
        <v>0</v>
      </c>
      <c r="G8" s="232">
        <f>SUM(AB8,AW8,BR8)</f>
        <v>0</v>
      </c>
      <c r="H8" s="232">
        <f>SUM(AC8,AX8,BS8)</f>
        <v>1805</v>
      </c>
      <c r="I8" s="232">
        <f>SUM(AD8,AY8,BT8)</f>
        <v>2041</v>
      </c>
      <c r="J8" s="232">
        <f>SUM(AE8,AZ8,BU8)</f>
        <v>655</v>
      </c>
      <c r="K8" s="232">
        <f>SUM(AF8,BA8,BV8)</f>
        <v>0</v>
      </c>
      <c r="L8" s="232">
        <f>SUM(AG8,BB8,BW8)</f>
        <v>0</v>
      </c>
      <c r="M8" s="232">
        <f>SUM(AH8,BC8,BX8)</f>
        <v>0</v>
      </c>
      <c r="N8" s="232">
        <f>SUM(AI8,BD8,BY8)</f>
        <v>391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465</v>
      </c>
      <c r="AK8" s="233" t="s">
        <v>465</v>
      </c>
      <c r="AL8" s="233" t="s">
        <v>465</v>
      </c>
      <c r="AM8" s="233" t="s">
        <v>465</v>
      </c>
      <c r="AN8" s="233" t="s">
        <v>465</v>
      </c>
      <c r="AO8" s="233" t="s">
        <v>465</v>
      </c>
      <c r="AP8" s="233" t="s">
        <v>465</v>
      </c>
      <c r="AQ8" s="233" t="s">
        <v>465</v>
      </c>
      <c r="AR8" s="232">
        <v>0</v>
      </c>
      <c r="AS8" s="232">
        <v>0</v>
      </c>
      <c r="AT8" s="232">
        <f>'施設資源化量内訳'!D8</f>
        <v>4174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1771</v>
      </c>
      <c r="AY8" s="232">
        <f>'施設資源化量内訳'!I8</f>
        <v>1748</v>
      </c>
      <c r="AZ8" s="232">
        <f>'施設資源化量内訳'!J8</f>
        <v>655</v>
      </c>
      <c r="BA8" s="232">
        <f>'施設資源化量内訳'!K8</f>
        <v>0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11950</v>
      </c>
      <c r="BP8" s="232">
        <v>11232</v>
      </c>
      <c r="BQ8" s="232">
        <v>0</v>
      </c>
      <c r="BR8" s="232">
        <v>0</v>
      </c>
      <c r="BS8" s="232">
        <v>34</v>
      </c>
      <c r="BT8" s="232">
        <v>293</v>
      </c>
      <c r="BU8" s="232">
        <v>0</v>
      </c>
      <c r="BV8" s="232">
        <v>0</v>
      </c>
      <c r="BW8" s="232">
        <v>0</v>
      </c>
      <c r="BX8" s="232">
        <v>0</v>
      </c>
      <c r="BY8" s="232">
        <v>391</v>
      </c>
      <c r="BZ8" s="233" t="s">
        <v>465</v>
      </c>
      <c r="CA8" s="233" t="s">
        <v>465</v>
      </c>
      <c r="CB8" s="233" t="s">
        <v>465</v>
      </c>
      <c r="CC8" s="233" t="s">
        <v>465</v>
      </c>
      <c r="CD8" s="233" t="s">
        <v>465</v>
      </c>
      <c r="CE8" s="233" t="s">
        <v>465</v>
      </c>
      <c r="CF8" s="233" t="s">
        <v>465</v>
      </c>
      <c r="CG8" s="233" t="s">
        <v>465</v>
      </c>
      <c r="CH8" s="233">
        <v>0</v>
      </c>
      <c r="CI8" s="232">
        <v>0</v>
      </c>
      <c r="CJ8" s="211" t="s">
        <v>466</v>
      </c>
    </row>
    <row r="9" spans="1:88" s="201" customFormat="1" ht="12" customHeight="1">
      <c r="A9" s="200" t="s">
        <v>461</v>
      </c>
      <c r="B9" s="214" t="s">
        <v>467</v>
      </c>
      <c r="C9" s="200" t="s">
        <v>468</v>
      </c>
      <c r="D9" s="232">
        <f>SUM(Y9,AT9,BO9)</f>
        <v>3823</v>
      </c>
      <c r="E9" s="232">
        <f>SUM(Z9,AU9,BP9)</f>
        <v>1924</v>
      </c>
      <c r="F9" s="232">
        <f>SUM(AA9,AV9,BQ9)</f>
        <v>3</v>
      </c>
      <c r="G9" s="232">
        <f>SUM(AB9,AW9,BR9)</f>
        <v>21</v>
      </c>
      <c r="H9" s="232">
        <f>SUM(AC9,AX9,BS9)</f>
        <v>549</v>
      </c>
      <c r="I9" s="232">
        <f>SUM(AD9,AY9,BT9)</f>
        <v>675</v>
      </c>
      <c r="J9" s="232">
        <f>SUM(AE9,AZ9,BU9)</f>
        <v>0</v>
      </c>
      <c r="K9" s="232">
        <f>SUM(AF9,BA9,BV9)</f>
        <v>420</v>
      </c>
      <c r="L9" s="232">
        <f>SUM(AG9,BB9,BW9)</f>
        <v>0</v>
      </c>
      <c r="M9" s="232">
        <f>SUM(AH9,BC9,BX9)</f>
        <v>0</v>
      </c>
      <c r="N9" s="232">
        <f>SUM(AI9,BD9,BY9)</f>
        <v>231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0</v>
      </c>
      <c r="Y9" s="232">
        <f>SUM(Z9:AS9)</f>
        <v>2907</v>
      </c>
      <c r="Z9" s="232">
        <v>1924</v>
      </c>
      <c r="AA9" s="232">
        <v>3</v>
      </c>
      <c r="AB9" s="232">
        <v>21</v>
      </c>
      <c r="AC9" s="232">
        <v>212</v>
      </c>
      <c r="AD9" s="232">
        <v>516</v>
      </c>
      <c r="AE9" s="232">
        <v>0</v>
      </c>
      <c r="AF9" s="232">
        <v>0</v>
      </c>
      <c r="AG9" s="232">
        <v>0</v>
      </c>
      <c r="AH9" s="232">
        <v>0</v>
      </c>
      <c r="AI9" s="232">
        <v>231</v>
      </c>
      <c r="AJ9" s="233" t="s">
        <v>465</v>
      </c>
      <c r="AK9" s="233" t="s">
        <v>465</v>
      </c>
      <c r="AL9" s="233" t="s">
        <v>465</v>
      </c>
      <c r="AM9" s="233" t="s">
        <v>465</v>
      </c>
      <c r="AN9" s="233" t="s">
        <v>465</v>
      </c>
      <c r="AO9" s="233" t="s">
        <v>465</v>
      </c>
      <c r="AP9" s="233" t="s">
        <v>465</v>
      </c>
      <c r="AQ9" s="233" t="s">
        <v>465</v>
      </c>
      <c r="AR9" s="232">
        <v>0</v>
      </c>
      <c r="AS9" s="232">
        <v>0</v>
      </c>
      <c r="AT9" s="232">
        <f>'施設資源化量内訳'!D9</f>
        <v>916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337</v>
      </c>
      <c r="AY9" s="232">
        <f>'施設資源化量内訳'!I9</f>
        <v>159</v>
      </c>
      <c r="AZ9" s="232">
        <f>'施設資源化量内訳'!J9</f>
        <v>0</v>
      </c>
      <c r="BA9" s="232">
        <f>'施設資源化量内訳'!K9</f>
        <v>420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465</v>
      </c>
      <c r="CA9" s="233" t="s">
        <v>465</v>
      </c>
      <c r="CB9" s="233" t="s">
        <v>465</v>
      </c>
      <c r="CC9" s="233" t="s">
        <v>465</v>
      </c>
      <c r="CD9" s="233" t="s">
        <v>465</v>
      </c>
      <c r="CE9" s="233" t="s">
        <v>465</v>
      </c>
      <c r="CF9" s="233" t="s">
        <v>465</v>
      </c>
      <c r="CG9" s="233" t="s">
        <v>465</v>
      </c>
      <c r="CH9" s="233">
        <v>0</v>
      </c>
      <c r="CI9" s="232">
        <v>0</v>
      </c>
      <c r="CJ9" s="211" t="s">
        <v>466</v>
      </c>
    </row>
    <row r="10" spans="1:88" s="201" customFormat="1" ht="12" customHeight="1">
      <c r="A10" s="200" t="s">
        <v>461</v>
      </c>
      <c r="B10" s="214" t="s">
        <v>469</v>
      </c>
      <c r="C10" s="200" t="s">
        <v>470</v>
      </c>
      <c r="D10" s="232">
        <f>SUM(Y10,AT10,BO10)</f>
        <v>9176</v>
      </c>
      <c r="E10" s="232">
        <f>SUM(Z10,AU10,BP10)</f>
        <v>3451</v>
      </c>
      <c r="F10" s="232">
        <f>SUM(AA10,AV10,BQ10)</f>
        <v>16</v>
      </c>
      <c r="G10" s="232">
        <f>SUM(AB10,AW10,BR10)</f>
        <v>839</v>
      </c>
      <c r="H10" s="232">
        <f>SUM(AC10,AX10,BS10)</f>
        <v>660</v>
      </c>
      <c r="I10" s="232">
        <f>SUM(AD10,AY10,BT10)</f>
        <v>715</v>
      </c>
      <c r="J10" s="232">
        <f>SUM(AE10,AZ10,BU10)</f>
        <v>275</v>
      </c>
      <c r="K10" s="232">
        <f>SUM(AF10,BA10,BV10)</f>
        <v>0</v>
      </c>
      <c r="L10" s="232">
        <f>SUM(AG10,BB10,BW10)</f>
        <v>770</v>
      </c>
      <c r="M10" s="232">
        <f>SUM(AH10,BC10,BX10)</f>
        <v>0</v>
      </c>
      <c r="N10" s="232">
        <f>SUM(AI10,BD10,BY10)</f>
        <v>0</v>
      </c>
      <c r="O10" s="232">
        <f>SUM(AJ10,BE10,BZ10)</f>
        <v>2394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56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465</v>
      </c>
      <c r="AK10" s="233" t="s">
        <v>465</v>
      </c>
      <c r="AL10" s="233" t="s">
        <v>465</v>
      </c>
      <c r="AM10" s="233" t="s">
        <v>465</v>
      </c>
      <c r="AN10" s="233" t="s">
        <v>465</v>
      </c>
      <c r="AO10" s="233" t="s">
        <v>465</v>
      </c>
      <c r="AP10" s="233" t="s">
        <v>465</v>
      </c>
      <c r="AQ10" s="233" t="s">
        <v>465</v>
      </c>
      <c r="AR10" s="232">
        <v>0</v>
      </c>
      <c r="AS10" s="232">
        <v>0</v>
      </c>
      <c r="AT10" s="232">
        <f>'施設資源化量内訳'!D10</f>
        <v>4746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636</v>
      </c>
      <c r="AY10" s="232">
        <f>'施設資源化量内訳'!I10</f>
        <v>615</v>
      </c>
      <c r="AZ10" s="232">
        <f>'施設資源化量内訳'!J10</f>
        <v>275</v>
      </c>
      <c r="BA10" s="232">
        <f>'施設資源化量内訳'!K10</f>
        <v>0</v>
      </c>
      <c r="BB10" s="232">
        <f>'施設資源化量内訳'!L10</f>
        <v>770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2394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56</v>
      </c>
      <c r="BO10" s="232">
        <f>SUM(BP10:CI10)</f>
        <v>4430</v>
      </c>
      <c r="BP10" s="232">
        <v>3451</v>
      </c>
      <c r="BQ10" s="232">
        <v>16</v>
      </c>
      <c r="BR10" s="232">
        <v>839</v>
      </c>
      <c r="BS10" s="232">
        <v>24</v>
      </c>
      <c r="BT10" s="232">
        <v>100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465</v>
      </c>
      <c r="CA10" s="233" t="s">
        <v>465</v>
      </c>
      <c r="CB10" s="233" t="s">
        <v>465</v>
      </c>
      <c r="CC10" s="233" t="s">
        <v>465</v>
      </c>
      <c r="CD10" s="233" t="s">
        <v>465</v>
      </c>
      <c r="CE10" s="233" t="s">
        <v>465</v>
      </c>
      <c r="CF10" s="233" t="s">
        <v>465</v>
      </c>
      <c r="CG10" s="233" t="s">
        <v>465</v>
      </c>
      <c r="CH10" s="233">
        <v>0</v>
      </c>
      <c r="CI10" s="232">
        <v>0</v>
      </c>
      <c r="CJ10" s="211" t="s">
        <v>466</v>
      </c>
    </row>
    <row r="11" spans="1:88" s="201" customFormat="1" ht="12" customHeight="1">
      <c r="A11" s="200" t="s">
        <v>461</v>
      </c>
      <c r="B11" s="214" t="s">
        <v>471</v>
      </c>
      <c r="C11" s="200" t="s">
        <v>472</v>
      </c>
      <c r="D11" s="232">
        <f>SUM(Y11,AT11,BO11)</f>
        <v>8239</v>
      </c>
      <c r="E11" s="232">
        <f>SUM(Z11,AU11,BP11)</f>
        <v>4424</v>
      </c>
      <c r="F11" s="232">
        <f>SUM(AA11,AV11,BQ11)</f>
        <v>13</v>
      </c>
      <c r="G11" s="232">
        <f>SUM(AB11,AW11,BR11)</f>
        <v>0</v>
      </c>
      <c r="H11" s="232">
        <f>SUM(AC11,AX11,BS11)</f>
        <v>879</v>
      </c>
      <c r="I11" s="232">
        <f>SUM(AD11,AY11,BT11)</f>
        <v>895</v>
      </c>
      <c r="J11" s="232">
        <f>SUM(AE11,AZ11,BU11)</f>
        <v>279</v>
      </c>
      <c r="K11" s="232">
        <f>SUM(AF11,BA11,BV11)</f>
        <v>0</v>
      </c>
      <c r="L11" s="232">
        <f>SUM(AG11,BB11,BW11)</f>
        <v>0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1048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18</v>
      </c>
      <c r="X11" s="232">
        <f>SUM(AS11,BN11,CI11)</f>
        <v>683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465</v>
      </c>
      <c r="AK11" s="233" t="s">
        <v>465</v>
      </c>
      <c r="AL11" s="233" t="s">
        <v>465</v>
      </c>
      <c r="AM11" s="233" t="s">
        <v>465</v>
      </c>
      <c r="AN11" s="233" t="s">
        <v>465</v>
      </c>
      <c r="AO11" s="233" t="s">
        <v>465</v>
      </c>
      <c r="AP11" s="233" t="s">
        <v>465</v>
      </c>
      <c r="AQ11" s="233" t="s">
        <v>465</v>
      </c>
      <c r="AR11" s="232">
        <v>0</v>
      </c>
      <c r="AS11" s="232">
        <v>0</v>
      </c>
      <c r="AT11" s="232">
        <f>'施設資源化量内訳'!D11</f>
        <v>2995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827</v>
      </c>
      <c r="AY11" s="232">
        <f>'施設資源化量内訳'!I11</f>
        <v>823</v>
      </c>
      <c r="AZ11" s="232">
        <f>'施設資源化量内訳'!J11</f>
        <v>279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1048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18</v>
      </c>
      <c r="BN11" s="232">
        <f>'施設資源化量内訳'!X11</f>
        <v>0</v>
      </c>
      <c r="BO11" s="232">
        <f>SUM(BP11:CI11)</f>
        <v>5244</v>
      </c>
      <c r="BP11" s="232">
        <v>4424</v>
      </c>
      <c r="BQ11" s="232">
        <v>13</v>
      </c>
      <c r="BR11" s="232">
        <v>0</v>
      </c>
      <c r="BS11" s="232">
        <v>52</v>
      </c>
      <c r="BT11" s="232">
        <v>72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465</v>
      </c>
      <c r="CA11" s="233" t="s">
        <v>465</v>
      </c>
      <c r="CB11" s="233" t="s">
        <v>465</v>
      </c>
      <c r="CC11" s="233" t="s">
        <v>465</v>
      </c>
      <c r="CD11" s="233" t="s">
        <v>465</v>
      </c>
      <c r="CE11" s="233" t="s">
        <v>465</v>
      </c>
      <c r="CF11" s="233" t="s">
        <v>465</v>
      </c>
      <c r="CG11" s="233" t="s">
        <v>465</v>
      </c>
      <c r="CH11" s="233">
        <v>0</v>
      </c>
      <c r="CI11" s="232">
        <v>683</v>
      </c>
      <c r="CJ11" s="211" t="s">
        <v>466</v>
      </c>
    </row>
    <row r="12" spans="1:88" s="201" customFormat="1" ht="12" customHeight="1">
      <c r="A12" s="202" t="s">
        <v>461</v>
      </c>
      <c r="B12" s="203" t="s">
        <v>473</v>
      </c>
      <c r="C12" s="202" t="s">
        <v>474</v>
      </c>
      <c r="D12" s="234">
        <f>SUM(Y12,AT12,BO12)</f>
        <v>2622</v>
      </c>
      <c r="E12" s="234">
        <f>SUM(Z12,AU12,BP12)</f>
        <v>1315</v>
      </c>
      <c r="F12" s="234">
        <f>SUM(AA12,AV12,BQ12)</f>
        <v>27</v>
      </c>
      <c r="G12" s="234">
        <f>SUM(AB12,AW12,BR12)</f>
        <v>0</v>
      </c>
      <c r="H12" s="234">
        <f>SUM(AC12,AX12,BS12)</f>
        <v>386</v>
      </c>
      <c r="I12" s="234">
        <f>SUM(AD12,AY12,BT12)</f>
        <v>535</v>
      </c>
      <c r="J12" s="234">
        <f>SUM(AE12,AZ12,BU12)</f>
        <v>137</v>
      </c>
      <c r="K12" s="234">
        <f>SUM(AF12,BA12,BV12)</f>
        <v>0</v>
      </c>
      <c r="L12" s="234">
        <f>SUM(AG12,BB12,BW12)</f>
        <v>1</v>
      </c>
      <c r="M12" s="234">
        <f>SUM(AH12,BC12,BX12)</f>
        <v>1</v>
      </c>
      <c r="N12" s="234">
        <f>SUM(AI12,BD12,BY12)</f>
        <v>21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199</v>
      </c>
      <c r="Y12" s="234">
        <f>SUM(Z12:AS12)</f>
        <v>668</v>
      </c>
      <c r="Z12" s="234">
        <v>1</v>
      </c>
      <c r="AA12" s="234">
        <v>18</v>
      </c>
      <c r="AB12" s="234">
        <v>0</v>
      </c>
      <c r="AC12" s="234">
        <v>154</v>
      </c>
      <c r="AD12" s="234">
        <v>494</v>
      </c>
      <c r="AE12" s="234">
        <v>0</v>
      </c>
      <c r="AF12" s="234">
        <v>0</v>
      </c>
      <c r="AG12" s="234">
        <v>1</v>
      </c>
      <c r="AH12" s="234">
        <v>0</v>
      </c>
      <c r="AI12" s="234">
        <v>0</v>
      </c>
      <c r="AJ12" s="234" t="s">
        <v>465</v>
      </c>
      <c r="AK12" s="234" t="s">
        <v>465</v>
      </c>
      <c r="AL12" s="234" t="s">
        <v>465</v>
      </c>
      <c r="AM12" s="234" t="s">
        <v>465</v>
      </c>
      <c r="AN12" s="234" t="s">
        <v>465</v>
      </c>
      <c r="AO12" s="234" t="s">
        <v>465</v>
      </c>
      <c r="AP12" s="234" t="s">
        <v>465</v>
      </c>
      <c r="AQ12" s="234" t="s">
        <v>465</v>
      </c>
      <c r="AR12" s="234">
        <v>0</v>
      </c>
      <c r="AS12" s="234">
        <v>0</v>
      </c>
      <c r="AT12" s="234">
        <f>'施設資源化量内訳'!D12</f>
        <v>534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199</v>
      </c>
      <c r="AY12" s="234">
        <f>'施設資源化量内訳'!I12</f>
        <v>0</v>
      </c>
      <c r="AZ12" s="234">
        <f>'施設資源化量内訳'!J12</f>
        <v>136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199</v>
      </c>
      <c r="BO12" s="234">
        <f>SUM(BP12:CI12)</f>
        <v>1420</v>
      </c>
      <c r="BP12" s="234">
        <v>1314</v>
      </c>
      <c r="BQ12" s="234">
        <v>9</v>
      </c>
      <c r="BR12" s="234">
        <v>0</v>
      </c>
      <c r="BS12" s="234">
        <v>33</v>
      </c>
      <c r="BT12" s="234">
        <v>41</v>
      </c>
      <c r="BU12" s="234">
        <v>1</v>
      </c>
      <c r="BV12" s="234">
        <v>0</v>
      </c>
      <c r="BW12" s="234">
        <v>0</v>
      </c>
      <c r="BX12" s="234">
        <v>1</v>
      </c>
      <c r="BY12" s="234">
        <v>21</v>
      </c>
      <c r="BZ12" s="234" t="s">
        <v>465</v>
      </c>
      <c r="CA12" s="234" t="s">
        <v>465</v>
      </c>
      <c r="CB12" s="234" t="s">
        <v>465</v>
      </c>
      <c r="CC12" s="234" t="s">
        <v>465</v>
      </c>
      <c r="CD12" s="234" t="s">
        <v>465</v>
      </c>
      <c r="CE12" s="234" t="s">
        <v>465</v>
      </c>
      <c r="CF12" s="234" t="s">
        <v>465</v>
      </c>
      <c r="CG12" s="234" t="s">
        <v>465</v>
      </c>
      <c r="CH12" s="234">
        <v>0</v>
      </c>
      <c r="CI12" s="234">
        <v>0</v>
      </c>
      <c r="CJ12" s="289" t="s">
        <v>466</v>
      </c>
    </row>
    <row r="13" spans="1:88" s="201" customFormat="1" ht="12" customHeight="1">
      <c r="A13" s="202" t="s">
        <v>461</v>
      </c>
      <c r="B13" s="203" t="s">
        <v>475</v>
      </c>
      <c r="C13" s="202" t="s">
        <v>476</v>
      </c>
      <c r="D13" s="234">
        <f>SUM(Y13,AT13,BO13)</f>
        <v>1832</v>
      </c>
      <c r="E13" s="234">
        <f>SUM(Z13,AU13,BP13)</f>
        <v>846</v>
      </c>
      <c r="F13" s="234">
        <f>SUM(AA13,AV13,BQ13)</f>
        <v>0</v>
      </c>
      <c r="G13" s="234">
        <f>SUM(AB13,AW13,BR13)</f>
        <v>0</v>
      </c>
      <c r="H13" s="234">
        <f>SUM(AC13,AX13,BS13)</f>
        <v>336</v>
      </c>
      <c r="I13" s="234">
        <f>SUM(AD13,AY13,BT13)</f>
        <v>282</v>
      </c>
      <c r="J13" s="234">
        <f>SUM(AE13,AZ13,BU13)</f>
        <v>88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53</v>
      </c>
      <c r="O13" s="234">
        <f>SUM(AJ13,BE13,BZ13)</f>
        <v>0</v>
      </c>
      <c r="P13" s="234">
        <f>SUM(AK13,BF13,CA13)</f>
        <v>0</v>
      </c>
      <c r="Q13" s="234">
        <f>SUM(AL13,BG13,CB13)</f>
        <v>215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12</v>
      </c>
      <c r="Y13" s="234">
        <f>SUM(Z13:AS13)</f>
        <v>465</v>
      </c>
      <c r="Z13" s="234">
        <v>55</v>
      </c>
      <c r="AA13" s="234">
        <v>0</v>
      </c>
      <c r="AB13" s="234">
        <v>0</v>
      </c>
      <c r="AC13" s="234">
        <v>116</v>
      </c>
      <c r="AD13" s="234">
        <v>282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465</v>
      </c>
      <c r="AK13" s="234" t="s">
        <v>465</v>
      </c>
      <c r="AL13" s="234" t="s">
        <v>465</v>
      </c>
      <c r="AM13" s="234" t="s">
        <v>465</v>
      </c>
      <c r="AN13" s="234" t="s">
        <v>465</v>
      </c>
      <c r="AO13" s="234" t="s">
        <v>465</v>
      </c>
      <c r="AP13" s="234" t="s">
        <v>465</v>
      </c>
      <c r="AQ13" s="234" t="s">
        <v>465</v>
      </c>
      <c r="AR13" s="234">
        <v>0</v>
      </c>
      <c r="AS13" s="234">
        <v>12</v>
      </c>
      <c r="AT13" s="234">
        <f>'施設資源化量内訳'!D13</f>
        <v>523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220</v>
      </c>
      <c r="AY13" s="234">
        <f>'施設資源化量内訳'!I13</f>
        <v>0</v>
      </c>
      <c r="AZ13" s="234">
        <f>'施設資源化量内訳'!J13</f>
        <v>88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215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844</v>
      </c>
      <c r="BP13" s="234">
        <v>791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53</v>
      </c>
      <c r="BZ13" s="234" t="s">
        <v>465</v>
      </c>
      <c r="CA13" s="234" t="s">
        <v>465</v>
      </c>
      <c r="CB13" s="234" t="s">
        <v>465</v>
      </c>
      <c r="CC13" s="234" t="s">
        <v>465</v>
      </c>
      <c r="CD13" s="234" t="s">
        <v>465</v>
      </c>
      <c r="CE13" s="234" t="s">
        <v>465</v>
      </c>
      <c r="CF13" s="234" t="s">
        <v>465</v>
      </c>
      <c r="CG13" s="234" t="s">
        <v>465</v>
      </c>
      <c r="CH13" s="234">
        <v>0</v>
      </c>
      <c r="CI13" s="234">
        <v>0</v>
      </c>
      <c r="CJ13" s="289" t="s">
        <v>466</v>
      </c>
    </row>
    <row r="14" spans="1:88" s="201" customFormat="1" ht="12" customHeight="1">
      <c r="A14" s="202" t="s">
        <v>461</v>
      </c>
      <c r="B14" s="203" t="s">
        <v>477</v>
      </c>
      <c r="C14" s="202" t="s">
        <v>478</v>
      </c>
      <c r="D14" s="234">
        <f>SUM(Y14,AT14,BO14)</f>
        <v>2638</v>
      </c>
      <c r="E14" s="234">
        <f>SUM(Z14,AU14,BP14)</f>
        <v>1485</v>
      </c>
      <c r="F14" s="234">
        <f>SUM(AA14,AV14,BQ14)</f>
        <v>3</v>
      </c>
      <c r="G14" s="234">
        <f>SUM(AB14,AW14,BR14)</f>
        <v>0</v>
      </c>
      <c r="H14" s="234">
        <f>SUM(AC14,AX14,BS14)</f>
        <v>183</v>
      </c>
      <c r="I14" s="234">
        <f>SUM(AD14,AY14,BT14)</f>
        <v>388</v>
      </c>
      <c r="J14" s="234">
        <f>SUM(AE14,AZ14,BU14)</f>
        <v>63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74</v>
      </c>
      <c r="O14" s="234">
        <f>SUM(AJ14,BE14,BZ14)</f>
        <v>392</v>
      </c>
      <c r="P14" s="234">
        <f>SUM(AK14,BF14,CA14)</f>
        <v>28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5</v>
      </c>
      <c r="X14" s="234">
        <f>SUM(AS14,BN14,CI14)</f>
        <v>17</v>
      </c>
      <c r="Y14" s="234">
        <f>SUM(Z14:AS14)</f>
        <v>928</v>
      </c>
      <c r="Z14" s="234">
        <v>531</v>
      </c>
      <c r="AA14" s="234">
        <v>1</v>
      </c>
      <c r="AB14" s="234">
        <v>0</v>
      </c>
      <c r="AC14" s="234">
        <v>0</v>
      </c>
      <c r="AD14" s="234">
        <v>352</v>
      </c>
      <c r="AE14" s="234">
        <v>0</v>
      </c>
      <c r="AF14" s="234">
        <v>0</v>
      </c>
      <c r="AG14" s="234">
        <v>0</v>
      </c>
      <c r="AH14" s="234">
        <v>0</v>
      </c>
      <c r="AI14" s="234">
        <v>44</v>
      </c>
      <c r="AJ14" s="234" t="s">
        <v>465</v>
      </c>
      <c r="AK14" s="234" t="s">
        <v>465</v>
      </c>
      <c r="AL14" s="234" t="s">
        <v>465</v>
      </c>
      <c r="AM14" s="234" t="s">
        <v>465</v>
      </c>
      <c r="AN14" s="234" t="s">
        <v>465</v>
      </c>
      <c r="AO14" s="234" t="s">
        <v>465</v>
      </c>
      <c r="AP14" s="234" t="s">
        <v>465</v>
      </c>
      <c r="AQ14" s="234" t="s">
        <v>465</v>
      </c>
      <c r="AR14" s="234">
        <v>0</v>
      </c>
      <c r="AS14" s="234">
        <v>0</v>
      </c>
      <c r="AT14" s="234">
        <f>'施設資源化量内訳'!D14</f>
        <v>683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178</v>
      </c>
      <c r="AY14" s="234">
        <f>'施設資源化量内訳'!I14</f>
        <v>0</v>
      </c>
      <c r="AZ14" s="234">
        <f>'施設資源化量内訳'!J14</f>
        <v>63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392</v>
      </c>
      <c r="BF14" s="234">
        <f>'施設資源化量内訳'!P14</f>
        <v>28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5</v>
      </c>
      <c r="BN14" s="234">
        <f>'施設資源化量内訳'!X14</f>
        <v>17</v>
      </c>
      <c r="BO14" s="234">
        <f>SUM(BP14:CI14)</f>
        <v>1027</v>
      </c>
      <c r="BP14" s="234">
        <v>954</v>
      </c>
      <c r="BQ14" s="234">
        <v>2</v>
      </c>
      <c r="BR14" s="234">
        <v>0</v>
      </c>
      <c r="BS14" s="234">
        <v>5</v>
      </c>
      <c r="BT14" s="234">
        <v>36</v>
      </c>
      <c r="BU14" s="234">
        <v>0</v>
      </c>
      <c r="BV14" s="234">
        <v>0</v>
      </c>
      <c r="BW14" s="234">
        <v>0</v>
      </c>
      <c r="BX14" s="234">
        <v>0</v>
      </c>
      <c r="BY14" s="234">
        <v>30</v>
      </c>
      <c r="BZ14" s="234" t="s">
        <v>465</v>
      </c>
      <c r="CA14" s="234" t="s">
        <v>465</v>
      </c>
      <c r="CB14" s="234" t="s">
        <v>465</v>
      </c>
      <c r="CC14" s="234" t="s">
        <v>465</v>
      </c>
      <c r="CD14" s="234" t="s">
        <v>465</v>
      </c>
      <c r="CE14" s="234" t="s">
        <v>465</v>
      </c>
      <c r="CF14" s="234" t="s">
        <v>465</v>
      </c>
      <c r="CG14" s="234" t="s">
        <v>465</v>
      </c>
      <c r="CH14" s="234">
        <v>0</v>
      </c>
      <c r="CI14" s="234">
        <v>0</v>
      </c>
      <c r="CJ14" s="289" t="s">
        <v>479</v>
      </c>
    </row>
    <row r="15" spans="1:88" s="201" customFormat="1" ht="12" customHeight="1">
      <c r="A15" s="202" t="s">
        <v>461</v>
      </c>
      <c r="B15" s="203" t="s">
        <v>480</v>
      </c>
      <c r="C15" s="202" t="s">
        <v>481</v>
      </c>
      <c r="D15" s="234">
        <f>SUM(Y15,AT15,BO15)</f>
        <v>1270</v>
      </c>
      <c r="E15" s="234">
        <f>SUM(Z15,AU15,BP15)</f>
        <v>834</v>
      </c>
      <c r="F15" s="234">
        <f>SUM(AA15,AV15,BQ15)</f>
        <v>0</v>
      </c>
      <c r="G15" s="234">
        <f>SUM(AB15,AW15,BR15)</f>
        <v>0</v>
      </c>
      <c r="H15" s="234">
        <f>SUM(AC15,AX15,BS15)</f>
        <v>179</v>
      </c>
      <c r="I15" s="234">
        <f>SUM(AD15,AY15,BT15)</f>
        <v>181</v>
      </c>
      <c r="J15" s="234">
        <f>SUM(AE15,AZ15,BU15)</f>
        <v>48</v>
      </c>
      <c r="K15" s="234">
        <f>SUM(AF15,BA15,BV15)</f>
        <v>0</v>
      </c>
      <c r="L15" s="234">
        <f>SUM(AG15,BB15,BW15)</f>
        <v>0</v>
      </c>
      <c r="M15" s="234">
        <f>SUM(AH15,BC15,BX15)</f>
        <v>1</v>
      </c>
      <c r="N15" s="234">
        <f>SUM(AI15,BD15,BY15)</f>
        <v>15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5</v>
      </c>
      <c r="X15" s="234">
        <f>SUM(AS15,BN15,CI15)</f>
        <v>7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465</v>
      </c>
      <c r="AK15" s="234" t="s">
        <v>465</v>
      </c>
      <c r="AL15" s="234" t="s">
        <v>465</v>
      </c>
      <c r="AM15" s="234" t="s">
        <v>465</v>
      </c>
      <c r="AN15" s="234" t="s">
        <v>465</v>
      </c>
      <c r="AO15" s="234" t="s">
        <v>465</v>
      </c>
      <c r="AP15" s="234" t="s">
        <v>465</v>
      </c>
      <c r="AQ15" s="234" t="s">
        <v>465</v>
      </c>
      <c r="AR15" s="234">
        <v>0</v>
      </c>
      <c r="AS15" s="234">
        <v>0</v>
      </c>
      <c r="AT15" s="234">
        <f>'施設資源化量内訳'!D15</f>
        <v>380</v>
      </c>
      <c r="AU15" s="234">
        <f>'施設資源化量内訳'!E15</f>
        <v>36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179</v>
      </c>
      <c r="AY15" s="234">
        <f>'施設資源化量内訳'!I15</f>
        <v>105</v>
      </c>
      <c r="AZ15" s="234">
        <f>'施設資源化量内訳'!J15</f>
        <v>48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5</v>
      </c>
      <c r="BN15" s="234">
        <f>'施設資源化量内訳'!X15</f>
        <v>7</v>
      </c>
      <c r="BO15" s="234">
        <f>SUM(BP15:CI15)</f>
        <v>890</v>
      </c>
      <c r="BP15" s="234">
        <v>798</v>
      </c>
      <c r="BQ15" s="234">
        <v>0</v>
      </c>
      <c r="BR15" s="234">
        <v>0</v>
      </c>
      <c r="BS15" s="234">
        <v>0</v>
      </c>
      <c r="BT15" s="234">
        <v>76</v>
      </c>
      <c r="BU15" s="234">
        <v>0</v>
      </c>
      <c r="BV15" s="234">
        <v>0</v>
      </c>
      <c r="BW15" s="234">
        <v>0</v>
      </c>
      <c r="BX15" s="234">
        <v>1</v>
      </c>
      <c r="BY15" s="234">
        <v>15</v>
      </c>
      <c r="BZ15" s="234" t="s">
        <v>465</v>
      </c>
      <c r="CA15" s="234" t="s">
        <v>465</v>
      </c>
      <c r="CB15" s="234" t="s">
        <v>465</v>
      </c>
      <c r="CC15" s="234" t="s">
        <v>465</v>
      </c>
      <c r="CD15" s="234" t="s">
        <v>465</v>
      </c>
      <c r="CE15" s="234" t="s">
        <v>465</v>
      </c>
      <c r="CF15" s="234" t="s">
        <v>465</v>
      </c>
      <c r="CG15" s="234" t="s">
        <v>465</v>
      </c>
      <c r="CH15" s="234">
        <v>0</v>
      </c>
      <c r="CI15" s="234">
        <v>0</v>
      </c>
      <c r="CJ15" s="289" t="s">
        <v>466</v>
      </c>
    </row>
    <row r="16" spans="1:88" s="201" customFormat="1" ht="12" customHeight="1">
      <c r="A16" s="202" t="s">
        <v>461</v>
      </c>
      <c r="B16" s="203" t="s">
        <v>482</v>
      </c>
      <c r="C16" s="202" t="s">
        <v>483</v>
      </c>
      <c r="D16" s="234">
        <f>SUM(Y16,AT16,BO16)</f>
        <v>2123</v>
      </c>
      <c r="E16" s="234">
        <f>SUM(Z16,AU16,BP16)</f>
        <v>996</v>
      </c>
      <c r="F16" s="234">
        <f>SUM(AA16,AV16,BQ16)</f>
        <v>0</v>
      </c>
      <c r="G16" s="234">
        <f>SUM(AB16,AW16,BR16)</f>
        <v>0</v>
      </c>
      <c r="H16" s="234">
        <f>SUM(AC16,AX16,BS16)</f>
        <v>322</v>
      </c>
      <c r="I16" s="234">
        <f>SUM(AD16,AY16,BT16)</f>
        <v>269</v>
      </c>
      <c r="J16" s="234">
        <f>SUM(AE16,AZ16,BU16)</f>
        <v>44</v>
      </c>
      <c r="K16" s="234">
        <f>SUM(AF16,BA16,BV16)</f>
        <v>84</v>
      </c>
      <c r="L16" s="234">
        <f>SUM(AG16,BB16,BW16)</f>
        <v>0</v>
      </c>
      <c r="M16" s="234">
        <f>SUM(AH16,BC16,BX16)</f>
        <v>0</v>
      </c>
      <c r="N16" s="234">
        <f>SUM(AI16,BD16,BY16)</f>
        <v>62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346</v>
      </c>
      <c r="Y16" s="234">
        <f>SUM(Z16:AS16)</f>
        <v>767</v>
      </c>
      <c r="Z16" s="234">
        <v>384</v>
      </c>
      <c r="AA16" s="234">
        <v>0</v>
      </c>
      <c r="AB16" s="234">
        <v>0</v>
      </c>
      <c r="AC16" s="234">
        <v>77</v>
      </c>
      <c r="AD16" s="234">
        <v>244</v>
      </c>
      <c r="AE16" s="234">
        <v>0</v>
      </c>
      <c r="AF16" s="234">
        <v>0</v>
      </c>
      <c r="AG16" s="234">
        <v>0</v>
      </c>
      <c r="AH16" s="234">
        <v>0</v>
      </c>
      <c r="AI16" s="234">
        <v>62</v>
      </c>
      <c r="AJ16" s="234" t="s">
        <v>465</v>
      </c>
      <c r="AK16" s="234" t="s">
        <v>465</v>
      </c>
      <c r="AL16" s="234" t="s">
        <v>465</v>
      </c>
      <c r="AM16" s="234" t="s">
        <v>465</v>
      </c>
      <c r="AN16" s="234" t="s">
        <v>465</v>
      </c>
      <c r="AO16" s="234" t="s">
        <v>465</v>
      </c>
      <c r="AP16" s="234" t="s">
        <v>465</v>
      </c>
      <c r="AQ16" s="234" t="s">
        <v>465</v>
      </c>
      <c r="AR16" s="234">
        <v>0</v>
      </c>
      <c r="AS16" s="234">
        <v>0</v>
      </c>
      <c r="AT16" s="234">
        <f>'施設資源化量内訳'!D16</f>
        <v>559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85</v>
      </c>
      <c r="AY16" s="234">
        <f>'施設資源化量内訳'!I16</f>
        <v>0</v>
      </c>
      <c r="AZ16" s="234">
        <f>'施設資源化量内訳'!J16</f>
        <v>44</v>
      </c>
      <c r="BA16" s="234">
        <f>'施設資源化量内訳'!K16</f>
        <v>84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346</v>
      </c>
      <c r="BO16" s="234">
        <f>SUM(BP16:CI16)</f>
        <v>797</v>
      </c>
      <c r="BP16" s="234">
        <v>612</v>
      </c>
      <c r="BQ16" s="234">
        <v>0</v>
      </c>
      <c r="BR16" s="234">
        <v>0</v>
      </c>
      <c r="BS16" s="234">
        <v>160</v>
      </c>
      <c r="BT16" s="234">
        <v>25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465</v>
      </c>
      <c r="CA16" s="234" t="s">
        <v>465</v>
      </c>
      <c r="CB16" s="234" t="s">
        <v>465</v>
      </c>
      <c r="CC16" s="234" t="s">
        <v>465</v>
      </c>
      <c r="CD16" s="234" t="s">
        <v>465</v>
      </c>
      <c r="CE16" s="234" t="s">
        <v>465</v>
      </c>
      <c r="CF16" s="234" t="s">
        <v>465</v>
      </c>
      <c r="CG16" s="234" t="s">
        <v>465</v>
      </c>
      <c r="CH16" s="234">
        <v>0</v>
      </c>
      <c r="CI16" s="234">
        <v>0</v>
      </c>
      <c r="CJ16" s="289" t="s">
        <v>479</v>
      </c>
    </row>
    <row r="17" spans="1:88" s="201" customFormat="1" ht="12" customHeight="1">
      <c r="A17" s="202" t="s">
        <v>461</v>
      </c>
      <c r="B17" s="203" t="s">
        <v>484</v>
      </c>
      <c r="C17" s="202" t="s">
        <v>485</v>
      </c>
      <c r="D17" s="234">
        <f>SUM(Y17,AT17,BO17)</f>
        <v>2554</v>
      </c>
      <c r="E17" s="234">
        <f>SUM(Z17,AU17,BP17)</f>
        <v>1554</v>
      </c>
      <c r="F17" s="234">
        <f>SUM(AA17,AV17,BQ17)</f>
        <v>0</v>
      </c>
      <c r="G17" s="234">
        <f>SUM(AB17,AW17,BR17)</f>
        <v>0</v>
      </c>
      <c r="H17" s="234">
        <f>SUM(AC17,AX17,BS17)</f>
        <v>423</v>
      </c>
      <c r="I17" s="234">
        <f>SUM(AD17,AY17,BT17)</f>
        <v>374</v>
      </c>
      <c r="J17" s="234">
        <f>SUM(AE17,AZ17,BU17)</f>
        <v>118</v>
      </c>
      <c r="K17" s="234">
        <f>SUM(AF17,BA17,BV17)</f>
        <v>0</v>
      </c>
      <c r="L17" s="234">
        <f>SUM(AG17,BB17,BW17)</f>
        <v>0</v>
      </c>
      <c r="M17" s="234">
        <f>SUM(AH17,BC17,BX17)</f>
        <v>0</v>
      </c>
      <c r="N17" s="234">
        <f>SUM(AI17,BD17,BY17)</f>
        <v>59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12</v>
      </c>
      <c r="X17" s="234">
        <f>SUM(AS17,BN17,CI17)</f>
        <v>14</v>
      </c>
      <c r="Y17" s="234">
        <f>SUM(Z17:AS17)</f>
        <v>78</v>
      </c>
      <c r="Z17" s="234">
        <v>78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465</v>
      </c>
      <c r="AK17" s="234" t="s">
        <v>465</v>
      </c>
      <c r="AL17" s="234" t="s">
        <v>465</v>
      </c>
      <c r="AM17" s="234" t="s">
        <v>465</v>
      </c>
      <c r="AN17" s="234" t="s">
        <v>465</v>
      </c>
      <c r="AO17" s="234" t="s">
        <v>465</v>
      </c>
      <c r="AP17" s="234" t="s">
        <v>465</v>
      </c>
      <c r="AQ17" s="234" t="s">
        <v>465</v>
      </c>
      <c r="AR17" s="234">
        <v>0</v>
      </c>
      <c r="AS17" s="234">
        <v>0</v>
      </c>
      <c r="AT17" s="234">
        <f>'施設資源化量内訳'!D17</f>
        <v>821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417</v>
      </c>
      <c r="AY17" s="234">
        <f>'施設資源化量内訳'!I17</f>
        <v>260</v>
      </c>
      <c r="AZ17" s="234">
        <f>'施設資源化量内訳'!J17</f>
        <v>118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12</v>
      </c>
      <c r="BN17" s="234">
        <f>'施設資源化量内訳'!X17</f>
        <v>14</v>
      </c>
      <c r="BO17" s="234">
        <f>SUM(BP17:CI17)</f>
        <v>1655</v>
      </c>
      <c r="BP17" s="234">
        <v>1476</v>
      </c>
      <c r="BQ17" s="234">
        <v>0</v>
      </c>
      <c r="BR17" s="234">
        <v>0</v>
      </c>
      <c r="BS17" s="234">
        <v>6</v>
      </c>
      <c r="BT17" s="234">
        <v>114</v>
      </c>
      <c r="BU17" s="234">
        <v>0</v>
      </c>
      <c r="BV17" s="234">
        <v>0</v>
      </c>
      <c r="BW17" s="234">
        <v>0</v>
      </c>
      <c r="BX17" s="234">
        <v>0</v>
      </c>
      <c r="BY17" s="234">
        <v>59</v>
      </c>
      <c r="BZ17" s="234" t="s">
        <v>465</v>
      </c>
      <c r="CA17" s="234" t="s">
        <v>465</v>
      </c>
      <c r="CB17" s="234" t="s">
        <v>465</v>
      </c>
      <c r="CC17" s="234" t="s">
        <v>465</v>
      </c>
      <c r="CD17" s="234" t="s">
        <v>465</v>
      </c>
      <c r="CE17" s="234" t="s">
        <v>465</v>
      </c>
      <c r="CF17" s="234" t="s">
        <v>465</v>
      </c>
      <c r="CG17" s="234" t="s">
        <v>465</v>
      </c>
      <c r="CH17" s="234">
        <v>0</v>
      </c>
      <c r="CI17" s="234">
        <v>0</v>
      </c>
      <c r="CJ17" s="289" t="s">
        <v>466</v>
      </c>
    </row>
    <row r="18" spans="1:88" s="201" customFormat="1" ht="12" customHeight="1">
      <c r="A18" s="202" t="s">
        <v>461</v>
      </c>
      <c r="B18" s="203" t="s">
        <v>486</v>
      </c>
      <c r="C18" s="202" t="s">
        <v>487</v>
      </c>
      <c r="D18" s="234">
        <f>SUM(Y18,AT18,BO18)</f>
        <v>1687</v>
      </c>
      <c r="E18" s="234">
        <f>SUM(Z18,AU18,BP18)</f>
        <v>956</v>
      </c>
      <c r="F18" s="234">
        <f>SUM(AA18,AV18,BQ18)</f>
        <v>1</v>
      </c>
      <c r="G18" s="234">
        <f>SUM(AB18,AW18,BR18)</f>
        <v>156</v>
      </c>
      <c r="H18" s="234">
        <f>SUM(AC18,AX18,BS18)</f>
        <v>173</v>
      </c>
      <c r="I18" s="234">
        <f>SUM(AD18,AY18,BT18)</f>
        <v>275</v>
      </c>
      <c r="J18" s="234">
        <f>SUM(AE18,AZ18,BU18)</f>
        <v>91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13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9</v>
      </c>
      <c r="X18" s="234">
        <f>SUM(AS18,BN18,CI18)</f>
        <v>13</v>
      </c>
      <c r="Y18" s="234">
        <f>SUM(Z18:AS18)</f>
        <v>89</v>
      </c>
      <c r="Z18" s="234">
        <v>89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465</v>
      </c>
      <c r="AK18" s="234" t="s">
        <v>465</v>
      </c>
      <c r="AL18" s="234" t="s">
        <v>465</v>
      </c>
      <c r="AM18" s="234" t="s">
        <v>465</v>
      </c>
      <c r="AN18" s="234" t="s">
        <v>465</v>
      </c>
      <c r="AO18" s="234" t="s">
        <v>465</v>
      </c>
      <c r="AP18" s="234" t="s">
        <v>465</v>
      </c>
      <c r="AQ18" s="234" t="s">
        <v>465</v>
      </c>
      <c r="AR18" s="234">
        <v>0</v>
      </c>
      <c r="AS18" s="234">
        <v>0</v>
      </c>
      <c r="AT18" s="234">
        <f>'施設資源化量内訳'!D18</f>
        <v>621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156</v>
      </c>
      <c r="AX18" s="234">
        <f>'施設資源化量内訳'!H18</f>
        <v>170</v>
      </c>
      <c r="AY18" s="234">
        <f>'施設資源化量内訳'!I18</f>
        <v>183</v>
      </c>
      <c r="AZ18" s="234">
        <f>'施設資源化量内訳'!J18</f>
        <v>90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9</v>
      </c>
      <c r="BN18" s="234">
        <f>'施設資源化量内訳'!X18</f>
        <v>13</v>
      </c>
      <c r="BO18" s="234">
        <f>SUM(BP18:CI18)</f>
        <v>977</v>
      </c>
      <c r="BP18" s="234">
        <v>867</v>
      </c>
      <c r="BQ18" s="234">
        <v>1</v>
      </c>
      <c r="BR18" s="234">
        <v>0</v>
      </c>
      <c r="BS18" s="234">
        <v>3</v>
      </c>
      <c r="BT18" s="234">
        <v>92</v>
      </c>
      <c r="BU18" s="234">
        <v>1</v>
      </c>
      <c r="BV18" s="234">
        <v>0</v>
      </c>
      <c r="BW18" s="234">
        <v>0</v>
      </c>
      <c r="BX18" s="234">
        <v>0</v>
      </c>
      <c r="BY18" s="234">
        <v>13</v>
      </c>
      <c r="BZ18" s="234" t="s">
        <v>465</v>
      </c>
      <c r="CA18" s="234" t="s">
        <v>465</v>
      </c>
      <c r="CB18" s="234" t="s">
        <v>465</v>
      </c>
      <c r="CC18" s="234" t="s">
        <v>465</v>
      </c>
      <c r="CD18" s="234" t="s">
        <v>465</v>
      </c>
      <c r="CE18" s="234" t="s">
        <v>465</v>
      </c>
      <c r="CF18" s="234" t="s">
        <v>465</v>
      </c>
      <c r="CG18" s="234" t="s">
        <v>465</v>
      </c>
      <c r="CH18" s="234">
        <v>0</v>
      </c>
      <c r="CI18" s="234">
        <v>0</v>
      </c>
      <c r="CJ18" s="289" t="s">
        <v>479</v>
      </c>
    </row>
    <row r="19" spans="1:88" s="201" customFormat="1" ht="12" customHeight="1">
      <c r="A19" s="202" t="s">
        <v>461</v>
      </c>
      <c r="B19" s="203" t="s">
        <v>488</v>
      </c>
      <c r="C19" s="202" t="s">
        <v>489</v>
      </c>
      <c r="D19" s="234">
        <f>SUM(Y19,AT19,BO19)</f>
        <v>884</v>
      </c>
      <c r="E19" s="234">
        <f>SUM(Z19,AU19,BP19)</f>
        <v>525</v>
      </c>
      <c r="F19" s="234">
        <f>SUM(AA19,AV19,BQ19)</f>
        <v>0</v>
      </c>
      <c r="G19" s="234">
        <f>SUM(AB19,AW19,BR19)</f>
        <v>0</v>
      </c>
      <c r="H19" s="234">
        <f>SUM(AC19,AX19,BS19)</f>
        <v>138</v>
      </c>
      <c r="I19" s="234">
        <f>SUM(AD19,AY19,BT19)</f>
        <v>187</v>
      </c>
      <c r="J19" s="234">
        <f>SUM(AE19,AZ19,BU19)</f>
        <v>25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6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3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465</v>
      </c>
      <c r="AK19" s="234" t="s">
        <v>465</v>
      </c>
      <c r="AL19" s="234" t="s">
        <v>465</v>
      </c>
      <c r="AM19" s="234" t="s">
        <v>465</v>
      </c>
      <c r="AN19" s="234" t="s">
        <v>465</v>
      </c>
      <c r="AO19" s="234" t="s">
        <v>465</v>
      </c>
      <c r="AP19" s="234" t="s">
        <v>465</v>
      </c>
      <c r="AQ19" s="234" t="s">
        <v>465</v>
      </c>
      <c r="AR19" s="234">
        <v>0</v>
      </c>
      <c r="AS19" s="234">
        <v>0</v>
      </c>
      <c r="AT19" s="234">
        <f>'施設資源化量内訳'!D19</f>
        <v>346</v>
      </c>
      <c r="AU19" s="234">
        <f>'施設資源化量内訳'!E19</f>
        <v>47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136</v>
      </c>
      <c r="AY19" s="234">
        <f>'施設資源化量内訳'!I19</f>
        <v>135</v>
      </c>
      <c r="AZ19" s="234">
        <f>'施設資源化量内訳'!J19</f>
        <v>25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3</v>
      </c>
      <c r="BO19" s="234">
        <f>SUM(BP19:CI19)</f>
        <v>538</v>
      </c>
      <c r="BP19" s="234">
        <v>478</v>
      </c>
      <c r="BQ19" s="234">
        <v>0</v>
      </c>
      <c r="BR19" s="234">
        <v>0</v>
      </c>
      <c r="BS19" s="234">
        <v>2</v>
      </c>
      <c r="BT19" s="234">
        <v>52</v>
      </c>
      <c r="BU19" s="234">
        <v>0</v>
      </c>
      <c r="BV19" s="234">
        <v>0</v>
      </c>
      <c r="BW19" s="234">
        <v>0</v>
      </c>
      <c r="BX19" s="234">
        <v>0</v>
      </c>
      <c r="BY19" s="234">
        <v>6</v>
      </c>
      <c r="BZ19" s="234" t="s">
        <v>465</v>
      </c>
      <c r="CA19" s="234" t="s">
        <v>465</v>
      </c>
      <c r="CB19" s="234" t="s">
        <v>465</v>
      </c>
      <c r="CC19" s="234" t="s">
        <v>465</v>
      </c>
      <c r="CD19" s="234" t="s">
        <v>465</v>
      </c>
      <c r="CE19" s="234" t="s">
        <v>465</v>
      </c>
      <c r="CF19" s="234" t="s">
        <v>465</v>
      </c>
      <c r="CG19" s="234" t="s">
        <v>465</v>
      </c>
      <c r="CH19" s="234">
        <v>0</v>
      </c>
      <c r="CI19" s="234">
        <v>0</v>
      </c>
      <c r="CJ19" s="289" t="s">
        <v>466</v>
      </c>
    </row>
    <row r="20" spans="1:88" s="201" customFormat="1" ht="12" customHeight="1">
      <c r="A20" s="202" t="s">
        <v>461</v>
      </c>
      <c r="B20" s="203" t="s">
        <v>490</v>
      </c>
      <c r="C20" s="202" t="s">
        <v>491</v>
      </c>
      <c r="D20" s="234">
        <f>SUM(Y20,AT20,BO20)</f>
        <v>1385</v>
      </c>
      <c r="E20" s="234">
        <f>SUM(Z20,AU20,BP20)</f>
        <v>647</v>
      </c>
      <c r="F20" s="234">
        <f>SUM(AA20,AV20,BQ20)</f>
        <v>1</v>
      </c>
      <c r="G20" s="234">
        <f>SUM(AB20,AW20,BR20)</f>
        <v>6</v>
      </c>
      <c r="H20" s="234">
        <f>SUM(AC20,AX20,BS20)</f>
        <v>154</v>
      </c>
      <c r="I20" s="234">
        <f>SUM(AD20,AY20,BT20)</f>
        <v>298</v>
      </c>
      <c r="J20" s="234">
        <f>SUM(AE20,AZ20,BU20)</f>
        <v>74</v>
      </c>
      <c r="K20" s="234">
        <f>SUM(AF20,BA20,BV20)</f>
        <v>0</v>
      </c>
      <c r="L20" s="234">
        <f>SUM(AG20,BB20,BW20)</f>
        <v>124</v>
      </c>
      <c r="M20" s="234">
        <f>SUM(AH20,BC20,BX20)</f>
        <v>0</v>
      </c>
      <c r="N20" s="234">
        <f>SUM(AI20,BD20,BY20)</f>
        <v>81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465</v>
      </c>
      <c r="AK20" s="234" t="s">
        <v>465</v>
      </c>
      <c r="AL20" s="234" t="s">
        <v>465</v>
      </c>
      <c r="AM20" s="234" t="s">
        <v>465</v>
      </c>
      <c r="AN20" s="234" t="s">
        <v>465</v>
      </c>
      <c r="AO20" s="234" t="s">
        <v>465</v>
      </c>
      <c r="AP20" s="234" t="s">
        <v>465</v>
      </c>
      <c r="AQ20" s="234" t="s">
        <v>465</v>
      </c>
      <c r="AR20" s="234">
        <v>0</v>
      </c>
      <c r="AS20" s="234">
        <v>0</v>
      </c>
      <c r="AT20" s="234">
        <f>'施設資源化量内訳'!D20</f>
        <v>1110</v>
      </c>
      <c r="AU20" s="234">
        <f>'施設資源化量内訳'!E20</f>
        <v>405</v>
      </c>
      <c r="AV20" s="234">
        <f>'施設資源化量内訳'!F20</f>
        <v>1</v>
      </c>
      <c r="AW20" s="234">
        <f>'施設資源化量内訳'!G20</f>
        <v>6</v>
      </c>
      <c r="AX20" s="234">
        <f>'施設資源化量内訳'!H20</f>
        <v>154</v>
      </c>
      <c r="AY20" s="234">
        <f>'施設資源化量内訳'!I20</f>
        <v>265</v>
      </c>
      <c r="AZ20" s="234">
        <f>'施設資源化量内訳'!J20</f>
        <v>74</v>
      </c>
      <c r="BA20" s="234">
        <f>'施設資源化量内訳'!K20</f>
        <v>0</v>
      </c>
      <c r="BB20" s="234">
        <f>'施設資源化量内訳'!L20</f>
        <v>124</v>
      </c>
      <c r="BC20" s="234">
        <f>'施設資源化量内訳'!M20</f>
        <v>0</v>
      </c>
      <c r="BD20" s="234">
        <f>'施設資源化量内訳'!N20</f>
        <v>81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275</v>
      </c>
      <c r="BP20" s="234">
        <v>242</v>
      </c>
      <c r="BQ20" s="234">
        <v>0</v>
      </c>
      <c r="BR20" s="234">
        <v>0</v>
      </c>
      <c r="BS20" s="234">
        <v>0</v>
      </c>
      <c r="BT20" s="234">
        <v>33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465</v>
      </c>
      <c r="CA20" s="234" t="s">
        <v>465</v>
      </c>
      <c r="CB20" s="234" t="s">
        <v>465</v>
      </c>
      <c r="CC20" s="234" t="s">
        <v>465</v>
      </c>
      <c r="CD20" s="234" t="s">
        <v>465</v>
      </c>
      <c r="CE20" s="234" t="s">
        <v>465</v>
      </c>
      <c r="CF20" s="234" t="s">
        <v>465</v>
      </c>
      <c r="CG20" s="234" t="s">
        <v>465</v>
      </c>
      <c r="CH20" s="234">
        <v>0</v>
      </c>
      <c r="CI20" s="234">
        <v>0</v>
      </c>
      <c r="CJ20" s="289" t="s">
        <v>466</v>
      </c>
    </row>
    <row r="21" spans="1:88" s="201" customFormat="1" ht="12" customHeight="1">
      <c r="A21" s="202" t="s">
        <v>461</v>
      </c>
      <c r="B21" s="203" t="s">
        <v>492</v>
      </c>
      <c r="C21" s="202" t="s">
        <v>493</v>
      </c>
      <c r="D21" s="234">
        <f>SUM(Y21,AT21,BO21)</f>
        <v>595</v>
      </c>
      <c r="E21" s="234">
        <f>SUM(Z21,AU21,BP21)</f>
        <v>330</v>
      </c>
      <c r="F21" s="234">
        <f>SUM(AA21,AV21,BQ21)</f>
        <v>2</v>
      </c>
      <c r="G21" s="234">
        <f>SUM(AB21,AW21,BR21)</f>
        <v>0</v>
      </c>
      <c r="H21" s="234">
        <f>SUM(AC21,AX21,BS21)</f>
        <v>91</v>
      </c>
      <c r="I21" s="234">
        <f>SUM(AD21,AY21,BT21)</f>
        <v>120</v>
      </c>
      <c r="J21" s="234">
        <f>SUM(AE21,AZ21,BU21)</f>
        <v>33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19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465</v>
      </c>
      <c r="AK21" s="234" t="s">
        <v>465</v>
      </c>
      <c r="AL21" s="234" t="s">
        <v>465</v>
      </c>
      <c r="AM21" s="234" t="s">
        <v>465</v>
      </c>
      <c r="AN21" s="234" t="s">
        <v>465</v>
      </c>
      <c r="AO21" s="234" t="s">
        <v>465</v>
      </c>
      <c r="AP21" s="234" t="s">
        <v>465</v>
      </c>
      <c r="AQ21" s="234" t="s">
        <v>465</v>
      </c>
      <c r="AR21" s="234">
        <v>0</v>
      </c>
      <c r="AS21" s="234">
        <v>0</v>
      </c>
      <c r="AT21" s="234">
        <f>'施設資源化量内訳'!D21</f>
        <v>212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90</v>
      </c>
      <c r="AY21" s="234">
        <f>'施設資源化量内訳'!I21</f>
        <v>90</v>
      </c>
      <c r="AZ21" s="234">
        <f>'施設資源化量内訳'!J21</f>
        <v>32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383</v>
      </c>
      <c r="BP21" s="234">
        <v>330</v>
      </c>
      <c r="BQ21" s="234">
        <v>2</v>
      </c>
      <c r="BR21" s="234">
        <v>0</v>
      </c>
      <c r="BS21" s="234">
        <v>1</v>
      </c>
      <c r="BT21" s="234">
        <v>30</v>
      </c>
      <c r="BU21" s="234">
        <v>1</v>
      </c>
      <c r="BV21" s="234">
        <v>0</v>
      </c>
      <c r="BW21" s="234">
        <v>0</v>
      </c>
      <c r="BX21" s="234">
        <v>0</v>
      </c>
      <c r="BY21" s="234">
        <v>19</v>
      </c>
      <c r="BZ21" s="234" t="s">
        <v>465</v>
      </c>
      <c r="CA21" s="234" t="s">
        <v>465</v>
      </c>
      <c r="CB21" s="234" t="s">
        <v>465</v>
      </c>
      <c r="CC21" s="234" t="s">
        <v>465</v>
      </c>
      <c r="CD21" s="234" t="s">
        <v>465</v>
      </c>
      <c r="CE21" s="234" t="s">
        <v>465</v>
      </c>
      <c r="CF21" s="234" t="s">
        <v>465</v>
      </c>
      <c r="CG21" s="234" t="s">
        <v>465</v>
      </c>
      <c r="CH21" s="234">
        <v>0</v>
      </c>
      <c r="CI21" s="234">
        <v>0</v>
      </c>
      <c r="CJ21" s="289" t="s">
        <v>479</v>
      </c>
    </row>
    <row r="22" spans="1:88" s="201" customFormat="1" ht="12" customHeight="1">
      <c r="A22" s="202" t="s">
        <v>461</v>
      </c>
      <c r="B22" s="203" t="s">
        <v>494</v>
      </c>
      <c r="C22" s="202" t="s">
        <v>495</v>
      </c>
      <c r="D22" s="234">
        <f>SUM(Y22,AT22,BO22)</f>
        <v>638</v>
      </c>
      <c r="E22" s="234">
        <f>SUM(Z22,AU22,BP22)</f>
        <v>435</v>
      </c>
      <c r="F22" s="234">
        <f>SUM(AA22,AV22,BQ22)</f>
        <v>2</v>
      </c>
      <c r="G22" s="234">
        <f>SUM(AB22,AW22,BR22)</f>
        <v>0</v>
      </c>
      <c r="H22" s="234">
        <f>SUM(AC22,AX22,BS22)</f>
        <v>73</v>
      </c>
      <c r="I22" s="234">
        <f>SUM(AD22,AY22,BT22)</f>
        <v>97</v>
      </c>
      <c r="J22" s="234">
        <f>SUM(AE22,AZ22,BU22)</f>
        <v>28</v>
      </c>
      <c r="K22" s="234">
        <f>SUM(AF22,BA22,BV22)</f>
        <v>0</v>
      </c>
      <c r="L22" s="234">
        <f>SUM(AG22,BB22,BW22)</f>
        <v>0</v>
      </c>
      <c r="M22" s="234">
        <f>SUM(AH22,BC22,BX22)</f>
        <v>0</v>
      </c>
      <c r="N22" s="234">
        <f>SUM(AI22,BD22,BY22)</f>
        <v>3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168</v>
      </c>
      <c r="Z22" s="234">
        <v>168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465</v>
      </c>
      <c r="AK22" s="234" t="s">
        <v>465</v>
      </c>
      <c r="AL22" s="234" t="s">
        <v>465</v>
      </c>
      <c r="AM22" s="234" t="s">
        <v>465</v>
      </c>
      <c r="AN22" s="234" t="s">
        <v>465</v>
      </c>
      <c r="AO22" s="234" t="s">
        <v>465</v>
      </c>
      <c r="AP22" s="234" t="s">
        <v>465</v>
      </c>
      <c r="AQ22" s="234" t="s">
        <v>465</v>
      </c>
      <c r="AR22" s="234">
        <v>0</v>
      </c>
      <c r="AS22" s="234">
        <v>0</v>
      </c>
      <c r="AT22" s="234">
        <f>'施設資源化量内訳'!D22</f>
        <v>176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73</v>
      </c>
      <c r="AY22" s="234">
        <f>'施設資源化量内訳'!I22</f>
        <v>75</v>
      </c>
      <c r="AZ22" s="234">
        <f>'施設資源化量内訳'!J22</f>
        <v>28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294</v>
      </c>
      <c r="BP22" s="234">
        <v>267</v>
      </c>
      <c r="BQ22" s="234">
        <v>2</v>
      </c>
      <c r="BR22" s="234">
        <v>0</v>
      </c>
      <c r="BS22" s="234">
        <v>0</v>
      </c>
      <c r="BT22" s="234">
        <v>22</v>
      </c>
      <c r="BU22" s="234">
        <v>0</v>
      </c>
      <c r="BV22" s="234">
        <v>0</v>
      </c>
      <c r="BW22" s="234">
        <v>0</v>
      </c>
      <c r="BX22" s="234">
        <v>0</v>
      </c>
      <c r="BY22" s="234">
        <v>3</v>
      </c>
      <c r="BZ22" s="234" t="s">
        <v>465</v>
      </c>
      <c r="CA22" s="234" t="s">
        <v>465</v>
      </c>
      <c r="CB22" s="234" t="s">
        <v>465</v>
      </c>
      <c r="CC22" s="234" t="s">
        <v>465</v>
      </c>
      <c r="CD22" s="234" t="s">
        <v>465</v>
      </c>
      <c r="CE22" s="234" t="s">
        <v>465</v>
      </c>
      <c r="CF22" s="234" t="s">
        <v>465</v>
      </c>
      <c r="CG22" s="234" t="s">
        <v>465</v>
      </c>
      <c r="CH22" s="234">
        <v>0</v>
      </c>
      <c r="CI22" s="234">
        <v>0</v>
      </c>
      <c r="CJ22" s="289" t="s">
        <v>479</v>
      </c>
    </row>
    <row r="23" spans="1:88" s="201" customFormat="1" ht="12" customHeight="1">
      <c r="A23" s="202" t="s">
        <v>461</v>
      </c>
      <c r="B23" s="203" t="s">
        <v>496</v>
      </c>
      <c r="C23" s="202" t="s">
        <v>497</v>
      </c>
      <c r="D23" s="234">
        <f>SUM(Y23,AT23,BO23)</f>
        <v>924</v>
      </c>
      <c r="E23" s="234">
        <f>SUM(Z23,AU23,BP23)</f>
        <v>562</v>
      </c>
      <c r="F23" s="234">
        <f>SUM(AA23,AV23,BQ23)</f>
        <v>0</v>
      </c>
      <c r="G23" s="234">
        <f>SUM(AB23,AW23,BR23)</f>
        <v>0</v>
      </c>
      <c r="H23" s="234">
        <f>SUM(AC23,AX23,BS23)</f>
        <v>150</v>
      </c>
      <c r="I23" s="234">
        <f>SUM(AD23,AY23,BT23)</f>
        <v>136</v>
      </c>
      <c r="J23" s="234">
        <f>SUM(AE23,AZ23,BU23)</f>
        <v>43</v>
      </c>
      <c r="K23" s="234">
        <f>SUM(AF23,BA23,BV23)</f>
        <v>0</v>
      </c>
      <c r="L23" s="234">
        <f>SUM(AG23,BB23,BW23)</f>
        <v>1</v>
      </c>
      <c r="M23" s="234">
        <f>SUM(AH23,BC23,BX23)</f>
        <v>0</v>
      </c>
      <c r="N23" s="234">
        <f>SUM(AI23,BD23,BY23)</f>
        <v>21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6</v>
      </c>
      <c r="X23" s="234">
        <f>SUM(AS23,BN23,CI23)</f>
        <v>5</v>
      </c>
      <c r="Y23" s="234">
        <f>SUM(Z23:AS23)</f>
        <v>57</v>
      </c>
      <c r="Z23" s="234">
        <v>57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465</v>
      </c>
      <c r="AK23" s="234" t="s">
        <v>465</v>
      </c>
      <c r="AL23" s="234" t="s">
        <v>465</v>
      </c>
      <c r="AM23" s="234" t="s">
        <v>465</v>
      </c>
      <c r="AN23" s="234" t="s">
        <v>465</v>
      </c>
      <c r="AO23" s="234" t="s">
        <v>465</v>
      </c>
      <c r="AP23" s="234" t="s">
        <v>465</v>
      </c>
      <c r="AQ23" s="234" t="s">
        <v>465</v>
      </c>
      <c r="AR23" s="234">
        <v>0</v>
      </c>
      <c r="AS23" s="234">
        <v>0</v>
      </c>
      <c r="AT23" s="234">
        <f>'施設資源化量内訳'!D23</f>
        <v>291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149</v>
      </c>
      <c r="AY23" s="234">
        <f>'施設資源化量内訳'!I23</f>
        <v>88</v>
      </c>
      <c r="AZ23" s="234">
        <f>'施設資源化量内訳'!J23</f>
        <v>43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6</v>
      </c>
      <c r="BN23" s="234">
        <f>'施設資源化量内訳'!X23</f>
        <v>5</v>
      </c>
      <c r="BO23" s="234">
        <f>SUM(BP23:CI23)</f>
        <v>576</v>
      </c>
      <c r="BP23" s="234">
        <v>505</v>
      </c>
      <c r="BQ23" s="234">
        <v>0</v>
      </c>
      <c r="BR23" s="234">
        <v>0</v>
      </c>
      <c r="BS23" s="234">
        <v>1</v>
      </c>
      <c r="BT23" s="234">
        <v>48</v>
      </c>
      <c r="BU23" s="234">
        <v>0</v>
      </c>
      <c r="BV23" s="234">
        <v>0</v>
      </c>
      <c r="BW23" s="234">
        <v>1</v>
      </c>
      <c r="BX23" s="234">
        <v>0</v>
      </c>
      <c r="BY23" s="234">
        <v>21</v>
      </c>
      <c r="BZ23" s="234" t="s">
        <v>465</v>
      </c>
      <c r="CA23" s="234" t="s">
        <v>465</v>
      </c>
      <c r="CB23" s="234" t="s">
        <v>465</v>
      </c>
      <c r="CC23" s="234" t="s">
        <v>465</v>
      </c>
      <c r="CD23" s="234" t="s">
        <v>465</v>
      </c>
      <c r="CE23" s="234" t="s">
        <v>465</v>
      </c>
      <c r="CF23" s="234" t="s">
        <v>465</v>
      </c>
      <c r="CG23" s="234" t="s">
        <v>465</v>
      </c>
      <c r="CH23" s="234">
        <v>0</v>
      </c>
      <c r="CI23" s="234">
        <v>0</v>
      </c>
      <c r="CJ23" s="289" t="s">
        <v>466</v>
      </c>
    </row>
    <row r="24" spans="1:88" s="201" customFormat="1" ht="12" customHeight="1">
      <c r="A24" s="202" t="s">
        <v>461</v>
      </c>
      <c r="B24" s="203" t="s">
        <v>498</v>
      </c>
      <c r="C24" s="202" t="s">
        <v>499</v>
      </c>
      <c r="D24" s="234">
        <f>SUM(Y24,AT24,BO24)</f>
        <v>354</v>
      </c>
      <c r="E24" s="234">
        <f>SUM(Z24,AU24,BP24)</f>
        <v>195</v>
      </c>
      <c r="F24" s="234">
        <f>SUM(AA24,AV24,BQ24)</f>
        <v>0</v>
      </c>
      <c r="G24" s="234">
        <f>SUM(AB24,AW24,BR24)</f>
        <v>0</v>
      </c>
      <c r="H24" s="234">
        <f>SUM(AC24,AX24,BS24)</f>
        <v>45</v>
      </c>
      <c r="I24" s="234">
        <f>SUM(AD24,AY24,BT24)</f>
        <v>59</v>
      </c>
      <c r="J24" s="234">
        <f>SUM(AE24,AZ24,BU24)</f>
        <v>12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12</v>
      </c>
      <c r="O24" s="234">
        <f>SUM(AJ24,BE24,BZ24)</f>
        <v>0</v>
      </c>
      <c r="P24" s="234">
        <f>SUM(AK24,BF24,CA24)</f>
        <v>0</v>
      </c>
      <c r="Q24" s="234">
        <f>SUM(AL24,BG24,CB24)</f>
        <v>30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1</v>
      </c>
      <c r="Y24" s="234">
        <f>SUM(Z24:AS24)</f>
        <v>84</v>
      </c>
      <c r="Z24" s="234">
        <v>7</v>
      </c>
      <c r="AA24" s="234">
        <v>0</v>
      </c>
      <c r="AB24" s="234">
        <v>0</v>
      </c>
      <c r="AC24" s="234">
        <v>17</v>
      </c>
      <c r="AD24" s="234">
        <v>59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465</v>
      </c>
      <c r="AK24" s="234" t="s">
        <v>465</v>
      </c>
      <c r="AL24" s="234" t="s">
        <v>465</v>
      </c>
      <c r="AM24" s="234" t="s">
        <v>465</v>
      </c>
      <c r="AN24" s="234" t="s">
        <v>465</v>
      </c>
      <c r="AO24" s="234" t="s">
        <v>465</v>
      </c>
      <c r="AP24" s="234" t="s">
        <v>465</v>
      </c>
      <c r="AQ24" s="234" t="s">
        <v>465</v>
      </c>
      <c r="AR24" s="234">
        <v>0</v>
      </c>
      <c r="AS24" s="234">
        <v>1</v>
      </c>
      <c r="AT24" s="234">
        <f>'施設資源化量内訳'!D24</f>
        <v>70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28</v>
      </c>
      <c r="AY24" s="234">
        <f>'施設資源化量内訳'!I24</f>
        <v>0</v>
      </c>
      <c r="AZ24" s="234">
        <f>'施設資源化量内訳'!J24</f>
        <v>12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30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200</v>
      </c>
      <c r="BP24" s="234">
        <v>188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12</v>
      </c>
      <c r="BZ24" s="234" t="s">
        <v>465</v>
      </c>
      <c r="CA24" s="234" t="s">
        <v>465</v>
      </c>
      <c r="CB24" s="234" t="s">
        <v>465</v>
      </c>
      <c r="CC24" s="234" t="s">
        <v>465</v>
      </c>
      <c r="CD24" s="234" t="s">
        <v>465</v>
      </c>
      <c r="CE24" s="234" t="s">
        <v>465</v>
      </c>
      <c r="CF24" s="234" t="s">
        <v>465</v>
      </c>
      <c r="CG24" s="234" t="s">
        <v>465</v>
      </c>
      <c r="CH24" s="234">
        <v>0</v>
      </c>
      <c r="CI24" s="234">
        <v>0</v>
      </c>
      <c r="CJ24" s="289" t="s">
        <v>466</v>
      </c>
    </row>
    <row r="25" spans="1:88" s="201" customFormat="1" ht="12" customHeight="1">
      <c r="A25" s="202" t="s">
        <v>461</v>
      </c>
      <c r="B25" s="203" t="s">
        <v>500</v>
      </c>
      <c r="C25" s="202" t="s">
        <v>501</v>
      </c>
      <c r="D25" s="234">
        <f>SUM(Y25,AT25,BO25)</f>
        <v>401</v>
      </c>
      <c r="E25" s="234">
        <f>SUM(Z25,AU25,BP25)</f>
        <v>223</v>
      </c>
      <c r="F25" s="234">
        <f>SUM(AA25,AV25,BQ25)</f>
        <v>0</v>
      </c>
      <c r="G25" s="234">
        <f>SUM(AB25,AW25,BR25)</f>
        <v>0</v>
      </c>
      <c r="H25" s="234">
        <f>SUM(AC25,AX25,BS25)</f>
        <v>51</v>
      </c>
      <c r="I25" s="234">
        <f>SUM(AD25,AY25,BT25)</f>
        <v>64</v>
      </c>
      <c r="J25" s="234">
        <f>SUM(AE25,AZ25,BU25)</f>
        <v>12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18</v>
      </c>
      <c r="O25" s="234">
        <f>SUM(AJ25,BE25,BZ25)</f>
        <v>0</v>
      </c>
      <c r="P25" s="234">
        <f>SUM(AK25,BF25,CA25)</f>
        <v>0</v>
      </c>
      <c r="Q25" s="234">
        <f>SUM(AL25,BG25,CB25)</f>
        <v>30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3</v>
      </c>
      <c r="Y25" s="234">
        <f>SUM(Z25:AS25)</f>
        <v>98</v>
      </c>
      <c r="Z25" s="234">
        <v>8</v>
      </c>
      <c r="AA25" s="234">
        <v>0</v>
      </c>
      <c r="AB25" s="234">
        <v>0</v>
      </c>
      <c r="AC25" s="234">
        <v>23</v>
      </c>
      <c r="AD25" s="234">
        <v>64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465</v>
      </c>
      <c r="AK25" s="234" t="s">
        <v>465</v>
      </c>
      <c r="AL25" s="234" t="s">
        <v>465</v>
      </c>
      <c r="AM25" s="234" t="s">
        <v>465</v>
      </c>
      <c r="AN25" s="234" t="s">
        <v>465</v>
      </c>
      <c r="AO25" s="234" t="s">
        <v>465</v>
      </c>
      <c r="AP25" s="234" t="s">
        <v>465</v>
      </c>
      <c r="AQ25" s="234" t="s">
        <v>465</v>
      </c>
      <c r="AR25" s="234">
        <v>0</v>
      </c>
      <c r="AS25" s="234">
        <v>3</v>
      </c>
      <c r="AT25" s="234">
        <f>'施設資源化量内訳'!D25</f>
        <v>70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28</v>
      </c>
      <c r="AY25" s="234">
        <f>'施設資源化量内訳'!I25</f>
        <v>0</v>
      </c>
      <c r="AZ25" s="234">
        <f>'施設資源化量内訳'!J25</f>
        <v>12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30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233</v>
      </c>
      <c r="BP25" s="234">
        <v>215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18</v>
      </c>
      <c r="BZ25" s="234" t="s">
        <v>465</v>
      </c>
      <c r="CA25" s="234" t="s">
        <v>465</v>
      </c>
      <c r="CB25" s="234" t="s">
        <v>465</v>
      </c>
      <c r="CC25" s="234" t="s">
        <v>465</v>
      </c>
      <c r="CD25" s="234" t="s">
        <v>465</v>
      </c>
      <c r="CE25" s="234" t="s">
        <v>465</v>
      </c>
      <c r="CF25" s="234" t="s">
        <v>465</v>
      </c>
      <c r="CG25" s="234" t="s">
        <v>465</v>
      </c>
      <c r="CH25" s="234">
        <v>0</v>
      </c>
      <c r="CI25" s="234">
        <v>0</v>
      </c>
      <c r="CJ25" s="289" t="s">
        <v>479</v>
      </c>
    </row>
    <row r="26" spans="1:88" s="201" customFormat="1" ht="12" customHeight="1">
      <c r="A26" s="202" t="s">
        <v>461</v>
      </c>
      <c r="B26" s="203" t="s">
        <v>502</v>
      </c>
      <c r="C26" s="202" t="s">
        <v>503</v>
      </c>
      <c r="D26" s="234">
        <f>SUM(Y26,AT26,BO26)</f>
        <v>368</v>
      </c>
      <c r="E26" s="234">
        <f>SUM(Z26,AU26,BP26)</f>
        <v>185</v>
      </c>
      <c r="F26" s="234">
        <f>SUM(AA26,AV26,BQ26)</f>
        <v>0</v>
      </c>
      <c r="G26" s="234">
        <f>SUM(AB26,AW26,BR26)</f>
        <v>0</v>
      </c>
      <c r="H26" s="234">
        <f>SUM(AC26,AX26,BS26)</f>
        <v>52</v>
      </c>
      <c r="I26" s="234">
        <f>SUM(AD26,AY26,BT26)</f>
        <v>67</v>
      </c>
      <c r="J26" s="234">
        <f>SUM(AE26,AZ26,BU26)</f>
        <v>16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9</v>
      </c>
      <c r="O26" s="234">
        <f>SUM(AJ26,BE26,BZ26)</f>
        <v>0</v>
      </c>
      <c r="P26" s="234">
        <f>SUM(AK26,BF26,CA26)</f>
        <v>0</v>
      </c>
      <c r="Q26" s="234">
        <f>SUM(AL26,BG26,CB26)</f>
        <v>38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1</v>
      </c>
      <c r="Y26" s="234">
        <f>SUM(Z26:AS26)</f>
        <v>91</v>
      </c>
      <c r="Z26" s="234">
        <v>9</v>
      </c>
      <c r="AA26" s="234">
        <v>0</v>
      </c>
      <c r="AB26" s="234">
        <v>0</v>
      </c>
      <c r="AC26" s="234">
        <v>22</v>
      </c>
      <c r="AD26" s="234">
        <v>59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465</v>
      </c>
      <c r="AK26" s="234" t="s">
        <v>465</v>
      </c>
      <c r="AL26" s="234" t="s">
        <v>465</v>
      </c>
      <c r="AM26" s="234" t="s">
        <v>465</v>
      </c>
      <c r="AN26" s="234" t="s">
        <v>465</v>
      </c>
      <c r="AO26" s="234" t="s">
        <v>465</v>
      </c>
      <c r="AP26" s="234" t="s">
        <v>465</v>
      </c>
      <c r="AQ26" s="234" t="s">
        <v>465</v>
      </c>
      <c r="AR26" s="234">
        <v>0</v>
      </c>
      <c r="AS26" s="234">
        <v>1</v>
      </c>
      <c r="AT26" s="234">
        <f>'施設資源化量内訳'!D26</f>
        <v>84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30</v>
      </c>
      <c r="AY26" s="234">
        <f>'施設資源化量内訳'!I26</f>
        <v>0</v>
      </c>
      <c r="AZ26" s="234">
        <f>'施設資源化量内訳'!J26</f>
        <v>16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38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193</v>
      </c>
      <c r="BP26" s="234">
        <v>176</v>
      </c>
      <c r="BQ26" s="234">
        <v>0</v>
      </c>
      <c r="BR26" s="234">
        <v>0</v>
      </c>
      <c r="BS26" s="234">
        <v>0</v>
      </c>
      <c r="BT26" s="234">
        <v>8</v>
      </c>
      <c r="BU26" s="234">
        <v>0</v>
      </c>
      <c r="BV26" s="234">
        <v>0</v>
      </c>
      <c r="BW26" s="234">
        <v>0</v>
      </c>
      <c r="BX26" s="234">
        <v>0</v>
      </c>
      <c r="BY26" s="234">
        <v>9</v>
      </c>
      <c r="BZ26" s="234" t="s">
        <v>465</v>
      </c>
      <c r="CA26" s="234" t="s">
        <v>465</v>
      </c>
      <c r="CB26" s="234" t="s">
        <v>465</v>
      </c>
      <c r="CC26" s="234" t="s">
        <v>465</v>
      </c>
      <c r="CD26" s="234" t="s">
        <v>465</v>
      </c>
      <c r="CE26" s="234" t="s">
        <v>465</v>
      </c>
      <c r="CF26" s="234" t="s">
        <v>465</v>
      </c>
      <c r="CG26" s="234" t="s">
        <v>465</v>
      </c>
      <c r="CH26" s="234">
        <v>0</v>
      </c>
      <c r="CI26" s="234">
        <v>0</v>
      </c>
      <c r="CJ26" s="289" t="s">
        <v>466</v>
      </c>
    </row>
    <row r="27" spans="1:88" s="201" customFormat="1" ht="12" customHeight="1">
      <c r="A27" s="202" t="s">
        <v>461</v>
      </c>
      <c r="B27" s="203" t="s">
        <v>504</v>
      </c>
      <c r="C27" s="202" t="s">
        <v>505</v>
      </c>
      <c r="D27" s="234">
        <f>SUM(Y27,AT27,BO27)</f>
        <v>345</v>
      </c>
      <c r="E27" s="234">
        <f>SUM(Z27,AU27,BP27)</f>
        <v>183</v>
      </c>
      <c r="F27" s="234">
        <f>SUM(AA27,AV27,BQ27)</f>
        <v>0</v>
      </c>
      <c r="G27" s="234">
        <f>SUM(AB27,AW27,BR27)</f>
        <v>0</v>
      </c>
      <c r="H27" s="234">
        <f>SUM(AC27,AX27,BS27)</f>
        <v>74</v>
      </c>
      <c r="I27" s="234">
        <f>SUM(AD27,AY27,BT27)</f>
        <v>73</v>
      </c>
      <c r="J27" s="234">
        <f>SUM(AE27,AZ27,BU27)</f>
        <v>11</v>
      </c>
      <c r="K27" s="234">
        <f>SUM(AF27,BA27,BV27)</f>
        <v>0</v>
      </c>
      <c r="L27" s="234">
        <f>SUM(AG27,BB27,BW27)</f>
        <v>0</v>
      </c>
      <c r="M27" s="234">
        <f>SUM(AH27,BC27,BX27)</f>
        <v>0</v>
      </c>
      <c r="N27" s="234">
        <f>SUM(AI27,BD27,BY27)</f>
        <v>2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2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465</v>
      </c>
      <c r="AK27" s="234" t="s">
        <v>465</v>
      </c>
      <c r="AL27" s="234" t="s">
        <v>465</v>
      </c>
      <c r="AM27" s="234" t="s">
        <v>465</v>
      </c>
      <c r="AN27" s="234" t="s">
        <v>465</v>
      </c>
      <c r="AO27" s="234" t="s">
        <v>465</v>
      </c>
      <c r="AP27" s="234" t="s">
        <v>465</v>
      </c>
      <c r="AQ27" s="234" t="s">
        <v>465</v>
      </c>
      <c r="AR27" s="234">
        <v>0</v>
      </c>
      <c r="AS27" s="234">
        <v>0</v>
      </c>
      <c r="AT27" s="234">
        <f>'施設資源化量内訳'!D27</f>
        <v>169</v>
      </c>
      <c r="AU27" s="234">
        <f>'施設資源化量内訳'!E27</f>
        <v>23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74</v>
      </c>
      <c r="AY27" s="234">
        <f>'施設資源化量内訳'!I27</f>
        <v>59</v>
      </c>
      <c r="AZ27" s="234">
        <f>'施設資源化量内訳'!J27</f>
        <v>11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2</v>
      </c>
      <c r="BO27" s="234">
        <f>SUM(BP27:CI27)</f>
        <v>176</v>
      </c>
      <c r="BP27" s="234">
        <v>160</v>
      </c>
      <c r="BQ27" s="234">
        <v>0</v>
      </c>
      <c r="BR27" s="234">
        <v>0</v>
      </c>
      <c r="BS27" s="234">
        <v>0</v>
      </c>
      <c r="BT27" s="234">
        <v>14</v>
      </c>
      <c r="BU27" s="234">
        <v>0</v>
      </c>
      <c r="BV27" s="234">
        <v>0</v>
      </c>
      <c r="BW27" s="234">
        <v>0</v>
      </c>
      <c r="BX27" s="234">
        <v>0</v>
      </c>
      <c r="BY27" s="234">
        <v>2</v>
      </c>
      <c r="BZ27" s="234" t="s">
        <v>465</v>
      </c>
      <c r="CA27" s="234" t="s">
        <v>465</v>
      </c>
      <c r="CB27" s="234" t="s">
        <v>465</v>
      </c>
      <c r="CC27" s="234" t="s">
        <v>465</v>
      </c>
      <c r="CD27" s="234" t="s">
        <v>465</v>
      </c>
      <c r="CE27" s="234" t="s">
        <v>465</v>
      </c>
      <c r="CF27" s="234" t="s">
        <v>465</v>
      </c>
      <c r="CG27" s="234" t="s">
        <v>465</v>
      </c>
      <c r="CH27" s="234">
        <v>0</v>
      </c>
      <c r="CI27" s="234">
        <v>0</v>
      </c>
      <c r="CJ27" s="289" t="s">
        <v>466</v>
      </c>
    </row>
    <row r="28" spans="1:88" s="201" customFormat="1" ht="12" customHeight="1">
      <c r="A28" s="202" t="s">
        <v>461</v>
      </c>
      <c r="B28" s="203" t="s">
        <v>506</v>
      </c>
      <c r="C28" s="202" t="s">
        <v>507</v>
      </c>
      <c r="D28" s="234">
        <f>SUM(Y28,AT28,BO28)</f>
        <v>296</v>
      </c>
      <c r="E28" s="234">
        <f>SUM(Z28,AU28,BP28)</f>
        <v>167</v>
      </c>
      <c r="F28" s="234">
        <f>SUM(AA28,AV28,BQ28)</f>
        <v>1</v>
      </c>
      <c r="G28" s="234">
        <f>SUM(AB28,AW28,BR28)</f>
        <v>0</v>
      </c>
      <c r="H28" s="234">
        <f>SUM(AC28,AX28,BS28)</f>
        <v>42</v>
      </c>
      <c r="I28" s="234">
        <f>SUM(AD28,AY28,BT28)</f>
        <v>69</v>
      </c>
      <c r="J28" s="234">
        <f>SUM(AE28,AZ28,BU28)</f>
        <v>15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2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465</v>
      </c>
      <c r="AK28" s="234" t="s">
        <v>465</v>
      </c>
      <c r="AL28" s="234" t="s">
        <v>465</v>
      </c>
      <c r="AM28" s="234" t="s">
        <v>465</v>
      </c>
      <c r="AN28" s="234" t="s">
        <v>465</v>
      </c>
      <c r="AO28" s="234" t="s">
        <v>465</v>
      </c>
      <c r="AP28" s="234" t="s">
        <v>465</v>
      </c>
      <c r="AQ28" s="234" t="s">
        <v>465</v>
      </c>
      <c r="AR28" s="234">
        <v>0</v>
      </c>
      <c r="AS28" s="234">
        <v>0</v>
      </c>
      <c r="AT28" s="234">
        <f>'施設資源化量内訳'!D28</f>
        <v>111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41</v>
      </c>
      <c r="AY28" s="234">
        <f>'施設資源化量内訳'!I28</f>
        <v>55</v>
      </c>
      <c r="AZ28" s="234">
        <f>'施設資源化量内訳'!J28</f>
        <v>15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185</v>
      </c>
      <c r="BP28" s="234">
        <v>167</v>
      </c>
      <c r="BQ28" s="234">
        <v>1</v>
      </c>
      <c r="BR28" s="234">
        <v>0</v>
      </c>
      <c r="BS28" s="234">
        <v>1</v>
      </c>
      <c r="BT28" s="234">
        <v>14</v>
      </c>
      <c r="BU28" s="234">
        <v>0</v>
      </c>
      <c r="BV28" s="234">
        <v>0</v>
      </c>
      <c r="BW28" s="234">
        <v>0</v>
      </c>
      <c r="BX28" s="234">
        <v>0</v>
      </c>
      <c r="BY28" s="234">
        <v>2</v>
      </c>
      <c r="BZ28" s="234" t="s">
        <v>465</v>
      </c>
      <c r="CA28" s="234" t="s">
        <v>465</v>
      </c>
      <c r="CB28" s="234" t="s">
        <v>465</v>
      </c>
      <c r="CC28" s="234" t="s">
        <v>465</v>
      </c>
      <c r="CD28" s="234" t="s">
        <v>465</v>
      </c>
      <c r="CE28" s="234" t="s">
        <v>465</v>
      </c>
      <c r="CF28" s="234" t="s">
        <v>465</v>
      </c>
      <c r="CG28" s="234" t="s">
        <v>465</v>
      </c>
      <c r="CH28" s="234">
        <v>0</v>
      </c>
      <c r="CI28" s="234">
        <v>0</v>
      </c>
      <c r="CJ28" s="289" t="s">
        <v>466</v>
      </c>
    </row>
    <row r="29" spans="1:88" s="201" customFormat="1" ht="12" customHeight="1">
      <c r="A29" s="202" t="s">
        <v>461</v>
      </c>
      <c r="B29" s="203" t="s">
        <v>508</v>
      </c>
      <c r="C29" s="202" t="s">
        <v>509</v>
      </c>
      <c r="D29" s="234">
        <f>SUM(Y29,AT29,BO29)</f>
        <v>184</v>
      </c>
      <c r="E29" s="234">
        <f>SUM(Z29,AU29,BP29)</f>
        <v>30</v>
      </c>
      <c r="F29" s="234">
        <f>SUM(AA29,AV29,BQ29)</f>
        <v>0</v>
      </c>
      <c r="G29" s="234">
        <f>SUM(AB29,AW29,BR29)</f>
        <v>0</v>
      </c>
      <c r="H29" s="234">
        <f>SUM(AC29,AX29,BS29)</f>
        <v>35</v>
      </c>
      <c r="I29" s="234">
        <f>SUM(AD29,AY29,BT29)</f>
        <v>91</v>
      </c>
      <c r="J29" s="234">
        <f>SUM(AE29,AZ29,BU29)</f>
        <v>25</v>
      </c>
      <c r="K29" s="234">
        <f>SUM(AF29,BA29,BV29)</f>
        <v>3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52</v>
      </c>
      <c r="Z29" s="234">
        <v>30</v>
      </c>
      <c r="AA29" s="234">
        <v>0</v>
      </c>
      <c r="AB29" s="234">
        <v>0</v>
      </c>
      <c r="AC29" s="234">
        <v>10</v>
      </c>
      <c r="AD29" s="234">
        <v>9</v>
      </c>
      <c r="AE29" s="234">
        <v>0</v>
      </c>
      <c r="AF29" s="234">
        <v>3</v>
      </c>
      <c r="AG29" s="234">
        <v>0</v>
      </c>
      <c r="AH29" s="234">
        <v>0</v>
      </c>
      <c r="AI29" s="234">
        <v>0</v>
      </c>
      <c r="AJ29" s="234" t="s">
        <v>465</v>
      </c>
      <c r="AK29" s="234" t="s">
        <v>465</v>
      </c>
      <c r="AL29" s="234" t="s">
        <v>465</v>
      </c>
      <c r="AM29" s="234" t="s">
        <v>465</v>
      </c>
      <c r="AN29" s="234" t="s">
        <v>465</v>
      </c>
      <c r="AO29" s="234" t="s">
        <v>465</v>
      </c>
      <c r="AP29" s="234" t="s">
        <v>465</v>
      </c>
      <c r="AQ29" s="234" t="s">
        <v>465</v>
      </c>
      <c r="AR29" s="234">
        <v>0</v>
      </c>
      <c r="AS29" s="234">
        <v>0</v>
      </c>
      <c r="AT29" s="234">
        <f>'施設資源化量内訳'!D29</f>
        <v>132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25</v>
      </c>
      <c r="AY29" s="234">
        <f>'施設資源化量内訳'!I29</f>
        <v>82</v>
      </c>
      <c r="AZ29" s="234">
        <f>'施設資源化量内訳'!J29</f>
        <v>25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465</v>
      </c>
      <c r="CA29" s="234" t="s">
        <v>465</v>
      </c>
      <c r="CB29" s="234" t="s">
        <v>465</v>
      </c>
      <c r="CC29" s="234" t="s">
        <v>465</v>
      </c>
      <c r="CD29" s="234" t="s">
        <v>465</v>
      </c>
      <c r="CE29" s="234" t="s">
        <v>465</v>
      </c>
      <c r="CF29" s="234" t="s">
        <v>465</v>
      </c>
      <c r="CG29" s="234" t="s">
        <v>465</v>
      </c>
      <c r="CH29" s="234">
        <v>0</v>
      </c>
      <c r="CI29" s="234">
        <v>0</v>
      </c>
      <c r="CJ29" s="289" t="s">
        <v>466</v>
      </c>
    </row>
    <row r="30" spans="1:88" s="201" customFormat="1" ht="12" customHeight="1">
      <c r="A30" s="202" t="s">
        <v>461</v>
      </c>
      <c r="B30" s="203" t="s">
        <v>510</v>
      </c>
      <c r="C30" s="202" t="s">
        <v>511</v>
      </c>
      <c r="D30" s="234">
        <f>SUM(Y30,AT30,BO30)</f>
        <v>251</v>
      </c>
      <c r="E30" s="234">
        <f>SUM(Z30,AU30,BP30)</f>
        <v>153</v>
      </c>
      <c r="F30" s="234">
        <f>SUM(AA30,AV30,BQ30)</f>
        <v>0</v>
      </c>
      <c r="G30" s="234">
        <f>SUM(AB30,AW30,BR30)</f>
        <v>0</v>
      </c>
      <c r="H30" s="234">
        <f>SUM(AC30,AX30,BS30)</f>
        <v>40</v>
      </c>
      <c r="I30" s="234">
        <f>SUM(AD30,AY30,BT30)</f>
        <v>51</v>
      </c>
      <c r="J30" s="234">
        <f>SUM(AE30,AZ30,BU30)</f>
        <v>6</v>
      </c>
      <c r="K30" s="234">
        <f>SUM(AF30,BA30,BV30)</f>
        <v>0</v>
      </c>
      <c r="L30" s="234">
        <f>SUM(AG30,BB30,BW30)</f>
        <v>0</v>
      </c>
      <c r="M30" s="234">
        <f>SUM(AH30,BC30,BX30)</f>
        <v>0</v>
      </c>
      <c r="N30" s="234">
        <f>SUM(AI30,BD30,BY30)</f>
        <v>1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465</v>
      </c>
      <c r="AK30" s="234" t="s">
        <v>465</v>
      </c>
      <c r="AL30" s="234" t="s">
        <v>465</v>
      </c>
      <c r="AM30" s="234" t="s">
        <v>465</v>
      </c>
      <c r="AN30" s="234" t="s">
        <v>465</v>
      </c>
      <c r="AO30" s="234" t="s">
        <v>465</v>
      </c>
      <c r="AP30" s="234" t="s">
        <v>465</v>
      </c>
      <c r="AQ30" s="234" t="s">
        <v>465</v>
      </c>
      <c r="AR30" s="234">
        <v>0</v>
      </c>
      <c r="AS30" s="234">
        <v>0</v>
      </c>
      <c r="AT30" s="234">
        <f>'施設資源化量内訳'!D30</f>
        <v>86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40</v>
      </c>
      <c r="AY30" s="234">
        <f>'施設資源化量内訳'!I30</f>
        <v>40</v>
      </c>
      <c r="AZ30" s="234">
        <f>'施設資源化量内訳'!J30</f>
        <v>6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165</v>
      </c>
      <c r="BP30" s="234">
        <v>153</v>
      </c>
      <c r="BQ30" s="234">
        <v>0</v>
      </c>
      <c r="BR30" s="234">
        <v>0</v>
      </c>
      <c r="BS30" s="234">
        <v>0</v>
      </c>
      <c r="BT30" s="234">
        <v>11</v>
      </c>
      <c r="BU30" s="234">
        <v>0</v>
      </c>
      <c r="BV30" s="234">
        <v>0</v>
      </c>
      <c r="BW30" s="234">
        <v>0</v>
      </c>
      <c r="BX30" s="234">
        <v>0</v>
      </c>
      <c r="BY30" s="234">
        <v>1</v>
      </c>
      <c r="BZ30" s="234" t="s">
        <v>465</v>
      </c>
      <c r="CA30" s="234" t="s">
        <v>465</v>
      </c>
      <c r="CB30" s="234" t="s">
        <v>465</v>
      </c>
      <c r="CC30" s="234" t="s">
        <v>465</v>
      </c>
      <c r="CD30" s="234" t="s">
        <v>465</v>
      </c>
      <c r="CE30" s="234" t="s">
        <v>465</v>
      </c>
      <c r="CF30" s="234" t="s">
        <v>465</v>
      </c>
      <c r="CG30" s="234" t="s">
        <v>465</v>
      </c>
      <c r="CH30" s="234">
        <v>0</v>
      </c>
      <c r="CI30" s="234">
        <v>0</v>
      </c>
      <c r="CJ30" s="289" t="s">
        <v>466</v>
      </c>
    </row>
    <row r="31" spans="1:88" s="201" customFormat="1" ht="12" customHeight="1">
      <c r="A31" s="202" t="s">
        <v>461</v>
      </c>
      <c r="B31" s="203" t="s">
        <v>512</v>
      </c>
      <c r="C31" s="202" t="s">
        <v>513</v>
      </c>
      <c r="D31" s="234">
        <f>SUM(Y31,AT31,BO31)</f>
        <v>390</v>
      </c>
      <c r="E31" s="234">
        <f>SUM(Z31,AU31,BP31)</f>
        <v>217</v>
      </c>
      <c r="F31" s="234">
        <f>SUM(AA31,AV31,BQ31)</f>
        <v>1</v>
      </c>
      <c r="G31" s="234">
        <f>SUM(AB31,AW31,BR31)</f>
        <v>0</v>
      </c>
      <c r="H31" s="234">
        <f>SUM(AC31,AX31,BS31)</f>
        <v>64</v>
      </c>
      <c r="I31" s="234">
        <f>SUM(AD31,AY31,BT31)</f>
        <v>95</v>
      </c>
      <c r="J31" s="234">
        <f>SUM(AE31,AZ31,BU31)</f>
        <v>13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25</v>
      </c>
      <c r="Z31" s="234">
        <v>25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465</v>
      </c>
      <c r="AK31" s="234" t="s">
        <v>465</v>
      </c>
      <c r="AL31" s="234" t="s">
        <v>465</v>
      </c>
      <c r="AM31" s="234" t="s">
        <v>465</v>
      </c>
      <c r="AN31" s="234" t="s">
        <v>465</v>
      </c>
      <c r="AO31" s="234" t="s">
        <v>465</v>
      </c>
      <c r="AP31" s="234" t="s">
        <v>465</v>
      </c>
      <c r="AQ31" s="234" t="s">
        <v>465</v>
      </c>
      <c r="AR31" s="234">
        <v>0</v>
      </c>
      <c r="AS31" s="234">
        <v>0</v>
      </c>
      <c r="AT31" s="234">
        <f>'施設資源化量内訳'!D31</f>
        <v>151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62</v>
      </c>
      <c r="AY31" s="234">
        <f>'施設資源化量内訳'!I31</f>
        <v>76</v>
      </c>
      <c r="AZ31" s="234">
        <f>'施設資源化量内訳'!J31</f>
        <v>13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214</v>
      </c>
      <c r="BP31" s="234">
        <v>192</v>
      </c>
      <c r="BQ31" s="234">
        <v>1</v>
      </c>
      <c r="BR31" s="234">
        <v>0</v>
      </c>
      <c r="BS31" s="234">
        <v>2</v>
      </c>
      <c r="BT31" s="234">
        <v>19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465</v>
      </c>
      <c r="CA31" s="234" t="s">
        <v>465</v>
      </c>
      <c r="CB31" s="234" t="s">
        <v>465</v>
      </c>
      <c r="CC31" s="234" t="s">
        <v>465</v>
      </c>
      <c r="CD31" s="234" t="s">
        <v>465</v>
      </c>
      <c r="CE31" s="234" t="s">
        <v>465</v>
      </c>
      <c r="CF31" s="234" t="s">
        <v>465</v>
      </c>
      <c r="CG31" s="234" t="s">
        <v>465</v>
      </c>
      <c r="CH31" s="234">
        <v>0</v>
      </c>
      <c r="CI31" s="234">
        <v>0</v>
      </c>
      <c r="CJ31" s="289" t="s">
        <v>466</v>
      </c>
    </row>
    <row r="32" spans="1:88" s="201" customFormat="1" ht="12" customHeight="1">
      <c r="A32" s="202" t="s">
        <v>461</v>
      </c>
      <c r="B32" s="203" t="s">
        <v>514</v>
      </c>
      <c r="C32" s="202" t="s">
        <v>515</v>
      </c>
      <c r="D32" s="234">
        <f>SUM(Y32,AT32,BO32)</f>
        <v>87</v>
      </c>
      <c r="E32" s="234">
        <f>SUM(Z32,AU32,BP32)</f>
        <v>43</v>
      </c>
      <c r="F32" s="234">
        <f>SUM(AA32,AV32,BQ32)</f>
        <v>0</v>
      </c>
      <c r="G32" s="234">
        <f>SUM(AB32,AW32,BR32)</f>
        <v>0</v>
      </c>
      <c r="H32" s="234">
        <f>SUM(AC32,AX32,BS32)</f>
        <v>18</v>
      </c>
      <c r="I32" s="234">
        <f>SUM(AD32,AY32,BT32)</f>
        <v>22</v>
      </c>
      <c r="J32" s="234">
        <f>SUM(AE32,AZ32,BU32)</f>
        <v>4</v>
      </c>
      <c r="K32" s="234">
        <f>SUM(AF32,BA32,BV32)</f>
        <v>0</v>
      </c>
      <c r="L32" s="234">
        <f>SUM(AG32,BB32,BW32)</f>
        <v>0</v>
      </c>
      <c r="M32" s="234">
        <f>SUM(AH32,BC32,BX32)</f>
        <v>0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0</v>
      </c>
      <c r="Y32" s="234">
        <f>SUM(Z32:AS32)</f>
        <v>38</v>
      </c>
      <c r="Z32" s="234">
        <v>38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465</v>
      </c>
      <c r="AK32" s="234" t="s">
        <v>465</v>
      </c>
      <c r="AL32" s="234" t="s">
        <v>465</v>
      </c>
      <c r="AM32" s="234" t="s">
        <v>465</v>
      </c>
      <c r="AN32" s="234" t="s">
        <v>465</v>
      </c>
      <c r="AO32" s="234" t="s">
        <v>465</v>
      </c>
      <c r="AP32" s="234" t="s">
        <v>465</v>
      </c>
      <c r="AQ32" s="234" t="s">
        <v>465</v>
      </c>
      <c r="AR32" s="234">
        <v>0</v>
      </c>
      <c r="AS32" s="234">
        <v>0</v>
      </c>
      <c r="AT32" s="234">
        <f>'施設資源化量内訳'!D32</f>
        <v>44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18</v>
      </c>
      <c r="AY32" s="234">
        <f>'施設資源化量内訳'!I32</f>
        <v>22</v>
      </c>
      <c r="AZ32" s="234">
        <f>'施設資源化量内訳'!J32</f>
        <v>4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5</v>
      </c>
      <c r="BP32" s="234">
        <v>5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465</v>
      </c>
      <c r="CA32" s="234" t="s">
        <v>465</v>
      </c>
      <c r="CB32" s="234" t="s">
        <v>465</v>
      </c>
      <c r="CC32" s="234" t="s">
        <v>465</v>
      </c>
      <c r="CD32" s="234" t="s">
        <v>465</v>
      </c>
      <c r="CE32" s="234" t="s">
        <v>465</v>
      </c>
      <c r="CF32" s="234" t="s">
        <v>465</v>
      </c>
      <c r="CG32" s="234" t="s">
        <v>465</v>
      </c>
      <c r="CH32" s="234">
        <v>0</v>
      </c>
      <c r="CI32" s="234">
        <v>0</v>
      </c>
      <c r="CJ32" s="289" t="s">
        <v>466</v>
      </c>
    </row>
    <row r="33" spans="1:88" s="201" customFormat="1" ht="12" customHeight="1">
      <c r="A33" s="202" t="s">
        <v>461</v>
      </c>
      <c r="B33" s="203" t="s">
        <v>516</v>
      </c>
      <c r="C33" s="202" t="s">
        <v>517</v>
      </c>
      <c r="D33" s="234">
        <f>SUM(Y33,AT33,BO33)</f>
        <v>609</v>
      </c>
      <c r="E33" s="234">
        <f>SUM(Z33,AU33,BP33)</f>
        <v>57</v>
      </c>
      <c r="F33" s="234">
        <f>SUM(AA33,AV33,BQ33)</f>
        <v>2</v>
      </c>
      <c r="G33" s="234">
        <f>SUM(AB33,AW33,BR33)</f>
        <v>49</v>
      </c>
      <c r="H33" s="234">
        <f>SUM(AC33,AX33,BS33)</f>
        <v>25</v>
      </c>
      <c r="I33" s="234">
        <f>SUM(AD33,AY33,BT33)</f>
        <v>36</v>
      </c>
      <c r="J33" s="234">
        <f>SUM(AE33,AZ33,BU33)</f>
        <v>2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0</v>
      </c>
      <c r="O33" s="234">
        <f>SUM(AJ33,BE33,BZ33)</f>
        <v>432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6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465</v>
      </c>
      <c r="AK33" s="234" t="s">
        <v>465</v>
      </c>
      <c r="AL33" s="234" t="s">
        <v>465</v>
      </c>
      <c r="AM33" s="234" t="s">
        <v>465</v>
      </c>
      <c r="AN33" s="234" t="s">
        <v>465</v>
      </c>
      <c r="AO33" s="234" t="s">
        <v>465</v>
      </c>
      <c r="AP33" s="234" t="s">
        <v>465</v>
      </c>
      <c r="AQ33" s="234" t="s">
        <v>465</v>
      </c>
      <c r="AR33" s="234">
        <v>0</v>
      </c>
      <c r="AS33" s="234">
        <v>0</v>
      </c>
      <c r="AT33" s="234">
        <f>'施設資源化量内訳'!D33</f>
        <v>485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25</v>
      </c>
      <c r="AY33" s="234">
        <f>'施設資源化量内訳'!I33</f>
        <v>26</v>
      </c>
      <c r="AZ33" s="234">
        <f>'施設資源化量内訳'!J33</f>
        <v>2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432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124</v>
      </c>
      <c r="BP33" s="234">
        <v>57</v>
      </c>
      <c r="BQ33" s="234">
        <v>2</v>
      </c>
      <c r="BR33" s="234">
        <v>49</v>
      </c>
      <c r="BS33" s="234">
        <v>0</v>
      </c>
      <c r="BT33" s="234">
        <v>10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465</v>
      </c>
      <c r="CA33" s="234" t="s">
        <v>465</v>
      </c>
      <c r="CB33" s="234" t="s">
        <v>465</v>
      </c>
      <c r="CC33" s="234" t="s">
        <v>465</v>
      </c>
      <c r="CD33" s="234" t="s">
        <v>465</v>
      </c>
      <c r="CE33" s="234" t="s">
        <v>465</v>
      </c>
      <c r="CF33" s="234" t="s">
        <v>465</v>
      </c>
      <c r="CG33" s="234" t="s">
        <v>465</v>
      </c>
      <c r="CH33" s="234">
        <v>0</v>
      </c>
      <c r="CI33" s="234">
        <v>6</v>
      </c>
      <c r="CJ33" s="289" t="s">
        <v>466</v>
      </c>
    </row>
    <row r="34" spans="1:88" s="201" customFormat="1" ht="12" customHeight="1">
      <c r="A34" s="202" t="s">
        <v>461</v>
      </c>
      <c r="B34" s="203" t="s">
        <v>518</v>
      </c>
      <c r="C34" s="202" t="s">
        <v>519</v>
      </c>
      <c r="D34" s="234">
        <f>SUM(Y34,AT34,BO34)</f>
        <v>270</v>
      </c>
      <c r="E34" s="234">
        <f>SUM(Z34,AU34,BP34)</f>
        <v>129</v>
      </c>
      <c r="F34" s="234">
        <f>SUM(AA34,AV34,BQ34)</f>
        <v>0</v>
      </c>
      <c r="G34" s="234">
        <f>SUM(AB34,AW34,BR34)</f>
        <v>26</v>
      </c>
      <c r="H34" s="234">
        <f>SUM(AC34,AX34,BS34)</f>
        <v>36</v>
      </c>
      <c r="I34" s="234">
        <f>SUM(AD34,AY34,BT34)</f>
        <v>69</v>
      </c>
      <c r="J34" s="234">
        <f>SUM(AE34,AZ34,BU34)</f>
        <v>10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465</v>
      </c>
      <c r="AK34" s="234" t="s">
        <v>465</v>
      </c>
      <c r="AL34" s="234" t="s">
        <v>465</v>
      </c>
      <c r="AM34" s="234" t="s">
        <v>465</v>
      </c>
      <c r="AN34" s="234" t="s">
        <v>465</v>
      </c>
      <c r="AO34" s="234" t="s">
        <v>465</v>
      </c>
      <c r="AP34" s="234" t="s">
        <v>465</v>
      </c>
      <c r="AQ34" s="234" t="s">
        <v>465</v>
      </c>
      <c r="AR34" s="234">
        <v>0</v>
      </c>
      <c r="AS34" s="234">
        <v>0</v>
      </c>
      <c r="AT34" s="234">
        <f>'施設資源化量内訳'!D34</f>
        <v>80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35</v>
      </c>
      <c r="AY34" s="234">
        <f>'施設資源化量内訳'!I34</f>
        <v>35</v>
      </c>
      <c r="AZ34" s="234">
        <f>'施設資源化量内訳'!J34</f>
        <v>10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190</v>
      </c>
      <c r="BP34" s="234">
        <v>129</v>
      </c>
      <c r="BQ34" s="234">
        <v>0</v>
      </c>
      <c r="BR34" s="234">
        <v>26</v>
      </c>
      <c r="BS34" s="234">
        <v>1</v>
      </c>
      <c r="BT34" s="234">
        <v>34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465</v>
      </c>
      <c r="CA34" s="234" t="s">
        <v>465</v>
      </c>
      <c r="CB34" s="234" t="s">
        <v>465</v>
      </c>
      <c r="CC34" s="234" t="s">
        <v>465</v>
      </c>
      <c r="CD34" s="234" t="s">
        <v>465</v>
      </c>
      <c r="CE34" s="234" t="s">
        <v>465</v>
      </c>
      <c r="CF34" s="234" t="s">
        <v>465</v>
      </c>
      <c r="CG34" s="234" t="s">
        <v>465</v>
      </c>
      <c r="CH34" s="234">
        <v>0</v>
      </c>
      <c r="CI34" s="234">
        <v>0</v>
      </c>
      <c r="CJ34" s="289" t="s">
        <v>466</v>
      </c>
    </row>
    <row r="35" spans="1:88" s="201" customFormat="1" ht="12" customHeight="1">
      <c r="A35" s="202" t="s">
        <v>461</v>
      </c>
      <c r="B35" s="203" t="s">
        <v>520</v>
      </c>
      <c r="C35" s="202" t="s">
        <v>521</v>
      </c>
      <c r="D35" s="234">
        <f>SUM(Y35,AT35,BO35)</f>
        <v>1257</v>
      </c>
      <c r="E35" s="234">
        <f>SUM(Z35,AU35,BP35)</f>
        <v>476</v>
      </c>
      <c r="F35" s="234">
        <f>SUM(AA35,AV35,BQ35)</f>
        <v>1</v>
      </c>
      <c r="G35" s="234">
        <f>SUM(AB35,AW35,BR35)</f>
        <v>0</v>
      </c>
      <c r="H35" s="234">
        <f>SUM(AC35,AX35,BS35)</f>
        <v>104</v>
      </c>
      <c r="I35" s="234">
        <f>SUM(AD35,AY35,BT35)</f>
        <v>243</v>
      </c>
      <c r="J35" s="234">
        <f>SUM(AE35,AZ35,BU35)</f>
        <v>33</v>
      </c>
      <c r="K35" s="234">
        <f>SUM(AF35,BA35,BV35)</f>
        <v>0</v>
      </c>
      <c r="L35" s="234">
        <f>SUM(AG35,BB35,BW35)</f>
        <v>107</v>
      </c>
      <c r="M35" s="234">
        <f>SUM(AH35,BC35,BX35)</f>
        <v>65</v>
      </c>
      <c r="N35" s="234">
        <f>SUM(AI35,BD35,BY35)</f>
        <v>0</v>
      </c>
      <c r="O35" s="234">
        <f>SUM(AJ35,BE35,BZ35)</f>
        <v>228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465</v>
      </c>
      <c r="AK35" s="234" t="s">
        <v>465</v>
      </c>
      <c r="AL35" s="234" t="s">
        <v>465</v>
      </c>
      <c r="AM35" s="234" t="s">
        <v>465</v>
      </c>
      <c r="AN35" s="234" t="s">
        <v>465</v>
      </c>
      <c r="AO35" s="234" t="s">
        <v>465</v>
      </c>
      <c r="AP35" s="234" t="s">
        <v>465</v>
      </c>
      <c r="AQ35" s="234" t="s">
        <v>465</v>
      </c>
      <c r="AR35" s="234">
        <v>0</v>
      </c>
      <c r="AS35" s="234">
        <v>0</v>
      </c>
      <c r="AT35" s="234">
        <f>'施設資源化量内訳'!D35</f>
        <v>917</v>
      </c>
      <c r="AU35" s="234">
        <f>'施設資源化量内訳'!E35</f>
        <v>207</v>
      </c>
      <c r="AV35" s="234">
        <f>'施設資源化量内訳'!F35</f>
        <v>1</v>
      </c>
      <c r="AW35" s="234">
        <f>'施設資源化量内訳'!G35</f>
        <v>0</v>
      </c>
      <c r="AX35" s="234">
        <f>'施設資源化量内訳'!H35</f>
        <v>104</v>
      </c>
      <c r="AY35" s="234">
        <f>'施設資源化量内訳'!I35</f>
        <v>172</v>
      </c>
      <c r="AZ35" s="234">
        <f>'施設資源化量内訳'!J35</f>
        <v>33</v>
      </c>
      <c r="BA35" s="234">
        <f>'施設資源化量内訳'!K35</f>
        <v>0</v>
      </c>
      <c r="BB35" s="234">
        <f>'施設資源化量内訳'!L35</f>
        <v>107</v>
      </c>
      <c r="BC35" s="234">
        <f>'施設資源化量内訳'!M35</f>
        <v>65</v>
      </c>
      <c r="BD35" s="234">
        <f>'施設資源化量内訳'!N35</f>
        <v>0</v>
      </c>
      <c r="BE35" s="234">
        <f>'施設資源化量内訳'!O35</f>
        <v>228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0</v>
      </c>
      <c r="BO35" s="234">
        <f>SUM(BP35:CI35)</f>
        <v>340</v>
      </c>
      <c r="BP35" s="234">
        <v>269</v>
      </c>
      <c r="BQ35" s="234">
        <v>0</v>
      </c>
      <c r="BR35" s="234">
        <v>0</v>
      </c>
      <c r="BS35" s="234">
        <v>0</v>
      </c>
      <c r="BT35" s="234">
        <v>71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465</v>
      </c>
      <c r="CA35" s="234" t="s">
        <v>465</v>
      </c>
      <c r="CB35" s="234" t="s">
        <v>465</v>
      </c>
      <c r="CC35" s="234" t="s">
        <v>465</v>
      </c>
      <c r="CD35" s="234" t="s">
        <v>465</v>
      </c>
      <c r="CE35" s="234" t="s">
        <v>465</v>
      </c>
      <c r="CF35" s="234" t="s">
        <v>465</v>
      </c>
      <c r="CG35" s="234" t="s">
        <v>465</v>
      </c>
      <c r="CH35" s="234">
        <v>0</v>
      </c>
      <c r="CI35" s="234">
        <v>0</v>
      </c>
      <c r="CJ35" s="289" t="s">
        <v>466</v>
      </c>
    </row>
    <row r="36" spans="1:88" s="201" customFormat="1" ht="12" customHeight="1">
      <c r="A36" s="202" t="s">
        <v>461</v>
      </c>
      <c r="B36" s="203" t="s">
        <v>522</v>
      </c>
      <c r="C36" s="202" t="s">
        <v>523</v>
      </c>
      <c r="D36" s="234">
        <f>SUM(Y36,AT36,BO36)</f>
        <v>526</v>
      </c>
      <c r="E36" s="234">
        <f>SUM(Z36,AU36,BP36)</f>
        <v>267</v>
      </c>
      <c r="F36" s="234">
        <f>SUM(AA36,AV36,BQ36)</f>
        <v>2</v>
      </c>
      <c r="G36" s="234">
        <f>SUM(AB36,AW36,BR36)</f>
        <v>0</v>
      </c>
      <c r="H36" s="234">
        <f>SUM(AC36,AX36,BS36)</f>
        <v>91</v>
      </c>
      <c r="I36" s="234">
        <f>SUM(AD36,AY36,BT36)</f>
        <v>94</v>
      </c>
      <c r="J36" s="234">
        <f>SUM(AE36,AZ36,BU36)</f>
        <v>25</v>
      </c>
      <c r="K36" s="234">
        <f>SUM(AF36,BA36,BV36)</f>
        <v>0</v>
      </c>
      <c r="L36" s="234">
        <f>SUM(AG36,BB36,BW36)</f>
        <v>45</v>
      </c>
      <c r="M36" s="234">
        <f>SUM(AH36,BC36,BX36)</f>
        <v>0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2</v>
      </c>
      <c r="X36" s="234">
        <f>SUM(AS36,BN36,CI36)</f>
        <v>0</v>
      </c>
      <c r="Y36" s="234">
        <f>SUM(Z36:AS36)</f>
        <v>192</v>
      </c>
      <c r="Z36" s="234">
        <v>72</v>
      </c>
      <c r="AA36" s="234">
        <v>1</v>
      </c>
      <c r="AB36" s="234">
        <v>0</v>
      </c>
      <c r="AC36" s="234">
        <v>30</v>
      </c>
      <c r="AD36" s="234">
        <v>87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465</v>
      </c>
      <c r="AK36" s="234" t="s">
        <v>465</v>
      </c>
      <c r="AL36" s="234" t="s">
        <v>465</v>
      </c>
      <c r="AM36" s="234" t="s">
        <v>465</v>
      </c>
      <c r="AN36" s="234" t="s">
        <v>465</v>
      </c>
      <c r="AO36" s="234" t="s">
        <v>465</v>
      </c>
      <c r="AP36" s="234" t="s">
        <v>465</v>
      </c>
      <c r="AQ36" s="234" t="s">
        <v>465</v>
      </c>
      <c r="AR36" s="234">
        <v>2</v>
      </c>
      <c r="AS36" s="234">
        <v>0</v>
      </c>
      <c r="AT36" s="234">
        <f>'施設資源化量内訳'!D36</f>
        <v>129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59</v>
      </c>
      <c r="AY36" s="234">
        <f>'施設資源化量内訳'!I36</f>
        <v>0</v>
      </c>
      <c r="AZ36" s="234">
        <f>'施設資源化量内訳'!J36</f>
        <v>25</v>
      </c>
      <c r="BA36" s="234">
        <f>'施設資源化量内訳'!K36</f>
        <v>0</v>
      </c>
      <c r="BB36" s="234">
        <f>'施設資源化量内訳'!L36</f>
        <v>45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205</v>
      </c>
      <c r="BP36" s="234">
        <v>195</v>
      </c>
      <c r="BQ36" s="234">
        <v>1</v>
      </c>
      <c r="BR36" s="234">
        <v>0</v>
      </c>
      <c r="BS36" s="234">
        <v>2</v>
      </c>
      <c r="BT36" s="234">
        <v>7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465</v>
      </c>
      <c r="CA36" s="234" t="s">
        <v>465</v>
      </c>
      <c r="CB36" s="234" t="s">
        <v>465</v>
      </c>
      <c r="CC36" s="234" t="s">
        <v>465</v>
      </c>
      <c r="CD36" s="234" t="s">
        <v>465</v>
      </c>
      <c r="CE36" s="234" t="s">
        <v>465</v>
      </c>
      <c r="CF36" s="234" t="s">
        <v>465</v>
      </c>
      <c r="CG36" s="234" t="s">
        <v>465</v>
      </c>
      <c r="CH36" s="234">
        <v>0</v>
      </c>
      <c r="CI36" s="234">
        <v>0</v>
      </c>
      <c r="CJ36" s="289" t="s">
        <v>466</v>
      </c>
    </row>
    <row r="37" spans="1:88" s="201" customFormat="1" ht="12" customHeight="1">
      <c r="A37" s="202" t="s">
        <v>461</v>
      </c>
      <c r="B37" s="203" t="s">
        <v>524</v>
      </c>
      <c r="C37" s="202" t="s">
        <v>525</v>
      </c>
      <c r="D37" s="234">
        <f>SUM(Y37,AT37,BO37)</f>
        <v>398</v>
      </c>
      <c r="E37" s="234">
        <f>SUM(Z37,AU37,BP37)</f>
        <v>135</v>
      </c>
      <c r="F37" s="234">
        <f>SUM(AA37,AV37,BQ37)</f>
        <v>2</v>
      </c>
      <c r="G37" s="234">
        <f>SUM(AB37,AW37,BR37)</f>
        <v>90</v>
      </c>
      <c r="H37" s="234">
        <f>SUM(AC37,AX37,BS37)</f>
        <v>47</v>
      </c>
      <c r="I37" s="234">
        <f>SUM(AD37,AY37,BT37)</f>
        <v>73</v>
      </c>
      <c r="J37" s="234">
        <f>SUM(AE37,AZ37,BU37)</f>
        <v>15</v>
      </c>
      <c r="K37" s="234">
        <f>SUM(AF37,BA37,BV37)</f>
        <v>0</v>
      </c>
      <c r="L37" s="234">
        <f>SUM(AG37,BB37,BW37)</f>
        <v>36</v>
      </c>
      <c r="M37" s="234">
        <f>SUM(AH37,BC37,BX37)</f>
        <v>0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0</v>
      </c>
      <c r="Y37" s="234">
        <f>SUM(Z37:AS37)</f>
        <v>302</v>
      </c>
      <c r="Z37" s="234">
        <v>135</v>
      </c>
      <c r="AA37" s="234">
        <v>2</v>
      </c>
      <c r="AB37" s="234">
        <v>90</v>
      </c>
      <c r="AC37" s="234">
        <v>2</v>
      </c>
      <c r="AD37" s="234">
        <v>73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465</v>
      </c>
      <c r="AK37" s="234" t="s">
        <v>465</v>
      </c>
      <c r="AL37" s="234" t="s">
        <v>465</v>
      </c>
      <c r="AM37" s="234" t="s">
        <v>465</v>
      </c>
      <c r="AN37" s="234" t="s">
        <v>465</v>
      </c>
      <c r="AO37" s="234" t="s">
        <v>465</v>
      </c>
      <c r="AP37" s="234" t="s">
        <v>465</v>
      </c>
      <c r="AQ37" s="234" t="s">
        <v>465</v>
      </c>
      <c r="AR37" s="234">
        <v>0</v>
      </c>
      <c r="AS37" s="234">
        <v>0</v>
      </c>
      <c r="AT37" s="234">
        <f>'施設資源化量内訳'!D37</f>
        <v>96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45</v>
      </c>
      <c r="AY37" s="234">
        <f>'施設資源化量内訳'!I37</f>
        <v>0</v>
      </c>
      <c r="AZ37" s="234">
        <f>'施設資源化量内訳'!J37</f>
        <v>15</v>
      </c>
      <c r="BA37" s="234">
        <f>'施設資源化量内訳'!K37</f>
        <v>0</v>
      </c>
      <c r="BB37" s="234">
        <f>'施設資源化量内訳'!L37</f>
        <v>36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465</v>
      </c>
      <c r="CA37" s="234" t="s">
        <v>465</v>
      </c>
      <c r="CB37" s="234" t="s">
        <v>465</v>
      </c>
      <c r="CC37" s="234" t="s">
        <v>465</v>
      </c>
      <c r="CD37" s="234" t="s">
        <v>465</v>
      </c>
      <c r="CE37" s="234" t="s">
        <v>465</v>
      </c>
      <c r="CF37" s="234" t="s">
        <v>465</v>
      </c>
      <c r="CG37" s="234" t="s">
        <v>465</v>
      </c>
      <c r="CH37" s="234">
        <v>0</v>
      </c>
      <c r="CI37" s="234">
        <v>0</v>
      </c>
      <c r="CJ37" s="289" t="s">
        <v>466</v>
      </c>
    </row>
    <row r="38" spans="1:88" s="201" customFormat="1" ht="12" customHeight="1">
      <c r="A38" s="202" t="s">
        <v>461</v>
      </c>
      <c r="B38" s="203" t="s">
        <v>526</v>
      </c>
      <c r="C38" s="202" t="s">
        <v>527</v>
      </c>
      <c r="D38" s="234">
        <f>SUM(Y38,AT38,BO38)</f>
        <v>714</v>
      </c>
      <c r="E38" s="234">
        <f>SUM(Z38,AU38,BP38)</f>
        <v>353</v>
      </c>
      <c r="F38" s="234">
        <f>SUM(AA38,AV38,BQ38)</f>
        <v>0</v>
      </c>
      <c r="G38" s="234">
        <f>SUM(AB38,AW38,BR38)</f>
        <v>0</v>
      </c>
      <c r="H38" s="234">
        <f>SUM(AC38,AX38,BS38)</f>
        <v>134</v>
      </c>
      <c r="I38" s="234">
        <f>SUM(AD38,AY38,BT38)</f>
        <v>132</v>
      </c>
      <c r="J38" s="234">
        <f>SUM(AE38,AZ38,BU38)</f>
        <v>30</v>
      </c>
      <c r="K38" s="234">
        <f>SUM(AF38,BA38,BV38)</f>
        <v>0</v>
      </c>
      <c r="L38" s="234">
        <f>SUM(AG38,BB38,BW38)</f>
        <v>39</v>
      </c>
      <c r="M38" s="234">
        <f>SUM(AH38,BC38,BX38)</f>
        <v>0</v>
      </c>
      <c r="N38" s="234">
        <f>SUM(AI38,BD38,BY38)</f>
        <v>26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0</v>
      </c>
      <c r="Y38" s="234">
        <f>SUM(Z38:AS38)</f>
        <v>396</v>
      </c>
      <c r="Z38" s="234">
        <v>197</v>
      </c>
      <c r="AA38" s="234">
        <v>0</v>
      </c>
      <c r="AB38" s="234">
        <v>0</v>
      </c>
      <c r="AC38" s="234">
        <v>41</v>
      </c>
      <c r="AD38" s="234">
        <v>132</v>
      </c>
      <c r="AE38" s="234">
        <v>0</v>
      </c>
      <c r="AF38" s="234">
        <v>0</v>
      </c>
      <c r="AG38" s="234">
        <v>0</v>
      </c>
      <c r="AH38" s="234">
        <v>0</v>
      </c>
      <c r="AI38" s="234">
        <v>26</v>
      </c>
      <c r="AJ38" s="234" t="s">
        <v>465</v>
      </c>
      <c r="AK38" s="234" t="s">
        <v>465</v>
      </c>
      <c r="AL38" s="234" t="s">
        <v>465</v>
      </c>
      <c r="AM38" s="234" t="s">
        <v>465</v>
      </c>
      <c r="AN38" s="234" t="s">
        <v>465</v>
      </c>
      <c r="AO38" s="234" t="s">
        <v>465</v>
      </c>
      <c r="AP38" s="234" t="s">
        <v>465</v>
      </c>
      <c r="AQ38" s="234" t="s">
        <v>465</v>
      </c>
      <c r="AR38" s="234">
        <v>0</v>
      </c>
      <c r="AS38" s="234">
        <v>0</v>
      </c>
      <c r="AT38" s="234">
        <f>'施設資源化量内訳'!D38</f>
        <v>105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36</v>
      </c>
      <c r="AY38" s="234">
        <f>'施設資源化量内訳'!I38</f>
        <v>0</v>
      </c>
      <c r="AZ38" s="234">
        <f>'施設資源化量内訳'!J38</f>
        <v>30</v>
      </c>
      <c r="BA38" s="234">
        <f>'施設資源化量内訳'!K38</f>
        <v>0</v>
      </c>
      <c r="BB38" s="234">
        <f>'施設資源化量内訳'!L38</f>
        <v>39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0</v>
      </c>
      <c r="BO38" s="234">
        <f>SUM(BP38:CI38)</f>
        <v>213</v>
      </c>
      <c r="BP38" s="234">
        <v>156</v>
      </c>
      <c r="BQ38" s="234">
        <v>0</v>
      </c>
      <c r="BR38" s="234">
        <v>0</v>
      </c>
      <c r="BS38" s="234">
        <v>57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465</v>
      </c>
      <c r="CA38" s="234" t="s">
        <v>465</v>
      </c>
      <c r="CB38" s="234" t="s">
        <v>465</v>
      </c>
      <c r="CC38" s="234" t="s">
        <v>465</v>
      </c>
      <c r="CD38" s="234" t="s">
        <v>465</v>
      </c>
      <c r="CE38" s="234" t="s">
        <v>465</v>
      </c>
      <c r="CF38" s="234" t="s">
        <v>465</v>
      </c>
      <c r="CG38" s="234" t="s">
        <v>465</v>
      </c>
      <c r="CH38" s="234">
        <v>0</v>
      </c>
      <c r="CI38" s="234">
        <v>0</v>
      </c>
      <c r="CJ38" s="289" t="s">
        <v>466</v>
      </c>
    </row>
    <row r="39" spans="1:88" s="201" customFormat="1" ht="12" customHeight="1">
      <c r="A39" s="202" t="s">
        <v>461</v>
      </c>
      <c r="B39" s="203" t="s">
        <v>528</v>
      </c>
      <c r="C39" s="202" t="s">
        <v>529</v>
      </c>
      <c r="D39" s="234">
        <f>SUM(Y39,AT39,BO39)</f>
        <v>292</v>
      </c>
      <c r="E39" s="234">
        <f>SUM(Z39,AU39,BP39)</f>
        <v>137</v>
      </c>
      <c r="F39" s="234">
        <f>SUM(AA39,AV39,BQ39)</f>
        <v>0</v>
      </c>
      <c r="G39" s="234">
        <f>SUM(AB39,AW39,BR39)</f>
        <v>0</v>
      </c>
      <c r="H39" s="234">
        <f>SUM(AC39,AX39,BS39)</f>
        <v>42</v>
      </c>
      <c r="I39" s="234">
        <f>SUM(AD39,AY39,BT39)</f>
        <v>68</v>
      </c>
      <c r="J39" s="234">
        <f>SUM(AE39,AZ39,BU39)</f>
        <v>10</v>
      </c>
      <c r="K39" s="234">
        <f>SUM(AF39,BA39,BV39)</f>
        <v>0</v>
      </c>
      <c r="L39" s="234">
        <f>SUM(AG39,BB39,BW39)</f>
        <v>20</v>
      </c>
      <c r="M39" s="234">
        <f>SUM(AH39,BC39,BX39)</f>
        <v>0</v>
      </c>
      <c r="N39" s="234">
        <f>SUM(AI39,BD39,BY39)</f>
        <v>15</v>
      </c>
      <c r="O39" s="234">
        <f>SUM(AJ39,BE39,BZ39)</f>
        <v>0</v>
      </c>
      <c r="P39" s="234">
        <f>SUM(AK39,BF39,CA39)</f>
        <v>0</v>
      </c>
      <c r="Q39" s="234">
        <f>SUM(AL39,BG39,CB39)</f>
        <v>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0</v>
      </c>
      <c r="Y39" s="234">
        <f>SUM(Z39:AS39)</f>
        <v>243</v>
      </c>
      <c r="Z39" s="234">
        <v>137</v>
      </c>
      <c r="AA39" s="234">
        <v>0</v>
      </c>
      <c r="AB39" s="234">
        <v>0</v>
      </c>
      <c r="AC39" s="234">
        <v>23</v>
      </c>
      <c r="AD39" s="234">
        <v>68</v>
      </c>
      <c r="AE39" s="234">
        <v>0</v>
      </c>
      <c r="AF39" s="234">
        <v>0</v>
      </c>
      <c r="AG39" s="234">
        <v>0</v>
      </c>
      <c r="AH39" s="234">
        <v>0</v>
      </c>
      <c r="AI39" s="234">
        <v>15</v>
      </c>
      <c r="AJ39" s="234" t="s">
        <v>465</v>
      </c>
      <c r="AK39" s="234" t="s">
        <v>465</v>
      </c>
      <c r="AL39" s="234" t="s">
        <v>465</v>
      </c>
      <c r="AM39" s="234" t="s">
        <v>465</v>
      </c>
      <c r="AN39" s="234" t="s">
        <v>465</v>
      </c>
      <c r="AO39" s="234" t="s">
        <v>465</v>
      </c>
      <c r="AP39" s="234" t="s">
        <v>465</v>
      </c>
      <c r="AQ39" s="234" t="s">
        <v>465</v>
      </c>
      <c r="AR39" s="234">
        <v>0</v>
      </c>
      <c r="AS39" s="234">
        <v>0</v>
      </c>
      <c r="AT39" s="234">
        <f>'施設資源化量内訳'!D39</f>
        <v>49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19</v>
      </c>
      <c r="AY39" s="234">
        <f>'施設資源化量内訳'!I39</f>
        <v>0</v>
      </c>
      <c r="AZ39" s="234">
        <f>'施設資源化量内訳'!J39</f>
        <v>10</v>
      </c>
      <c r="BA39" s="234">
        <f>'施設資源化量内訳'!K39</f>
        <v>0</v>
      </c>
      <c r="BB39" s="234">
        <f>'施設資源化量内訳'!L39</f>
        <v>20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465</v>
      </c>
      <c r="CA39" s="234" t="s">
        <v>465</v>
      </c>
      <c r="CB39" s="234" t="s">
        <v>465</v>
      </c>
      <c r="CC39" s="234" t="s">
        <v>465</v>
      </c>
      <c r="CD39" s="234" t="s">
        <v>465</v>
      </c>
      <c r="CE39" s="234" t="s">
        <v>465</v>
      </c>
      <c r="CF39" s="234" t="s">
        <v>465</v>
      </c>
      <c r="CG39" s="234" t="s">
        <v>465</v>
      </c>
      <c r="CH39" s="234">
        <v>0</v>
      </c>
      <c r="CI39" s="234">
        <v>0</v>
      </c>
      <c r="CJ39" s="289" t="s">
        <v>466</v>
      </c>
    </row>
    <row r="40" spans="1:88" s="201" customFormat="1" ht="12" customHeight="1">
      <c r="A40" s="202" t="s">
        <v>461</v>
      </c>
      <c r="B40" s="203" t="s">
        <v>530</v>
      </c>
      <c r="C40" s="202" t="s">
        <v>531</v>
      </c>
      <c r="D40" s="234">
        <f>SUM(Y40,AT40,BO40)</f>
        <v>313</v>
      </c>
      <c r="E40" s="234">
        <f>SUM(Z40,AU40,BP40)</f>
        <v>207</v>
      </c>
      <c r="F40" s="234">
        <f>SUM(AA40,AV40,BQ40)</f>
        <v>1</v>
      </c>
      <c r="G40" s="234">
        <f>SUM(AB40,AW40,BR40)</f>
        <v>0</v>
      </c>
      <c r="H40" s="234">
        <f>SUM(AC40,AX40,BS40)</f>
        <v>28</v>
      </c>
      <c r="I40" s="234">
        <f>SUM(AD40,AY40,BT40)</f>
        <v>37</v>
      </c>
      <c r="J40" s="234">
        <f>SUM(AE40,AZ40,BU40)</f>
        <v>10</v>
      </c>
      <c r="K40" s="234">
        <f>SUM(AF40,BA40,BV40)</f>
        <v>0</v>
      </c>
      <c r="L40" s="234">
        <f>SUM(AG40,BB40,BW40)</f>
        <v>28</v>
      </c>
      <c r="M40" s="234">
        <f>SUM(AH40,BC40,BX40)</f>
        <v>0</v>
      </c>
      <c r="N40" s="234">
        <f>SUM(AI40,BD40,BY40)</f>
        <v>0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2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465</v>
      </c>
      <c r="AK40" s="234" t="s">
        <v>465</v>
      </c>
      <c r="AL40" s="234" t="s">
        <v>465</v>
      </c>
      <c r="AM40" s="234" t="s">
        <v>465</v>
      </c>
      <c r="AN40" s="234" t="s">
        <v>465</v>
      </c>
      <c r="AO40" s="234" t="s">
        <v>465</v>
      </c>
      <c r="AP40" s="234" t="s">
        <v>465</v>
      </c>
      <c r="AQ40" s="234" t="s">
        <v>465</v>
      </c>
      <c r="AR40" s="234">
        <v>0</v>
      </c>
      <c r="AS40" s="234">
        <v>0</v>
      </c>
      <c r="AT40" s="234">
        <f>'施設資源化量内訳'!D40</f>
        <v>94</v>
      </c>
      <c r="AU40" s="234">
        <f>'施設資源化量内訳'!E40</f>
        <v>0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28</v>
      </c>
      <c r="AY40" s="234">
        <f>'施設資源化量内訳'!I40</f>
        <v>26</v>
      </c>
      <c r="AZ40" s="234">
        <f>'施設資源化量内訳'!J40</f>
        <v>10</v>
      </c>
      <c r="BA40" s="234">
        <f>'施設資源化量内訳'!K40</f>
        <v>0</v>
      </c>
      <c r="BB40" s="234">
        <f>'施設資源化量内訳'!L40</f>
        <v>28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2</v>
      </c>
      <c r="BO40" s="234">
        <f>SUM(BP40:CI40)</f>
        <v>219</v>
      </c>
      <c r="BP40" s="234">
        <v>207</v>
      </c>
      <c r="BQ40" s="234">
        <v>1</v>
      </c>
      <c r="BR40" s="234">
        <v>0</v>
      </c>
      <c r="BS40" s="234">
        <v>0</v>
      </c>
      <c r="BT40" s="234">
        <v>11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465</v>
      </c>
      <c r="CA40" s="234" t="s">
        <v>465</v>
      </c>
      <c r="CB40" s="234" t="s">
        <v>465</v>
      </c>
      <c r="CC40" s="234" t="s">
        <v>465</v>
      </c>
      <c r="CD40" s="234" t="s">
        <v>465</v>
      </c>
      <c r="CE40" s="234" t="s">
        <v>465</v>
      </c>
      <c r="CF40" s="234" t="s">
        <v>465</v>
      </c>
      <c r="CG40" s="234" t="s">
        <v>465</v>
      </c>
      <c r="CH40" s="234">
        <v>0</v>
      </c>
      <c r="CI40" s="234">
        <v>0</v>
      </c>
      <c r="CJ40" s="289" t="s">
        <v>466</v>
      </c>
    </row>
    <row r="41" spans="1:88" s="201" customFormat="1" ht="12" customHeight="1">
      <c r="A41" s="202" t="s">
        <v>461</v>
      </c>
      <c r="B41" s="203" t="s">
        <v>532</v>
      </c>
      <c r="C41" s="202" t="s">
        <v>533</v>
      </c>
      <c r="D41" s="234">
        <f>SUM(Y41,AT41,BO41)</f>
        <v>1972</v>
      </c>
      <c r="E41" s="234">
        <f>SUM(Z41,AU41,BP41)</f>
        <v>900</v>
      </c>
      <c r="F41" s="234">
        <f>SUM(AA41,AV41,BQ41)</f>
        <v>2</v>
      </c>
      <c r="G41" s="234">
        <f>SUM(AB41,AW41,BR41)</f>
        <v>0</v>
      </c>
      <c r="H41" s="234">
        <f>SUM(AC41,AX41,BS41)</f>
        <v>157</v>
      </c>
      <c r="I41" s="234">
        <f>SUM(AD41,AY41,BT41)</f>
        <v>176</v>
      </c>
      <c r="J41" s="234">
        <f>SUM(AE41,AZ41,BU41)</f>
        <v>55</v>
      </c>
      <c r="K41" s="234">
        <f>SUM(AF41,BA41,BV41)</f>
        <v>0</v>
      </c>
      <c r="L41" s="234">
        <f>SUM(AG41,BB41,BW41)</f>
        <v>0</v>
      </c>
      <c r="M41" s="234">
        <f>SUM(AH41,BC41,BX41)</f>
        <v>0</v>
      </c>
      <c r="N41" s="234">
        <f>SUM(AI41,BD41,BY41)</f>
        <v>0</v>
      </c>
      <c r="O41" s="234">
        <f>SUM(AJ41,BE41,BZ41)</f>
        <v>496</v>
      </c>
      <c r="P41" s="234">
        <f>SUM(AK41,BF41,CA41)</f>
        <v>0</v>
      </c>
      <c r="Q41" s="234">
        <f>SUM(AL41,BG41,CB41)</f>
        <v>182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4</v>
      </c>
      <c r="X41" s="234">
        <f>SUM(AS41,BN41,CI41)</f>
        <v>0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465</v>
      </c>
      <c r="AK41" s="234" t="s">
        <v>465</v>
      </c>
      <c r="AL41" s="234" t="s">
        <v>465</v>
      </c>
      <c r="AM41" s="234" t="s">
        <v>465</v>
      </c>
      <c r="AN41" s="234" t="s">
        <v>465</v>
      </c>
      <c r="AO41" s="234" t="s">
        <v>465</v>
      </c>
      <c r="AP41" s="234" t="s">
        <v>465</v>
      </c>
      <c r="AQ41" s="234" t="s">
        <v>465</v>
      </c>
      <c r="AR41" s="234">
        <v>0</v>
      </c>
      <c r="AS41" s="234">
        <v>0</v>
      </c>
      <c r="AT41" s="234">
        <f>'施設資源化量内訳'!D41</f>
        <v>1089</v>
      </c>
      <c r="AU41" s="234">
        <f>'施設資源化量内訳'!E41</f>
        <v>38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155</v>
      </c>
      <c r="AY41" s="234">
        <f>'施設資源化量内訳'!I41</f>
        <v>160</v>
      </c>
      <c r="AZ41" s="234">
        <f>'施設資源化量内訳'!J41</f>
        <v>54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496</v>
      </c>
      <c r="BF41" s="234">
        <f>'施設資源化量内訳'!P41</f>
        <v>0</v>
      </c>
      <c r="BG41" s="234">
        <f>'施設資源化量内訳'!Q41</f>
        <v>182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4</v>
      </c>
      <c r="BN41" s="234">
        <f>'施設資源化量内訳'!X41</f>
        <v>0</v>
      </c>
      <c r="BO41" s="234">
        <f>SUM(BP41:CI41)</f>
        <v>883</v>
      </c>
      <c r="BP41" s="234">
        <v>862</v>
      </c>
      <c r="BQ41" s="234">
        <v>2</v>
      </c>
      <c r="BR41" s="234">
        <v>0</v>
      </c>
      <c r="BS41" s="234">
        <v>2</v>
      </c>
      <c r="BT41" s="234">
        <v>16</v>
      </c>
      <c r="BU41" s="234">
        <v>1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465</v>
      </c>
      <c r="CA41" s="234" t="s">
        <v>465</v>
      </c>
      <c r="CB41" s="234" t="s">
        <v>465</v>
      </c>
      <c r="CC41" s="234" t="s">
        <v>465</v>
      </c>
      <c r="CD41" s="234" t="s">
        <v>465</v>
      </c>
      <c r="CE41" s="234" t="s">
        <v>465</v>
      </c>
      <c r="CF41" s="234" t="s">
        <v>465</v>
      </c>
      <c r="CG41" s="234" t="s">
        <v>465</v>
      </c>
      <c r="CH41" s="234">
        <v>0</v>
      </c>
      <c r="CI41" s="234">
        <v>0</v>
      </c>
      <c r="CJ41" s="289" t="s">
        <v>466</v>
      </c>
    </row>
    <row r="42" spans="1:88" s="201" customFormat="1" ht="12" customHeight="1">
      <c r="A42" s="202" t="s">
        <v>461</v>
      </c>
      <c r="B42" s="203" t="s">
        <v>534</v>
      </c>
      <c r="C42" s="202" t="s">
        <v>535</v>
      </c>
      <c r="D42" s="234">
        <f>SUM(Y42,AT42,BO42)</f>
        <v>914</v>
      </c>
      <c r="E42" s="234">
        <f>SUM(Z42,AU42,BP42)</f>
        <v>511</v>
      </c>
      <c r="F42" s="234">
        <f>SUM(AA42,AV42,BQ42)</f>
        <v>0</v>
      </c>
      <c r="G42" s="234">
        <f>SUM(AB42,AW42,BR42)</f>
        <v>0</v>
      </c>
      <c r="H42" s="234">
        <f>SUM(AC42,AX42,BS42)</f>
        <v>105</v>
      </c>
      <c r="I42" s="234">
        <f>SUM(AD42,AY42,BT42)</f>
        <v>138</v>
      </c>
      <c r="J42" s="234">
        <f>SUM(AE42,AZ42,BU42)</f>
        <v>38</v>
      </c>
      <c r="K42" s="234">
        <f>SUM(AF42,BA42,BV42)</f>
        <v>0</v>
      </c>
      <c r="L42" s="234">
        <f>SUM(AG42,BB42,BW42)</f>
        <v>0</v>
      </c>
      <c r="M42" s="234">
        <f>SUM(AH42,BC42,BX42)</f>
        <v>0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122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0</v>
      </c>
      <c r="Y42" s="234">
        <f>SUM(Z42:AS42)</f>
        <v>462</v>
      </c>
      <c r="Z42" s="234">
        <v>460</v>
      </c>
      <c r="AA42" s="234">
        <v>0</v>
      </c>
      <c r="AB42" s="234">
        <v>0</v>
      </c>
      <c r="AC42" s="234">
        <v>0</v>
      </c>
      <c r="AD42" s="234">
        <v>2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465</v>
      </c>
      <c r="AK42" s="234" t="s">
        <v>465</v>
      </c>
      <c r="AL42" s="234" t="s">
        <v>465</v>
      </c>
      <c r="AM42" s="234" t="s">
        <v>465</v>
      </c>
      <c r="AN42" s="234" t="s">
        <v>465</v>
      </c>
      <c r="AO42" s="234" t="s">
        <v>465</v>
      </c>
      <c r="AP42" s="234" t="s">
        <v>465</v>
      </c>
      <c r="AQ42" s="234" t="s">
        <v>465</v>
      </c>
      <c r="AR42" s="234">
        <v>0</v>
      </c>
      <c r="AS42" s="234">
        <v>0</v>
      </c>
      <c r="AT42" s="234">
        <f>'施設資源化量内訳'!D42</f>
        <v>378</v>
      </c>
      <c r="AU42" s="234">
        <f>'施設資源化量内訳'!E42</f>
        <v>0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105</v>
      </c>
      <c r="AY42" s="234">
        <f>'施設資源化量内訳'!I42</f>
        <v>113</v>
      </c>
      <c r="AZ42" s="234">
        <f>'施設資源化量内訳'!J42</f>
        <v>38</v>
      </c>
      <c r="BA42" s="234">
        <f>'施設資源化量内訳'!K42</f>
        <v>0</v>
      </c>
      <c r="BB42" s="234">
        <f>'施設資源化量内訳'!L42</f>
        <v>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122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0</v>
      </c>
      <c r="BO42" s="234">
        <f>SUM(BP42:CI42)</f>
        <v>74</v>
      </c>
      <c r="BP42" s="234">
        <v>51</v>
      </c>
      <c r="BQ42" s="234">
        <v>0</v>
      </c>
      <c r="BR42" s="234">
        <v>0</v>
      </c>
      <c r="BS42" s="234">
        <v>0</v>
      </c>
      <c r="BT42" s="234">
        <v>23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465</v>
      </c>
      <c r="CA42" s="234" t="s">
        <v>465</v>
      </c>
      <c r="CB42" s="234" t="s">
        <v>465</v>
      </c>
      <c r="CC42" s="234" t="s">
        <v>465</v>
      </c>
      <c r="CD42" s="234" t="s">
        <v>465</v>
      </c>
      <c r="CE42" s="234" t="s">
        <v>465</v>
      </c>
      <c r="CF42" s="234" t="s">
        <v>465</v>
      </c>
      <c r="CG42" s="234" t="s">
        <v>465</v>
      </c>
      <c r="CH42" s="234">
        <v>0</v>
      </c>
      <c r="CI42" s="234">
        <v>0</v>
      </c>
      <c r="CJ42" s="289" t="s">
        <v>466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536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134</v>
      </c>
      <c r="B2" s="314" t="s">
        <v>135</v>
      </c>
      <c r="C2" s="314" t="s">
        <v>136</v>
      </c>
      <c r="D2" s="390" t="s">
        <v>537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393</v>
      </c>
      <c r="E3" s="328" t="s">
        <v>538</v>
      </c>
      <c r="F3" s="328" t="s">
        <v>539</v>
      </c>
      <c r="G3" s="328" t="s">
        <v>540</v>
      </c>
      <c r="H3" s="328" t="s">
        <v>541</v>
      </c>
      <c r="I3" s="328" t="s">
        <v>542</v>
      </c>
      <c r="J3" s="328" t="s">
        <v>543</v>
      </c>
      <c r="K3" s="328" t="s">
        <v>544</v>
      </c>
      <c r="L3" s="328" t="s">
        <v>545</v>
      </c>
      <c r="M3" s="328" t="s">
        <v>546</v>
      </c>
      <c r="N3" s="328" t="s">
        <v>547</v>
      </c>
      <c r="O3" s="328" t="s">
        <v>548</v>
      </c>
      <c r="P3" s="328" t="s">
        <v>549</v>
      </c>
      <c r="Q3" s="328" t="s">
        <v>550</v>
      </c>
      <c r="R3" s="298" t="s">
        <v>551</v>
      </c>
      <c r="S3" s="298" t="s">
        <v>552</v>
      </c>
      <c r="T3" s="328" t="s">
        <v>553</v>
      </c>
      <c r="U3" s="328" t="s">
        <v>554</v>
      </c>
      <c r="V3" s="328" t="s">
        <v>555</v>
      </c>
      <c r="W3" s="328" t="s">
        <v>556</v>
      </c>
      <c r="X3" s="328" t="s">
        <v>557</v>
      </c>
      <c r="Y3" s="392" t="s">
        <v>558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559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560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561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562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563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564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393</v>
      </c>
      <c r="Z4" s="328" t="s">
        <v>538</v>
      </c>
      <c r="AA4" s="328" t="s">
        <v>539</v>
      </c>
      <c r="AB4" s="328" t="s">
        <v>540</v>
      </c>
      <c r="AC4" s="328" t="s">
        <v>541</v>
      </c>
      <c r="AD4" s="328" t="s">
        <v>542</v>
      </c>
      <c r="AE4" s="328" t="s">
        <v>543</v>
      </c>
      <c r="AF4" s="328" t="s">
        <v>544</v>
      </c>
      <c r="AG4" s="328" t="s">
        <v>545</v>
      </c>
      <c r="AH4" s="328" t="s">
        <v>565</v>
      </c>
      <c r="AI4" s="328" t="s">
        <v>547</v>
      </c>
      <c r="AJ4" s="328" t="s">
        <v>548</v>
      </c>
      <c r="AK4" s="328" t="s">
        <v>549</v>
      </c>
      <c r="AL4" s="328" t="s">
        <v>550</v>
      </c>
      <c r="AM4" s="328" t="s">
        <v>551</v>
      </c>
      <c r="AN4" s="328" t="s">
        <v>552</v>
      </c>
      <c r="AO4" s="328" t="s">
        <v>553</v>
      </c>
      <c r="AP4" s="328" t="s">
        <v>554</v>
      </c>
      <c r="AQ4" s="328" t="s">
        <v>555</v>
      </c>
      <c r="AR4" s="328" t="s">
        <v>556</v>
      </c>
      <c r="AS4" s="328" t="s">
        <v>557</v>
      </c>
      <c r="AT4" s="331" t="s">
        <v>393</v>
      </c>
      <c r="AU4" s="328" t="s">
        <v>538</v>
      </c>
      <c r="AV4" s="328" t="s">
        <v>539</v>
      </c>
      <c r="AW4" s="328" t="s">
        <v>540</v>
      </c>
      <c r="AX4" s="328" t="s">
        <v>541</v>
      </c>
      <c r="AY4" s="328" t="s">
        <v>542</v>
      </c>
      <c r="AZ4" s="328" t="s">
        <v>543</v>
      </c>
      <c r="BA4" s="328" t="s">
        <v>544</v>
      </c>
      <c r="BB4" s="328" t="s">
        <v>545</v>
      </c>
      <c r="BC4" s="328" t="s">
        <v>565</v>
      </c>
      <c r="BD4" s="328" t="s">
        <v>547</v>
      </c>
      <c r="BE4" s="328" t="s">
        <v>548</v>
      </c>
      <c r="BF4" s="328" t="s">
        <v>549</v>
      </c>
      <c r="BG4" s="328" t="s">
        <v>550</v>
      </c>
      <c r="BH4" s="328" t="s">
        <v>551</v>
      </c>
      <c r="BI4" s="328" t="s">
        <v>552</v>
      </c>
      <c r="BJ4" s="328" t="s">
        <v>553</v>
      </c>
      <c r="BK4" s="328" t="s">
        <v>554</v>
      </c>
      <c r="BL4" s="328" t="s">
        <v>555</v>
      </c>
      <c r="BM4" s="328" t="s">
        <v>556</v>
      </c>
      <c r="BN4" s="328" t="s">
        <v>557</v>
      </c>
      <c r="BO4" s="331" t="s">
        <v>393</v>
      </c>
      <c r="BP4" s="328" t="s">
        <v>538</v>
      </c>
      <c r="BQ4" s="328" t="s">
        <v>539</v>
      </c>
      <c r="BR4" s="328" t="s">
        <v>540</v>
      </c>
      <c r="BS4" s="328" t="s">
        <v>541</v>
      </c>
      <c r="BT4" s="328" t="s">
        <v>542</v>
      </c>
      <c r="BU4" s="328" t="s">
        <v>543</v>
      </c>
      <c r="BV4" s="328" t="s">
        <v>544</v>
      </c>
      <c r="BW4" s="328" t="s">
        <v>545</v>
      </c>
      <c r="BX4" s="328" t="s">
        <v>565</v>
      </c>
      <c r="BY4" s="328" t="s">
        <v>547</v>
      </c>
      <c r="BZ4" s="328" t="s">
        <v>548</v>
      </c>
      <c r="CA4" s="328" t="s">
        <v>549</v>
      </c>
      <c r="CB4" s="328" t="s">
        <v>550</v>
      </c>
      <c r="CC4" s="328" t="s">
        <v>551</v>
      </c>
      <c r="CD4" s="328" t="s">
        <v>552</v>
      </c>
      <c r="CE4" s="328" t="s">
        <v>553</v>
      </c>
      <c r="CF4" s="328" t="s">
        <v>554</v>
      </c>
      <c r="CG4" s="328" t="s">
        <v>555</v>
      </c>
      <c r="CH4" s="328" t="s">
        <v>556</v>
      </c>
      <c r="CI4" s="328" t="s">
        <v>557</v>
      </c>
      <c r="CJ4" s="331" t="s">
        <v>393</v>
      </c>
      <c r="CK4" s="328" t="s">
        <v>538</v>
      </c>
      <c r="CL4" s="328" t="s">
        <v>539</v>
      </c>
      <c r="CM4" s="328" t="s">
        <v>540</v>
      </c>
      <c r="CN4" s="328" t="s">
        <v>541</v>
      </c>
      <c r="CO4" s="328" t="s">
        <v>542</v>
      </c>
      <c r="CP4" s="328" t="s">
        <v>543</v>
      </c>
      <c r="CQ4" s="328" t="s">
        <v>544</v>
      </c>
      <c r="CR4" s="328" t="s">
        <v>545</v>
      </c>
      <c r="CS4" s="328" t="s">
        <v>565</v>
      </c>
      <c r="CT4" s="328" t="s">
        <v>547</v>
      </c>
      <c r="CU4" s="328" t="s">
        <v>548</v>
      </c>
      <c r="CV4" s="328" t="s">
        <v>549</v>
      </c>
      <c r="CW4" s="328" t="s">
        <v>550</v>
      </c>
      <c r="CX4" s="328" t="s">
        <v>551</v>
      </c>
      <c r="CY4" s="328" t="s">
        <v>552</v>
      </c>
      <c r="CZ4" s="328" t="s">
        <v>553</v>
      </c>
      <c r="DA4" s="328" t="s">
        <v>554</v>
      </c>
      <c r="DB4" s="328" t="s">
        <v>555</v>
      </c>
      <c r="DC4" s="328" t="s">
        <v>556</v>
      </c>
      <c r="DD4" s="328" t="s">
        <v>557</v>
      </c>
      <c r="DE4" s="331" t="s">
        <v>393</v>
      </c>
      <c r="DF4" s="328" t="s">
        <v>538</v>
      </c>
      <c r="DG4" s="328" t="s">
        <v>539</v>
      </c>
      <c r="DH4" s="328" t="s">
        <v>540</v>
      </c>
      <c r="DI4" s="328" t="s">
        <v>541</v>
      </c>
      <c r="DJ4" s="328" t="s">
        <v>542</v>
      </c>
      <c r="DK4" s="328" t="s">
        <v>543</v>
      </c>
      <c r="DL4" s="328" t="s">
        <v>544</v>
      </c>
      <c r="DM4" s="328" t="s">
        <v>545</v>
      </c>
      <c r="DN4" s="328" t="s">
        <v>565</v>
      </c>
      <c r="DO4" s="328" t="s">
        <v>547</v>
      </c>
      <c r="DP4" s="328" t="s">
        <v>548</v>
      </c>
      <c r="DQ4" s="328" t="s">
        <v>549</v>
      </c>
      <c r="DR4" s="328" t="s">
        <v>550</v>
      </c>
      <c r="DS4" s="328" t="s">
        <v>551</v>
      </c>
      <c r="DT4" s="328" t="s">
        <v>552</v>
      </c>
      <c r="DU4" s="328" t="s">
        <v>553</v>
      </c>
      <c r="DV4" s="328" t="s">
        <v>554</v>
      </c>
      <c r="DW4" s="328" t="s">
        <v>555</v>
      </c>
      <c r="DX4" s="328" t="s">
        <v>556</v>
      </c>
      <c r="DY4" s="328" t="s">
        <v>557</v>
      </c>
      <c r="DZ4" s="331" t="s">
        <v>393</v>
      </c>
      <c r="EA4" s="328" t="s">
        <v>538</v>
      </c>
      <c r="EB4" s="328" t="s">
        <v>539</v>
      </c>
      <c r="EC4" s="328" t="s">
        <v>540</v>
      </c>
      <c r="ED4" s="328" t="s">
        <v>541</v>
      </c>
      <c r="EE4" s="328" t="s">
        <v>542</v>
      </c>
      <c r="EF4" s="328" t="s">
        <v>543</v>
      </c>
      <c r="EG4" s="328" t="s">
        <v>544</v>
      </c>
      <c r="EH4" s="328" t="s">
        <v>545</v>
      </c>
      <c r="EI4" s="328" t="s">
        <v>565</v>
      </c>
      <c r="EJ4" s="328" t="s">
        <v>547</v>
      </c>
      <c r="EK4" s="328" t="s">
        <v>548</v>
      </c>
      <c r="EL4" s="328" t="s">
        <v>549</v>
      </c>
      <c r="EM4" s="328" t="s">
        <v>550</v>
      </c>
      <c r="EN4" s="328" t="s">
        <v>551</v>
      </c>
      <c r="EO4" s="328" t="s">
        <v>552</v>
      </c>
      <c r="EP4" s="328" t="s">
        <v>553</v>
      </c>
      <c r="EQ4" s="328" t="s">
        <v>554</v>
      </c>
      <c r="ER4" s="328" t="s">
        <v>555</v>
      </c>
      <c r="ES4" s="328" t="s">
        <v>556</v>
      </c>
      <c r="ET4" s="328" t="s">
        <v>557</v>
      </c>
      <c r="EU4" s="331" t="s">
        <v>393</v>
      </c>
      <c r="EV4" s="328" t="s">
        <v>538</v>
      </c>
      <c r="EW4" s="328" t="s">
        <v>539</v>
      </c>
      <c r="EX4" s="328" t="s">
        <v>540</v>
      </c>
      <c r="EY4" s="328" t="s">
        <v>541</v>
      </c>
      <c r="EZ4" s="328" t="s">
        <v>542</v>
      </c>
      <c r="FA4" s="328" t="s">
        <v>543</v>
      </c>
      <c r="FB4" s="328" t="s">
        <v>544</v>
      </c>
      <c r="FC4" s="328" t="s">
        <v>545</v>
      </c>
      <c r="FD4" s="328" t="s">
        <v>565</v>
      </c>
      <c r="FE4" s="328" t="s">
        <v>547</v>
      </c>
      <c r="FF4" s="328" t="s">
        <v>548</v>
      </c>
      <c r="FG4" s="328" t="s">
        <v>549</v>
      </c>
      <c r="FH4" s="328" t="s">
        <v>550</v>
      </c>
      <c r="FI4" s="328" t="s">
        <v>551</v>
      </c>
      <c r="FJ4" s="328" t="s">
        <v>552</v>
      </c>
      <c r="FK4" s="328" t="s">
        <v>553</v>
      </c>
      <c r="FL4" s="328" t="s">
        <v>554</v>
      </c>
      <c r="FM4" s="328" t="s">
        <v>555</v>
      </c>
      <c r="FN4" s="328" t="s">
        <v>556</v>
      </c>
      <c r="FO4" s="328" t="s">
        <v>557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566</v>
      </c>
      <c r="E6" s="279" t="s">
        <v>566</v>
      </c>
      <c r="F6" s="279" t="s">
        <v>566</v>
      </c>
      <c r="G6" s="279" t="s">
        <v>566</v>
      </c>
      <c r="H6" s="279" t="s">
        <v>566</v>
      </c>
      <c r="I6" s="279" t="s">
        <v>566</v>
      </c>
      <c r="J6" s="279" t="s">
        <v>566</v>
      </c>
      <c r="K6" s="279" t="s">
        <v>566</v>
      </c>
      <c r="L6" s="278"/>
      <c r="M6" s="279" t="s">
        <v>566</v>
      </c>
      <c r="N6" s="279" t="s">
        <v>566</v>
      </c>
      <c r="O6" s="279" t="s">
        <v>566</v>
      </c>
      <c r="P6" s="279" t="s">
        <v>566</v>
      </c>
      <c r="Q6" s="279" t="s">
        <v>566</v>
      </c>
      <c r="R6" s="279" t="s">
        <v>566</v>
      </c>
      <c r="S6" s="279" t="s">
        <v>566</v>
      </c>
      <c r="T6" s="279" t="s">
        <v>566</v>
      </c>
      <c r="U6" s="279" t="s">
        <v>567</v>
      </c>
      <c r="V6" s="279" t="s">
        <v>566</v>
      </c>
      <c r="W6" s="279" t="s">
        <v>566</v>
      </c>
      <c r="X6" s="279" t="s">
        <v>566</v>
      </c>
      <c r="Y6" s="279" t="s">
        <v>566</v>
      </c>
      <c r="Z6" s="279" t="s">
        <v>566</v>
      </c>
      <c r="AA6" s="279" t="s">
        <v>566</v>
      </c>
      <c r="AB6" s="279" t="s">
        <v>566</v>
      </c>
      <c r="AC6" s="279" t="s">
        <v>566</v>
      </c>
      <c r="AD6" s="279" t="s">
        <v>566</v>
      </c>
      <c r="AE6" s="279" t="s">
        <v>566</v>
      </c>
      <c r="AF6" s="279" t="s">
        <v>566</v>
      </c>
      <c r="AG6" s="279" t="s">
        <v>566</v>
      </c>
      <c r="AH6" s="279" t="s">
        <v>566</v>
      </c>
      <c r="AI6" s="279" t="s">
        <v>566</v>
      </c>
      <c r="AJ6" s="279" t="s">
        <v>566</v>
      </c>
      <c r="AK6" s="279" t="s">
        <v>566</v>
      </c>
      <c r="AL6" s="279" t="s">
        <v>566</v>
      </c>
      <c r="AM6" s="279" t="s">
        <v>566</v>
      </c>
      <c r="AN6" s="279" t="s">
        <v>566</v>
      </c>
      <c r="AO6" s="279" t="s">
        <v>566</v>
      </c>
      <c r="AP6" s="279" t="s">
        <v>567</v>
      </c>
      <c r="AQ6" s="279" t="s">
        <v>566</v>
      </c>
      <c r="AR6" s="279" t="s">
        <v>566</v>
      </c>
      <c r="AS6" s="279" t="s">
        <v>566</v>
      </c>
      <c r="AT6" s="279" t="s">
        <v>566</v>
      </c>
      <c r="AU6" s="279" t="s">
        <v>566</v>
      </c>
      <c r="AV6" s="279" t="s">
        <v>566</v>
      </c>
      <c r="AW6" s="279" t="s">
        <v>566</v>
      </c>
      <c r="AX6" s="279" t="s">
        <v>566</v>
      </c>
      <c r="AY6" s="279" t="s">
        <v>566</v>
      </c>
      <c r="AZ6" s="279" t="s">
        <v>566</v>
      </c>
      <c r="BA6" s="279" t="s">
        <v>566</v>
      </c>
      <c r="BB6" s="279" t="s">
        <v>566</v>
      </c>
      <c r="BC6" s="279" t="s">
        <v>566</v>
      </c>
      <c r="BD6" s="279" t="s">
        <v>566</v>
      </c>
      <c r="BE6" s="279" t="s">
        <v>566</v>
      </c>
      <c r="BF6" s="279" t="s">
        <v>566</v>
      </c>
      <c r="BG6" s="279" t="s">
        <v>566</v>
      </c>
      <c r="BH6" s="279" t="s">
        <v>566</v>
      </c>
      <c r="BI6" s="279" t="s">
        <v>566</v>
      </c>
      <c r="BJ6" s="279" t="s">
        <v>566</v>
      </c>
      <c r="BK6" s="279" t="s">
        <v>567</v>
      </c>
      <c r="BL6" s="279" t="s">
        <v>566</v>
      </c>
      <c r="BM6" s="279" t="s">
        <v>566</v>
      </c>
      <c r="BN6" s="279" t="s">
        <v>566</v>
      </c>
      <c r="BO6" s="279" t="s">
        <v>566</v>
      </c>
      <c r="BP6" s="279" t="s">
        <v>566</v>
      </c>
      <c r="BQ6" s="279" t="s">
        <v>566</v>
      </c>
      <c r="BR6" s="279" t="s">
        <v>566</v>
      </c>
      <c r="BS6" s="279" t="s">
        <v>566</v>
      </c>
      <c r="BT6" s="279" t="s">
        <v>566</v>
      </c>
      <c r="BU6" s="279" t="s">
        <v>566</v>
      </c>
      <c r="BV6" s="279" t="s">
        <v>566</v>
      </c>
      <c r="BW6" s="279" t="s">
        <v>566</v>
      </c>
      <c r="BX6" s="279" t="s">
        <v>566</v>
      </c>
      <c r="BY6" s="279" t="s">
        <v>566</v>
      </c>
      <c r="BZ6" s="279" t="s">
        <v>566</v>
      </c>
      <c r="CA6" s="279" t="s">
        <v>566</v>
      </c>
      <c r="CB6" s="279" t="s">
        <v>566</v>
      </c>
      <c r="CC6" s="279" t="s">
        <v>566</v>
      </c>
      <c r="CD6" s="279" t="s">
        <v>566</v>
      </c>
      <c r="CE6" s="279" t="s">
        <v>566</v>
      </c>
      <c r="CF6" s="279" t="s">
        <v>567</v>
      </c>
      <c r="CG6" s="279" t="s">
        <v>566</v>
      </c>
      <c r="CH6" s="279" t="s">
        <v>566</v>
      </c>
      <c r="CI6" s="279" t="s">
        <v>566</v>
      </c>
      <c r="CJ6" s="279" t="s">
        <v>566</v>
      </c>
      <c r="CK6" s="279" t="s">
        <v>566</v>
      </c>
      <c r="CL6" s="279" t="s">
        <v>566</v>
      </c>
      <c r="CM6" s="279" t="s">
        <v>566</v>
      </c>
      <c r="CN6" s="279" t="s">
        <v>566</v>
      </c>
      <c r="CO6" s="279" t="s">
        <v>566</v>
      </c>
      <c r="CP6" s="279" t="s">
        <v>566</v>
      </c>
      <c r="CQ6" s="279" t="s">
        <v>566</v>
      </c>
      <c r="CR6" s="279" t="s">
        <v>566</v>
      </c>
      <c r="CS6" s="279" t="s">
        <v>566</v>
      </c>
      <c r="CT6" s="279" t="s">
        <v>566</v>
      </c>
      <c r="CU6" s="279" t="s">
        <v>566</v>
      </c>
      <c r="CV6" s="279" t="s">
        <v>566</v>
      </c>
      <c r="CW6" s="279" t="s">
        <v>566</v>
      </c>
      <c r="CX6" s="279" t="s">
        <v>566</v>
      </c>
      <c r="CY6" s="279" t="s">
        <v>566</v>
      </c>
      <c r="CZ6" s="279" t="s">
        <v>566</v>
      </c>
      <c r="DA6" s="279" t="s">
        <v>567</v>
      </c>
      <c r="DB6" s="279" t="s">
        <v>566</v>
      </c>
      <c r="DC6" s="279" t="s">
        <v>566</v>
      </c>
      <c r="DD6" s="279" t="s">
        <v>566</v>
      </c>
      <c r="DE6" s="279" t="s">
        <v>566</v>
      </c>
      <c r="DF6" s="279" t="s">
        <v>566</v>
      </c>
      <c r="DG6" s="279" t="s">
        <v>566</v>
      </c>
      <c r="DH6" s="279" t="s">
        <v>566</v>
      </c>
      <c r="DI6" s="279" t="s">
        <v>566</v>
      </c>
      <c r="DJ6" s="279" t="s">
        <v>566</v>
      </c>
      <c r="DK6" s="279" t="s">
        <v>566</v>
      </c>
      <c r="DL6" s="279" t="s">
        <v>566</v>
      </c>
      <c r="DM6" s="279" t="s">
        <v>566</v>
      </c>
      <c r="DN6" s="279" t="s">
        <v>566</v>
      </c>
      <c r="DO6" s="279" t="s">
        <v>566</v>
      </c>
      <c r="DP6" s="279" t="s">
        <v>566</v>
      </c>
      <c r="DQ6" s="279" t="s">
        <v>566</v>
      </c>
      <c r="DR6" s="279" t="s">
        <v>566</v>
      </c>
      <c r="DS6" s="279" t="s">
        <v>566</v>
      </c>
      <c r="DT6" s="279" t="s">
        <v>566</v>
      </c>
      <c r="DU6" s="279" t="s">
        <v>566</v>
      </c>
      <c r="DV6" s="279" t="s">
        <v>567</v>
      </c>
      <c r="DW6" s="279" t="s">
        <v>566</v>
      </c>
      <c r="DX6" s="279" t="s">
        <v>566</v>
      </c>
      <c r="DY6" s="279" t="s">
        <v>566</v>
      </c>
      <c r="DZ6" s="279" t="s">
        <v>566</v>
      </c>
      <c r="EA6" s="279" t="s">
        <v>566</v>
      </c>
      <c r="EB6" s="279" t="s">
        <v>566</v>
      </c>
      <c r="EC6" s="279" t="s">
        <v>566</v>
      </c>
      <c r="ED6" s="279" t="s">
        <v>566</v>
      </c>
      <c r="EE6" s="279" t="s">
        <v>566</v>
      </c>
      <c r="EF6" s="279" t="s">
        <v>566</v>
      </c>
      <c r="EG6" s="279" t="s">
        <v>566</v>
      </c>
      <c r="EH6" s="279" t="s">
        <v>566</v>
      </c>
      <c r="EI6" s="279" t="s">
        <v>566</v>
      </c>
      <c r="EJ6" s="279" t="s">
        <v>566</v>
      </c>
      <c r="EK6" s="279" t="s">
        <v>566</v>
      </c>
      <c r="EL6" s="279" t="s">
        <v>566</v>
      </c>
      <c r="EM6" s="279" t="s">
        <v>566</v>
      </c>
      <c r="EN6" s="279" t="s">
        <v>566</v>
      </c>
      <c r="EO6" s="279" t="s">
        <v>566</v>
      </c>
      <c r="EP6" s="279" t="s">
        <v>566</v>
      </c>
      <c r="EQ6" s="279" t="s">
        <v>567</v>
      </c>
      <c r="ER6" s="279" t="s">
        <v>566</v>
      </c>
      <c r="ES6" s="279" t="s">
        <v>566</v>
      </c>
      <c r="ET6" s="279" t="s">
        <v>566</v>
      </c>
      <c r="EU6" s="279" t="s">
        <v>566</v>
      </c>
      <c r="EV6" s="279" t="s">
        <v>566</v>
      </c>
      <c r="EW6" s="279" t="s">
        <v>566</v>
      </c>
      <c r="EX6" s="279" t="s">
        <v>566</v>
      </c>
      <c r="EY6" s="279" t="s">
        <v>566</v>
      </c>
      <c r="EZ6" s="279" t="s">
        <v>566</v>
      </c>
      <c r="FA6" s="279" t="s">
        <v>566</v>
      </c>
      <c r="FB6" s="279" t="s">
        <v>566</v>
      </c>
      <c r="FC6" s="279" t="s">
        <v>566</v>
      </c>
      <c r="FD6" s="279" t="s">
        <v>566</v>
      </c>
      <c r="FE6" s="279" t="s">
        <v>566</v>
      </c>
      <c r="FF6" s="279" t="s">
        <v>566</v>
      </c>
      <c r="FG6" s="279" t="s">
        <v>566</v>
      </c>
      <c r="FH6" s="279" t="s">
        <v>566</v>
      </c>
      <c r="FI6" s="279" t="s">
        <v>566</v>
      </c>
      <c r="FJ6" s="279" t="s">
        <v>566</v>
      </c>
      <c r="FK6" s="279" t="s">
        <v>566</v>
      </c>
      <c r="FL6" s="279" t="s">
        <v>567</v>
      </c>
      <c r="FM6" s="279" t="s">
        <v>566</v>
      </c>
      <c r="FN6" s="279" t="s">
        <v>566</v>
      </c>
      <c r="FO6" s="279" t="s">
        <v>566</v>
      </c>
    </row>
    <row r="7" spans="1:171" s="210" customFormat="1" ht="12" customHeight="1">
      <c r="A7" s="197" t="s">
        <v>568</v>
      </c>
      <c r="B7" s="212" t="s">
        <v>569</v>
      </c>
      <c r="C7" s="198" t="s">
        <v>393</v>
      </c>
      <c r="D7" s="231">
        <f>SUM(D8:D42)</f>
        <v>23426</v>
      </c>
      <c r="E7" s="231">
        <f>SUM(E8:E42)</f>
        <v>756</v>
      </c>
      <c r="F7" s="231">
        <f>SUM(F8:F42)</f>
        <v>2</v>
      </c>
      <c r="G7" s="231">
        <f>SUM(G8:G42)</f>
        <v>162</v>
      </c>
      <c r="H7" s="231">
        <f>SUM(H8:H42)</f>
        <v>6578</v>
      </c>
      <c r="I7" s="231">
        <f>SUM(I8:I42)</f>
        <v>5412</v>
      </c>
      <c r="J7" s="231">
        <f>SUM(J8:J42)</f>
        <v>2339</v>
      </c>
      <c r="K7" s="231">
        <f>SUM(K8:K42)</f>
        <v>504</v>
      </c>
      <c r="L7" s="231">
        <f>SUM(L8:L42)</f>
        <v>1169</v>
      </c>
      <c r="M7" s="231">
        <f>SUM(M8:M42)</f>
        <v>65</v>
      </c>
      <c r="N7" s="231">
        <f>SUM(N8:N42)</f>
        <v>81</v>
      </c>
      <c r="O7" s="231">
        <f>SUM(O8:O42)</f>
        <v>3942</v>
      </c>
      <c r="P7" s="231">
        <f>SUM(P8:P42)</f>
        <v>28</v>
      </c>
      <c r="Q7" s="231">
        <f>SUM(Q8:Q42)</f>
        <v>1665</v>
      </c>
      <c r="R7" s="231">
        <f>SUM(R8:R42)</f>
        <v>0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59</v>
      </c>
      <c r="X7" s="231">
        <f>SUM(X8:X42)</f>
        <v>664</v>
      </c>
      <c r="Y7" s="231">
        <f>SUM(Y8:Y42)</f>
        <v>1795</v>
      </c>
      <c r="Z7" s="231">
        <f>SUM(Z8:Z42)</f>
        <v>0</v>
      </c>
      <c r="AA7" s="231">
        <f>SUM(AA8:AA42)</f>
        <v>0</v>
      </c>
      <c r="AB7" s="231">
        <f>SUM(AB8:AB42)</f>
        <v>0</v>
      </c>
      <c r="AC7" s="231">
        <f>SUM(AC8:AC42)</f>
        <v>130</v>
      </c>
      <c r="AD7" s="231">
        <f>SUM(AD8:AD42)</f>
        <v>0</v>
      </c>
      <c r="AE7" s="231">
        <f>SUM(AE8:AE42)</f>
        <v>0</v>
      </c>
      <c r="AF7" s="231">
        <f>SUM(AF8:AF42)</f>
        <v>0</v>
      </c>
      <c r="AG7" s="231">
        <f>SUM(AG8:AG42)</f>
        <v>0</v>
      </c>
      <c r="AH7" s="231">
        <f>SUM(AH8:AH42)</f>
        <v>0</v>
      </c>
      <c r="AI7" s="231">
        <f>SUM(AI8:AI42)</f>
        <v>0</v>
      </c>
      <c r="AJ7" s="231">
        <f>SUM(AJ8:AJ42)</f>
        <v>0</v>
      </c>
      <c r="AK7" s="231">
        <f>SUM(AK8:AK42)</f>
        <v>0</v>
      </c>
      <c r="AL7" s="231">
        <f>SUM(AL8:AL42)</f>
        <v>1665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0</v>
      </c>
      <c r="AS7" s="231">
        <f>SUM(AS8:AS42)</f>
        <v>0</v>
      </c>
      <c r="AT7" s="231">
        <f>SUM(AT8:AT42)</f>
        <v>2899</v>
      </c>
      <c r="AU7" s="231">
        <f>SUM(AU8:AU42)</f>
        <v>0</v>
      </c>
      <c r="AV7" s="231">
        <f>SUM(AV8:AV42)</f>
        <v>0</v>
      </c>
      <c r="AW7" s="231">
        <f>SUM(AW8:AW42)</f>
        <v>156</v>
      </c>
      <c r="AX7" s="231">
        <f>SUM(AX8:AX42)</f>
        <v>2687</v>
      </c>
      <c r="AY7" s="231">
        <f>SUM(AY8:AY42)</f>
        <v>0</v>
      </c>
      <c r="AZ7" s="231">
        <f>SUM(AZ8:AZ42)</f>
        <v>0</v>
      </c>
      <c r="BA7" s="231">
        <f>SUM(BA8:BA42)</f>
        <v>0</v>
      </c>
      <c r="BB7" s="231">
        <f>SUM(BB8:BB42)</f>
        <v>0</v>
      </c>
      <c r="BC7" s="231">
        <f>SUM(BC8:BC42)</f>
        <v>0</v>
      </c>
      <c r="BD7" s="231">
        <f>SUM(BD8:BD42)</f>
        <v>0</v>
      </c>
      <c r="BE7" s="231">
        <f>SUM(BE8:BE42)</f>
        <v>0</v>
      </c>
      <c r="BF7" s="231">
        <f>SUM(BF8:BF42)</f>
        <v>0</v>
      </c>
      <c r="BG7" s="231">
        <f>SUM(BG8:BG42)</f>
        <v>0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0</v>
      </c>
      <c r="BN7" s="231">
        <f>SUM(BN8:BN42)</f>
        <v>56</v>
      </c>
      <c r="BO7" s="231">
        <f>SUM(BO8:BO42)</f>
        <v>4452</v>
      </c>
      <c r="BP7" s="231">
        <f>SUM(BP8:BP42)</f>
        <v>0</v>
      </c>
      <c r="BQ7" s="231">
        <f>SUM(BQ8:BQ42)</f>
        <v>0</v>
      </c>
      <c r="BR7" s="231">
        <f>SUM(BR8:BR42)</f>
        <v>0</v>
      </c>
      <c r="BS7" s="231">
        <f>SUM(BS8:BS42)</f>
        <v>0</v>
      </c>
      <c r="BT7" s="231">
        <f>SUM(BT8:BT42)</f>
        <v>0</v>
      </c>
      <c r="BU7" s="231">
        <f>SUM(BU8:BU42)</f>
        <v>0</v>
      </c>
      <c r="BV7" s="231">
        <f>SUM(BV8:BV42)</f>
        <v>0</v>
      </c>
      <c r="BW7" s="231">
        <f>SUM(BW8:BW42)</f>
        <v>0</v>
      </c>
      <c r="BX7" s="231">
        <f>SUM(BX8:BX42)</f>
        <v>0</v>
      </c>
      <c r="BY7" s="231">
        <f>SUM(BY8:BY42)</f>
        <v>0</v>
      </c>
      <c r="BZ7" s="231">
        <f>SUM(BZ8:BZ42)</f>
        <v>3942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510</v>
      </c>
      <c r="CJ7" s="231">
        <f>SUM(CJ8:CJ42)</f>
        <v>28</v>
      </c>
      <c r="CK7" s="231">
        <f>SUM(CK8:CK42)</f>
        <v>0</v>
      </c>
      <c r="CL7" s="231">
        <f>SUM(CL8:CL42)</f>
        <v>0</v>
      </c>
      <c r="CM7" s="231">
        <f>SUM(CM8:CM42)</f>
        <v>0</v>
      </c>
      <c r="CN7" s="231">
        <f>SUM(CN8:CN42)</f>
        <v>0</v>
      </c>
      <c r="CO7" s="231">
        <f>SUM(CO8:CO42)</f>
        <v>0</v>
      </c>
      <c r="CP7" s="231">
        <f>SUM(CP8:CP42)</f>
        <v>0</v>
      </c>
      <c r="CQ7" s="231">
        <f>SUM(CQ8:CQ42)</f>
        <v>0</v>
      </c>
      <c r="CR7" s="231">
        <f>SUM(CR8:CR42)</f>
        <v>0</v>
      </c>
      <c r="CS7" s="231">
        <f>SUM(CS8:CS42)</f>
        <v>0</v>
      </c>
      <c r="CT7" s="231">
        <f>SUM(CT8:CT42)</f>
        <v>0</v>
      </c>
      <c r="CU7" s="231">
        <f>SUM(CU8:CU42)</f>
        <v>0</v>
      </c>
      <c r="CV7" s="231">
        <f>SUM(CV8:CV42)</f>
        <v>28</v>
      </c>
      <c r="CW7" s="231">
        <f>SUM(CW8:CW42)</f>
        <v>0</v>
      </c>
      <c r="CX7" s="231">
        <f>SUM(CX8:CX42)</f>
        <v>0</v>
      </c>
      <c r="CY7" s="231">
        <f>SUM(CY8:CY42)</f>
        <v>0</v>
      </c>
      <c r="CZ7" s="231">
        <f>SUM(CZ8:CZ42)</f>
        <v>0</v>
      </c>
      <c r="DA7" s="231">
        <f>SUM(DA8:DA42)</f>
        <v>0</v>
      </c>
      <c r="DB7" s="231">
        <f>SUM(DB8:DB42)</f>
        <v>0</v>
      </c>
      <c r="DC7" s="231">
        <f>SUM(DC8:DC42)</f>
        <v>0</v>
      </c>
      <c r="DD7" s="231">
        <f>SUM(DD8:DD42)</f>
        <v>0</v>
      </c>
      <c r="DE7" s="231">
        <f>SUM(DE8:DE42)</f>
        <v>0</v>
      </c>
      <c r="DF7" s="231">
        <f>SUM(DF8:DF42)</f>
        <v>0</v>
      </c>
      <c r="DG7" s="231">
        <f>SUM(DG8:DG42)</f>
        <v>0</v>
      </c>
      <c r="DH7" s="231">
        <f>SUM(DH8:DH42)</f>
        <v>0</v>
      </c>
      <c r="DI7" s="231">
        <f>SUM(DI8:DI42)</f>
        <v>0</v>
      </c>
      <c r="DJ7" s="231">
        <f>SUM(DJ8:DJ42)</f>
        <v>0</v>
      </c>
      <c r="DK7" s="231">
        <f>SUM(DK8:DK42)</f>
        <v>0</v>
      </c>
      <c r="DL7" s="231">
        <f>SUM(DL8:DL42)</f>
        <v>0</v>
      </c>
      <c r="DM7" s="231">
        <f>SUM(DM8:DM42)</f>
        <v>0</v>
      </c>
      <c r="DN7" s="231">
        <f>SUM(DN8:DN42)</f>
        <v>0</v>
      </c>
      <c r="DO7" s="231">
        <f>SUM(DO8:DO42)</f>
        <v>0</v>
      </c>
      <c r="DP7" s="231">
        <f>SUM(DP8:DP42)</f>
        <v>0</v>
      </c>
      <c r="DQ7" s="231">
        <f>SUM(DQ8:DQ42)</f>
        <v>0</v>
      </c>
      <c r="DR7" s="231">
        <f>SUM(DR8:DR42)</f>
        <v>0</v>
      </c>
      <c r="DS7" s="231">
        <f>SUM(DS8:DS42)</f>
        <v>0</v>
      </c>
      <c r="DT7" s="231">
        <f>SUM(DT8:DT42)</f>
        <v>0</v>
      </c>
      <c r="DU7" s="231">
        <f>SUM(DU8:DU42)</f>
        <v>0</v>
      </c>
      <c r="DV7" s="231">
        <f>SUM(DV8:DV42)</f>
        <v>0</v>
      </c>
      <c r="DW7" s="231">
        <f>SUM(DW8:DW42)</f>
        <v>0</v>
      </c>
      <c r="DX7" s="231">
        <f>SUM(DX8:DX42)</f>
        <v>0</v>
      </c>
      <c r="DY7" s="231">
        <f>SUM(DY8:DY42)</f>
        <v>0</v>
      </c>
      <c r="DZ7" s="231">
        <f>SUM(DZ8:DZ42)</f>
        <v>32</v>
      </c>
      <c r="EA7" s="231">
        <f>SUM(EA8:EA42)</f>
        <v>0</v>
      </c>
      <c r="EB7" s="231">
        <f>SUM(EB8:EB42)</f>
        <v>0</v>
      </c>
      <c r="EC7" s="231">
        <f>SUM(EC8:EC42)</f>
        <v>0</v>
      </c>
      <c r="ED7" s="231">
        <f>SUM(ED8:ED42)</f>
        <v>0</v>
      </c>
      <c r="EE7" s="231">
        <f>SUM(EE8:EE42)</f>
        <v>0</v>
      </c>
      <c r="EF7" s="231">
        <f>SUM(EF8:EF42)</f>
        <v>0</v>
      </c>
      <c r="EG7" s="231">
        <f>SUM(EG8:EG42)</f>
        <v>0</v>
      </c>
      <c r="EH7" s="231">
        <f>SUM(EH8:EH42)</f>
        <v>0</v>
      </c>
      <c r="EI7" s="231">
        <f>SUM(EI8:EI42)</f>
        <v>0</v>
      </c>
      <c r="EJ7" s="231">
        <f>SUM(EJ8:EJ42)</f>
        <v>0</v>
      </c>
      <c r="EK7" s="231">
        <f>SUM(EK8:EK42)</f>
        <v>0</v>
      </c>
      <c r="EL7" s="231">
        <f>SUM(EL8:EL42)</f>
        <v>0</v>
      </c>
      <c r="EM7" s="231">
        <f>SUM(EM8:EM42)</f>
        <v>0</v>
      </c>
      <c r="EN7" s="231">
        <f>SUM(EN8:EN42)</f>
        <v>0</v>
      </c>
      <c r="EO7" s="231">
        <f>SUM(EO8:EO42)</f>
        <v>0</v>
      </c>
      <c r="EP7" s="231">
        <f>SUM(EP8:EP42)</f>
        <v>0</v>
      </c>
      <c r="EQ7" s="231">
        <f>SUM(EQ8:EQ42)</f>
        <v>0</v>
      </c>
      <c r="ER7" s="231">
        <f>SUM(ER8:ER42)</f>
        <v>0</v>
      </c>
      <c r="ES7" s="231">
        <f>SUM(ES8:ES42)</f>
        <v>32</v>
      </c>
      <c r="ET7" s="231">
        <f>SUM(ET8:ET42)</f>
        <v>0</v>
      </c>
      <c r="EU7" s="231">
        <f>SUM(EU8:EU42)</f>
        <v>14220</v>
      </c>
      <c r="EV7" s="231">
        <f>SUM(EV8:EV42)</f>
        <v>756</v>
      </c>
      <c r="EW7" s="231">
        <f>SUM(EW8:EW42)</f>
        <v>2</v>
      </c>
      <c r="EX7" s="231">
        <f>SUM(EX8:EX42)</f>
        <v>6</v>
      </c>
      <c r="EY7" s="231">
        <f>SUM(EY8:EY42)</f>
        <v>3761</v>
      </c>
      <c r="EZ7" s="231">
        <f>SUM(EZ8:EZ42)</f>
        <v>5412</v>
      </c>
      <c r="FA7" s="231">
        <f>SUM(FA8:FA42)</f>
        <v>2339</v>
      </c>
      <c r="FB7" s="231">
        <f>SUM(FB8:FB42)</f>
        <v>504</v>
      </c>
      <c r="FC7" s="231">
        <f>SUM(FC8:FC42)</f>
        <v>1169</v>
      </c>
      <c r="FD7" s="231">
        <f>SUM(FD8:FD42)</f>
        <v>65</v>
      </c>
      <c r="FE7" s="231">
        <f>SUM(FE8:FE42)</f>
        <v>81</v>
      </c>
      <c r="FF7" s="231">
        <f>SUM(FF8:FF42)</f>
        <v>0</v>
      </c>
      <c r="FG7" s="231">
        <f>SUM(FG8:FG42)</f>
        <v>0</v>
      </c>
      <c r="FH7" s="231">
        <f>SUM(FH8:FH42)</f>
        <v>0</v>
      </c>
      <c r="FI7" s="231">
        <f>SUM(FI8:FI42)</f>
        <v>0</v>
      </c>
      <c r="FJ7" s="231">
        <f>SUM(FJ8:FJ42)</f>
        <v>0</v>
      </c>
      <c r="FK7" s="231">
        <f>SUM(FK8:FK42)</f>
        <v>0</v>
      </c>
      <c r="FL7" s="231">
        <f>SUM(FL8:FL42)</f>
        <v>0</v>
      </c>
      <c r="FM7" s="231">
        <f>SUM(FM8:FM42)</f>
        <v>0</v>
      </c>
      <c r="FN7" s="231">
        <f>SUM(FN8:FN42)</f>
        <v>27</v>
      </c>
      <c r="FO7" s="231">
        <f>SUM(FO8:FO42)</f>
        <v>98</v>
      </c>
    </row>
    <row r="8" spans="1:171" s="201" customFormat="1" ht="12" customHeight="1">
      <c r="A8" s="200" t="s">
        <v>568</v>
      </c>
      <c r="B8" s="214" t="s">
        <v>570</v>
      </c>
      <c r="C8" s="200" t="s">
        <v>571</v>
      </c>
      <c r="D8" s="232">
        <f>SUM(Y8,AT8,BO8,CJ8,DE8,DZ8,EU8)</f>
        <v>4174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1771</v>
      </c>
      <c r="I8" s="232">
        <f>SUM(AD8,AY8,BT8,CO8,DJ8,EE8,EZ8)</f>
        <v>1748</v>
      </c>
      <c r="J8" s="232">
        <f>SUM(AE8,AZ8,BU8,CP8,DK8,EF8,FA8)</f>
        <v>655</v>
      </c>
      <c r="K8" s="232">
        <f>SUM(AF8,BA8,BV8,CQ8,DL8,EG8,FB8)</f>
        <v>0</v>
      </c>
      <c r="L8" s="232">
        <f>SUM(AG8,BB8,BW8,CR8,DM8,EH8,FC8)</f>
        <v>0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572</v>
      </c>
      <c r="AK8" s="232" t="s">
        <v>572</v>
      </c>
      <c r="AL8" s="232">
        <v>0</v>
      </c>
      <c r="AM8" s="233" t="s">
        <v>572</v>
      </c>
      <c r="AN8" s="233" t="s">
        <v>572</v>
      </c>
      <c r="AO8" s="232">
        <v>0</v>
      </c>
      <c r="AP8" s="232" t="s">
        <v>572</v>
      </c>
      <c r="AQ8" s="232">
        <v>0</v>
      </c>
      <c r="AR8" s="233" t="s">
        <v>572</v>
      </c>
      <c r="AS8" s="232">
        <v>0</v>
      </c>
      <c r="AT8" s="232">
        <f>SUM(AU8:BN8)</f>
        <v>921</v>
      </c>
      <c r="AU8" s="232">
        <v>0</v>
      </c>
      <c r="AV8" s="232">
        <v>0</v>
      </c>
      <c r="AW8" s="232">
        <v>0</v>
      </c>
      <c r="AX8" s="232">
        <v>921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572</v>
      </c>
      <c r="BF8" s="232" t="s">
        <v>572</v>
      </c>
      <c r="BG8" s="233" t="s">
        <v>572</v>
      </c>
      <c r="BH8" s="233" t="s">
        <v>572</v>
      </c>
      <c r="BI8" s="233" t="s">
        <v>572</v>
      </c>
      <c r="BJ8" s="233" t="s">
        <v>572</v>
      </c>
      <c r="BK8" s="233" t="s">
        <v>572</v>
      </c>
      <c r="BL8" s="233" t="s">
        <v>572</v>
      </c>
      <c r="BM8" s="233" t="s">
        <v>572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572</v>
      </c>
      <c r="CC8" s="233" t="s">
        <v>572</v>
      </c>
      <c r="CD8" s="233" t="s">
        <v>572</v>
      </c>
      <c r="CE8" s="233" t="s">
        <v>572</v>
      </c>
      <c r="CF8" s="233" t="s">
        <v>572</v>
      </c>
      <c r="CG8" s="233" t="s">
        <v>572</v>
      </c>
      <c r="CH8" s="233" t="s">
        <v>572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572</v>
      </c>
      <c r="CX8" s="233" t="s">
        <v>572</v>
      </c>
      <c r="CY8" s="233" t="s">
        <v>572</v>
      </c>
      <c r="CZ8" s="233" t="s">
        <v>572</v>
      </c>
      <c r="DA8" s="233" t="s">
        <v>572</v>
      </c>
      <c r="DB8" s="233" t="s">
        <v>572</v>
      </c>
      <c r="DC8" s="233" t="s">
        <v>572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572</v>
      </c>
      <c r="DS8" s="233" t="s">
        <v>572</v>
      </c>
      <c r="DT8" s="232">
        <v>0</v>
      </c>
      <c r="DU8" s="233" t="s">
        <v>572</v>
      </c>
      <c r="DV8" s="233" t="s">
        <v>572</v>
      </c>
      <c r="DW8" s="233" t="s">
        <v>572</v>
      </c>
      <c r="DX8" s="233" t="s">
        <v>572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572</v>
      </c>
      <c r="EL8" s="232" t="s">
        <v>572</v>
      </c>
      <c r="EM8" s="233" t="s">
        <v>572</v>
      </c>
      <c r="EN8" s="232">
        <v>0</v>
      </c>
      <c r="EO8" s="232">
        <v>0</v>
      </c>
      <c r="EP8" s="233" t="s">
        <v>572</v>
      </c>
      <c r="EQ8" s="233" t="s">
        <v>572</v>
      </c>
      <c r="ER8" s="233" t="s">
        <v>572</v>
      </c>
      <c r="ES8" s="232">
        <v>0</v>
      </c>
      <c r="ET8" s="232">
        <v>0</v>
      </c>
      <c r="EU8" s="232">
        <f>SUM(EV8:FO8)</f>
        <v>3253</v>
      </c>
      <c r="EV8" s="232">
        <v>0</v>
      </c>
      <c r="EW8" s="232">
        <v>0</v>
      </c>
      <c r="EX8" s="232">
        <v>0</v>
      </c>
      <c r="EY8" s="232">
        <v>850</v>
      </c>
      <c r="EZ8" s="232">
        <v>1748</v>
      </c>
      <c r="FA8" s="232">
        <v>655</v>
      </c>
      <c r="FB8" s="232">
        <v>0</v>
      </c>
      <c r="FC8" s="232">
        <v>0</v>
      </c>
      <c r="FD8" s="232">
        <v>0</v>
      </c>
      <c r="FE8" s="232">
        <v>0</v>
      </c>
      <c r="FF8" s="232">
        <v>0</v>
      </c>
      <c r="FG8" s="233">
        <v>0</v>
      </c>
      <c r="FH8" s="233" t="s">
        <v>572</v>
      </c>
      <c r="FI8" s="233" t="s">
        <v>572</v>
      </c>
      <c r="FJ8" s="232" t="s">
        <v>572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568</v>
      </c>
      <c r="B9" s="214" t="s">
        <v>573</v>
      </c>
      <c r="C9" s="200" t="s">
        <v>574</v>
      </c>
      <c r="D9" s="232">
        <f>SUM(Y9,AT9,BO9,CJ9,DE9,DZ9,EU9)</f>
        <v>916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337</v>
      </c>
      <c r="I9" s="232">
        <f>SUM(AD9,AY9,BT9,CO9,DJ9,EE9,EZ9)</f>
        <v>159</v>
      </c>
      <c r="J9" s="232">
        <f>SUM(AE9,AZ9,BU9,CP9,DK9,EF9,FA9)</f>
        <v>0</v>
      </c>
      <c r="K9" s="232">
        <f>SUM(AF9,BA9,BV9,CQ9,DL9,EG9,FB9)</f>
        <v>420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572</v>
      </c>
      <c r="AK9" s="232" t="s">
        <v>572</v>
      </c>
      <c r="AL9" s="232">
        <v>0</v>
      </c>
      <c r="AM9" s="233" t="s">
        <v>572</v>
      </c>
      <c r="AN9" s="233" t="s">
        <v>572</v>
      </c>
      <c r="AO9" s="232">
        <v>0</v>
      </c>
      <c r="AP9" s="232" t="s">
        <v>572</v>
      </c>
      <c r="AQ9" s="232">
        <v>0</v>
      </c>
      <c r="AR9" s="233" t="s">
        <v>572</v>
      </c>
      <c r="AS9" s="232">
        <v>0</v>
      </c>
      <c r="AT9" s="232">
        <f>SUM(AU9:BN9)</f>
        <v>337</v>
      </c>
      <c r="AU9" s="232">
        <v>0</v>
      </c>
      <c r="AV9" s="232">
        <v>0</v>
      </c>
      <c r="AW9" s="232">
        <v>0</v>
      </c>
      <c r="AX9" s="232">
        <v>337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572</v>
      </c>
      <c r="BF9" s="232" t="s">
        <v>572</v>
      </c>
      <c r="BG9" s="233" t="s">
        <v>572</v>
      </c>
      <c r="BH9" s="233" t="s">
        <v>572</v>
      </c>
      <c r="BI9" s="233" t="s">
        <v>572</v>
      </c>
      <c r="BJ9" s="233" t="s">
        <v>572</v>
      </c>
      <c r="BK9" s="233" t="s">
        <v>572</v>
      </c>
      <c r="BL9" s="233" t="s">
        <v>572</v>
      </c>
      <c r="BM9" s="233" t="s">
        <v>572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572</v>
      </c>
      <c r="CC9" s="233" t="s">
        <v>572</v>
      </c>
      <c r="CD9" s="233" t="s">
        <v>572</v>
      </c>
      <c r="CE9" s="233" t="s">
        <v>572</v>
      </c>
      <c r="CF9" s="233" t="s">
        <v>572</v>
      </c>
      <c r="CG9" s="233" t="s">
        <v>572</v>
      </c>
      <c r="CH9" s="233" t="s">
        <v>572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572</v>
      </c>
      <c r="CX9" s="233" t="s">
        <v>572</v>
      </c>
      <c r="CY9" s="233" t="s">
        <v>572</v>
      </c>
      <c r="CZ9" s="233" t="s">
        <v>572</v>
      </c>
      <c r="DA9" s="233" t="s">
        <v>572</v>
      </c>
      <c r="DB9" s="233" t="s">
        <v>572</v>
      </c>
      <c r="DC9" s="233" t="s">
        <v>572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572</v>
      </c>
      <c r="DS9" s="233" t="s">
        <v>572</v>
      </c>
      <c r="DT9" s="232">
        <v>0</v>
      </c>
      <c r="DU9" s="233" t="s">
        <v>572</v>
      </c>
      <c r="DV9" s="233" t="s">
        <v>572</v>
      </c>
      <c r="DW9" s="233" t="s">
        <v>572</v>
      </c>
      <c r="DX9" s="233" t="s">
        <v>572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572</v>
      </c>
      <c r="EL9" s="232" t="s">
        <v>572</v>
      </c>
      <c r="EM9" s="233" t="s">
        <v>572</v>
      </c>
      <c r="EN9" s="232">
        <v>0</v>
      </c>
      <c r="EO9" s="232">
        <v>0</v>
      </c>
      <c r="EP9" s="233" t="s">
        <v>572</v>
      </c>
      <c r="EQ9" s="233" t="s">
        <v>572</v>
      </c>
      <c r="ER9" s="233" t="s">
        <v>572</v>
      </c>
      <c r="ES9" s="232">
        <v>0</v>
      </c>
      <c r="ET9" s="232">
        <v>0</v>
      </c>
      <c r="EU9" s="232">
        <f>SUM(EV9:FO9)</f>
        <v>579</v>
      </c>
      <c r="EV9" s="232">
        <v>0</v>
      </c>
      <c r="EW9" s="232">
        <v>0</v>
      </c>
      <c r="EX9" s="232">
        <v>0</v>
      </c>
      <c r="EY9" s="232">
        <v>0</v>
      </c>
      <c r="EZ9" s="232">
        <v>159</v>
      </c>
      <c r="FA9" s="232">
        <v>0</v>
      </c>
      <c r="FB9" s="232">
        <v>420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572</v>
      </c>
      <c r="FI9" s="233" t="s">
        <v>572</v>
      </c>
      <c r="FJ9" s="232" t="s">
        <v>572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568</v>
      </c>
      <c r="B10" s="214" t="s">
        <v>575</v>
      </c>
      <c r="C10" s="200" t="s">
        <v>576</v>
      </c>
      <c r="D10" s="232">
        <f>SUM(Y10,AT10,BO10,CJ10,DE10,DZ10,EU10)</f>
        <v>4746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636</v>
      </c>
      <c r="I10" s="232">
        <f>SUM(AD10,AY10,BT10,CO10,DJ10,EE10,EZ10)</f>
        <v>615</v>
      </c>
      <c r="J10" s="232">
        <f>SUM(AE10,AZ10,BU10,CP10,DK10,EF10,FA10)</f>
        <v>275</v>
      </c>
      <c r="K10" s="232">
        <f>SUM(AF10,BA10,BV10,CQ10,DL10,EG10,FB10)</f>
        <v>0</v>
      </c>
      <c r="L10" s="232">
        <f>SUM(AG10,BB10,BW10,CR10,DM10,EH10,FC10)</f>
        <v>770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2394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56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572</v>
      </c>
      <c r="AK10" s="232" t="s">
        <v>572</v>
      </c>
      <c r="AL10" s="232">
        <v>0</v>
      </c>
      <c r="AM10" s="233" t="s">
        <v>572</v>
      </c>
      <c r="AN10" s="233" t="s">
        <v>572</v>
      </c>
      <c r="AO10" s="232">
        <v>0</v>
      </c>
      <c r="AP10" s="232" t="s">
        <v>572</v>
      </c>
      <c r="AQ10" s="232">
        <v>0</v>
      </c>
      <c r="AR10" s="233" t="s">
        <v>572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572</v>
      </c>
      <c r="BF10" s="232" t="s">
        <v>572</v>
      </c>
      <c r="BG10" s="233" t="s">
        <v>572</v>
      </c>
      <c r="BH10" s="233" t="s">
        <v>572</v>
      </c>
      <c r="BI10" s="233" t="s">
        <v>572</v>
      </c>
      <c r="BJ10" s="233" t="s">
        <v>572</v>
      </c>
      <c r="BK10" s="233" t="s">
        <v>572</v>
      </c>
      <c r="BL10" s="233" t="s">
        <v>572</v>
      </c>
      <c r="BM10" s="233" t="s">
        <v>572</v>
      </c>
      <c r="BN10" s="232">
        <v>0</v>
      </c>
      <c r="BO10" s="232">
        <f>SUM(BP10:CI10)</f>
        <v>2394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2394</v>
      </c>
      <c r="CA10" s="232">
        <v>0</v>
      </c>
      <c r="CB10" s="233" t="s">
        <v>572</v>
      </c>
      <c r="CC10" s="233" t="s">
        <v>572</v>
      </c>
      <c r="CD10" s="233" t="s">
        <v>572</v>
      </c>
      <c r="CE10" s="233" t="s">
        <v>572</v>
      </c>
      <c r="CF10" s="233" t="s">
        <v>572</v>
      </c>
      <c r="CG10" s="233" t="s">
        <v>572</v>
      </c>
      <c r="CH10" s="233" t="s">
        <v>572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572</v>
      </c>
      <c r="CX10" s="233" t="s">
        <v>572</v>
      </c>
      <c r="CY10" s="233" t="s">
        <v>572</v>
      </c>
      <c r="CZ10" s="233" t="s">
        <v>572</v>
      </c>
      <c r="DA10" s="233" t="s">
        <v>572</v>
      </c>
      <c r="DB10" s="233" t="s">
        <v>572</v>
      </c>
      <c r="DC10" s="233" t="s">
        <v>572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572</v>
      </c>
      <c r="DS10" s="233" t="s">
        <v>572</v>
      </c>
      <c r="DT10" s="232">
        <v>0</v>
      </c>
      <c r="DU10" s="233" t="s">
        <v>572</v>
      </c>
      <c r="DV10" s="233" t="s">
        <v>572</v>
      </c>
      <c r="DW10" s="233" t="s">
        <v>572</v>
      </c>
      <c r="DX10" s="233" t="s">
        <v>572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572</v>
      </c>
      <c r="EL10" s="232" t="s">
        <v>572</v>
      </c>
      <c r="EM10" s="233" t="s">
        <v>572</v>
      </c>
      <c r="EN10" s="232">
        <v>0</v>
      </c>
      <c r="EO10" s="232">
        <v>0</v>
      </c>
      <c r="EP10" s="233" t="s">
        <v>572</v>
      </c>
      <c r="EQ10" s="233" t="s">
        <v>572</v>
      </c>
      <c r="ER10" s="233" t="s">
        <v>572</v>
      </c>
      <c r="ES10" s="232">
        <v>0</v>
      </c>
      <c r="ET10" s="232">
        <v>0</v>
      </c>
      <c r="EU10" s="232">
        <f>SUM(EV10:FO10)</f>
        <v>2352</v>
      </c>
      <c r="EV10" s="232">
        <v>0</v>
      </c>
      <c r="EW10" s="232">
        <v>0</v>
      </c>
      <c r="EX10" s="232">
        <v>0</v>
      </c>
      <c r="EY10" s="232">
        <v>636</v>
      </c>
      <c r="EZ10" s="232">
        <v>615</v>
      </c>
      <c r="FA10" s="232">
        <v>275</v>
      </c>
      <c r="FB10" s="232">
        <v>0</v>
      </c>
      <c r="FC10" s="232">
        <v>770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572</v>
      </c>
      <c r="FI10" s="233" t="s">
        <v>572</v>
      </c>
      <c r="FJ10" s="232" t="s">
        <v>572</v>
      </c>
      <c r="FK10" s="232">
        <v>0</v>
      </c>
      <c r="FL10" s="232">
        <v>0</v>
      </c>
      <c r="FM10" s="232">
        <v>0</v>
      </c>
      <c r="FN10" s="232">
        <v>0</v>
      </c>
      <c r="FO10" s="232">
        <v>56</v>
      </c>
    </row>
    <row r="11" spans="1:171" s="201" customFormat="1" ht="12" customHeight="1">
      <c r="A11" s="200" t="s">
        <v>568</v>
      </c>
      <c r="B11" s="214" t="s">
        <v>577</v>
      </c>
      <c r="C11" s="200" t="s">
        <v>578</v>
      </c>
      <c r="D11" s="232">
        <f>SUM(Y11,AT11,BO11,CJ11,DE11,DZ11,EU11)</f>
        <v>2995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827</v>
      </c>
      <c r="I11" s="232">
        <f>SUM(AD11,AY11,BT11,CO11,DJ11,EE11,EZ11)</f>
        <v>823</v>
      </c>
      <c r="J11" s="232">
        <f>SUM(AE11,AZ11,BU11,CP11,DK11,EF11,FA11)</f>
        <v>279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1048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18</v>
      </c>
      <c r="X11" s="232">
        <f>SUM(AS11,BN11,CI11,DD11,DY11,ET11,FO11)</f>
        <v>0</v>
      </c>
      <c r="Y11" s="232">
        <f>SUM(Z11:AS11)</f>
        <v>1149</v>
      </c>
      <c r="Z11" s="232">
        <v>0</v>
      </c>
      <c r="AA11" s="232">
        <v>0</v>
      </c>
      <c r="AB11" s="232">
        <v>0</v>
      </c>
      <c r="AC11" s="232">
        <v>101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572</v>
      </c>
      <c r="AK11" s="232" t="s">
        <v>572</v>
      </c>
      <c r="AL11" s="232">
        <v>1048</v>
      </c>
      <c r="AM11" s="233" t="s">
        <v>572</v>
      </c>
      <c r="AN11" s="233" t="s">
        <v>572</v>
      </c>
      <c r="AO11" s="232">
        <v>0</v>
      </c>
      <c r="AP11" s="232" t="s">
        <v>572</v>
      </c>
      <c r="AQ11" s="232">
        <v>0</v>
      </c>
      <c r="AR11" s="233" t="s">
        <v>572</v>
      </c>
      <c r="AS11" s="232">
        <v>0</v>
      </c>
      <c r="AT11" s="232">
        <f>SUM(AU11:BN11)</f>
        <v>186</v>
      </c>
      <c r="AU11" s="232">
        <v>0</v>
      </c>
      <c r="AV11" s="232">
        <v>0</v>
      </c>
      <c r="AW11" s="232">
        <v>0</v>
      </c>
      <c r="AX11" s="232">
        <v>186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572</v>
      </c>
      <c r="BF11" s="232" t="s">
        <v>572</v>
      </c>
      <c r="BG11" s="233" t="s">
        <v>572</v>
      </c>
      <c r="BH11" s="233" t="s">
        <v>572</v>
      </c>
      <c r="BI11" s="233" t="s">
        <v>572</v>
      </c>
      <c r="BJ11" s="233" t="s">
        <v>572</v>
      </c>
      <c r="BK11" s="233" t="s">
        <v>572</v>
      </c>
      <c r="BL11" s="233" t="s">
        <v>572</v>
      </c>
      <c r="BM11" s="233" t="s">
        <v>572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572</v>
      </c>
      <c r="CC11" s="233" t="s">
        <v>572</v>
      </c>
      <c r="CD11" s="233" t="s">
        <v>572</v>
      </c>
      <c r="CE11" s="233" t="s">
        <v>572</v>
      </c>
      <c r="CF11" s="233" t="s">
        <v>572</v>
      </c>
      <c r="CG11" s="233" t="s">
        <v>572</v>
      </c>
      <c r="CH11" s="233" t="s">
        <v>572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572</v>
      </c>
      <c r="CX11" s="233" t="s">
        <v>572</v>
      </c>
      <c r="CY11" s="233" t="s">
        <v>572</v>
      </c>
      <c r="CZ11" s="233" t="s">
        <v>572</v>
      </c>
      <c r="DA11" s="233" t="s">
        <v>572</v>
      </c>
      <c r="DB11" s="233" t="s">
        <v>572</v>
      </c>
      <c r="DC11" s="233" t="s">
        <v>572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572</v>
      </c>
      <c r="DS11" s="233" t="s">
        <v>572</v>
      </c>
      <c r="DT11" s="232">
        <v>0</v>
      </c>
      <c r="DU11" s="233" t="s">
        <v>572</v>
      </c>
      <c r="DV11" s="233" t="s">
        <v>572</v>
      </c>
      <c r="DW11" s="233" t="s">
        <v>572</v>
      </c>
      <c r="DX11" s="233" t="s">
        <v>572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572</v>
      </c>
      <c r="EL11" s="232" t="s">
        <v>572</v>
      </c>
      <c r="EM11" s="233" t="s">
        <v>572</v>
      </c>
      <c r="EN11" s="232">
        <v>0</v>
      </c>
      <c r="EO11" s="232">
        <v>0</v>
      </c>
      <c r="EP11" s="233" t="s">
        <v>572</v>
      </c>
      <c r="EQ11" s="233" t="s">
        <v>572</v>
      </c>
      <c r="ER11" s="233" t="s">
        <v>572</v>
      </c>
      <c r="ES11" s="232">
        <v>0</v>
      </c>
      <c r="ET11" s="232">
        <v>0</v>
      </c>
      <c r="EU11" s="232">
        <f>SUM(EV11:FO11)</f>
        <v>1660</v>
      </c>
      <c r="EV11" s="232">
        <v>0</v>
      </c>
      <c r="EW11" s="232">
        <v>0</v>
      </c>
      <c r="EX11" s="232">
        <v>0</v>
      </c>
      <c r="EY11" s="232">
        <v>540</v>
      </c>
      <c r="EZ11" s="232">
        <v>823</v>
      </c>
      <c r="FA11" s="232">
        <v>279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572</v>
      </c>
      <c r="FI11" s="233" t="s">
        <v>572</v>
      </c>
      <c r="FJ11" s="232" t="s">
        <v>572</v>
      </c>
      <c r="FK11" s="232">
        <v>0</v>
      </c>
      <c r="FL11" s="232">
        <v>0</v>
      </c>
      <c r="FM11" s="232">
        <v>0</v>
      </c>
      <c r="FN11" s="232">
        <v>18</v>
      </c>
      <c r="FO11" s="232">
        <v>0</v>
      </c>
    </row>
    <row r="12" spans="1:171" s="201" customFormat="1" ht="12" customHeight="1">
      <c r="A12" s="202" t="s">
        <v>568</v>
      </c>
      <c r="B12" s="203" t="s">
        <v>579</v>
      </c>
      <c r="C12" s="202" t="s">
        <v>580</v>
      </c>
      <c r="D12" s="234">
        <f>SUM(Y12,AT12,BO12,CJ12,DE12,DZ12,EU12)</f>
        <v>534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199</v>
      </c>
      <c r="I12" s="234">
        <f>SUM(AD12,AY12,BT12,CO12,DJ12,EE12,EZ12)</f>
        <v>0</v>
      </c>
      <c r="J12" s="234">
        <f>SUM(AE12,AZ12,BU12,CP12,DK12,EF12,FA12)</f>
        <v>136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199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572</v>
      </c>
      <c r="AK12" s="234" t="s">
        <v>572</v>
      </c>
      <c r="AL12" s="234">
        <v>0</v>
      </c>
      <c r="AM12" s="234" t="s">
        <v>572</v>
      </c>
      <c r="AN12" s="234" t="s">
        <v>572</v>
      </c>
      <c r="AO12" s="234">
        <v>0</v>
      </c>
      <c r="AP12" s="234" t="s">
        <v>572</v>
      </c>
      <c r="AQ12" s="234">
        <v>0</v>
      </c>
      <c r="AR12" s="234" t="s">
        <v>572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572</v>
      </c>
      <c r="BF12" s="234" t="s">
        <v>572</v>
      </c>
      <c r="BG12" s="234" t="s">
        <v>572</v>
      </c>
      <c r="BH12" s="234" t="s">
        <v>572</v>
      </c>
      <c r="BI12" s="234" t="s">
        <v>572</v>
      </c>
      <c r="BJ12" s="234" t="s">
        <v>572</v>
      </c>
      <c r="BK12" s="234" t="s">
        <v>572</v>
      </c>
      <c r="BL12" s="234" t="s">
        <v>572</v>
      </c>
      <c r="BM12" s="234" t="s">
        <v>572</v>
      </c>
      <c r="BN12" s="234">
        <v>0</v>
      </c>
      <c r="BO12" s="234">
        <f>SUM(BP12:CI12)</f>
        <v>164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572</v>
      </c>
      <c r="CC12" s="234" t="s">
        <v>572</v>
      </c>
      <c r="CD12" s="234" t="s">
        <v>572</v>
      </c>
      <c r="CE12" s="234" t="s">
        <v>572</v>
      </c>
      <c r="CF12" s="234" t="s">
        <v>572</v>
      </c>
      <c r="CG12" s="234" t="s">
        <v>572</v>
      </c>
      <c r="CH12" s="234" t="s">
        <v>572</v>
      </c>
      <c r="CI12" s="234">
        <v>164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572</v>
      </c>
      <c r="CX12" s="234" t="s">
        <v>572</v>
      </c>
      <c r="CY12" s="234" t="s">
        <v>572</v>
      </c>
      <c r="CZ12" s="234" t="s">
        <v>572</v>
      </c>
      <c r="DA12" s="234" t="s">
        <v>572</v>
      </c>
      <c r="DB12" s="234" t="s">
        <v>572</v>
      </c>
      <c r="DC12" s="234" t="s">
        <v>572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572</v>
      </c>
      <c r="DS12" s="234" t="s">
        <v>572</v>
      </c>
      <c r="DT12" s="234">
        <v>0</v>
      </c>
      <c r="DU12" s="234" t="s">
        <v>572</v>
      </c>
      <c r="DV12" s="234" t="s">
        <v>572</v>
      </c>
      <c r="DW12" s="234" t="s">
        <v>572</v>
      </c>
      <c r="DX12" s="234" t="s">
        <v>572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572</v>
      </c>
      <c r="EL12" s="234" t="s">
        <v>572</v>
      </c>
      <c r="EM12" s="234" t="s">
        <v>572</v>
      </c>
      <c r="EN12" s="234">
        <v>0</v>
      </c>
      <c r="EO12" s="234">
        <v>0</v>
      </c>
      <c r="EP12" s="234" t="s">
        <v>572</v>
      </c>
      <c r="EQ12" s="234" t="s">
        <v>572</v>
      </c>
      <c r="ER12" s="234" t="s">
        <v>572</v>
      </c>
      <c r="ES12" s="234">
        <v>0</v>
      </c>
      <c r="ET12" s="234">
        <v>0</v>
      </c>
      <c r="EU12" s="234">
        <f>SUM(EV12:FO12)</f>
        <v>370</v>
      </c>
      <c r="EV12" s="234">
        <v>0</v>
      </c>
      <c r="EW12" s="234">
        <v>0</v>
      </c>
      <c r="EX12" s="234">
        <v>0</v>
      </c>
      <c r="EY12" s="234">
        <v>199</v>
      </c>
      <c r="EZ12" s="234">
        <v>0</v>
      </c>
      <c r="FA12" s="234">
        <v>136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572</v>
      </c>
      <c r="FI12" s="234" t="s">
        <v>572</v>
      </c>
      <c r="FJ12" s="234" t="s">
        <v>572</v>
      </c>
      <c r="FK12" s="234">
        <v>0</v>
      </c>
      <c r="FL12" s="234">
        <v>0</v>
      </c>
      <c r="FM12" s="234">
        <v>0</v>
      </c>
      <c r="FN12" s="234">
        <v>0</v>
      </c>
      <c r="FO12" s="234">
        <v>35</v>
      </c>
    </row>
    <row r="13" spans="1:171" s="201" customFormat="1" ht="12" customHeight="1">
      <c r="A13" s="202" t="s">
        <v>568</v>
      </c>
      <c r="B13" s="203" t="s">
        <v>581</v>
      </c>
      <c r="C13" s="202" t="s">
        <v>582</v>
      </c>
      <c r="D13" s="234">
        <f>SUM(Y13,AT13,BO13,CJ13,DE13,DZ13,EU13)</f>
        <v>523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220</v>
      </c>
      <c r="I13" s="234">
        <f>SUM(AD13,AY13,BT13,CO13,DJ13,EE13,EZ13)</f>
        <v>0</v>
      </c>
      <c r="J13" s="234">
        <f>SUM(AE13,AZ13,BU13,CP13,DK13,EF13,FA13)</f>
        <v>88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215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215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572</v>
      </c>
      <c r="AK13" s="234" t="s">
        <v>572</v>
      </c>
      <c r="AL13" s="234">
        <v>215</v>
      </c>
      <c r="AM13" s="234" t="s">
        <v>572</v>
      </c>
      <c r="AN13" s="234" t="s">
        <v>572</v>
      </c>
      <c r="AO13" s="234">
        <v>0</v>
      </c>
      <c r="AP13" s="234" t="s">
        <v>572</v>
      </c>
      <c r="AQ13" s="234">
        <v>0</v>
      </c>
      <c r="AR13" s="234" t="s">
        <v>572</v>
      </c>
      <c r="AS13" s="234">
        <v>0</v>
      </c>
      <c r="AT13" s="234">
        <f>SUM(AU13:BN13)</f>
        <v>220</v>
      </c>
      <c r="AU13" s="234">
        <v>0</v>
      </c>
      <c r="AV13" s="234">
        <v>0</v>
      </c>
      <c r="AW13" s="234">
        <v>0</v>
      </c>
      <c r="AX13" s="234">
        <v>220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572</v>
      </c>
      <c r="BF13" s="234" t="s">
        <v>572</v>
      </c>
      <c r="BG13" s="234" t="s">
        <v>572</v>
      </c>
      <c r="BH13" s="234" t="s">
        <v>572</v>
      </c>
      <c r="BI13" s="234" t="s">
        <v>572</v>
      </c>
      <c r="BJ13" s="234" t="s">
        <v>572</v>
      </c>
      <c r="BK13" s="234" t="s">
        <v>572</v>
      </c>
      <c r="BL13" s="234" t="s">
        <v>572</v>
      </c>
      <c r="BM13" s="234" t="s">
        <v>572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572</v>
      </c>
      <c r="CC13" s="234" t="s">
        <v>572</v>
      </c>
      <c r="CD13" s="234" t="s">
        <v>572</v>
      </c>
      <c r="CE13" s="234" t="s">
        <v>572</v>
      </c>
      <c r="CF13" s="234" t="s">
        <v>572</v>
      </c>
      <c r="CG13" s="234" t="s">
        <v>572</v>
      </c>
      <c r="CH13" s="234" t="s">
        <v>572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572</v>
      </c>
      <c r="CX13" s="234" t="s">
        <v>572</v>
      </c>
      <c r="CY13" s="234" t="s">
        <v>572</v>
      </c>
      <c r="CZ13" s="234" t="s">
        <v>572</v>
      </c>
      <c r="DA13" s="234" t="s">
        <v>572</v>
      </c>
      <c r="DB13" s="234" t="s">
        <v>572</v>
      </c>
      <c r="DC13" s="234" t="s">
        <v>572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572</v>
      </c>
      <c r="DS13" s="234" t="s">
        <v>572</v>
      </c>
      <c r="DT13" s="234">
        <v>0</v>
      </c>
      <c r="DU13" s="234" t="s">
        <v>572</v>
      </c>
      <c r="DV13" s="234" t="s">
        <v>572</v>
      </c>
      <c r="DW13" s="234" t="s">
        <v>572</v>
      </c>
      <c r="DX13" s="234" t="s">
        <v>572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572</v>
      </c>
      <c r="EL13" s="234" t="s">
        <v>572</v>
      </c>
      <c r="EM13" s="234" t="s">
        <v>572</v>
      </c>
      <c r="EN13" s="234">
        <v>0</v>
      </c>
      <c r="EO13" s="234">
        <v>0</v>
      </c>
      <c r="EP13" s="234" t="s">
        <v>572</v>
      </c>
      <c r="EQ13" s="234" t="s">
        <v>572</v>
      </c>
      <c r="ER13" s="234" t="s">
        <v>572</v>
      </c>
      <c r="ES13" s="234">
        <v>0</v>
      </c>
      <c r="ET13" s="234">
        <v>0</v>
      </c>
      <c r="EU13" s="234">
        <f>SUM(EV13:FO13)</f>
        <v>88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88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572</v>
      </c>
      <c r="FI13" s="234" t="s">
        <v>572</v>
      </c>
      <c r="FJ13" s="234" t="s">
        <v>572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568</v>
      </c>
      <c r="B14" s="203" t="s">
        <v>583</v>
      </c>
      <c r="C14" s="202" t="s">
        <v>584</v>
      </c>
      <c r="D14" s="234">
        <f>SUM(Y14,AT14,BO14,CJ14,DE14,DZ14,EU14)</f>
        <v>683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178</v>
      </c>
      <c r="I14" s="234">
        <f>SUM(AD14,AY14,BT14,CO14,DJ14,EE14,EZ14)</f>
        <v>0</v>
      </c>
      <c r="J14" s="234">
        <f>SUM(AE14,AZ14,BU14,CP14,DK14,EF14,FA14)</f>
        <v>63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392</v>
      </c>
      <c r="P14" s="234">
        <f>SUM(AK14,BF14,CA14,CV14,DQ14,EL14,FG14)</f>
        <v>28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5</v>
      </c>
      <c r="X14" s="234">
        <f>SUM(AS14,BN14,CI14,DD14,DY14,ET14,FO14)</f>
        <v>17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572</v>
      </c>
      <c r="AK14" s="234" t="s">
        <v>572</v>
      </c>
      <c r="AL14" s="234">
        <v>0</v>
      </c>
      <c r="AM14" s="234" t="s">
        <v>572</v>
      </c>
      <c r="AN14" s="234" t="s">
        <v>572</v>
      </c>
      <c r="AO14" s="234">
        <v>0</v>
      </c>
      <c r="AP14" s="234" t="s">
        <v>572</v>
      </c>
      <c r="AQ14" s="234">
        <v>0</v>
      </c>
      <c r="AR14" s="234" t="s">
        <v>572</v>
      </c>
      <c r="AS14" s="234">
        <v>0</v>
      </c>
      <c r="AT14" s="234">
        <f>SUM(AU14:BN14)</f>
        <v>86</v>
      </c>
      <c r="AU14" s="234">
        <v>0</v>
      </c>
      <c r="AV14" s="234">
        <v>0</v>
      </c>
      <c r="AW14" s="234">
        <v>0</v>
      </c>
      <c r="AX14" s="234">
        <v>69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572</v>
      </c>
      <c r="BF14" s="234" t="s">
        <v>572</v>
      </c>
      <c r="BG14" s="234" t="s">
        <v>572</v>
      </c>
      <c r="BH14" s="234" t="s">
        <v>572</v>
      </c>
      <c r="BI14" s="234" t="s">
        <v>572</v>
      </c>
      <c r="BJ14" s="234" t="s">
        <v>572</v>
      </c>
      <c r="BK14" s="234" t="s">
        <v>572</v>
      </c>
      <c r="BL14" s="234" t="s">
        <v>572</v>
      </c>
      <c r="BM14" s="234" t="s">
        <v>572</v>
      </c>
      <c r="BN14" s="234">
        <v>17</v>
      </c>
      <c r="BO14" s="234">
        <f>SUM(BP14:CI14)</f>
        <v>392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392</v>
      </c>
      <c r="CA14" s="234">
        <v>0</v>
      </c>
      <c r="CB14" s="234" t="s">
        <v>572</v>
      </c>
      <c r="CC14" s="234" t="s">
        <v>572</v>
      </c>
      <c r="CD14" s="234" t="s">
        <v>572</v>
      </c>
      <c r="CE14" s="234" t="s">
        <v>572</v>
      </c>
      <c r="CF14" s="234" t="s">
        <v>572</v>
      </c>
      <c r="CG14" s="234" t="s">
        <v>572</v>
      </c>
      <c r="CH14" s="234" t="s">
        <v>572</v>
      </c>
      <c r="CI14" s="234">
        <v>0</v>
      </c>
      <c r="CJ14" s="234">
        <f>SUM(CK14:DD14)</f>
        <v>28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28</v>
      </c>
      <c r="CW14" s="234" t="s">
        <v>572</v>
      </c>
      <c r="CX14" s="234" t="s">
        <v>572</v>
      </c>
      <c r="CY14" s="234" t="s">
        <v>572</v>
      </c>
      <c r="CZ14" s="234" t="s">
        <v>572</v>
      </c>
      <c r="DA14" s="234" t="s">
        <v>572</v>
      </c>
      <c r="DB14" s="234" t="s">
        <v>572</v>
      </c>
      <c r="DC14" s="234" t="s">
        <v>572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572</v>
      </c>
      <c r="DS14" s="234" t="s">
        <v>572</v>
      </c>
      <c r="DT14" s="234">
        <v>0</v>
      </c>
      <c r="DU14" s="234" t="s">
        <v>572</v>
      </c>
      <c r="DV14" s="234" t="s">
        <v>572</v>
      </c>
      <c r="DW14" s="234" t="s">
        <v>572</v>
      </c>
      <c r="DX14" s="234" t="s">
        <v>572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572</v>
      </c>
      <c r="EL14" s="234" t="s">
        <v>572</v>
      </c>
      <c r="EM14" s="234" t="s">
        <v>572</v>
      </c>
      <c r="EN14" s="234">
        <v>0</v>
      </c>
      <c r="EO14" s="234">
        <v>0</v>
      </c>
      <c r="EP14" s="234" t="s">
        <v>572</v>
      </c>
      <c r="EQ14" s="234" t="s">
        <v>572</v>
      </c>
      <c r="ER14" s="234" t="s">
        <v>572</v>
      </c>
      <c r="ES14" s="234">
        <v>0</v>
      </c>
      <c r="ET14" s="234">
        <v>0</v>
      </c>
      <c r="EU14" s="234">
        <f>SUM(EV14:FO14)</f>
        <v>177</v>
      </c>
      <c r="EV14" s="234">
        <v>0</v>
      </c>
      <c r="EW14" s="234">
        <v>0</v>
      </c>
      <c r="EX14" s="234">
        <v>0</v>
      </c>
      <c r="EY14" s="234">
        <v>109</v>
      </c>
      <c r="EZ14" s="234">
        <v>0</v>
      </c>
      <c r="FA14" s="234">
        <v>63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572</v>
      </c>
      <c r="FI14" s="234" t="s">
        <v>572</v>
      </c>
      <c r="FJ14" s="234" t="s">
        <v>572</v>
      </c>
      <c r="FK14" s="234">
        <v>0</v>
      </c>
      <c r="FL14" s="234">
        <v>0</v>
      </c>
      <c r="FM14" s="234">
        <v>0</v>
      </c>
      <c r="FN14" s="234">
        <v>5</v>
      </c>
      <c r="FO14" s="234">
        <v>0</v>
      </c>
    </row>
    <row r="15" spans="1:171" s="201" customFormat="1" ht="12" customHeight="1">
      <c r="A15" s="202" t="s">
        <v>568</v>
      </c>
      <c r="B15" s="203" t="s">
        <v>585</v>
      </c>
      <c r="C15" s="202" t="s">
        <v>586</v>
      </c>
      <c r="D15" s="234">
        <f>SUM(Y15,AT15,BO15,CJ15,DE15,DZ15,EU15)</f>
        <v>380</v>
      </c>
      <c r="E15" s="234">
        <f>SUM(Z15,AU15,BP15,CK15,DF15,EA15,EV15)</f>
        <v>36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179</v>
      </c>
      <c r="I15" s="234">
        <f>SUM(AD15,AY15,BT15,CO15,DJ15,EE15,EZ15)</f>
        <v>105</v>
      </c>
      <c r="J15" s="234">
        <f>SUM(AE15,AZ15,BU15,CP15,DK15,EF15,FA15)</f>
        <v>48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5</v>
      </c>
      <c r="X15" s="234">
        <f>SUM(AS15,BN15,CI15,DD15,DY15,ET15,FO15)</f>
        <v>7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572</v>
      </c>
      <c r="AK15" s="234" t="s">
        <v>572</v>
      </c>
      <c r="AL15" s="234">
        <v>0</v>
      </c>
      <c r="AM15" s="234" t="s">
        <v>572</v>
      </c>
      <c r="AN15" s="234" t="s">
        <v>572</v>
      </c>
      <c r="AO15" s="234">
        <v>0</v>
      </c>
      <c r="AP15" s="234" t="s">
        <v>572</v>
      </c>
      <c r="AQ15" s="234">
        <v>0</v>
      </c>
      <c r="AR15" s="234" t="s">
        <v>572</v>
      </c>
      <c r="AS15" s="234">
        <v>0</v>
      </c>
      <c r="AT15" s="234">
        <f>SUM(AU15:BN15)</f>
        <v>89</v>
      </c>
      <c r="AU15" s="234">
        <v>0</v>
      </c>
      <c r="AV15" s="234">
        <v>0</v>
      </c>
      <c r="AW15" s="234">
        <v>0</v>
      </c>
      <c r="AX15" s="234">
        <v>82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572</v>
      </c>
      <c r="BF15" s="234" t="s">
        <v>572</v>
      </c>
      <c r="BG15" s="234" t="s">
        <v>572</v>
      </c>
      <c r="BH15" s="234" t="s">
        <v>572</v>
      </c>
      <c r="BI15" s="234" t="s">
        <v>572</v>
      </c>
      <c r="BJ15" s="234" t="s">
        <v>572</v>
      </c>
      <c r="BK15" s="234" t="s">
        <v>572</v>
      </c>
      <c r="BL15" s="234" t="s">
        <v>572</v>
      </c>
      <c r="BM15" s="234" t="s">
        <v>572</v>
      </c>
      <c r="BN15" s="234">
        <v>7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572</v>
      </c>
      <c r="CC15" s="234" t="s">
        <v>572</v>
      </c>
      <c r="CD15" s="234" t="s">
        <v>572</v>
      </c>
      <c r="CE15" s="234" t="s">
        <v>572</v>
      </c>
      <c r="CF15" s="234" t="s">
        <v>572</v>
      </c>
      <c r="CG15" s="234" t="s">
        <v>572</v>
      </c>
      <c r="CH15" s="234" t="s">
        <v>572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572</v>
      </c>
      <c r="CX15" s="234" t="s">
        <v>572</v>
      </c>
      <c r="CY15" s="234" t="s">
        <v>572</v>
      </c>
      <c r="CZ15" s="234" t="s">
        <v>572</v>
      </c>
      <c r="DA15" s="234" t="s">
        <v>572</v>
      </c>
      <c r="DB15" s="234" t="s">
        <v>572</v>
      </c>
      <c r="DC15" s="234" t="s">
        <v>572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572</v>
      </c>
      <c r="DS15" s="234" t="s">
        <v>572</v>
      </c>
      <c r="DT15" s="234">
        <v>0</v>
      </c>
      <c r="DU15" s="234" t="s">
        <v>572</v>
      </c>
      <c r="DV15" s="234" t="s">
        <v>572</v>
      </c>
      <c r="DW15" s="234" t="s">
        <v>572</v>
      </c>
      <c r="DX15" s="234" t="s">
        <v>572</v>
      </c>
      <c r="DY15" s="234">
        <v>0</v>
      </c>
      <c r="DZ15" s="234">
        <f>SUM(EA15:ET15)</f>
        <v>5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572</v>
      </c>
      <c r="EL15" s="234" t="s">
        <v>572</v>
      </c>
      <c r="EM15" s="234" t="s">
        <v>572</v>
      </c>
      <c r="EN15" s="234">
        <v>0</v>
      </c>
      <c r="EO15" s="234">
        <v>0</v>
      </c>
      <c r="EP15" s="234" t="s">
        <v>572</v>
      </c>
      <c r="EQ15" s="234" t="s">
        <v>572</v>
      </c>
      <c r="ER15" s="234" t="s">
        <v>572</v>
      </c>
      <c r="ES15" s="234">
        <v>5</v>
      </c>
      <c r="ET15" s="234">
        <v>0</v>
      </c>
      <c r="EU15" s="234">
        <f>SUM(EV15:FO15)</f>
        <v>286</v>
      </c>
      <c r="EV15" s="234">
        <v>36</v>
      </c>
      <c r="EW15" s="234">
        <v>0</v>
      </c>
      <c r="EX15" s="234">
        <v>0</v>
      </c>
      <c r="EY15" s="234">
        <v>97</v>
      </c>
      <c r="EZ15" s="234">
        <v>105</v>
      </c>
      <c r="FA15" s="234">
        <v>48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572</v>
      </c>
      <c r="FI15" s="234" t="s">
        <v>572</v>
      </c>
      <c r="FJ15" s="234" t="s">
        <v>572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568</v>
      </c>
      <c r="B16" s="203" t="s">
        <v>587</v>
      </c>
      <c r="C16" s="202" t="s">
        <v>588</v>
      </c>
      <c r="D16" s="234">
        <f>SUM(Y16,AT16,BO16,CJ16,DE16,DZ16,EU16)</f>
        <v>559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85</v>
      </c>
      <c r="I16" s="234">
        <f>SUM(AD16,AY16,BT16,CO16,DJ16,EE16,EZ16)</f>
        <v>0</v>
      </c>
      <c r="J16" s="234">
        <f>SUM(AE16,AZ16,BU16,CP16,DK16,EF16,FA16)</f>
        <v>44</v>
      </c>
      <c r="K16" s="234">
        <f>SUM(AF16,BA16,BV16,CQ16,DL16,EG16,FB16)</f>
        <v>84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346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572</v>
      </c>
      <c r="AK16" s="234" t="s">
        <v>572</v>
      </c>
      <c r="AL16" s="234">
        <v>0</v>
      </c>
      <c r="AM16" s="234" t="s">
        <v>572</v>
      </c>
      <c r="AN16" s="234" t="s">
        <v>572</v>
      </c>
      <c r="AO16" s="234">
        <v>0</v>
      </c>
      <c r="AP16" s="234" t="s">
        <v>572</v>
      </c>
      <c r="AQ16" s="234">
        <v>0</v>
      </c>
      <c r="AR16" s="234" t="s">
        <v>572</v>
      </c>
      <c r="AS16" s="234">
        <v>0</v>
      </c>
      <c r="AT16" s="234">
        <f>SUM(AU16:BN16)</f>
        <v>85</v>
      </c>
      <c r="AU16" s="234">
        <v>0</v>
      </c>
      <c r="AV16" s="234">
        <v>0</v>
      </c>
      <c r="AW16" s="234">
        <v>0</v>
      </c>
      <c r="AX16" s="234">
        <v>85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572</v>
      </c>
      <c r="BF16" s="234" t="s">
        <v>572</v>
      </c>
      <c r="BG16" s="234" t="s">
        <v>572</v>
      </c>
      <c r="BH16" s="234" t="s">
        <v>572</v>
      </c>
      <c r="BI16" s="234" t="s">
        <v>572</v>
      </c>
      <c r="BJ16" s="234" t="s">
        <v>572</v>
      </c>
      <c r="BK16" s="234" t="s">
        <v>572</v>
      </c>
      <c r="BL16" s="234" t="s">
        <v>572</v>
      </c>
      <c r="BM16" s="234" t="s">
        <v>572</v>
      </c>
      <c r="BN16" s="234">
        <v>0</v>
      </c>
      <c r="BO16" s="234">
        <f>SUM(BP16:CI16)</f>
        <v>346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572</v>
      </c>
      <c r="CC16" s="234" t="s">
        <v>572</v>
      </c>
      <c r="CD16" s="234" t="s">
        <v>572</v>
      </c>
      <c r="CE16" s="234" t="s">
        <v>572</v>
      </c>
      <c r="CF16" s="234" t="s">
        <v>572</v>
      </c>
      <c r="CG16" s="234" t="s">
        <v>572</v>
      </c>
      <c r="CH16" s="234" t="s">
        <v>572</v>
      </c>
      <c r="CI16" s="234">
        <v>346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572</v>
      </c>
      <c r="CX16" s="234" t="s">
        <v>572</v>
      </c>
      <c r="CY16" s="234" t="s">
        <v>572</v>
      </c>
      <c r="CZ16" s="234" t="s">
        <v>572</v>
      </c>
      <c r="DA16" s="234" t="s">
        <v>572</v>
      </c>
      <c r="DB16" s="234" t="s">
        <v>572</v>
      </c>
      <c r="DC16" s="234" t="s">
        <v>572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572</v>
      </c>
      <c r="DS16" s="234" t="s">
        <v>572</v>
      </c>
      <c r="DT16" s="234">
        <v>0</v>
      </c>
      <c r="DU16" s="234" t="s">
        <v>572</v>
      </c>
      <c r="DV16" s="234" t="s">
        <v>572</v>
      </c>
      <c r="DW16" s="234" t="s">
        <v>572</v>
      </c>
      <c r="DX16" s="234" t="s">
        <v>572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572</v>
      </c>
      <c r="EL16" s="234" t="s">
        <v>572</v>
      </c>
      <c r="EM16" s="234" t="s">
        <v>572</v>
      </c>
      <c r="EN16" s="234">
        <v>0</v>
      </c>
      <c r="EO16" s="234">
        <v>0</v>
      </c>
      <c r="EP16" s="234" t="s">
        <v>572</v>
      </c>
      <c r="EQ16" s="234" t="s">
        <v>572</v>
      </c>
      <c r="ER16" s="234" t="s">
        <v>572</v>
      </c>
      <c r="ES16" s="234">
        <v>0</v>
      </c>
      <c r="ET16" s="234">
        <v>0</v>
      </c>
      <c r="EU16" s="234">
        <f>SUM(EV16:FO16)</f>
        <v>128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44</v>
      </c>
      <c r="FB16" s="234">
        <v>84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572</v>
      </c>
      <c r="FI16" s="234" t="s">
        <v>572</v>
      </c>
      <c r="FJ16" s="234" t="s">
        <v>572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568</v>
      </c>
      <c r="B17" s="203" t="s">
        <v>589</v>
      </c>
      <c r="C17" s="202" t="s">
        <v>590</v>
      </c>
      <c r="D17" s="234">
        <f>SUM(Y17,AT17,BO17,CJ17,DE17,DZ17,EU17)</f>
        <v>821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417</v>
      </c>
      <c r="I17" s="234">
        <f>SUM(AD17,AY17,BT17,CO17,DJ17,EE17,EZ17)</f>
        <v>260</v>
      </c>
      <c r="J17" s="234">
        <f>SUM(AE17,AZ17,BU17,CP17,DK17,EF17,FA17)</f>
        <v>118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12</v>
      </c>
      <c r="X17" s="234">
        <f>SUM(AS17,BN17,CI17,DD17,DY17,ET17,FO17)</f>
        <v>14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572</v>
      </c>
      <c r="AK17" s="234" t="s">
        <v>572</v>
      </c>
      <c r="AL17" s="234">
        <v>0</v>
      </c>
      <c r="AM17" s="234" t="s">
        <v>572</v>
      </c>
      <c r="AN17" s="234" t="s">
        <v>572</v>
      </c>
      <c r="AO17" s="234">
        <v>0</v>
      </c>
      <c r="AP17" s="234" t="s">
        <v>572</v>
      </c>
      <c r="AQ17" s="234">
        <v>0</v>
      </c>
      <c r="AR17" s="234" t="s">
        <v>572</v>
      </c>
      <c r="AS17" s="234">
        <v>0</v>
      </c>
      <c r="AT17" s="234">
        <f>SUM(AU17:BN17)</f>
        <v>191</v>
      </c>
      <c r="AU17" s="234">
        <v>0</v>
      </c>
      <c r="AV17" s="234">
        <v>0</v>
      </c>
      <c r="AW17" s="234">
        <v>0</v>
      </c>
      <c r="AX17" s="234">
        <v>177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572</v>
      </c>
      <c r="BF17" s="234" t="s">
        <v>572</v>
      </c>
      <c r="BG17" s="234" t="s">
        <v>572</v>
      </c>
      <c r="BH17" s="234" t="s">
        <v>572</v>
      </c>
      <c r="BI17" s="234" t="s">
        <v>572</v>
      </c>
      <c r="BJ17" s="234" t="s">
        <v>572</v>
      </c>
      <c r="BK17" s="234" t="s">
        <v>572</v>
      </c>
      <c r="BL17" s="234" t="s">
        <v>572</v>
      </c>
      <c r="BM17" s="234" t="s">
        <v>572</v>
      </c>
      <c r="BN17" s="234">
        <v>14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572</v>
      </c>
      <c r="CC17" s="234" t="s">
        <v>572</v>
      </c>
      <c r="CD17" s="234" t="s">
        <v>572</v>
      </c>
      <c r="CE17" s="234" t="s">
        <v>572</v>
      </c>
      <c r="CF17" s="234" t="s">
        <v>572</v>
      </c>
      <c r="CG17" s="234" t="s">
        <v>572</v>
      </c>
      <c r="CH17" s="234" t="s">
        <v>572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572</v>
      </c>
      <c r="CX17" s="234" t="s">
        <v>572</v>
      </c>
      <c r="CY17" s="234" t="s">
        <v>572</v>
      </c>
      <c r="CZ17" s="234" t="s">
        <v>572</v>
      </c>
      <c r="DA17" s="234" t="s">
        <v>572</v>
      </c>
      <c r="DB17" s="234" t="s">
        <v>572</v>
      </c>
      <c r="DC17" s="234" t="s">
        <v>572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572</v>
      </c>
      <c r="DS17" s="234" t="s">
        <v>572</v>
      </c>
      <c r="DT17" s="234">
        <v>0</v>
      </c>
      <c r="DU17" s="234" t="s">
        <v>572</v>
      </c>
      <c r="DV17" s="234" t="s">
        <v>572</v>
      </c>
      <c r="DW17" s="234" t="s">
        <v>572</v>
      </c>
      <c r="DX17" s="234" t="s">
        <v>572</v>
      </c>
      <c r="DY17" s="234">
        <v>0</v>
      </c>
      <c r="DZ17" s="234">
        <f>SUM(EA17:ET17)</f>
        <v>12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572</v>
      </c>
      <c r="EL17" s="234" t="s">
        <v>572</v>
      </c>
      <c r="EM17" s="234" t="s">
        <v>572</v>
      </c>
      <c r="EN17" s="234">
        <v>0</v>
      </c>
      <c r="EO17" s="234">
        <v>0</v>
      </c>
      <c r="EP17" s="234" t="s">
        <v>572</v>
      </c>
      <c r="EQ17" s="234" t="s">
        <v>572</v>
      </c>
      <c r="ER17" s="234" t="s">
        <v>572</v>
      </c>
      <c r="ES17" s="234">
        <v>12</v>
      </c>
      <c r="ET17" s="234">
        <v>0</v>
      </c>
      <c r="EU17" s="234">
        <f>SUM(EV17:FO17)</f>
        <v>618</v>
      </c>
      <c r="EV17" s="234">
        <v>0</v>
      </c>
      <c r="EW17" s="234">
        <v>0</v>
      </c>
      <c r="EX17" s="234">
        <v>0</v>
      </c>
      <c r="EY17" s="234">
        <v>240</v>
      </c>
      <c r="EZ17" s="234">
        <v>260</v>
      </c>
      <c r="FA17" s="234">
        <v>118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572</v>
      </c>
      <c r="FI17" s="234" t="s">
        <v>572</v>
      </c>
      <c r="FJ17" s="234" t="s">
        <v>572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568</v>
      </c>
      <c r="B18" s="203" t="s">
        <v>591</v>
      </c>
      <c r="C18" s="202" t="s">
        <v>592</v>
      </c>
      <c r="D18" s="234">
        <f>SUM(Y18,AT18,BO18,CJ18,DE18,DZ18,EU18)</f>
        <v>621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156</v>
      </c>
      <c r="H18" s="234">
        <f>SUM(AC18,AX18,BS18,CN18,DI18,ED18,EY18)</f>
        <v>170</v>
      </c>
      <c r="I18" s="234">
        <f>SUM(AD18,AY18,BT18,CO18,DJ18,EE18,EZ18)</f>
        <v>183</v>
      </c>
      <c r="J18" s="234">
        <f>SUM(AE18,AZ18,BU18,CP18,DK18,EF18,FA18)</f>
        <v>90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9</v>
      </c>
      <c r="X18" s="234">
        <f>SUM(AS18,BN18,CI18,DD18,DY18,ET18,FO18)</f>
        <v>13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572</v>
      </c>
      <c r="AK18" s="234" t="s">
        <v>572</v>
      </c>
      <c r="AL18" s="234">
        <v>0</v>
      </c>
      <c r="AM18" s="234" t="s">
        <v>572</v>
      </c>
      <c r="AN18" s="234" t="s">
        <v>572</v>
      </c>
      <c r="AO18" s="234">
        <v>0</v>
      </c>
      <c r="AP18" s="234" t="s">
        <v>572</v>
      </c>
      <c r="AQ18" s="234">
        <v>0</v>
      </c>
      <c r="AR18" s="234" t="s">
        <v>572</v>
      </c>
      <c r="AS18" s="234">
        <v>0</v>
      </c>
      <c r="AT18" s="234">
        <f>SUM(AU18:BN18)</f>
        <v>169</v>
      </c>
      <c r="AU18" s="234">
        <v>0</v>
      </c>
      <c r="AV18" s="234">
        <v>0</v>
      </c>
      <c r="AW18" s="234">
        <v>156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572</v>
      </c>
      <c r="BF18" s="234" t="s">
        <v>572</v>
      </c>
      <c r="BG18" s="234" t="s">
        <v>572</v>
      </c>
      <c r="BH18" s="234" t="s">
        <v>572</v>
      </c>
      <c r="BI18" s="234" t="s">
        <v>572</v>
      </c>
      <c r="BJ18" s="234" t="s">
        <v>572</v>
      </c>
      <c r="BK18" s="234" t="s">
        <v>572</v>
      </c>
      <c r="BL18" s="234" t="s">
        <v>572</v>
      </c>
      <c r="BM18" s="234" t="s">
        <v>572</v>
      </c>
      <c r="BN18" s="234">
        <v>13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572</v>
      </c>
      <c r="CC18" s="234" t="s">
        <v>572</v>
      </c>
      <c r="CD18" s="234" t="s">
        <v>572</v>
      </c>
      <c r="CE18" s="234" t="s">
        <v>572</v>
      </c>
      <c r="CF18" s="234" t="s">
        <v>572</v>
      </c>
      <c r="CG18" s="234" t="s">
        <v>572</v>
      </c>
      <c r="CH18" s="234" t="s">
        <v>572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572</v>
      </c>
      <c r="CX18" s="234" t="s">
        <v>572</v>
      </c>
      <c r="CY18" s="234" t="s">
        <v>572</v>
      </c>
      <c r="CZ18" s="234" t="s">
        <v>572</v>
      </c>
      <c r="DA18" s="234" t="s">
        <v>572</v>
      </c>
      <c r="DB18" s="234" t="s">
        <v>572</v>
      </c>
      <c r="DC18" s="234" t="s">
        <v>572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572</v>
      </c>
      <c r="DS18" s="234" t="s">
        <v>572</v>
      </c>
      <c r="DT18" s="234">
        <v>0</v>
      </c>
      <c r="DU18" s="234" t="s">
        <v>572</v>
      </c>
      <c r="DV18" s="234" t="s">
        <v>572</v>
      </c>
      <c r="DW18" s="234" t="s">
        <v>572</v>
      </c>
      <c r="DX18" s="234" t="s">
        <v>572</v>
      </c>
      <c r="DY18" s="234">
        <v>0</v>
      </c>
      <c r="DZ18" s="234">
        <f>SUM(EA18:ET18)</f>
        <v>9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572</v>
      </c>
      <c r="EL18" s="234" t="s">
        <v>572</v>
      </c>
      <c r="EM18" s="234" t="s">
        <v>572</v>
      </c>
      <c r="EN18" s="234">
        <v>0</v>
      </c>
      <c r="EO18" s="234">
        <v>0</v>
      </c>
      <c r="EP18" s="234" t="s">
        <v>572</v>
      </c>
      <c r="EQ18" s="234" t="s">
        <v>572</v>
      </c>
      <c r="ER18" s="234" t="s">
        <v>572</v>
      </c>
      <c r="ES18" s="234">
        <v>9</v>
      </c>
      <c r="ET18" s="234">
        <v>0</v>
      </c>
      <c r="EU18" s="234">
        <f>SUM(EV18:FO18)</f>
        <v>443</v>
      </c>
      <c r="EV18" s="234">
        <v>0</v>
      </c>
      <c r="EW18" s="234">
        <v>0</v>
      </c>
      <c r="EX18" s="234">
        <v>0</v>
      </c>
      <c r="EY18" s="234">
        <v>170</v>
      </c>
      <c r="EZ18" s="234">
        <v>183</v>
      </c>
      <c r="FA18" s="234">
        <v>90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572</v>
      </c>
      <c r="FI18" s="234" t="s">
        <v>572</v>
      </c>
      <c r="FJ18" s="234" t="s">
        <v>572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568</v>
      </c>
      <c r="B19" s="203" t="s">
        <v>593</v>
      </c>
      <c r="C19" s="202" t="s">
        <v>594</v>
      </c>
      <c r="D19" s="234">
        <f>SUM(Y19,AT19,BO19,CJ19,DE19,DZ19,EU19)</f>
        <v>346</v>
      </c>
      <c r="E19" s="234">
        <f>SUM(Z19,AU19,BP19,CK19,DF19,EA19,EV19)</f>
        <v>47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136</v>
      </c>
      <c r="I19" s="234">
        <f>SUM(AD19,AY19,BT19,CO19,DJ19,EE19,EZ19)</f>
        <v>135</v>
      </c>
      <c r="J19" s="234">
        <f>SUM(AE19,AZ19,BU19,CP19,DK19,EF19,FA19)</f>
        <v>25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3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572</v>
      </c>
      <c r="AK19" s="234" t="s">
        <v>572</v>
      </c>
      <c r="AL19" s="234">
        <v>0</v>
      </c>
      <c r="AM19" s="234" t="s">
        <v>572</v>
      </c>
      <c r="AN19" s="234" t="s">
        <v>572</v>
      </c>
      <c r="AO19" s="234">
        <v>0</v>
      </c>
      <c r="AP19" s="234" t="s">
        <v>572</v>
      </c>
      <c r="AQ19" s="234">
        <v>0</v>
      </c>
      <c r="AR19" s="234" t="s">
        <v>572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572</v>
      </c>
      <c r="BF19" s="234" t="s">
        <v>572</v>
      </c>
      <c r="BG19" s="234" t="s">
        <v>572</v>
      </c>
      <c r="BH19" s="234" t="s">
        <v>572</v>
      </c>
      <c r="BI19" s="234" t="s">
        <v>572</v>
      </c>
      <c r="BJ19" s="234" t="s">
        <v>572</v>
      </c>
      <c r="BK19" s="234" t="s">
        <v>572</v>
      </c>
      <c r="BL19" s="234" t="s">
        <v>572</v>
      </c>
      <c r="BM19" s="234" t="s">
        <v>572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572</v>
      </c>
      <c r="CC19" s="234" t="s">
        <v>572</v>
      </c>
      <c r="CD19" s="234" t="s">
        <v>572</v>
      </c>
      <c r="CE19" s="234" t="s">
        <v>572</v>
      </c>
      <c r="CF19" s="234" t="s">
        <v>572</v>
      </c>
      <c r="CG19" s="234" t="s">
        <v>572</v>
      </c>
      <c r="CH19" s="234" t="s">
        <v>572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572</v>
      </c>
      <c r="CX19" s="234" t="s">
        <v>572</v>
      </c>
      <c r="CY19" s="234" t="s">
        <v>572</v>
      </c>
      <c r="CZ19" s="234" t="s">
        <v>572</v>
      </c>
      <c r="DA19" s="234" t="s">
        <v>572</v>
      </c>
      <c r="DB19" s="234" t="s">
        <v>572</v>
      </c>
      <c r="DC19" s="234" t="s">
        <v>572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572</v>
      </c>
      <c r="DS19" s="234" t="s">
        <v>572</v>
      </c>
      <c r="DT19" s="234">
        <v>0</v>
      </c>
      <c r="DU19" s="234" t="s">
        <v>572</v>
      </c>
      <c r="DV19" s="234" t="s">
        <v>572</v>
      </c>
      <c r="DW19" s="234" t="s">
        <v>572</v>
      </c>
      <c r="DX19" s="234" t="s">
        <v>572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572</v>
      </c>
      <c r="EL19" s="234" t="s">
        <v>572</v>
      </c>
      <c r="EM19" s="234" t="s">
        <v>572</v>
      </c>
      <c r="EN19" s="234">
        <v>0</v>
      </c>
      <c r="EO19" s="234">
        <v>0</v>
      </c>
      <c r="EP19" s="234" t="s">
        <v>572</v>
      </c>
      <c r="EQ19" s="234" t="s">
        <v>572</v>
      </c>
      <c r="ER19" s="234" t="s">
        <v>572</v>
      </c>
      <c r="ES19" s="234">
        <v>0</v>
      </c>
      <c r="ET19" s="234">
        <v>0</v>
      </c>
      <c r="EU19" s="234">
        <f>SUM(EV19:FO19)</f>
        <v>346</v>
      </c>
      <c r="EV19" s="234">
        <v>47</v>
      </c>
      <c r="EW19" s="234">
        <v>0</v>
      </c>
      <c r="EX19" s="234">
        <v>0</v>
      </c>
      <c r="EY19" s="234">
        <v>136</v>
      </c>
      <c r="EZ19" s="234">
        <v>135</v>
      </c>
      <c r="FA19" s="234">
        <v>25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572</v>
      </c>
      <c r="FI19" s="234" t="s">
        <v>572</v>
      </c>
      <c r="FJ19" s="234" t="s">
        <v>572</v>
      </c>
      <c r="FK19" s="234">
        <v>0</v>
      </c>
      <c r="FL19" s="234">
        <v>0</v>
      </c>
      <c r="FM19" s="234">
        <v>0</v>
      </c>
      <c r="FN19" s="234">
        <v>0</v>
      </c>
      <c r="FO19" s="234">
        <v>3</v>
      </c>
    </row>
    <row r="20" spans="1:171" s="201" customFormat="1" ht="12" customHeight="1">
      <c r="A20" s="202" t="s">
        <v>568</v>
      </c>
      <c r="B20" s="203" t="s">
        <v>595</v>
      </c>
      <c r="C20" s="202" t="s">
        <v>596</v>
      </c>
      <c r="D20" s="234">
        <f>SUM(Y20,AT20,BO20,CJ20,DE20,DZ20,EU20)</f>
        <v>1110</v>
      </c>
      <c r="E20" s="234">
        <f>SUM(Z20,AU20,BP20,CK20,DF20,EA20,EV20)</f>
        <v>405</v>
      </c>
      <c r="F20" s="234">
        <f>SUM(AA20,AV20,BQ20,CL20,DG20,EB20,EW20)</f>
        <v>1</v>
      </c>
      <c r="G20" s="234">
        <f>SUM(AB20,AW20,BR20,CM20,DH20,EC20,EX20)</f>
        <v>6</v>
      </c>
      <c r="H20" s="234">
        <f>SUM(AC20,AX20,BS20,CN20,DI20,ED20,EY20)</f>
        <v>154</v>
      </c>
      <c r="I20" s="234">
        <f>SUM(AD20,AY20,BT20,CO20,DJ20,EE20,EZ20)</f>
        <v>265</v>
      </c>
      <c r="J20" s="234">
        <f>SUM(AE20,AZ20,BU20,CP20,DK20,EF20,FA20)</f>
        <v>74</v>
      </c>
      <c r="K20" s="234">
        <f>SUM(AF20,BA20,BV20,CQ20,DL20,EG20,FB20)</f>
        <v>0</v>
      </c>
      <c r="L20" s="234">
        <f>SUM(AG20,BB20,BW20,CR20,DM20,EH20,FC20)</f>
        <v>124</v>
      </c>
      <c r="M20" s="234">
        <f>SUM(AH20,BC20,BX20,CS20,DN20,EI20,FD20)</f>
        <v>0</v>
      </c>
      <c r="N20" s="234">
        <f>SUM(AI20,BD20,BY20,CT20,DO20,EJ20,FE20)</f>
        <v>81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572</v>
      </c>
      <c r="AK20" s="234" t="s">
        <v>572</v>
      </c>
      <c r="AL20" s="234">
        <v>0</v>
      </c>
      <c r="AM20" s="234" t="s">
        <v>572</v>
      </c>
      <c r="AN20" s="234" t="s">
        <v>572</v>
      </c>
      <c r="AO20" s="234">
        <v>0</v>
      </c>
      <c r="AP20" s="234" t="s">
        <v>572</v>
      </c>
      <c r="AQ20" s="234">
        <v>0</v>
      </c>
      <c r="AR20" s="234" t="s">
        <v>572</v>
      </c>
      <c r="AS20" s="234">
        <v>0</v>
      </c>
      <c r="AT20" s="234">
        <f>SUM(AU20:BN20)</f>
        <v>104</v>
      </c>
      <c r="AU20" s="234">
        <v>0</v>
      </c>
      <c r="AV20" s="234">
        <v>0</v>
      </c>
      <c r="AW20" s="234">
        <v>0</v>
      </c>
      <c r="AX20" s="234">
        <v>104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572</v>
      </c>
      <c r="BF20" s="234" t="s">
        <v>572</v>
      </c>
      <c r="BG20" s="234" t="s">
        <v>572</v>
      </c>
      <c r="BH20" s="234" t="s">
        <v>572</v>
      </c>
      <c r="BI20" s="234" t="s">
        <v>572</v>
      </c>
      <c r="BJ20" s="234" t="s">
        <v>572</v>
      </c>
      <c r="BK20" s="234" t="s">
        <v>572</v>
      </c>
      <c r="BL20" s="234" t="s">
        <v>572</v>
      </c>
      <c r="BM20" s="234" t="s">
        <v>572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572</v>
      </c>
      <c r="CC20" s="234" t="s">
        <v>572</v>
      </c>
      <c r="CD20" s="234" t="s">
        <v>572</v>
      </c>
      <c r="CE20" s="234" t="s">
        <v>572</v>
      </c>
      <c r="CF20" s="234" t="s">
        <v>572</v>
      </c>
      <c r="CG20" s="234" t="s">
        <v>572</v>
      </c>
      <c r="CH20" s="234" t="s">
        <v>572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572</v>
      </c>
      <c r="CX20" s="234" t="s">
        <v>572</v>
      </c>
      <c r="CY20" s="234" t="s">
        <v>572</v>
      </c>
      <c r="CZ20" s="234" t="s">
        <v>572</v>
      </c>
      <c r="DA20" s="234" t="s">
        <v>572</v>
      </c>
      <c r="DB20" s="234" t="s">
        <v>572</v>
      </c>
      <c r="DC20" s="234" t="s">
        <v>572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572</v>
      </c>
      <c r="DS20" s="234" t="s">
        <v>572</v>
      </c>
      <c r="DT20" s="234">
        <v>0</v>
      </c>
      <c r="DU20" s="234" t="s">
        <v>572</v>
      </c>
      <c r="DV20" s="234" t="s">
        <v>572</v>
      </c>
      <c r="DW20" s="234" t="s">
        <v>572</v>
      </c>
      <c r="DX20" s="234" t="s">
        <v>572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572</v>
      </c>
      <c r="EL20" s="234" t="s">
        <v>572</v>
      </c>
      <c r="EM20" s="234" t="s">
        <v>572</v>
      </c>
      <c r="EN20" s="234">
        <v>0</v>
      </c>
      <c r="EO20" s="234">
        <v>0</v>
      </c>
      <c r="EP20" s="234" t="s">
        <v>572</v>
      </c>
      <c r="EQ20" s="234" t="s">
        <v>572</v>
      </c>
      <c r="ER20" s="234" t="s">
        <v>572</v>
      </c>
      <c r="ES20" s="234">
        <v>0</v>
      </c>
      <c r="ET20" s="234">
        <v>0</v>
      </c>
      <c r="EU20" s="234">
        <f>SUM(EV20:FO20)</f>
        <v>1006</v>
      </c>
      <c r="EV20" s="234">
        <v>405</v>
      </c>
      <c r="EW20" s="234">
        <v>1</v>
      </c>
      <c r="EX20" s="234">
        <v>6</v>
      </c>
      <c r="EY20" s="234">
        <v>50</v>
      </c>
      <c r="EZ20" s="234">
        <v>265</v>
      </c>
      <c r="FA20" s="234">
        <v>74</v>
      </c>
      <c r="FB20" s="234">
        <v>0</v>
      </c>
      <c r="FC20" s="234">
        <v>124</v>
      </c>
      <c r="FD20" s="234"/>
      <c r="FE20" s="234">
        <v>81</v>
      </c>
      <c r="FF20" s="234">
        <v>0</v>
      </c>
      <c r="FG20" s="234">
        <v>0</v>
      </c>
      <c r="FH20" s="234" t="s">
        <v>572</v>
      </c>
      <c r="FI20" s="234" t="s">
        <v>572</v>
      </c>
      <c r="FJ20" s="234" t="s">
        <v>572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568</v>
      </c>
      <c r="B21" s="203" t="s">
        <v>597</v>
      </c>
      <c r="C21" s="202" t="s">
        <v>598</v>
      </c>
      <c r="D21" s="234">
        <f>SUM(Y21,AT21,BO21,CJ21,DE21,DZ21,EU21)</f>
        <v>212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90</v>
      </c>
      <c r="I21" s="234">
        <f>SUM(AD21,AY21,BT21,CO21,DJ21,EE21,EZ21)</f>
        <v>90</v>
      </c>
      <c r="J21" s="234">
        <f>SUM(AE21,AZ21,BU21,CP21,DK21,EF21,FA21)</f>
        <v>32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572</v>
      </c>
      <c r="AK21" s="234" t="s">
        <v>572</v>
      </c>
      <c r="AL21" s="234">
        <v>0</v>
      </c>
      <c r="AM21" s="234" t="s">
        <v>572</v>
      </c>
      <c r="AN21" s="234" t="s">
        <v>572</v>
      </c>
      <c r="AO21" s="234">
        <v>0</v>
      </c>
      <c r="AP21" s="234" t="s">
        <v>572</v>
      </c>
      <c r="AQ21" s="234">
        <v>0</v>
      </c>
      <c r="AR21" s="234" t="s">
        <v>572</v>
      </c>
      <c r="AS21" s="234">
        <v>0</v>
      </c>
      <c r="AT21" s="234">
        <f>SUM(AU21:BN21)</f>
        <v>46</v>
      </c>
      <c r="AU21" s="234">
        <v>0</v>
      </c>
      <c r="AV21" s="234">
        <v>0</v>
      </c>
      <c r="AW21" s="234">
        <v>0</v>
      </c>
      <c r="AX21" s="234">
        <v>46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572</v>
      </c>
      <c r="BF21" s="234" t="s">
        <v>572</v>
      </c>
      <c r="BG21" s="234" t="s">
        <v>572</v>
      </c>
      <c r="BH21" s="234" t="s">
        <v>572</v>
      </c>
      <c r="BI21" s="234" t="s">
        <v>572</v>
      </c>
      <c r="BJ21" s="234" t="s">
        <v>572</v>
      </c>
      <c r="BK21" s="234" t="s">
        <v>572</v>
      </c>
      <c r="BL21" s="234" t="s">
        <v>572</v>
      </c>
      <c r="BM21" s="234" t="s">
        <v>572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572</v>
      </c>
      <c r="CC21" s="234" t="s">
        <v>572</v>
      </c>
      <c r="CD21" s="234" t="s">
        <v>572</v>
      </c>
      <c r="CE21" s="234" t="s">
        <v>572</v>
      </c>
      <c r="CF21" s="234" t="s">
        <v>572</v>
      </c>
      <c r="CG21" s="234" t="s">
        <v>572</v>
      </c>
      <c r="CH21" s="234" t="s">
        <v>572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572</v>
      </c>
      <c r="CX21" s="234" t="s">
        <v>572</v>
      </c>
      <c r="CY21" s="234" t="s">
        <v>572</v>
      </c>
      <c r="CZ21" s="234" t="s">
        <v>572</v>
      </c>
      <c r="DA21" s="234" t="s">
        <v>572</v>
      </c>
      <c r="DB21" s="234" t="s">
        <v>572</v>
      </c>
      <c r="DC21" s="234" t="s">
        <v>572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572</v>
      </c>
      <c r="DS21" s="234" t="s">
        <v>572</v>
      </c>
      <c r="DT21" s="234">
        <v>0</v>
      </c>
      <c r="DU21" s="234" t="s">
        <v>572</v>
      </c>
      <c r="DV21" s="234" t="s">
        <v>572</v>
      </c>
      <c r="DW21" s="234" t="s">
        <v>572</v>
      </c>
      <c r="DX21" s="234" t="s">
        <v>572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572</v>
      </c>
      <c r="EL21" s="234" t="s">
        <v>572</v>
      </c>
      <c r="EM21" s="234" t="s">
        <v>572</v>
      </c>
      <c r="EN21" s="234">
        <v>0</v>
      </c>
      <c r="EO21" s="234">
        <v>0</v>
      </c>
      <c r="EP21" s="234" t="s">
        <v>572</v>
      </c>
      <c r="EQ21" s="234" t="s">
        <v>572</v>
      </c>
      <c r="ER21" s="234" t="s">
        <v>572</v>
      </c>
      <c r="ES21" s="234">
        <v>0</v>
      </c>
      <c r="ET21" s="234">
        <v>0</v>
      </c>
      <c r="EU21" s="234">
        <f>SUM(EV21:FO21)</f>
        <v>166</v>
      </c>
      <c r="EV21" s="234">
        <v>0</v>
      </c>
      <c r="EW21" s="234">
        <v>0</v>
      </c>
      <c r="EX21" s="234">
        <v>0</v>
      </c>
      <c r="EY21" s="234">
        <v>44</v>
      </c>
      <c r="EZ21" s="234">
        <v>90</v>
      </c>
      <c r="FA21" s="234">
        <v>32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572</v>
      </c>
      <c r="FI21" s="234" t="s">
        <v>572</v>
      </c>
      <c r="FJ21" s="234" t="s">
        <v>572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568</v>
      </c>
      <c r="B22" s="203" t="s">
        <v>599</v>
      </c>
      <c r="C22" s="202" t="s">
        <v>600</v>
      </c>
      <c r="D22" s="234">
        <f>SUM(Y22,AT22,BO22,CJ22,DE22,DZ22,EU22)</f>
        <v>176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73</v>
      </c>
      <c r="I22" s="234">
        <f>SUM(AD22,AY22,BT22,CO22,DJ22,EE22,EZ22)</f>
        <v>75</v>
      </c>
      <c r="J22" s="234">
        <f>SUM(AE22,AZ22,BU22,CP22,DK22,EF22,FA22)</f>
        <v>28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572</v>
      </c>
      <c r="AK22" s="234" t="s">
        <v>572</v>
      </c>
      <c r="AL22" s="234">
        <v>0</v>
      </c>
      <c r="AM22" s="234" t="s">
        <v>572</v>
      </c>
      <c r="AN22" s="234" t="s">
        <v>572</v>
      </c>
      <c r="AO22" s="234">
        <v>0</v>
      </c>
      <c r="AP22" s="234" t="s">
        <v>572</v>
      </c>
      <c r="AQ22" s="234">
        <v>0</v>
      </c>
      <c r="AR22" s="234" t="s">
        <v>572</v>
      </c>
      <c r="AS22" s="234">
        <v>0</v>
      </c>
      <c r="AT22" s="234">
        <f>SUM(AU22:BN22)</f>
        <v>36</v>
      </c>
      <c r="AU22" s="234">
        <v>0</v>
      </c>
      <c r="AV22" s="234">
        <v>0</v>
      </c>
      <c r="AW22" s="234">
        <v>0</v>
      </c>
      <c r="AX22" s="234">
        <v>36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572</v>
      </c>
      <c r="BF22" s="234" t="s">
        <v>572</v>
      </c>
      <c r="BG22" s="234" t="s">
        <v>572</v>
      </c>
      <c r="BH22" s="234" t="s">
        <v>572</v>
      </c>
      <c r="BI22" s="234" t="s">
        <v>572</v>
      </c>
      <c r="BJ22" s="234" t="s">
        <v>572</v>
      </c>
      <c r="BK22" s="234" t="s">
        <v>572</v>
      </c>
      <c r="BL22" s="234" t="s">
        <v>572</v>
      </c>
      <c r="BM22" s="234" t="s">
        <v>572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572</v>
      </c>
      <c r="CC22" s="234" t="s">
        <v>572</v>
      </c>
      <c r="CD22" s="234" t="s">
        <v>572</v>
      </c>
      <c r="CE22" s="234" t="s">
        <v>572</v>
      </c>
      <c r="CF22" s="234" t="s">
        <v>572</v>
      </c>
      <c r="CG22" s="234" t="s">
        <v>572</v>
      </c>
      <c r="CH22" s="234" t="s">
        <v>572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572</v>
      </c>
      <c r="CX22" s="234" t="s">
        <v>572</v>
      </c>
      <c r="CY22" s="234" t="s">
        <v>572</v>
      </c>
      <c r="CZ22" s="234" t="s">
        <v>572</v>
      </c>
      <c r="DA22" s="234" t="s">
        <v>572</v>
      </c>
      <c r="DB22" s="234" t="s">
        <v>572</v>
      </c>
      <c r="DC22" s="234" t="s">
        <v>572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572</v>
      </c>
      <c r="DS22" s="234" t="s">
        <v>572</v>
      </c>
      <c r="DT22" s="234">
        <v>0</v>
      </c>
      <c r="DU22" s="234" t="s">
        <v>572</v>
      </c>
      <c r="DV22" s="234" t="s">
        <v>572</v>
      </c>
      <c r="DW22" s="234" t="s">
        <v>572</v>
      </c>
      <c r="DX22" s="234" t="s">
        <v>572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572</v>
      </c>
      <c r="EL22" s="234" t="s">
        <v>572</v>
      </c>
      <c r="EM22" s="234" t="s">
        <v>572</v>
      </c>
      <c r="EN22" s="234">
        <v>0</v>
      </c>
      <c r="EO22" s="234">
        <v>0</v>
      </c>
      <c r="EP22" s="234" t="s">
        <v>572</v>
      </c>
      <c r="EQ22" s="234" t="s">
        <v>572</v>
      </c>
      <c r="ER22" s="234" t="s">
        <v>572</v>
      </c>
      <c r="ES22" s="234">
        <v>0</v>
      </c>
      <c r="ET22" s="234">
        <v>0</v>
      </c>
      <c r="EU22" s="234">
        <f>SUM(EV22:FO22)</f>
        <v>140</v>
      </c>
      <c r="EV22" s="234">
        <v>0</v>
      </c>
      <c r="EW22" s="234">
        <v>0</v>
      </c>
      <c r="EX22" s="234">
        <v>0</v>
      </c>
      <c r="EY22" s="234">
        <v>37</v>
      </c>
      <c r="EZ22" s="234">
        <v>75</v>
      </c>
      <c r="FA22" s="234">
        <v>28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572</v>
      </c>
      <c r="FI22" s="234" t="s">
        <v>572</v>
      </c>
      <c r="FJ22" s="234" t="s">
        <v>572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568</v>
      </c>
      <c r="B23" s="203" t="s">
        <v>601</v>
      </c>
      <c r="C23" s="202" t="s">
        <v>602</v>
      </c>
      <c r="D23" s="234">
        <f>SUM(Y23,AT23,BO23,CJ23,DE23,DZ23,EU23)</f>
        <v>291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149</v>
      </c>
      <c r="I23" s="234">
        <f>SUM(AD23,AY23,BT23,CO23,DJ23,EE23,EZ23)</f>
        <v>88</v>
      </c>
      <c r="J23" s="234">
        <f>SUM(AE23,AZ23,BU23,CP23,DK23,EF23,FA23)</f>
        <v>43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6</v>
      </c>
      <c r="X23" s="234">
        <f>SUM(AS23,BN23,CI23,DD23,DY23,ET23,FO23)</f>
        <v>5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572</v>
      </c>
      <c r="AK23" s="234" t="s">
        <v>572</v>
      </c>
      <c r="AL23" s="234">
        <v>0</v>
      </c>
      <c r="AM23" s="234" t="s">
        <v>572</v>
      </c>
      <c r="AN23" s="234" t="s">
        <v>572</v>
      </c>
      <c r="AO23" s="234">
        <v>0</v>
      </c>
      <c r="AP23" s="234" t="s">
        <v>572</v>
      </c>
      <c r="AQ23" s="234">
        <v>0</v>
      </c>
      <c r="AR23" s="234" t="s">
        <v>572</v>
      </c>
      <c r="AS23" s="234">
        <v>0</v>
      </c>
      <c r="AT23" s="234">
        <f>SUM(AU23:BN23)</f>
        <v>72</v>
      </c>
      <c r="AU23" s="234">
        <v>0</v>
      </c>
      <c r="AV23" s="234">
        <v>0</v>
      </c>
      <c r="AW23" s="234">
        <v>0</v>
      </c>
      <c r="AX23" s="234">
        <v>67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572</v>
      </c>
      <c r="BF23" s="234" t="s">
        <v>572</v>
      </c>
      <c r="BG23" s="234" t="s">
        <v>572</v>
      </c>
      <c r="BH23" s="234" t="s">
        <v>572</v>
      </c>
      <c r="BI23" s="234" t="s">
        <v>572</v>
      </c>
      <c r="BJ23" s="234" t="s">
        <v>572</v>
      </c>
      <c r="BK23" s="234" t="s">
        <v>572</v>
      </c>
      <c r="BL23" s="234" t="s">
        <v>572</v>
      </c>
      <c r="BM23" s="234" t="s">
        <v>572</v>
      </c>
      <c r="BN23" s="234">
        <v>5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572</v>
      </c>
      <c r="CC23" s="234" t="s">
        <v>572</v>
      </c>
      <c r="CD23" s="234" t="s">
        <v>572</v>
      </c>
      <c r="CE23" s="234" t="s">
        <v>572</v>
      </c>
      <c r="CF23" s="234" t="s">
        <v>572</v>
      </c>
      <c r="CG23" s="234" t="s">
        <v>572</v>
      </c>
      <c r="CH23" s="234" t="s">
        <v>572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572</v>
      </c>
      <c r="CX23" s="234" t="s">
        <v>572</v>
      </c>
      <c r="CY23" s="234" t="s">
        <v>572</v>
      </c>
      <c r="CZ23" s="234" t="s">
        <v>572</v>
      </c>
      <c r="DA23" s="234" t="s">
        <v>572</v>
      </c>
      <c r="DB23" s="234" t="s">
        <v>572</v>
      </c>
      <c r="DC23" s="234" t="s">
        <v>572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572</v>
      </c>
      <c r="DS23" s="234" t="s">
        <v>572</v>
      </c>
      <c r="DT23" s="234">
        <v>0</v>
      </c>
      <c r="DU23" s="234" t="s">
        <v>572</v>
      </c>
      <c r="DV23" s="234" t="s">
        <v>572</v>
      </c>
      <c r="DW23" s="234" t="s">
        <v>572</v>
      </c>
      <c r="DX23" s="234" t="s">
        <v>572</v>
      </c>
      <c r="DY23" s="234">
        <v>0</v>
      </c>
      <c r="DZ23" s="234">
        <f>SUM(EA23:ET23)</f>
        <v>6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572</v>
      </c>
      <c r="EL23" s="234" t="s">
        <v>572</v>
      </c>
      <c r="EM23" s="234" t="s">
        <v>572</v>
      </c>
      <c r="EN23" s="234">
        <v>0</v>
      </c>
      <c r="EO23" s="234">
        <v>0</v>
      </c>
      <c r="EP23" s="234" t="s">
        <v>572</v>
      </c>
      <c r="EQ23" s="234" t="s">
        <v>572</v>
      </c>
      <c r="ER23" s="234" t="s">
        <v>572</v>
      </c>
      <c r="ES23" s="234">
        <v>6</v>
      </c>
      <c r="ET23" s="234">
        <v>0</v>
      </c>
      <c r="EU23" s="234">
        <f>SUM(EV23:FO23)</f>
        <v>213</v>
      </c>
      <c r="EV23" s="234">
        <v>0</v>
      </c>
      <c r="EW23" s="234">
        <v>0</v>
      </c>
      <c r="EX23" s="234">
        <v>0</v>
      </c>
      <c r="EY23" s="234">
        <v>82</v>
      </c>
      <c r="EZ23" s="234">
        <v>88</v>
      </c>
      <c r="FA23" s="234">
        <v>43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572</v>
      </c>
      <c r="FI23" s="234" t="s">
        <v>572</v>
      </c>
      <c r="FJ23" s="234" t="s">
        <v>572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568</v>
      </c>
      <c r="B24" s="203" t="s">
        <v>603</v>
      </c>
      <c r="C24" s="202" t="s">
        <v>604</v>
      </c>
      <c r="D24" s="234">
        <f>SUM(Y24,AT24,BO24,CJ24,DE24,DZ24,EU24)</f>
        <v>70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28</v>
      </c>
      <c r="I24" s="234">
        <f>SUM(AD24,AY24,BT24,CO24,DJ24,EE24,EZ24)</f>
        <v>0</v>
      </c>
      <c r="J24" s="234">
        <f>SUM(AE24,AZ24,BU24,CP24,DK24,EF24,FA24)</f>
        <v>12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30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30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572</v>
      </c>
      <c r="AK24" s="234" t="s">
        <v>572</v>
      </c>
      <c r="AL24" s="234">
        <v>30</v>
      </c>
      <c r="AM24" s="234" t="s">
        <v>572</v>
      </c>
      <c r="AN24" s="234" t="s">
        <v>572</v>
      </c>
      <c r="AO24" s="234">
        <v>0</v>
      </c>
      <c r="AP24" s="234" t="s">
        <v>572</v>
      </c>
      <c r="AQ24" s="234">
        <v>0</v>
      </c>
      <c r="AR24" s="234" t="s">
        <v>572</v>
      </c>
      <c r="AS24" s="234">
        <v>0</v>
      </c>
      <c r="AT24" s="234">
        <f>SUM(AU24:BN24)</f>
        <v>28</v>
      </c>
      <c r="AU24" s="234">
        <v>0</v>
      </c>
      <c r="AV24" s="234">
        <v>0</v>
      </c>
      <c r="AW24" s="234">
        <v>0</v>
      </c>
      <c r="AX24" s="234">
        <v>28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572</v>
      </c>
      <c r="BF24" s="234" t="s">
        <v>572</v>
      </c>
      <c r="BG24" s="234" t="s">
        <v>572</v>
      </c>
      <c r="BH24" s="234" t="s">
        <v>572</v>
      </c>
      <c r="BI24" s="234" t="s">
        <v>572</v>
      </c>
      <c r="BJ24" s="234" t="s">
        <v>572</v>
      </c>
      <c r="BK24" s="234" t="s">
        <v>572</v>
      </c>
      <c r="BL24" s="234" t="s">
        <v>572</v>
      </c>
      <c r="BM24" s="234" t="s">
        <v>572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572</v>
      </c>
      <c r="CC24" s="234" t="s">
        <v>572</v>
      </c>
      <c r="CD24" s="234" t="s">
        <v>572</v>
      </c>
      <c r="CE24" s="234" t="s">
        <v>572</v>
      </c>
      <c r="CF24" s="234" t="s">
        <v>572</v>
      </c>
      <c r="CG24" s="234" t="s">
        <v>572</v>
      </c>
      <c r="CH24" s="234" t="s">
        <v>572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572</v>
      </c>
      <c r="CX24" s="234" t="s">
        <v>572</v>
      </c>
      <c r="CY24" s="234" t="s">
        <v>572</v>
      </c>
      <c r="CZ24" s="234" t="s">
        <v>572</v>
      </c>
      <c r="DA24" s="234" t="s">
        <v>572</v>
      </c>
      <c r="DB24" s="234" t="s">
        <v>572</v>
      </c>
      <c r="DC24" s="234" t="s">
        <v>572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572</v>
      </c>
      <c r="DS24" s="234" t="s">
        <v>572</v>
      </c>
      <c r="DT24" s="234">
        <v>0</v>
      </c>
      <c r="DU24" s="234" t="s">
        <v>572</v>
      </c>
      <c r="DV24" s="234" t="s">
        <v>572</v>
      </c>
      <c r="DW24" s="234" t="s">
        <v>572</v>
      </c>
      <c r="DX24" s="234" t="s">
        <v>572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572</v>
      </c>
      <c r="EL24" s="234" t="s">
        <v>572</v>
      </c>
      <c r="EM24" s="234" t="s">
        <v>572</v>
      </c>
      <c r="EN24" s="234">
        <v>0</v>
      </c>
      <c r="EO24" s="234">
        <v>0</v>
      </c>
      <c r="EP24" s="234" t="s">
        <v>572</v>
      </c>
      <c r="EQ24" s="234" t="s">
        <v>572</v>
      </c>
      <c r="ER24" s="234" t="s">
        <v>572</v>
      </c>
      <c r="ES24" s="234">
        <v>0</v>
      </c>
      <c r="ET24" s="234">
        <v>0</v>
      </c>
      <c r="EU24" s="234">
        <f>SUM(EV24:FO24)</f>
        <v>12</v>
      </c>
      <c r="EV24" s="234">
        <v>0</v>
      </c>
      <c r="EW24" s="234">
        <v>0</v>
      </c>
      <c r="EX24" s="234">
        <v>0</v>
      </c>
      <c r="EY24" s="234">
        <v>0</v>
      </c>
      <c r="EZ24" s="234">
        <v>0</v>
      </c>
      <c r="FA24" s="234">
        <v>12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572</v>
      </c>
      <c r="FI24" s="234" t="s">
        <v>572</v>
      </c>
      <c r="FJ24" s="234" t="s">
        <v>572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568</v>
      </c>
      <c r="B25" s="203" t="s">
        <v>605</v>
      </c>
      <c r="C25" s="202" t="s">
        <v>606</v>
      </c>
      <c r="D25" s="234">
        <f>SUM(Y25,AT25,BO25,CJ25,DE25,DZ25,EU25)</f>
        <v>70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28</v>
      </c>
      <c r="I25" s="234">
        <f>SUM(AD25,AY25,BT25,CO25,DJ25,EE25,EZ25)</f>
        <v>0</v>
      </c>
      <c r="J25" s="234">
        <f>SUM(AE25,AZ25,BU25,CP25,DK25,EF25,FA25)</f>
        <v>12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30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30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572</v>
      </c>
      <c r="AK25" s="234" t="s">
        <v>572</v>
      </c>
      <c r="AL25" s="234">
        <v>30</v>
      </c>
      <c r="AM25" s="234" t="s">
        <v>572</v>
      </c>
      <c r="AN25" s="234" t="s">
        <v>572</v>
      </c>
      <c r="AO25" s="234">
        <v>0</v>
      </c>
      <c r="AP25" s="234" t="s">
        <v>572</v>
      </c>
      <c r="AQ25" s="234">
        <v>0</v>
      </c>
      <c r="AR25" s="234" t="s">
        <v>572</v>
      </c>
      <c r="AS25" s="234">
        <v>0</v>
      </c>
      <c r="AT25" s="234">
        <f>SUM(AU25:BN25)</f>
        <v>28</v>
      </c>
      <c r="AU25" s="234">
        <v>0</v>
      </c>
      <c r="AV25" s="234">
        <v>0</v>
      </c>
      <c r="AW25" s="234">
        <v>0</v>
      </c>
      <c r="AX25" s="234">
        <v>28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572</v>
      </c>
      <c r="BF25" s="234" t="s">
        <v>572</v>
      </c>
      <c r="BG25" s="234" t="s">
        <v>572</v>
      </c>
      <c r="BH25" s="234" t="s">
        <v>572</v>
      </c>
      <c r="BI25" s="234" t="s">
        <v>572</v>
      </c>
      <c r="BJ25" s="234" t="s">
        <v>572</v>
      </c>
      <c r="BK25" s="234" t="s">
        <v>572</v>
      </c>
      <c r="BL25" s="234" t="s">
        <v>572</v>
      </c>
      <c r="BM25" s="234" t="s">
        <v>572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572</v>
      </c>
      <c r="CC25" s="234" t="s">
        <v>572</v>
      </c>
      <c r="CD25" s="234" t="s">
        <v>572</v>
      </c>
      <c r="CE25" s="234" t="s">
        <v>572</v>
      </c>
      <c r="CF25" s="234" t="s">
        <v>572</v>
      </c>
      <c r="CG25" s="234" t="s">
        <v>572</v>
      </c>
      <c r="CH25" s="234" t="s">
        <v>572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572</v>
      </c>
      <c r="CX25" s="234" t="s">
        <v>572</v>
      </c>
      <c r="CY25" s="234" t="s">
        <v>572</v>
      </c>
      <c r="CZ25" s="234" t="s">
        <v>572</v>
      </c>
      <c r="DA25" s="234" t="s">
        <v>572</v>
      </c>
      <c r="DB25" s="234" t="s">
        <v>572</v>
      </c>
      <c r="DC25" s="234" t="s">
        <v>572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572</v>
      </c>
      <c r="DS25" s="234" t="s">
        <v>572</v>
      </c>
      <c r="DT25" s="234">
        <v>0</v>
      </c>
      <c r="DU25" s="234" t="s">
        <v>572</v>
      </c>
      <c r="DV25" s="234" t="s">
        <v>572</v>
      </c>
      <c r="DW25" s="234" t="s">
        <v>572</v>
      </c>
      <c r="DX25" s="234" t="s">
        <v>572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572</v>
      </c>
      <c r="EL25" s="234" t="s">
        <v>572</v>
      </c>
      <c r="EM25" s="234" t="s">
        <v>572</v>
      </c>
      <c r="EN25" s="234">
        <v>0</v>
      </c>
      <c r="EO25" s="234">
        <v>0</v>
      </c>
      <c r="EP25" s="234" t="s">
        <v>572</v>
      </c>
      <c r="EQ25" s="234" t="s">
        <v>572</v>
      </c>
      <c r="ER25" s="234" t="s">
        <v>572</v>
      </c>
      <c r="ES25" s="234">
        <v>0</v>
      </c>
      <c r="ET25" s="234">
        <v>0</v>
      </c>
      <c r="EU25" s="234">
        <f>SUM(EV25:FO25)</f>
        <v>12</v>
      </c>
      <c r="EV25" s="234">
        <v>0</v>
      </c>
      <c r="EW25" s="234">
        <v>0</v>
      </c>
      <c r="EX25" s="234">
        <v>0</v>
      </c>
      <c r="EY25" s="234">
        <v>0</v>
      </c>
      <c r="EZ25" s="234">
        <v>0</v>
      </c>
      <c r="FA25" s="234">
        <v>12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572</v>
      </c>
      <c r="FI25" s="234" t="s">
        <v>572</v>
      </c>
      <c r="FJ25" s="234" t="s">
        <v>572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568</v>
      </c>
      <c r="B26" s="203" t="s">
        <v>607</v>
      </c>
      <c r="C26" s="202" t="s">
        <v>608</v>
      </c>
      <c r="D26" s="234">
        <f>SUM(Y26,AT26,BO26,CJ26,DE26,DZ26,EU26)</f>
        <v>84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30</v>
      </c>
      <c r="I26" s="234">
        <f>SUM(AD26,AY26,BT26,CO26,DJ26,EE26,EZ26)</f>
        <v>0</v>
      </c>
      <c r="J26" s="234">
        <f>SUM(AE26,AZ26,BU26,CP26,DK26,EF26,FA26)</f>
        <v>16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38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38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572</v>
      </c>
      <c r="AK26" s="234" t="s">
        <v>572</v>
      </c>
      <c r="AL26" s="234">
        <v>38</v>
      </c>
      <c r="AM26" s="234" t="s">
        <v>572</v>
      </c>
      <c r="AN26" s="234" t="s">
        <v>572</v>
      </c>
      <c r="AO26" s="234">
        <v>0</v>
      </c>
      <c r="AP26" s="234" t="s">
        <v>572</v>
      </c>
      <c r="AQ26" s="234">
        <v>0</v>
      </c>
      <c r="AR26" s="234" t="s">
        <v>572</v>
      </c>
      <c r="AS26" s="234">
        <v>0</v>
      </c>
      <c r="AT26" s="234">
        <f>SUM(AU26:BN26)</f>
        <v>30</v>
      </c>
      <c r="AU26" s="234">
        <v>0</v>
      </c>
      <c r="AV26" s="234">
        <v>0</v>
      </c>
      <c r="AW26" s="234">
        <v>0</v>
      </c>
      <c r="AX26" s="234">
        <v>30</v>
      </c>
      <c r="AY26" s="234"/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572</v>
      </c>
      <c r="BF26" s="234" t="s">
        <v>572</v>
      </c>
      <c r="BG26" s="234" t="s">
        <v>572</v>
      </c>
      <c r="BH26" s="234" t="s">
        <v>572</v>
      </c>
      <c r="BI26" s="234" t="s">
        <v>572</v>
      </c>
      <c r="BJ26" s="234" t="s">
        <v>572</v>
      </c>
      <c r="BK26" s="234" t="s">
        <v>572</v>
      </c>
      <c r="BL26" s="234" t="s">
        <v>572</v>
      </c>
      <c r="BM26" s="234" t="s">
        <v>572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572</v>
      </c>
      <c r="CC26" s="234" t="s">
        <v>572</v>
      </c>
      <c r="CD26" s="234" t="s">
        <v>572</v>
      </c>
      <c r="CE26" s="234" t="s">
        <v>572</v>
      </c>
      <c r="CF26" s="234" t="s">
        <v>572</v>
      </c>
      <c r="CG26" s="234" t="s">
        <v>572</v>
      </c>
      <c r="CH26" s="234" t="s">
        <v>572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572</v>
      </c>
      <c r="CX26" s="234" t="s">
        <v>572</v>
      </c>
      <c r="CY26" s="234" t="s">
        <v>572</v>
      </c>
      <c r="CZ26" s="234" t="s">
        <v>572</v>
      </c>
      <c r="DA26" s="234" t="s">
        <v>572</v>
      </c>
      <c r="DB26" s="234" t="s">
        <v>572</v>
      </c>
      <c r="DC26" s="234" t="s">
        <v>572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572</v>
      </c>
      <c r="DS26" s="234" t="s">
        <v>572</v>
      </c>
      <c r="DT26" s="234">
        <v>0</v>
      </c>
      <c r="DU26" s="234" t="s">
        <v>572</v>
      </c>
      <c r="DV26" s="234" t="s">
        <v>572</v>
      </c>
      <c r="DW26" s="234" t="s">
        <v>572</v>
      </c>
      <c r="DX26" s="234" t="s">
        <v>572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572</v>
      </c>
      <c r="EL26" s="234" t="s">
        <v>572</v>
      </c>
      <c r="EM26" s="234" t="s">
        <v>572</v>
      </c>
      <c r="EN26" s="234">
        <v>0</v>
      </c>
      <c r="EO26" s="234">
        <v>0</v>
      </c>
      <c r="EP26" s="234" t="s">
        <v>572</v>
      </c>
      <c r="EQ26" s="234" t="s">
        <v>572</v>
      </c>
      <c r="ER26" s="234" t="s">
        <v>572</v>
      </c>
      <c r="ES26" s="234">
        <v>0</v>
      </c>
      <c r="ET26" s="234">
        <v>0</v>
      </c>
      <c r="EU26" s="234">
        <f>SUM(EV26:FO26)</f>
        <v>16</v>
      </c>
      <c r="EV26" s="234">
        <v>0</v>
      </c>
      <c r="EW26" s="234">
        <v>0</v>
      </c>
      <c r="EX26" s="234">
        <v>0</v>
      </c>
      <c r="EY26" s="234">
        <v>0</v>
      </c>
      <c r="EZ26" s="234">
        <v>0</v>
      </c>
      <c r="FA26" s="234">
        <v>16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572</v>
      </c>
      <c r="FI26" s="234" t="s">
        <v>572</v>
      </c>
      <c r="FJ26" s="234" t="s">
        <v>572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568</v>
      </c>
      <c r="B27" s="203" t="s">
        <v>609</v>
      </c>
      <c r="C27" s="202" t="s">
        <v>610</v>
      </c>
      <c r="D27" s="234">
        <f>SUM(Y27,AT27,BO27,CJ27,DE27,DZ27,EU27)</f>
        <v>169</v>
      </c>
      <c r="E27" s="234">
        <f>SUM(Z27,AU27,BP27,CK27,DF27,EA27,EV27)</f>
        <v>23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74</v>
      </c>
      <c r="I27" s="234">
        <f>SUM(AD27,AY27,BT27,CO27,DJ27,EE27,EZ27)</f>
        <v>59</v>
      </c>
      <c r="J27" s="234">
        <f>SUM(AE27,AZ27,BU27,CP27,DK27,EF27,FA27)</f>
        <v>11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2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572</v>
      </c>
      <c r="AK27" s="234" t="s">
        <v>572</v>
      </c>
      <c r="AL27" s="234">
        <v>0</v>
      </c>
      <c r="AM27" s="234" t="s">
        <v>572</v>
      </c>
      <c r="AN27" s="234" t="s">
        <v>572</v>
      </c>
      <c r="AO27" s="234">
        <v>0</v>
      </c>
      <c r="AP27" s="234" t="s">
        <v>572</v>
      </c>
      <c r="AQ27" s="234">
        <v>0</v>
      </c>
      <c r="AR27" s="234" t="s">
        <v>572</v>
      </c>
      <c r="AS27" s="234">
        <v>0</v>
      </c>
      <c r="AT27" s="234">
        <f>SUM(AU27:BN27)</f>
        <v>0</v>
      </c>
      <c r="AU27" s="234">
        <v>0</v>
      </c>
      <c r="AV27" s="234">
        <v>0</v>
      </c>
      <c r="AW27" s="234">
        <v>0</v>
      </c>
      <c r="AX27" s="234">
        <v>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572</v>
      </c>
      <c r="BF27" s="234" t="s">
        <v>572</v>
      </c>
      <c r="BG27" s="234" t="s">
        <v>572</v>
      </c>
      <c r="BH27" s="234" t="s">
        <v>572</v>
      </c>
      <c r="BI27" s="234" t="s">
        <v>572</v>
      </c>
      <c r="BJ27" s="234" t="s">
        <v>572</v>
      </c>
      <c r="BK27" s="234" t="s">
        <v>572</v>
      </c>
      <c r="BL27" s="234" t="s">
        <v>572</v>
      </c>
      <c r="BM27" s="234" t="s">
        <v>572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572</v>
      </c>
      <c r="CC27" s="234" t="s">
        <v>572</v>
      </c>
      <c r="CD27" s="234" t="s">
        <v>572</v>
      </c>
      <c r="CE27" s="234" t="s">
        <v>572</v>
      </c>
      <c r="CF27" s="234" t="s">
        <v>572</v>
      </c>
      <c r="CG27" s="234" t="s">
        <v>572</v>
      </c>
      <c r="CH27" s="234" t="s">
        <v>572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572</v>
      </c>
      <c r="CX27" s="234" t="s">
        <v>572</v>
      </c>
      <c r="CY27" s="234" t="s">
        <v>572</v>
      </c>
      <c r="CZ27" s="234" t="s">
        <v>572</v>
      </c>
      <c r="DA27" s="234" t="s">
        <v>572</v>
      </c>
      <c r="DB27" s="234" t="s">
        <v>572</v>
      </c>
      <c r="DC27" s="234" t="s">
        <v>572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572</v>
      </c>
      <c r="DS27" s="234" t="s">
        <v>572</v>
      </c>
      <c r="DT27" s="234">
        <v>0</v>
      </c>
      <c r="DU27" s="234" t="s">
        <v>572</v>
      </c>
      <c r="DV27" s="234" t="s">
        <v>572</v>
      </c>
      <c r="DW27" s="234" t="s">
        <v>572</v>
      </c>
      <c r="DX27" s="234" t="s">
        <v>572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572</v>
      </c>
      <c r="EL27" s="234" t="s">
        <v>572</v>
      </c>
      <c r="EM27" s="234" t="s">
        <v>572</v>
      </c>
      <c r="EN27" s="234">
        <v>0</v>
      </c>
      <c r="EO27" s="234">
        <v>0</v>
      </c>
      <c r="EP27" s="234" t="s">
        <v>572</v>
      </c>
      <c r="EQ27" s="234" t="s">
        <v>572</v>
      </c>
      <c r="ER27" s="234" t="s">
        <v>572</v>
      </c>
      <c r="ES27" s="234">
        <v>0</v>
      </c>
      <c r="ET27" s="234">
        <v>0</v>
      </c>
      <c r="EU27" s="234">
        <f>SUM(EV27:FO27)</f>
        <v>169</v>
      </c>
      <c r="EV27" s="234">
        <v>23</v>
      </c>
      <c r="EW27" s="234">
        <v>0</v>
      </c>
      <c r="EX27" s="234">
        <v>0</v>
      </c>
      <c r="EY27" s="234">
        <v>74</v>
      </c>
      <c r="EZ27" s="234">
        <v>59</v>
      </c>
      <c r="FA27" s="234">
        <v>11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572</v>
      </c>
      <c r="FI27" s="234" t="s">
        <v>572</v>
      </c>
      <c r="FJ27" s="234" t="s">
        <v>572</v>
      </c>
      <c r="FK27" s="234">
        <v>0</v>
      </c>
      <c r="FL27" s="234">
        <v>0</v>
      </c>
      <c r="FM27" s="234">
        <v>0</v>
      </c>
      <c r="FN27" s="234">
        <v>0</v>
      </c>
      <c r="FO27" s="234">
        <v>2</v>
      </c>
    </row>
    <row r="28" spans="1:171" s="201" customFormat="1" ht="12" customHeight="1">
      <c r="A28" s="202" t="s">
        <v>568</v>
      </c>
      <c r="B28" s="203" t="s">
        <v>611</v>
      </c>
      <c r="C28" s="202" t="s">
        <v>612</v>
      </c>
      <c r="D28" s="234">
        <f>SUM(Y28,AT28,BO28,CJ28,DE28,DZ28,EU28)</f>
        <v>111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41</v>
      </c>
      <c r="I28" s="234">
        <f>SUM(AD28,AY28,BT28,CO28,DJ28,EE28,EZ28)</f>
        <v>55</v>
      </c>
      <c r="J28" s="234">
        <f>SUM(AE28,AZ28,BU28,CP28,DK28,EF28,FA28)</f>
        <v>15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572</v>
      </c>
      <c r="AK28" s="234" t="s">
        <v>572</v>
      </c>
      <c r="AL28" s="234">
        <v>0</v>
      </c>
      <c r="AM28" s="234" t="s">
        <v>572</v>
      </c>
      <c r="AN28" s="234" t="s">
        <v>572</v>
      </c>
      <c r="AO28" s="234">
        <v>0</v>
      </c>
      <c r="AP28" s="234" t="s">
        <v>572</v>
      </c>
      <c r="AQ28" s="234">
        <v>0</v>
      </c>
      <c r="AR28" s="234" t="s">
        <v>572</v>
      </c>
      <c r="AS28" s="234">
        <v>0</v>
      </c>
      <c r="AT28" s="234">
        <f>SUM(AU28:BN28)</f>
        <v>0</v>
      </c>
      <c r="AU28" s="234">
        <v>0</v>
      </c>
      <c r="AV28" s="234">
        <v>0</v>
      </c>
      <c r="AW28" s="234">
        <v>0</v>
      </c>
      <c r="AX28" s="234">
        <v>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572</v>
      </c>
      <c r="BF28" s="234" t="s">
        <v>572</v>
      </c>
      <c r="BG28" s="234" t="s">
        <v>572</v>
      </c>
      <c r="BH28" s="234" t="s">
        <v>572</v>
      </c>
      <c r="BI28" s="234" t="s">
        <v>572</v>
      </c>
      <c r="BJ28" s="234" t="s">
        <v>572</v>
      </c>
      <c r="BK28" s="234" t="s">
        <v>572</v>
      </c>
      <c r="BL28" s="234" t="s">
        <v>572</v>
      </c>
      <c r="BM28" s="234" t="s">
        <v>572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572</v>
      </c>
      <c r="CC28" s="234" t="s">
        <v>572</v>
      </c>
      <c r="CD28" s="234" t="s">
        <v>572</v>
      </c>
      <c r="CE28" s="234" t="s">
        <v>572</v>
      </c>
      <c r="CF28" s="234" t="s">
        <v>572</v>
      </c>
      <c r="CG28" s="234" t="s">
        <v>572</v>
      </c>
      <c r="CH28" s="234" t="s">
        <v>572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572</v>
      </c>
      <c r="CX28" s="234" t="s">
        <v>572</v>
      </c>
      <c r="CY28" s="234" t="s">
        <v>572</v>
      </c>
      <c r="CZ28" s="234" t="s">
        <v>572</v>
      </c>
      <c r="DA28" s="234" t="s">
        <v>572</v>
      </c>
      <c r="DB28" s="234" t="s">
        <v>572</v>
      </c>
      <c r="DC28" s="234" t="s">
        <v>572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572</v>
      </c>
      <c r="DS28" s="234" t="s">
        <v>572</v>
      </c>
      <c r="DT28" s="234">
        <v>0</v>
      </c>
      <c r="DU28" s="234" t="s">
        <v>572</v>
      </c>
      <c r="DV28" s="234" t="s">
        <v>572</v>
      </c>
      <c r="DW28" s="234" t="s">
        <v>572</v>
      </c>
      <c r="DX28" s="234" t="s">
        <v>572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572</v>
      </c>
      <c r="EL28" s="234" t="s">
        <v>572</v>
      </c>
      <c r="EM28" s="234" t="s">
        <v>572</v>
      </c>
      <c r="EN28" s="234">
        <v>0</v>
      </c>
      <c r="EO28" s="234">
        <v>0</v>
      </c>
      <c r="EP28" s="234" t="s">
        <v>572</v>
      </c>
      <c r="EQ28" s="234" t="s">
        <v>572</v>
      </c>
      <c r="ER28" s="234" t="s">
        <v>572</v>
      </c>
      <c r="ES28" s="234">
        <v>0</v>
      </c>
      <c r="ET28" s="234">
        <v>0</v>
      </c>
      <c r="EU28" s="234">
        <f>SUM(EV28:FO28)</f>
        <v>111</v>
      </c>
      <c r="EV28" s="234">
        <v>0</v>
      </c>
      <c r="EW28" s="234">
        <v>0</v>
      </c>
      <c r="EX28" s="234">
        <v>0</v>
      </c>
      <c r="EY28" s="234">
        <v>41</v>
      </c>
      <c r="EZ28" s="234">
        <v>55</v>
      </c>
      <c r="FA28" s="234">
        <v>15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572</v>
      </c>
      <c r="FI28" s="234" t="s">
        <v>572</v>
      </c>
      <c r="FJ28" s="234" t="s">
        <v>572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568</v>
      </c>
      <c r="B29" s="203" t="s">
        <v>613</v>
      </c>
      <c r="C29" s="202" t="s">
        <v>614</v>
      </c>
      <c r="D29" s="234">
        <f>SUM(Y29,AT29,BO29,CJ29,DE29,DZ29,EU29)</f>
        <v>132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25</v>
      </c>
      <c r="I29" s="234">
        <f>SUM(AD29,AY29,BT29,CO29,DJ29,EE29,EZ29)</f>
        <v>82</v>
      </c>
      <c r="J29" s="234">
        <f>SUM(AE29,AZ29,BU29,CP29,DK29,EF29,FA29)</f>
        <v>25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572</v>
      </c>
      <c r="AK29" s="234" t="s">
        <v>572</v>
      </c>
      <c r="AL29" s="234">
        <v>0</v>
      </c>
      <c r="AM29" s="234" t="s">
        <v>572</v>
      </c>
      <c r="AN29" s="234" t="s">
        <v>572</v>
      </c>
      <c r="AO29" s="234">
        <v>0</v>
      </c>
      <c r="AP29" s="234" t="s">
        <v>572</v>
      </c>
      <c r="AQ29" s="234">
        <v>0</v>
      </c>
      <c r="AR29" s="234" t="s">
        <v>572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572</v>
      </c>
      <c r="BF29" s="234" t="s">
        <v>572</v>
      </c>
      <c r="BG29" s="234" t="s">
        <v>572</v>
      </c>
      <c r="BH29" s="234" t="s">
        <v>572</v>
      </c>
      <c r="BI29" s="234" t="s">
        <v>572</v>
      </c>
      <c r="BJ29" s="234" t="s">
        <v>572</v>
      </c>
      <c r="BK29" s="234" t="s">
        <v>572</v>
      </c>
      <c r="BL29" s="234" t="s">
        <v>572</v>
      </c>
      <c r="BM29" s="234" t="s">
        <v>572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572</v>
      </c>
      <c r="CC29" s="234" t="s">
        <v>572</v>
      </c>
      <c r="CD29" s="234" t="s">
        <v>572</v>
      </c>
      <c r="CE29" s="234" t="s">
        <v>572</v>
      </c>
      <c r="CF29" s="234" t="s">
        <v>572</v>
      </c>
      <c r="CG29" s="234" t="s">
        <v>572</v>
      </c>
      <c r="CH29" s="234" t="s">
        <v>572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572</v>
      </c>
      <c r="CX29" s="234" t="s">
        <v>572</v>
      </c>
      <c r="CY29" s="234" t="s">
        <v>572</v>
      </c>
      <c r="CZ29" s="234" t="s">
        <v>572</v>
      </c>
      <c r="DA29" s="234" t="s">
        <v>572</v>
      </c>
      <c r="DB29" s="234" t="s">
        <v>572</v>
      </c>
      <c r="DC29" s="234" t="s">
        <v>572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572</v>
      </c>
      <c r="DS29" s="234" t="s">
        <v>572</v>
      </c>
      <c r="DT29" s="234">
        <v>0</v>
      </c>
      <c r="DU29" s="234" t="s">
        <v>572</v>
      </c>
      <c r="DV29" s="234" t="s">
        <v>572</v>
      </c>
      <c r="DW29" s="234" t="s">
        <v>572</v>
      </c>
      <c r="DX29" s="234" t="s">
        <v>572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572</v>
      </c>
      <c r="EL29" s="234" t="s">
        <v>572</v>
      </c>
      <c r="EM29" s="234" t="s">
        <v>572</v>
      </c>
      <c r="EN29" s="234">
        <v>0</v>
      </c>
      <c r="EO29" s="234">
        <v>0</v>
      </c>
      <c r="EP29" s="234" t="s">
        <v>572</v>
      </c>
      <c r="EQ29" s="234" t="s">
        <v>572</v>
      </c>
      <c r="ER29" s="234" t="s">
        <v>572</v>
      </c>
      <c r="ES29" s="234">
        <v>0</v>
      </c>
      <c r="ET29" s="234">
        <v>0</v>
      </c>
      <c r="EU29" s="234">
        <f>SUM(EV29:FO29)</f>
        <v>132</v>
      </c>
      <c r="EV29" s="234">
        <v>0</v>
      </c>
      <c r="EW29" s="234">
        <v>0</v>
      </c>
      <c r="EX29" s="234">
        <v>0</v>
      </c>
      <c r="EY29" s="234">
        <v>25</v>
      </c>
      <c r="EZ29" s="234">
        <v>82</v>
      </c>
      <c r="FA29" s="234">
        <v>25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572</v>
      </c>
      <c r="FI29" s="234" t="s">
        <v>572</v>
      </c>
      <c r="FJ29" s="234" t="s">
        <v>572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568</v>
      </c>
      <c r="B30" s="203" t="s">
        <v>615</v>
      </c>
      <c r="C30" s="202" t="s">
        <v>616</v>
      </c>
      <c r="D30" s="234">
        <f>SUM(Y30,AT30,BO30,CJ30,DE30,DZ30,EU30)</f>
        <v>86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40</v>
      </c>
      <c r="I30" s="234">
        <f>SUM(AD30,AY30,BT30,CO30,DJ30,EE30,EZ30)</f>
        <v>40</v>
      </c>
      <c r="J30" s="234">
        <f>SUM(AE30,AZ30,BU30,CP30,DK30,EF30,FA30)</f>
        <v>6</v>
      </c>
      <c r="K30" s="234">
        <f>SUM(AF30,BA30,BV30,CQ30,DL30,EG30,FB30)</f>
        <v>0</v>
      </c>
      <c r="L30" s="234">
        <f>SUM(AG30,BB30,BW30,CR30,DM30,EH30,FC30)</f>
        <v>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572</v>
      </c>
      <c r="AK30" s="234" t="s">
        <v>572</v>
      </c>
      <c r="AL30" s="234">
        <v>0</v>
      </c>
      <c r="AM30" s="234" t="s">
        <v>572</v>
      </c>
      <c r="AN30" s="234" t="s">
        <v>572</v>
      </c>
      <c r="AO30" s="234">
        <v>0</v>
      </c>
      <c r="AP30" s="234" t="s">
        <v>572</v>
      </c>
      <c r="AQ30" s="234">
        <v>0</v>
      </c>
      <c r="AR30" s="234" t="s">
        <v>572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572</v>
      </c>
      <c r="BF30" s="234" t="s">
        <v>572</v>
      </c>
      <c r="BG30" s="234" t="s">
        <v>572</v>
      </c>
      <c r="BH30" s="234" t="s">
        <v>572</v>
      </c>
      <c r="BI30" s="234" t="s">
        <v>572</v>
      </c>
      <c r="BJ30" s="234" t="s">
        <v>572</v>
      </c>
      <c r="BK30" s="234" t="s">
        <v>572</v>
      </c>
      <c r="BL30" s="234" t="s">
        <v>572</v>
      </c>
      <c r="BM30" s="234" t="s">
        <v>572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572</v>
      </c>
      <c r="CC30" s="234" t="s">
        <v>572</v>
      </c>
      <c r="CD30" s="234" t="s">
        <v>572</v>
      </c>
      <c r="CE30" s="234" t="s">
        <v>572</v>
      </c>
      <c r="CF30" s="234" t="s">
        <v>572</v>
      </c>
      <c r="CG30" s="234" t="s">
        <v>572</v>
      </c>
      <c r="CH30" s="234" t="s">
        <v>572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572</v>
      </c>
      <c r="CX30" s="234" t="s">
        <v>572</v>
      </c>
      <c r="CY30" s="234" t="s">
        <v>572</v>
      </c>
      <c r="CZ30" s="234" t="s">
        <v>572</v>
      </c>
      <c r="DA30" s="234" t="s">
        <v>572</v>
      </c>
      <c r="DB30" s="234" t="s">
        <v>572</v>
      </c>
      <c r="DC30" s="234" t="s">
        <v>572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572</v>
      </c>
      <c r="DS30" s="234" t="s">
        <v>572</v>
      </c>
      <c r="DT30" s="234">
        <v>0</v>
      </c>
      <c r="DU30" s="234" t="s">
        <v>572</v>
      </c>
      <c r="DV30" s="234" t="s">
        <v>572</v>
      </c>
      <c r="DW30" s="234" t="s">
        <v>572</v>
      </c>
      <c r="DX30" s="234" t="s">
        <v>572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572</v>
      </c>
      <c r="EL30" s="234" t="s">
        <v>572</v>
      </c>
      <c r="EM30" s="234" t="s">
        <v>572</v>
      </c>
      <c r="EN30" s="234">
        <v>0</v>
      </c>
      <c r="EO30" s="234">
        <v>0</v>
      </c>
      <c r="EP30" s="234" t="s">
        <v>572</v>
      </c>
      <c r="EQ30" s="234" t="s">
        <v>572</v>
      </c>
      <c r="ER30" s="234" t="s">
        <v>572</v>
      </c>
      <c r="ES30" s="234">
        <v>0</v>
      </c>
      <c r="ET30" s="234">
        <v>0</v>
      </c>
      <c r="EU30" s="234">
        <f>SUM(EV30:FO30)</f>
        <v>86</v>
      </c>
      <c r="EV30" s="234">
        <v>0</v>
      </c>
      <c r="EW30" s="234">
        <v>0</v>
      </c>
      <c r="EX30" s="234">
        <v>0</v>
      </c>
      <c r="EY30" s="234">
        <v>40</v>
      </c>
      <c r="EZ30" s="234">
        <v>40</v>
      </c>
      <c r="FA30" s="234">
        <v>6</v>
      </c>
      <c r="FB30" s="234">
        <v>0</v>
      </c>
      <c r="FC30" s="234">
        <v>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572</v>
      </c>
      <c r="FI30" s="234" t="s">
        <v>572</v>
      </c>
      <c r="FJ30" s="234" t="s">
        <v>572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568</v>
      </c>
      <c r="B31" s="203" t="s">
        <v>617</v>
      </c>
      <c r="C31" s="202" t="s">
        <v>618</v>
      </c>
      <c r="D31" s="234">
        <f>SUM(Y31,AT31,BO31,CJ31,DE31,DZ31,EU31)</f>
        <v>151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62</v>
      </c>
      <c r="I31" s="234">
        <f>SUM(AD31,AY31,BT31,CO31,DJ31,EE31,EZ31)</f>
        <v>76</v>
      </c>
      <c r="J31" s="234">
        <f>SUM(AE31,AZ31,BU31,CP31,DK31,EF31,FA31)</f>
        <v>13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572</v>
      </c>
      <c r="AK31" s="234" t="s">
        <v>572</v>
      </c>
      <c r="AL31" s="234">
        <v>0</v>
      </c>
      <c r="AM31" s="234" t="s">
        <v>572</v>
      </c>
      <c r="AN31" s="234" t="s">
        <v>572</v>
      </c>
      <c r="AO31" s="234">
        <v>0</v>
      </c>
      <c r="AP31" s="234" t="s">
        <v>572</v>
      </c>
      <c r="AQ31" s="234">
        <v>0</v>
      </c>
      <c r="AR31" s="234" t="s">
        <v>572</v>
      </c>
      <c r="AS31" s="234">
        <v>0</v>
      </c>
      <c r="AT31" s="234">
        <f>SUM(AU31:BN31)</f>
        <v>0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572</v>
      </c>
      <c r="BF31" s="234" t="s">
        <v>572</v>
      </c>
      <c r="BG31" s="234" t="s">
        <v>572</v>
      </c>
      <c r="BH31" s="234" t="s">
        <v>572</v>
      </c>
      <c r="BI31" s="234" t="s">
        <v>572</v>
      </c>
      <c r="BJ31" s="234" t="s">
        <v>572</v>
      </c>
      <c r="BK31" s="234" t="s">
        <v>572</v>
      </c>
      <c r="BL31" s="234" t="s">
        <v>572</v>
      </c>
      <c r="BM31" s="234" t="s">
        <v>572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572</v>
      </c>
      <c r="CC31" s="234" t="s">
        <v>572</v>
      </c>
      <c r="CD31" s="234" t="s">
        <v>572</v>
      </c>
      <c r="CE31" s="234" t="s">
        <v>572</v>
      </c>
      <c r="CF31" s="234" t="s">
        <v>572</v>
      </c>
      <c r="CG31" s="234" t="s">
        <v>572</v>
      </c>
      <c r="CH31" s="234" t="s">
        <v>572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572</v>
      </c>
      <c r="CX31" s="234" t="s">
        <v>572</v>
      </c>
      <c r="CY31" s="234" t="s">
        <v>572</v>
      </c>
      <c r="CZ31" s="234" t="s">
        <v>572</v>
      </c>
      <c r="DA31" s="234" t="s">
        <v>572</v>
      </c>
      <c r="DB31" s="234" t="s">
        <v>572</v>
      </c>
      <c r="DC31" s="234" t="s">
        <v>572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572</v>
      </c>
      <c r="DS31" s="234" t="s">
        <v>572</v>
      </c>
      <c r="DT31" s="234">
        <v>0</v>
      </c>
      <c r="DU31" s="234" t="s">
        <v>572</v>
      </c>
      <c r="DV31" s="234" t="s">
        <v>572</v>
      </c>
      <c r="DW31" s="234" t="s">
        <v>572</v>
      </c>
      <c r="DX31" s="234" t="s">
        <v>572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572</v>
      </c>
      <c r="EL31" s="234" t="s">
        <v>572</v>
      </c>
      <c r="EM31" s="234" t="s">
        <v>572</v>
      </c>
      <c r="EN31" s="234">
        <v>0</v>
      </c>
      <c r="EO31" s="234">
        <v>0</v>
      </c>
      <c r="EP31" s="234" t="s">
        <v>572</v>
      </c>
      <c r="EQ31" s="234" t="s">
        <v>572</v>
      </c>
      <c r="ER31" s="234" t="s">
        <v>572</v>
      </c>
      <c r="ES31" s="234">
        <v>0</v>
      </c>
      <c r="ET31" s="234">
        <v>0</v>
      </c>
      <c r="EU31" s="234">
        <f>SUM(EV31:FO31)</f>
        <v>151</v>
      </c>
      <c r="EV31" s="234">
        <v>0</v>
      </c>
      <c r="EW31" s="234">
        <v>0</v>
      </c>
      <c r="EX31" s="234">
        <v>0</v>
      </c>
      <c r="EY31" s="234">
        <v>62</v>
      </c>
      <c r="EZ31" s="234">
        <v>76</v>
      </c>
      <c r="FA31" s="234">
        <v>13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572</v>
      </c>
      <c r="FI31" s="234" t="s">
        <v>572</v>
      </c>
      <c r="FJ31" s="234" t="s">
        <v>572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568</v>
      </c>
      <c r="B32" s="203" t="s">
        <v>619</v>
      </c>
      <c r="C32" s="202" t="s">
        <v>620</v>
      </c>
      <c r="D32" s="234">
        <f>SUM(Y32,AT32,BO32,CJ32,DE32,DZ32,EU32)</f>
        <v>44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18</v>
      </c>
      <c r="I32" s="234">
        <f>SUM(AD32,AY32,BT32,CO32,DJ32,EE32,EZ32)</f>
        <v>22</v>
      </c>
      <c r="J32" s="234">
        <f>SUM(AE32,AZ32,BU32,CP32,DK32,EF32,FA32)</f>
        <v>4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572</v>
      </c>
      <c r="AK32" s="234" t="s">
        <v>572</v>
      </c>
      <c r="AL32" s="234">
        <v>0</v>
      </c>
      <c r="AM32" s="234" t="s">
        <v>572</v>
      </c>
      <c r="AN32" s="234" t="s">
        <v>572</v>
      </c>
      <c r="AO32" s="234">
        <v>0</v>
      </c>
      <c r="AP32" s="234" t="s">
        <v>572</v>
      </c>
      <c r="AQ32" s="234">
        <v>0</v>
      </c>
      <c r="AR32" s="234" t="s">
        <v>572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572</v>
      </c>
      <c r="BF32" s="234" t="s">
        <v>572</v>
      </c>
      <c r="BG32" s="234" t="s">
        <v>572</v>
      </c>
      <c r="BH32" s="234" t="s">
        <v>572</v>
      </c>
      <c r="BI32" s="234" t="s">
        <v>572</v>
      </c>
      <c r="BJ32" s="234" t="s">
        <v>572</v>
      </c>
      <c r="BK32" s="234" t="s">
        <v>572</v>
      </c>
      <c r="BL32" s="234" t="s">
        <v>572</v>
      </c>
      <c r="BM32" s="234" t="s">
        <v>572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572</v>
      </c>
      <c r="CC32" s="234" t="s">
        <v>572</v>
      </c>
      <c r="CD32" s="234" t="s">
        <v>572</v>
      </c>
      <c r="CE32" s="234" t="s">
        <v>572</v>
      </c>
      <c r="CF32" s="234" t="s">
        <v>572</v>
      </c>
      <c r="CG32" s="234" t="s">
        <v>572</v>
      </c>
      <c r="CH32" s="234" t="s">
        <v>572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572</v>
      </c>
      <c r="CX32" s="234" t="s">
        <v>572</v>
      </c>
      <c r="CY32" s="234" t="s">
        <v>572</v>
      </c>
      <c r="CZ32" s="234" t="s">
        <v>572</v>
      </c>
      <c r="DA32" s="234" t="s">
        <v>572</v>
      </c>
      <c r="DB32" s="234" t="s">
        <v>572</v>
      </c>
      <c r="DC32" s="234" t="s">
        <v>572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572</v>
      </c>
      <c r="DS32" s="234" t="s">
        <v>572</v>
      </c>
      <c r="DT32" s="234">
        <v>0</v>
      </c>
      <c r="DU32" s="234" t="s">
        <v>572</v>
      </c>
      <c r="DV32" s="234" t="s">
        <v>572</v>
      </c>
      <c r="DW32" s="234" t="s">
        <v>572</v>
      </c>
      <c r="DX32" s="234" t="s">
        <v>572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572</v>
      </c>
      <c r="EL32" s="234" t="s">
        <v>572</v>
      </c>
      <c r="EM32" s="234" t="s">
        <v>572</v>
      </c>
      <c r="EN32" s="234">
        <v>0</v>
      </c>
      <c r="EO32" s="234">
        <v>0</v>
      </c>
      <c r="EP32" s="234" t="s">
        <v>572</v>
      </c>
      <c r="EQ32" s="234" t="s">
        <v>572</v>
      </c>
      <c r="ER32" s="234" t="s">
        <v>572</v>
      </c>
      <c r="ES32" s="234">
        <v>0</v>
      </c>
      <c r="ET32" s="234">
        <v>0</v>
      </c>
      <c r="EU32" s="234">
        <f>SUM(EV32:FO32)</f>
        <v>44</v>
      </c>
      <c r="EV32" s="234">
        <v>0</v>
      </c>
      <c r="EW32" s="234">
        <v>0</v>
      </c>
      <c r="EX32" s="234">
        <v>0</v>
      </c>
      <c r="EY32" s="234">
        <v>18</v>
      </c>
      <c r="EZ32" s="234">
        <v>22</v>
      </c>
      <c r="FA32" s="234">
        <v>4</v>
      </c>
      <c r="FB32" s="234">
        <v>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572</v>
      </c>
      <c r="FI32" s="234" t="s">
        <v>572</v>
      </c>
      <c r="FJ32" s="234" t="s">
        <v>572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568</v>
      </c>
      <c r="B33" s="203" t="s">
        <v>621</v>
      </c>
      <c r="C33" s="202" t="s">
        <v>622</v>
      </c>
      <c r="D33" s="234">
        <f>SUM(Y33,AT33,BO33,CJ33,DE33,DZ33,EU33)</f>
        <v>485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25</v>
      </c>
      <c r="I33" s="234">
        <f>SUM(AD33,AY33,BT33,CO33,DJ33,EE33,EZ33)</f>
        <v>26</v>
      </c>
      <c r="J33" s="234">
        <f>SUM(AE33,AZ33,BU33,CP33,DK33,EF33,FA33)</f>
        <v>2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432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572</v>
      </c>
      <c r="AK33" s="234" t="s">
        <v>572</v>
      </c>
      <c r="AL33" s="234">
        <v>0</v>
      </c>
      <c r="AM33" s="234" t="s">
        <v>572</v>
      </c>
      <c r="AN33" s="234" t="s">
        <v>572</v>
      </c>
      <c r="AO33" s="234">
        <v>0</v>
      </c>
      <c r="AP33" s="234" t="s">
        <v>572</v>
      </c>
      <c r="AQ33" s="234">
        <v>0</v>
      </c>
      <c r="AR33" s="234" t="s">
        <v>572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572</v>
      </c>
      <c r="BF33" s="234" t="s">
        <v>572</v>
      </c>
      <c r="BG33" s="234" t="s">
        <v>572</v>
      </c>
      <c r="BH33" s="234" t="s">
        <v>572</v>
      </c>
      <c r="BI33" s="234" t="s">
        <v>572</v>
      </c>
      <c r="BJ33" s="234" t="s">
        <v>572</v>
      </c>
      <c r="BK33" s="234" t="s">
        <v>572</v>
      </c>
      <c r="BL33" s="234" t="s">
        <v>572</v>
      </c>
      <c r="BM33" s="234" t="s">
        <v>572</v>
      </c>
      <c r="BN33" s="234">
        <v>0</v>
      </c>
      <c r="BO33" s="234">
        <f>SUM(BP33:CI33)</f>
        <v>432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432</v>
      </c>
      <c r="CA33" s="234">
        <v>0</v>
      </c>
      <c r="CB33" s="234" t="s">
        <v>572</v>
      </c>
      <c r="CC33" s="234" t="s">
        <v>572</v>
      </c>
      <c r="CD33" s="234" t="s">
        <v>572</v>
      </c>
      <c r="CE33" s="234" t="s">
        <v>572</v>
      </c>
      <c r="CF33" s="234" t="s">
        <v>572</v>
      </c>
      <c r="CG33" s="234" t="s">
        <v>572</v>
      </c>
      <c r="CH33" s="234" t="s">
        <v>572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572</v>
      </c>
      <c r="CX33" s="234" t="s">
        <v>572</v>
      </c>
      <c r="CY33" s="234" t="s">
        <v>572</v>
      </c>
      <c r="CZ33" s="234" t="s">
        <v>572</v>
      </c>
      <c r="DA33" s="234" t="s">
        <v>572</v>
      </c>
      <c r="DB33" s="234" t="s">
        <v>572</v>
      </c>
      <c r="DC33" s="234" t="s">
        <v>572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572</v>
      </c>
      <c r="DS33" s="234" t="s">
        <v>572</v>
      </c>
      <c r="DT33" s="234">
        <v>0</v>
      </c>
      <c r="DU33" s="234" t="s">
        <v>572</v>
      </c>
      <c r="DV33" s="234" t="s">
        <v>572</v>
      </c>
      <c r="DW33" s="234" t="s">
        <v>572</v>
      </c>
      <c r="DX33" s="234" t="s">
        <v>572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572</v>
      </c>
      <c r="EL33" s="234" t="s">
        <v>572</v>
      </c>
      <c r="EM33" s="234" t="s">
        <v>572</v>
      </c>
      <c r="EN33" s="234">
        <v>0</v>
      </c>
      <c r="EO33" s="234">
        <v>0</v>
      </c>
      <c r="EP33" s="234" t="s">
        <v>572</v>
      </c>
      <c r="EQ33" s="234" t="s">
        <v>572</v>
      </c>
      <c r="ER33" s="234" t="s">
        <v>572</v>
      </c>
      <c r="ES33" s="234">
        <v>0</v>
      </c>
      <c r="ET33" s="234">
        <v>0</v>
      </c>
      <c r="EU33" s="234">
        <f>SUM(EV33:FO33)</f>
        <v>53</v>
      </c>
      <c r="EV33" s="234">
        <v>0</v>
      </c>
      <c r="EW33" s="234">
        <v>0</v>
      </c>
      <c r="EX33" s="234">
        <v>0</v>
      </c>
      <c r="EY33" s="234">
        <v>25</v>
      </c>
      <c r="EZ33" s="234">
        <v>26</v>
      </c>
      <c r="FA33" s="234">
        <v>2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572</v>
      </c>
      <c r="FI33" s="234" t="s">
        <v>572</v>
      </c>
      <c r="FJ33" s="234" t="s">
        <v>572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568</v>
      </c>
      <c r="B34" s="203" t="s">
        <v>623</v>
      </c>
      <c r="C34" s="202" t="s">
        <v>624</v>
      </c>
      <c r="D34" s="234">
        <f>SUM(Y34,AT34,BO34,CJ34,DE34,DZ34,EU34)</f>
        <v>80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35</v>
      </c>
      <c r="I34" s="234">
        <f>SUM(AD34,AY34,BT34,CO34,DJ34,EE34,EZ34)</f>
        <v>35</v>
      </c>
      <c r="J34" s="234">
        <f>SUM(AE34,AZ34,BU34,CP34,DK34,EF34,FA34)</f>
        <v>10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572</v>
      </c>
      <c r="AK34" s="234" t="s">
        <v>572</v>
      </c>
      <c r="AL34" s="234">
        <v>0</v>
      </c>
      <c r="AM34" s="234" t="s">
        <v>572</v>
      </c>
      <c r="AN34" s="234" t="s">
        <v>572</v>
      </c>
      <c r="AO34" s="234">
        <v>0</v>
      </c>
      <c r="AP34" s="234" t="s">
        <v>572</v>
      </c>
      <c r="AQ34" s="234">
        <v>0</v>
      </c>
      <c r="AR34" s="234" t="s">
        <v>572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572</v>
      </c>
      <c r="BF34" s="234" t="s">
        <v>572</v>
      </c>
      <c r="BG34" s="234" t="s">
        <v>572</v>
      </c>
      <c r="BH34" s="234" t="s">
        <v>572</v>
      </c>
      <c r="BI34" s="234" t="s">
        <v>572</v>
      </c>
      <c r="BJ34" s="234" t="s">
        <v>572</v>
      </c>
      <c r="BK34" s="234" t="s">
        <v>572</v>
      </c>
      <c r="BL34" s="234" t="s">
        <v>572</v>
      </c>
      <c r="BM34" s="234" t="s">
        <v>572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572</v>
      </c>
      <c r="CC34" s="234" t="s">
        <v>572</v>
      </c>
      <c r="CD34" s="234" t="s">
        <v>572</v>
      </c>
      <c r="CE34" s="234" t="s">
        <v>572</v>
      </c>
      <c r="CF34" s="234" t="s">
        <v>572</v>
      </c>
      <c r="CG34" s="234" t="s">
        <v>572</v>
      </c>
      <c r="CH34" s="234" t="s">
        <v>572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572</v>
      </c>
      <c r="CX34" s="234" t="s">
        <v>572</v>
      </c>
      <c r="CY34" s="234" t="s">
        <v>572</v>
      </c>
      <c r="CZ34" s="234" t="s">
        <v>572</v>
      </c>
      <c r="DA34" s="234" t="s">
        <v>572</v>
      </c>
      <c r="DB34" s="234" t="s">
        <v>572</v>
      </c>
      <c r="DC34" s="234" t="s">
        <v>572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572</v>
      </c>
      <c r="DS34" s="234" t="s">
        <v>572</v>
      </c>
      <c r="DT34" s="234">
        <v>0</v>
      </c>
      <c r="DU34" s="234" t="s">
        <v>572</v>
      </c>
      <c r="DV34" s="234" t="s">
        <v>572</v>
      </c>
      <c r="DW34" s="234" t="s">
        <v>572</v>
      </c>
      <c r="DX34" s="234" t="s">
        <v>572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572</v>
      </c>
      <c r="EL34" s="234" t="s">
        <v>572</v>
      </c>
      <c r="EM34" s="234" t="s">
        <v>572</v>
      </c>
      <c r="EN34" s="234">
        <v>0</v>
      </c>
      <c r="EO34" s="234">
        <v>0</v>
      </c>
      <c r="EP34" s="234" t="s">
        <v>572</v>
      </c>
      <c r="EQ34" s="234" t="s">
        <v>572</v>
      </c>
      <c r="ER34" s="234" t="s">
        <v>572</v>
      </c>
      <c r="ES34" s="234">
        <v>0</v>
      </c>
      <c r="ET34" s="234">
        <v>0</v>
      </c>
      <c r="EU34" s="234">
        <f>SUM(EV34:FO34)</f>
        <v>80</v>
      </c>
      <c r="EV34" s="234">
        <v>0</v>
      </c>
      <c r="EW34" s="234">
        <v>0</v>
      </c>
      <c r="EX34" s="234">
        <v>0</v>
      </c>
      <c r="EY34" s="234">
        <v>35</v>
      </c>
      <c r="EZ34" s="234">
        <v>35</v>
      </c>
      <c r="FA34" s="234">
        <v>10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572</v>
      </c>
      <c r="FI34" s="234" t="s">
        <v>572</v>
      </c>
      <c r="FJ34" s="234" t="s">
        <v>572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568</v>
      </c>
      <c r="B35" s="203" t="s">
        <v>625</v>
      </c>
      <c r="C35" s="202" t="s">
        <v>626</v>
      </c>
      <c r="D35" s="234">
        <f>SUM(Y35,AT35,BO35,CJ35,DE35,DZ35,EU35)</f>
        <v>917</v>
      </c>
      <c r="E35" s="234">
        <f>SUM(Z35,AU35,BP35,CK35,DF35,EA35,EV35)</f>
        <v>207</v>
      </c>
      <c r="F35" s="234">
        <f>SUM(AA35,AV35,BQ35,CL35,DG35,EB35,EW35)</f>
        <v>1</v>
      </c>
      <c r="G35" s="234">
        <f>SUM(AB35,AW35,BR35,CM35,DH35,EC35,EX35)</f>
        <v>0</v>
      </c>
      <c r="H35" s="234">
        <f>SUM(AC35,AX35,BS35,CN35,DI35,ED35,EY35)</f>
        <v>104</v>
      </c>
      <c r="I35" s="234">
        <f>SUM(AD35,AY35,BT35,CO35,DJ35,EE35,EZ35)</f>
        <v>172</v>
      </c>
      <c r="J35" s="234">
        <f>SUM(AE35,AZ35,BU35,CP35,DK35,EF35,FA35)</f>
        <v>33</v>
      </c>
      <c r="K35" s="234">
        <f>SUM(AF35,BA35,BV35,CQ35,DL35,EG35,FB35)</f>
        <v>0</v>
      </c>
      <c r="L35" s="234">
        <f>SUM(AG35,BB35,BW35,CR35,DM35,EH35,FC35)</f>
        <v>107</v>
      </c>
      <c r="M35" s="234">
        <f>SUM(AH35,BC35,BX35,CS35,DN35,EI35,FD35)</f>
        <v>65</v>
      </c>
      <c r="N35" s="234">
        <f>SUM(AI35,BD35,BY35,CT35,DO35,EJ35,FE35)</f>
        <v>0</v>
      </c>
      <c r="O35" s="234">
        <f>SUM(AJ35,BE35,BZ35,CU35,DP35,EK35,FF35)</f>
        <v>228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572</v>
      </c>
      <c r="AK35" s="234" t="s">
        <v>572</v>
      </c>
      <c r="AL35" s="234">
        <v>0</v>
      </c>
      <c r="AM35" s="234" t="s">
        <v>572</v>
      </c>
      <c r="AN35" s="234" t="s">
        <v>572</v>
      </c>
      <c r="AO35" s="234">
        <v>0</v>
      </c>
      <c r="AP35" s="234" t="s">
        <v>572</v>
      </c>
      <c r="AQ35" s="234">
        <v>0</v>
      </c>
      <c r="AR35" s="234" t="s">
        <v>572</v>
      </c>
      <c r="AS35" s="234">
        <v>0</v>
      </c>
      <c r="AT35" s="234">
        <f>SUM(AU35:BN35)</f>
        <v>60</v>
      </c>
      <c r="AU35" s="234">
        <v>0</v>
      </c>
      <c r="AV35" s="234">
        <v>0</v>
      </c>
      <c r="AW35" s="234">
        <v>0</v>
      </c>
      <c r="AX35" s="234">
        <v>60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572</v>
      </c>
      <c r="BF35" s="234" t="s">
        <v>572</v>
      </c>
      <c r="BG35" s="234" t="s">
        <v>572</v>
      </c>
      <c r="BH35" s="234" t="s">
        <v>572</v>
      </c>
      <c r="BI35" s="234" t="s">
        <v>572</v>
      </c>
      <c r="BJ35" s="234" t="s">
        <v>572</v>
      </c>
      <c r="BK35" s="234" t="s">
        <v>572</v>
      </c>
      <c r="BL35" s="234" t="s">
        <v>572</v>
      </c>
      <c r="BM35" s="234" t="s">
        <v>572</v>
      </c>
      <c r="BN35" s="234">
        <v>0</v>
      </c>
      <c r="BO35" s="234">
        <f>SUM(BP35:CI35)</f>
        <v>228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228</v>
      </c>
      <c r="CA35" s="234">
        <v>0</v>
      </c>
      <c r="CB35" s="234" t="s">
        <v>572</v>
      </c>
      <c r="CC35" s="234" t="s">
        <v>572</v>
      </c>
      <c r="CD35" s="234" t="s">
        <v>572</v>
      </c>
      <c r="CE35" s="234" t="s">
        <v>572</v>
      </c>
      <c r="CF35" s="234" t="s">
        <v>572</v>
      </c>
      <c r="CG35" s="234" t="s">
        <v>572</v>
      </c>
      <c r="CH35" s="234" t="s">
        <v>572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572</v>
      </c>
      <c r="CX35" s="234" t="s">
        <v>572</v>
      </c>
      <c r="CY35" s="234" t="s">
        <v>572</v>
      </c>
      <c r="CZ35" s="234" t="s">
        <v>572</v>
      </c>
      <c r="DA35" s="234" t="s">
        <v>572</v>
      </c>
      <c r="DB35" s="234" t="s">
        <v>572</v>
      </c>
      <c r="DC35" s="234" t="s">
        <v>572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572</v>
      </c>
      <c r="DS35" s="234" t="s">
        <v>572</v>
      </c>
      <c r="DT35" s="234">
        <v>0</v>
      </c>
      <c r="DU35" s="234" t="s">
        <v>572</v>
      </c>
      <c r="DV35" s="234" t="s">
        <v>572</v>
      </c>
      <c r="DW35" s="234" t="s">
        <v>572</v>
      </c>
      <c r="DX35" s="234" t="s">
        <v>572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572</v>
      </c>
      <c r="EL35" s="234" t="s">
        <v>572</v>
      </c>
      <c r="EM35" s="234" t="s">
        <v>572</v>
      </c>
      <c r="EN35" s="234">
        <v>0</v>
      </c>
      <c r="EO35" s="234">
        <v>0</v>
      </c>
      <c r="EP35" s="234" t="s">
        <v>572</v>
      </c>
      <c r="EQ35" s="234" t="s">
        <v>572</v>
      </c>
      <c r="ER35" s="234" t="s">
        <v>572</v>
      </c>
      <c r="ES35" s="234">
        <v>0</v>
      </c>
      <c r="ET35" s="234">
        <v>0</v>
      </c>
      <c r="EU35" s="234">
        <f>SUM(EV35:FO35)</f>
        <v>629</v>
      </c>
      <c r="EV35" s="234">
        <v>207</v>
      </c>
      <c r="EW35" s="234">
        <v>1</v>
      </c>
      <c r="EX35" s="234">
        <v>0</v>
      </c>
      <c r="EY35" s="234">
        <v>44</v>
      </c>
      <c r="EZ35" s="234">
        <v>172</v>
      </c>
      <c r="FA35" s="234">
        <v>33</v>
      </c>
      <c r="FB35" s="234">
        <v>0</v>
      </c>
      <c r="FC35" s="234">
        <v>107</v>
      </c>
      <c r="FD35" s="234">
        <v>65</v>
      </c>
      <c r="FE35" s="234">
        <v>0</v>
      </c>
      <c r="FF35" s="234">
        <v>0</v>
      </c>
      <c r="FG35" s="234">
        <v>0</v>
      </c>
      <c r="FH35" s="234" t="s">
        <v>572</v>
      </c>
      <c r="FI35" s="234" t="s">
        <v>572</v>
      </c>
      <c r="FJ35" s="234" t="s">
        <v>572</v>
      </c>
      <c r="FK35" s="234">
        <v>0</v>
      </c>
      <c r="FL35" s="234">
        <v>0</v>
      </c>
      <c r="FM35" s="234">
        <v>0</v>
      </c>
      <c r="FN35" s="234">
        <v>0</v>
      </c>
      <c r="FO35" s="234">
        <v>0</v>
      </c>
    </row>
    <row r="36" spans="1:171" s="201" customFormat="1" ht="12" customHeight="1">
      <c r="A36" s="202" t="s">
        <v>568</v>
      </c>
      <c r="B36" s="203" t="s">
        <v>627</v>
      </c>
      <c r="C36" s="202" t="s">
        <v>628</v>
      </c>
      <c r="D36" s="234">
        <f>SUM(Y36,AT36,BO36,CJ36,DE36,DZ36,EU36)</f>
        <v>129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59</v>
      </c>
      <c r="I36" s="234">
        <f>SUM(AD36,AY36,BT36,CO36,DJ36,EE36,EZ36)</f>
        <v>0</v>
      </c>
      <c r="J36" s="234">
        <f>SUM(AE36,AZ36,BU36,CP36,DK36,EF36,FA36)</f>
        <v>25</v>
      </c>
      <c r="K36" s="234">
        <f>SUM(AF36,BA36,BV36,CQ36,DL36,EG36,FB36)</f>
        <v>0</v>
      </c>
      <c r="L36" s="234">
        <f>SUM(AG36,BB36,BW36,CR36,DM36,EH36,FC36)</f>
        <v>45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572</v>
      </c>
      <c r="AK36" s="234" t="s">
        <v>572</v>
      </c>
      <c r="AL36" s="234">
        <v>0</v>
      </c>
      <c r="AM36" s="234" t="s">
        <v>572</v>
      </c>
      <c r="AN36" s="234" t="s">
        <v>572</v>
      </c>
      <c r="AO36" s="234">
        <v>0</v>
      </c>
      <c r="AP36" s="234" t="s">
        <v>572</v>
      </c>
      <c r="AQ36" s="234">
        <v>0</v>
      </c>
      <c r="AR36" s="234" t="s">
        <v>572</v>
      </c>
      <c r="AS36" s="234">
        <v>0</v>
      </c>
      <c r="AT36" s="234">
        <f>SUM(AU36:BN36)</f>
        <v>59</v>
      </c>
      <c r="AU36" s="234">
        <v>0</v>
      </c>
      <c r="AV36" s="234">
        <v>0</v>
      </c>
      <c r="AW36" s="234">
        <v>0</v>
      </c>
      <c r="AX36" s="234">
        <v>59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572</v>
      </c>
      <c r="BF36" s="234" t="s">
        <v>572</v>
      </c>
      <c r="BG36" s="234" t="s">
        <v>572</v>
      </c>
      <c r="BH36" s="234" t="s">
        <v>572</v>
      </c>
      <c r="BI36" s="234" t="s">
        <v>572</v>
      </c>
      <c r="BJ36" s="234" t="s">
        <v>572</v>
      </c>
      <c r="BK36" s="234" t="s">
        <v>572</v>
      </c>
      <c r="BL36" s="234" t="s">
        <v>572</v>
      </c>
      <c r="BM36" s="234" t="s">
        <v>572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572</v>
      </c>
      <c r="CC36" s="234" t="s">
        <v>572</v>
      </c>
      <c r="CD36" s="234" t="s">
        <v>572</v>
      </c>
      <c r="CE36" s="234" t="s">
        <v>572</v>
      </c>
      <c r="CF36" s="234" t="s">
        <v>572</v>
      </c>
      <c r="CG36" s="234" t="s">
        <v>572</v>
      </c>
      <c r="CH36" s="234" t="s">
        <v>572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572</v>
      </c>
      <c r="CX36" s="234" t="s">
        <v>572</v>
      </c>
      <c r="CY36" s="234" t="s">
        <v>572</v>
      </c>
      <c r="CZ36" s="234" t="s">
        <v>572</v>
      </c>
      <c r="DA36" s="234" t="s">
        <v>572</v>
      </c>
      <c r="DB36" s="234" t="s">
        <v>572</v>
      </c>
      <c r="DC36" s="234" t="s">
        <v>572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572</v>
      </c>
      <c r="DS36" s="234" t="s">
        <v>572</v>
      </c>
      <c r="DT36" s="234">
        <v>0</v>
      </c>
      <c r="DU36" s="234" t="s">
        <v>572</v>
      </c>
      <c r="DV36" s="234" t="s">
        <v>572</v>
      </c>
      <c r="DW36" s="234" t="s">
        <v>572</v>
      </c>
      <c r="DX36" s="234" t="s">
        <v>572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572</v>
      </c>
      <c r="EL36" s="234" t="s">
        <v>572</v>
      </c>
      <c r="EM36" s="234" t="s">
        <v>572</v>
      </c>
      <c r="EN36" s="234">
        <v>0</v>
      </c>
      <c r="EO36" s="234">
        <v>0</v>
      </c>
      <c r="EP36" s="234" t="s">
        <v>572</v>
      </c>
      <c r="EQ36" s="234" t="s">
        <v>572</v>
      </c>
      <c r="ER36" s="234" t="s">
        <v>572</v>
      </c>
      <c r="ES36" s="234">
        <v>0</v>
      </c>
      <c r="ET36" s="234">
        <v>0</v>
      </c>
      <c r="EU36" s="234">
        <f>SUM(EV36:FO36)</f>
        <v>70</v>
      </c>
      <c r="EV36" s="234">
        <v>0</v>
      </c>
      <c r="EW36" s="234">
        <v>0</v>
      </c>
      <c r="EX36" s="234">
        <v>0</v>
      </c>
      <c r="EY36" s="234">
        <v>0</v>
      </c>
      <c r="EZ36" s="234">
        <v>0</v>
      </c>
      <c r="FA36" s="234">
        <v>25</v>
      </c>
      <c r="FB36" s="234">
        <v>0</v>
      </c>
      <c r="FC36" s="234">
        <v>45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572</v>
      </c>
      <c r="FI36" s="234" t="s">
        <v>572</v>
      </c>
      <c r="FJ36" s="234" t="s">
        <v>572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568</v>
      </c>
      <c r="B37" s="203" t="s">
        <v>629</v>
      </c>
      <c r="C37" s="202" t="s">
        <v>630</v>
      </c>
      <c r="D37" s="234">
        <f>SUM(Y37,AT37,BO37,CJ37,DE37,DZ37,EU37)</f>
        <v>96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45</v>
      </c>
      <c r="I37" s="234">
        <f>SUM(AD37,AY37,BT37,CO37,DJ37,EE37,EZ37)</f>
        <v>0</v>
      </c>
      <c r="J37" s="234">
        <f>SUM(AE37,AZ37,BU37,CP37,DK37,EF37,FA37)</f>
        <v>15</v>
      </c>
      <c r="K37" s="234">
        <f>SUM(AF37,BA37,BV37,CQ37,DL37,EG37,FB37)</f>
        <v>0</v>
      </c>
      <c r="L37" s="234">
        <f>SUM(AG37,BB37,BW37,CR37,DM37,EH37,FC37)</f>
        <v>36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572</v>
      </c>
      <c r="AK37" s="234" t="s">
        <v>572</v>
      </c>
      <c r="AL37" s="234">
        <v>0</v>
      </c>
      <c r="AM37" s="234" t="s">
        <v>572</v>
      </c>
      <c r="AN37" s="234" t="s">
        <v>572</v>
      </c>
      <c r="AO37" s="234">
        <v>0</v>
      </c>
      <c r="AP37" s="234" t="s">
        <v>572</v>
      </c>
      <c r="AQ37" s="234">
        <v>0</v>
      </c>
      <c r="AR37" s="234" t="s">
        <v>572</v>
      </c>
      <c r="AS37" s="234">
        <v>0</v>
      </c>
      <c r="AT37" s="234">
        <f>SUM(AU37:BN37)</f>
        <v>45</v>
      </c>
      <c r="AU37" s="234">
        <v>0</v>
      </c>
      <c r="AV37" s="234">
        <v>0</v>
      </c>
      <c r="AW37" s="234">
        <v>0</v>
      </c>
      <c r="AX37" s="234">
        <v>45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572</v>
      </c>
      <c r="BF37" s="234" t="s">
        <v>572</v>
      </c>
      <c r="BG37" s="234" t="s">
        <v>572</v>
      </c>
      <c r="BH37" s="234" t="s">
        <v>572</v>
      </c>
      <c r="BI37" s="234" t="s">
        <v>572</v>
      </c>
      <c r="BJ37" s="234" t="s">
        <v>572</v>
      </c>
      <c r="BK37" s="234" t="s">
        <v>572</v>
      </c>
      <c r="BL37" s="234" t="s">
        <v>572</v>
      </c>
      <c r="BM37" s="234" t="s">
        <v>572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572</v>
      </c>
      <c r="CC37" s="234" t="s">
        <v>572</v>
      </c>
      <c r="CD37" s="234" t="s">
        <v>572</v>
      </c>
      <c r="CE37" s="234" t="s">
        <v>572</v>
      </c>
      <c r="CF37" s="234" t="s">
        <v>572</v>
      </c>
      <c r="CG37" s="234" t="s">
        <v>572</v>
      </c>
      <c r="CH37" s="234" t="s">
        <v>572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572</v>
      </c>
      <c r="CX37" s="234" t="s">
        <v>572</v>
      </c>
      <c r="CY37" s="234" t="s">
        <v>572</v>
      </c>
      <c r="CZ37" s="234" t="s">
        <v>572</v>
      </c>
      <c r="DA37" s="234" t="s">
        <v>572</v>
      </c>
      <c r="DB37" s="234" t="s">
        <v>572</v>
      </c>
      <c r="DC37" s="234" t="s">
        <v>572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572</v>
      </c>
      <c r="DS37" s="234" t="s">
        <v>572</v>
      </c>
      <c r="DT37" s="234">
        <v>0</v>
      </c>
      <c r="DU37" s="234" t="s">
        <v>572</v>
      </c>
      <c r="DV37" s="234" t="s">
        <v>572</v>
      </c>
      <c r="DW37" s="234" t="s">
        <v>572</v>
      </c>
      <c r="DX37" s="234" t="s">
        <v>572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572</v>
      </c>
      <c r="EL37" s="234" t="s">
        <v>572</v>
      </c>
      <c r="EM37" s="234" t="s">
        <v>572</v>
      </c>
      <c r="EN37" s="234">
        <v>0</v>
      </c>
      <c r="EO37" s="234">
        <v>0</v>
      </c>
      <c r="EP37" s="234" t="s">
        <v>572</v>
      </c>
      <c r="EQ37" s="234" t="s">
        <v>572</v>
      </c>
      <c r="ER37" s="234" t="s">
        <v>572</v>
      </c>
      <c r="ES37" s="234">
        <v>0</v>
      </c>
      <c r="ET37" s="234">
        <v>0</v>
      </c>
      <c r="EU37" s="234">
        <f>SUM(EV37:FO37)</f>
        <v>51</v>
      </c>
      <c r="EV37" s="234">
        <v>0</v>
      </c>
      <c r="EW37" s="234">
        <v>0</v>
      </c>
      <c r="EX37" s="234">
        <v>0</v>
      </c>
      <c r="EY37" s="234">
        <v>0</v>
      </c>
      <c r="EZ37" s="234">
        <v>0</v>
      </c>
      <c r="FA37" s="234">
        <v>15</v>
      </c>
      <c r="FB37" s="234">
        <v>0</v>
      </c>
      <c r="FC37" s="234">
        <v>36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572</v>
      </c>
      <c r="FI37" s="234" t="s">
        <v>572</v>
      </c>
      <c r="FJ37" s="234" t="s">
        <v>572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568</v>
      </c>
      <c r="B38" s="203" t="s">
        <v>631</v>
      </c>
      <c r="C38" s="202" t="s">
        <v>632</v>
      </c>
      <c r="D38" s="234">
        <f>SUM(Y38,AT38,BO38,CJ38,DE38,DZ38,EU38)</f>
        <v>105</v>
      </c>
      <c r="E38" s="234">
        <f>SUM(Z38,AU38,BP38,CK38,DF38,EA38,EV38)</f>
        <v>0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36</v>
      </c>
      <c r="I38" s="234">
        <f>SUM(AD38,AY38,BT38,CO38,DJ38,EE38,EZ38)</f>
        <v>0</v>
      </c>
      <c r="J38" s="234">
        <f>SUM(AE38,AZ38,BU38,CP38,DK38,EF38,FA38)</f>
        <v>30</v>
      </c>
      <c r="K38" s="234">
        <f>SUM(AF38,BA38,BV38,CQ38,DL38,EG38,FB38)</f>
        <v>0</v>
      </c>
      <c r="L38" s="234">
        <f>SUM(AG38,BB38,BW38,CR38,DM38,EH38,FC38)</f>
        <v>39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0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572</v>
      </c>
      <c r="AK38" s="234" t="s">
        <v>572</v>
      </c>
      <c r="AL38" s="234">
        <v>0</v>
      </c>
      <c r="AM38" s="234" t="s">
        <v>572</v>
      </c>
      <c r="AN38" s="234" t="s">
        <v>572</v>
      </c>
      <c r="AO38" s="234">
        <v>0</v>
      </c>
      <c r="AP38" s="234" t="s">
        <v>572</v>
      </c>
      <c r="AQ38" s="234">
        <v>0</v>
      </c>
      <c r="AR38" s="234" t="s">
        <v>572</v>
      </c>
      <c r="AS38" s="234">
        <v>0</v>
      </c>
      <c r="AT38" s="234">
        <f>SUM(AU38:BN38)</f>
        <v>36</v>
      </c>
      <c r="AU38" s="234">
        <v>0</v>
      </c>
      <c r="AV38" s="234">
        <v>0</v>
      </c>
      <c r="AW38" s="234">
        <v>0</v>
      </c>
      <c r="AX38" s="234">
        <v>36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572</v>
      </c>
      <c r="BF38" s="234" t="s">
        <v>572</v>
      </c>
      <c r="BG38" s="234" t="s">
        <v>572</v>
      </c>
      <c r="BH38" s="234" t="s">
        <v>572</v>
      </c>
      <c r="BI38" s="234" t="s">
        <v>572</v>
      </c>
      <c r="BJ38" s="234" t="s">
        <v>572</v>
      </c>
      <c r="BK38" s="234" t="s">
        <v>572</v>
      </c>
      <c r="BL38" s="234" t="s">
        <v>572</v>
      </c>
      <c r="BM38" s="234" t="s">
        <v>572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572</v>
      </c>
      <c r="CC38" s="234" t="s">
        <v>572</v>
      </c>
      <c r="CD38" s="234" t="s">
        <v>572</v>
      </c>
      <c r="CE38" s="234" t="s">
        <v>572</v>
      </c>
      <c r="CF38" s="234" t="s">
        <v>572</v>
      </c>
      <c r="CG38" s="234" t="s">
        <v>572</v>
      </c>
      <c r="CH38" s="234" t="s">
        <v>572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572</v>
      </c>
      <c r="CX38" s="234" t="s">
        <v>572</v>
      </c>
      <c r="CY38" s="234" t="s">
        <v>572</v>
      </c>
      <c r="CZ38" s="234" t="s">
        <v>572</v>
      </c>
      <c r="DA38" s="234" t="s">
        <v>572</v>
      </c>
      <c r="DB38" s="234" t="s">
        <v>572</v>
      </c>
      <c r="DC38" s="234" t="s">
        <v>572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572</v>
      </c>
      <c r="DS38" s="234" t="s">
        <v>572</v>
      </c>
      <c r="DT38" s="234">
        <v>0</v>
      </c>
      <c r="DU38" s="234" t="s">
        <v>572</v>
      </c>
      <c r="DV38" s="234" t="s">
        <v>572</v>
      </c>
      <c r="DW38" s="234" t="s">
        <v>572</v>
      </c>
      <c r="DX38" s="234" t="s">
        <v>572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572</v>
      </c>
      <c r="EL38" s="234" t="s">
        <v>572</v>
      </c>
      <c r="EM38" s="234" t="s">
        <v>572</v>
      </c>
      <c r="EN38" s="234">
        <v>0</v>
      </c>
      <c r="EO38" s="234">
        <v>0</v>
      </c>
      <c r="EP38" s="234" t="s">
        <v>572</v>
      </c>
      <c r="EQ38" s="234" t="s">
        <v>572</v>
      </c>
      <c r="ER38" s="234" t="s">
        <v>572</v>
      </c>
      <c r="ES38" s="234">
        <v>0</v>
      </c>
      <c r="ET38" s="234">
        <v>0</v>
      </c>
      <c r="EU38" s="234">
        <f>SUM(EV38:FO38)</f>
        <v>69</v>
      </c>
      <c r="EV38" s="234">
        <v>0</v>
      </c>
      <c r="EW38" s="234">
        <v>0</v>
      </c>
      <c r="EX38" s="234">
        <v>0</v>
      </c>
      <c r="EY38" s="234">
        <v>0</v>
      </c>
      <c r="EZ38" s="234">
        <v>0</v>
      </c>
      <c r="FA38" s="234">
        <v>30</v>
      </c>
      <c r="FB38" s="234">
        <v>0</v>
      </c>
      <c r="FC38" s="234">
        <v>39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572</v>
      </c>
      <c r="FI38" s="234" t="s">
        <v>572</v>
      </c>
      <c r="FJ38" s="234" t="s">
        <v>572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568</v>
      </c>
      <c r="B39" s="203" t="s">
        <v>633</v>
      </c>
      <c r="C39" s="202" t="s">
        <v>634</v>
      </c>
      <c r="D39" s="234">
        <f>SUM(Y39,AT39,BO39,CJ39,DE39,DZ39,EU39)</f>
        <v>49</v>
      </c>
      <c r="E39" s="234">
        <f>SUM(Z39,AU39,BP39,CK39,DF39,EA39,EV39)</f>
        <v>0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19</v>
      </c>
      <c r="I39" s="234">
        <f>SUM(AD39,AY39,BT39,CO39,DJ39,EE39,EZ39)</f>
        <v>0</v>
      </c>
      <c r="J39" s="234">
        <f>SUM(AE39,AZ39,BU39,CP39,DK39,EF39,FA39)</f>
        <v>10</v>
      </c>
      <c r="K39" s="234">
        <f>SUM(AF39,BA39,BV39,CQ39,DL39,EG39,FB39)</f>
        <v>0</v>
      </c>
      <c r="L39" s="234">
        <f>SUM(AG39,BB39,BW39,CR39,DM39,EH39,FC39)</f>
        <v>20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572</v>
      </c>
      <c r="AK39" s="234" t="s">
        <v>572</v>
      </c>
      <c r="AL39" s="234">
        <v>0</v>
      </c>
      <c r="AM39" s="234" t="s">
        <v>572</v>
      </c>
      <c r="AN39" s="234" t="s">
        <v>572</v>
      </c>
      <c r="AO39" s="234">
        <v>0</v>
      </c>
      <c r="AP39" s="234" t="s">
        <v>572</v>
      </c>
      <c r="AQ39" s="234">
        <v>0</v>
      </c>
      <c r="AR39" s="234" t="s">
        <v>572</v>
      </c>
      <c r="AS39" s="234">
        <v>0</v>
      </c>
      <c r="AT39" s="234">
        <f>SUM(AU39:BN39)</f>
        <v>19</v>
      </c>
      <c r="AU39" s="234">
        <v>0</v>
      </c>
      <c r="AV39" s="234">
        <v>0</v>
      </c>
      <c r="AW39" s="234">
        <v>0</v>
      </c>
      <c r="AX39" s="234">
        <v>19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572</v>
      </c>
      <c r="BF39" s="234" t="s">
        <v>572</v>
      </c>
      <c r="BG39" s="234" t="s">
        <v>572</v>
      </c>
      <c r="BH39" s="234" t="s">
        <v>572</v>
      </c>
      <c r="BI39" s="234" t="s">
        <v>572</v>
      </c>
      <c r="BJ39" s="234" t="s">
        <v>572</v>
      </c>
      <c r="BK39" s="234" t="s">
        <v>572</v>
      </c>
      <c r="BL39" s="234" t="s">
        <v>572</v>
      </c>
      <c r="BM39" s="234" t="s">
        <v>572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572</v>
      </c>
      <c r="CC39" s="234" t="s">
        <v>572</v>
      </c>
      <c r="CD39" s="234" t="s">
        <v>572</v>
      </c>
      <c r="CE39" s="234" t="s">
        <v>572</v>
      </c>
      <c r="CF39" s="234" t="s">
        <v>572</v>
      </c>
      <c r="CG39" s="234" t="s">
        <v>572</v>
      </c>
      <c r="CH39" s="234" t="s">
        <v>572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572</v>
      </c>
      <c r="CX39" s="234" t="s">
        <v>572</v>
      </c>
      <c r="CY39" s="234" t="s">
        <v>572</v>
      </c>
      <c r="CZ39" s="234" t="s">
        <v>572</v>
      </c>
      <c r="DA39" s="234" t="s">
        <v>572</v>
      </c>
      <c r="DB39" s="234" t="s">
        <v>572</v>
      </c>
      <c r="DC39" s="234" t="s">
        <v>572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572</v>
      </c>
      <c r="DS39" s="234" t="s">
        <v>572</v>
      </c>
      <c r="DT39" s="234">
        <v>0</v>
      </c>
      <c r="DU39" s="234" t="s">
        <v>572</v>
      </c>
      <c r="DV39" s="234" t="s">
        <v>572</v>
      </c>
      <c r="DW39" s="234" t="s">
        <v>572</v>
      </c>
      <c r="DX39" s="234" t="s">
        <v>572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572</v>
      </c>
      <c r="EL39" s="234" t="s">
        <v>572</v>
      </c>
      <c r="EM39" s="234" t="s">
        <v>572</v>
      </c>
      <c r="EN39" s="234">
        <v>0</v>
      </c>
      <c r="EO39" s="234">
        <v>0</v>
      </c>
      <c r="EP39" s="234" t="s">
        <v>572</v>
      </c>
      <c r="EQ39" s="234" t="s">
        <v>572</v>
      </c>
      <c r="ER39" s="234" t="s">
        <v>572</v>
      </c>
      <c r="ES39" s="234">
        <v>0</v>
      </c>
      <c r="ET39" s="234">
        <v>0</v>
      </c>
      <c r="EU39" s="234">
        <f>SUM(EV39:FO39)</f>
        <v>30</v>
      </c>
      <c r="EV39" s="234">
        <v>0</v>
      </c>
      <c r="EW39" s="234">
        <v>0</v>
      </c>
      <c r="EX39" s="234">
        <v>0</v>
      </c>
      <c r="EY39" s="234">
        <v>0</v>
      </c>
      <c r="EZ39" s="234">
        <v>0</v>
      </c>
      <c r="FA39" s="234">
        <v>10</v>
      </c>
      <c r="FB39" s="234">
        <v>0</v>
      </c>
      <c r="FC39" s="234">
        <v>20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572</v>
      </c>
      <c r="FI39" s="234" t="s">
        <v>572</v>
      </c>
      <c r="FJ39" s="234" t="s">
        <v>572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568</v>
      </c>
      <c r="B40" s="203" t="s">
        <v>635</v>
      </c>
      <c r="C40" s="202" t="s">
        <v>636</v>
      </c>
      <c r="D40" s="234">
        <f>SUM(Y40,AT40,BO40,CJ40,DE40,DZ40,EU40)</f>
        <v>94</v>
      </c>
      <c r="E40" s="234">
        <f>SUM(Z40,AU40,BP40,CK40,DF40,EA40,EV40)</f>
        <v>0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28</v>
      </c>
      <c r="I40" s="234">
        <f>SUM(AD40,AY40,BT40,CO40,DJ40,EE40,EZ40)</f>
        <v>26</v>
      </c>
      <c r="J40" s="234">
        <f>SUM(AE40,AZ40,BU40,CP40,DK40,EF40,FA40)</f>
        <v>10</v>
      </c>
      <c r="K40" s="234">
        <f>SUM(AF40,BA40,BV40,CQ40,DL40,EG40,FB40)</f>
        <v>0</v>
      </c>
      <c r="L40" s="234">
        <f>SUM(AG40,BB40,BW40,CR40,DM40,EH40,FC40)</f>
        <v>28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2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572</v>
      </c>
      <c r="AK40" s="234" t="s">
        <v>572</v>
      </c>
      <c r="AL40" s="234">
        <v>0</v>
      </c>
      <c r="AM40" s="234" t="s">
        <v>572</v>
      </c>
      <c r="AN40" s="234" t="s">
        <v>572</v>
      </c>
      <c r="AO40" s="234">
        <v>0</v>
      </c>
      <c r="AP40" s="234" t="s">
        <v>572</v>
      </c>
      <c r="AQ40" s="234">
        <v>0</v>
      </c>
      <c r="AR40" s="234" t="s">
        <v>572</v>
      </c>
      <c r="AS40" s="234">
        <v>0</v>
      </c>
      <c r="AT40" s="234">
        <f>SUM(AU40:BN40)</f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572</v>
      </c>
      <c r="BF40" s="234" t="s">
        <v>572</v>
      </c>
      <c r="BG40" s="234" t="s">
        <v>572</v>
      </c>
      <c r="BH40" s="234" t="s">
        <v>572</v>
      </c>
      <c r="BI40" s="234" t="s">
        <v>572</v>
      </c>
      <c r="BJ40" s="234" t="s">
        <v>572</v>
      </c>
      <c r="BK40" s="234" t="s">
        <v>572</v>
      </c>
      <c r="BL40" s="234" t="s">
        <v>572</v>
      </c>
      <c r="BM40" s="234" t="s">
        <v>572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572</v>
      </c>
      <c r="CC40" s="234" t="s">
        <v>572</v>
      </c>
      <c r="CD40" s="234" t="s">
        <v>572</v>
      </c>
      <c r="CE40" s="234" t="s">
        <v>572</v>
      </c>
      <c r="CF40" s="234" t="s">
        <v>572</v>
      </c>
      <c r="CG40" s="234" t="s">
        <v>572</v>
      </c>
      <c r="CH40" s="234" t="s">
        <v>572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572</v>
      </c>
      <c r="CX40" s="234" t="s">
        <v>572</v>
      </c>
      <c r="CY40" s="234" t="s">
        <v>572</v>
      </c>
      <c r="CZ40" s="234" t="s">
        <v>572</v>
      </c>
      <c r="DA40" s="234" t="s">
        <v>572</v>
      </c>
      <c r="DB40" s="234" t="s">
        <v>572</v>
      </c>
      <c r="DC40" s="234" t="s">
        <v>572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572</v>
      </c>
      <c r="DS40" s="234" t="s">
        <v>572</v>
      </c>
      <c r="DT40" s="234">
        <v>0</v>
      </c>
      <c r="DU40" s="234" t="s">
        <v>572</v>
      </c>
      <c r="DV40" s="234" t="s">
        <v>572</v>
      </c>
      <c r="DW40" s="234" t="s">
        <v>572</v>
      </c>
      <c r="DX40" s="234" t="s">
        <v>572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572</v>
      </c>
      <c r="EL40" s="234" t="s">
        <v>572</v>
      </c>
      <c r="EM40" s="234" t="s">
        <v>572</v>
      </c>
      <c r="EN40" s="234">
        <v>0</v>
      </c>
      <c r="EO40" s="234">
        <v>0</v>
      </c>
      <c r="EP40" s="234" t="s">
        <v>572</v>
      </c>
      <c r="EQ40" s="234" t="s">
        <v>572</v>
      </c>
      <c r="ER40" s="234" t="s">
        <v>572</v>
      </c>
      <c r="ES40" s="234">
        <v>0</v>
      </c>
      <c r="ET40" s="234">
        <v>0</v>
      </c>
      <c r="EU40" s="234">
        <f>SUM(EV40:FO40)</f>
        <v>94</v>
      </c>
      <c r="EV40" s="234">
        <v>0</v>
      </c>
      <c r="EW40" s="234">
        <v>0</v>
      </c>
      <c r="EX40" s="234">
        <v>0</v>
      </c>
      <c r="EY40" s="234">
        <v>28</v>
      </c>
      <c r="EZ40" s="234">
        <v>26</v>
      </c>
      <c r="FA40" s="234">
        <v>10</v>
      </c>
      <c r="FB40" s="234">
        <v>0</v>
      </c>
      <c r="FC40" s="234">
        <v>28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572</v>
      </c>
      <c r="FI40" s="234" t="s">
        <v>572</v>
      </c>
      <c r="FJ40" s="234" t="s">
        <v>572</v>
      </c>
      <c r="FK40" s="234">
        <v>0</v>
      </c>
      <c r="FL40" s="234">
        <v>0</v>
      </c>
      <c r="FM40" s="234">
        <v>0</v>
      </c>
      <c r="FN40" s="234">
        <v>0</v>
      </c>
      <c r="FO40" s="234">
        <v>2</v>
      </c>
    </row>
    <row r="41" spans="1:171" s="201" customFormat="1" ht="12" customHeight="1">
      <c r="A41" s="202" t="s">
        <v>568</v>
      </c>
      <c r="B41" s="203" t="s">
        <v>637</v>
      </c>
      <c r="C41" s="202" t="s">
        <v>638</v>
      </c>
      <c r="D41" s="234">
        <f>SUM(Y41,AT41,BO41,CJ41,DE41,DZ41,EU41)</f>
        <v>1089</v>
      </c>
      <c r="E41" s="234">
        <f>SUM(Z41,AU41,BP41,CK41,DF41,EA41,EV41)</f>
        <v>38</v>
      </c>
      <c r="F41" s="234">
        <f>SUM(AA41,AV41,BQ41,CL41,DG41,EB41,EW41)</f>
        <v>0</v>
      </c>
      <c r="G41" s="234">
        <f>SUM(AB41,AW41,BR41,CM41,DH41,EC41,EX41)</f>
        <v>0</v>
      </c>
      <c r="H41" s="234">
        <f>SUM(AC41,AX41,BS41,CN41,DI41,ED41,EY41)</f>
        <v>155</v>
      </c>
      <c r="I41" s="234">
        <f>SUM(AD41,AY41,BT41,CO41,DJ41,EE41,EZ41)</f>
        <v>160</v>
      </c>
      <c r="J41" s="234">
        <f>SUM(AE41,AZ41,BU41,CP41,DK41,EF41,FA41)</f>
        <v>54</v>
      </c>
      <c r="K41" s="234">
        <f>SUM(AF41,BA41,BV41,CQ41,DL41,EG41,FB41)</f>
        <v>0</v>
      </c>
      <c r="L41" s="234">
        <f>SUM(AG41,BB41,BW41,CR41,DM41,EH41,FC41)</f>
        <v>0</v>
      </c>
      <c r="M41" s="234">
        <f>SUM(AH41,BC41,BX41,CS41,DN41,EI41,FD41)</f>
        <v>0</v>
      </c>
      <c r="N41" s="234">
        <f>SUM(AI41,BD41,BY41,CT41,DO41,EJ41,FE41)</f>
        <v>0</v>
      </c>
      <c r="O41" s="234">
        <f>SUM(AJ41,BE41,BZ41,CU41,DP41,EK41,FF41)</f>
        <v>496</v>
      </c>
      <c r="P41" s="234">
        <f>SUM(AK41,BF41,CA41,CV41,DQ41,EL41,FG41)</f>
        <v>0</v>
      </c>
      <c r="Q41" s="234">
        <f>SUM(AL41,BG41,CB41,CW41,DR41,EM41,FH41)</f>
        <v>182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4</v>
      </c>
      <c r="X41" s="234">
        <f>SUM(AS41,BN41,CI41,DD41,DY41,ET41,FO41)</f>
        <v>0</v>
      </c>
      <c r="Y41" s="234">
        <f>SUM(Z41:AS41)</f>
        <v>199</v>
      </c>
      <c r="Z41" s="234">
        <v>0</v>
      </c>
      <c r="AA41" s="234">
        <v>0</v>
      </c>
      <c r="AB41" s="234">
        <v>0</v>
      </c>
      <c r="AC41" s="234">
        <v>17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572</v>
      </c>
      <c r="AK41" s="234" t="s">
        <v>572</v>
      </c>
      <c r="AL41" s="234">
        <v>182</v>
      </c>
      <c r="AM41" s="234" t="s">
        <v>572</v>
      </c>
      <c r="AN41" s="234" t="s">
        <v>572</v>
      </c>
      <c r="AO41" s="234">
        <v>0</v>
      </c>
      <c r="AP41" s="234" t="s">
        <v>572</v>
      </c>
      <c r="AQ41" s="234">
        <v>0</v>
      </c>
      <c r="AR41" s="234" t="s">
        <v>572</v>
      </c>
      <c r="AS41" s="234">
        <v>0</v>
      </c>
      <c r="AT41" s="234">
        <f>SUM(AU41:BN41)</f>
        <v>33</v>
      </c>
      <c r="AU41" s="234">
        <v>0</v>
      </c>
      <c r="AV41" s="234">
        <v>0</v>
      </c>
      <c r="AW41" s="234">
        <v>0</v>
      </c>
      <c r="AX41" s="234">
        <v>33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572</v>
      </c>
      <c r="BF41" s="234" t="s">
        <v>572</v>
      </c>
      <c r="BG41" s="234" t="s">
        <v>572</v>
      </c>
      <c r="BH41" s="234" t="s">
        <v>572</v>
      </c>
      <c r="BI41" s="234" t="s">
        <v>572</v>
      </c>
      <c r="BJ41" s="234" t="s">
        <v>572</v>
      </c>
      <c r="BK41" s="234" t="s">
        <v>572</v>
      </c>
      <c r="BL41" s="234" t="s">
        <v>572</v>
      </c>
      <c r="BM41" s="234" t="s">
        <v>572</v>
      </c>
      <c r="BN41" s="234">
        <v>0</v>
      </c>
      <c r="BO41" s="234">
        <f>SUM(BP41:CI41)</f>
        <v>496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496</v>
      </c>
      <c r="CA41" s="234">
        <v>0</v>
      </c>
      <c r="CB41" s="234" t="s">
        <v>572</v>
      </c>
      <c r="CC41" s="234" t="s">
        <v>572</v>
      </c>
      <c r="CD41" s="234" t="s">
        <v>572</v>
      </c>
      <c r="CE41" s="234" t="s">
        <v>572</v>
      </c>
      <c r="CF41" s="234" t="s">
        <v>572</v>
      </c>
      <c r="CG41" s="234" t="s">
        <v>572</v>
      </c>
      <c r="CH41" s="234" t="s">
        <v>572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572</v>
      </c>
      <c r="CX41" s="234" t="s">
        <v>572</v>
      </c>
      <c r="CY41" s="234" t="s">
        <v>572</v>
      </c>
      <c r="CZ41" s="234" t="s">
        <v>572</v>
      </c>
      <c r="DA41" s="234" t="s">
        <v>572</v>
      </c>
      <c r="DB41" s="234" t="s">
        <v>572</v>
      </c>
      <c r="DC41" s="234" t="s">
        <v>572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572</v>
      </c>
      <c r="DS41" s="234" t="s">
        <v>572</v>
      </c>
      <c r="DT41" s="234">
        <v>0</v>
      </c>
      <c r="DU41" s="234" t="s">
        <v>572</v>
      </c>
      <c r="DV41" s="234" t="s">
        <v>572</v>
      </c>
      <c r="DW41" s="234" t="s">
        <v>572</v>
      </c>
      <c r="DX41" s="234" t="s">
        <v>572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572</v>
      </c>
      <c r="EL41" s="234" t="s">
        <v>572</v>
      </c>
      <c r="EM41" s="234" t="s">
        <v>572</v>
      </c>
      <c r="EN41" s="234">
        <v>0</v>
      </c>
      <c r="EO41" s="234">
        <v>0</v>
      </c>
      <c r="EP41" s="234" t="s">
        <v>572</v>
      </c>
      <c r="EQ41" s="234" t="s">
        <v>572</v>
      </c>
      <c r="ER41" s="234" t="s">
        <v>572</v>
      </c>
      <c r="ES41" s="234">
        <v>0</v>
      </c>
      <c r="ET41" s="234">
        <v>0</v>
      </c>
      <c r="EU41" s="234">
        <f>SUM(EV41:FO41)</f>
        <v>361</v>
      </c>
      <c r="EV41" s="234">
        <v>38</v>
      </c>
      <c r="EW41" s="234">
        <v>0</v>
      </c>
      <c r="EX41" s="234">
        <v>0</v>
      </c>
      <c r="EY41" s="234">
        <v>105</v>
      </c>
      <c r="EZ41" s="234">
        <v>160</v>
      </c>
      <c r="FA41" s="234">
        <v>54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572</v>
      </c>
      <c r="FI41" s="234" t="s">
        <v>572</v>
      </c>
      <c r="FJ41" s="234" t="s">
        <v>572</v>
      </c>
      <c r="FK41" s="234">
        <v>0</v>
      </c>
      <c r="FL41" s="234">
        <v>0</v>
      </c>
      <c r="FM41" s="234">
        <v>0</v>
      </c>
      <c r="FN41" s="234">
        <v>4</v>
      </c>
      <c r="FO41" s="234">
        <v>0</v>
      </c>
    </row>
    <row r="42" spans="1:171" s="201" customFormat="1" ht="12" customHeight="1">
      <c r="A42" s="202" t="s">
        <v>568</v>
      </c>
      <c r="B42" s="203" t="s">
        <v>639</v>
      </c>
      <c r="C42" s="202" t="s">
        <v>640</v>
      </c>
      <c r="D42" s="234">
        <f>SUM(Y42,AT42,BO42,CJ42,DE42,DZ42,EU42)</f>
        <v>378</v>
      </c>
      <c r="E42" s="234">
        <f>SUM(Z42,AU42,BP42,CK42,DF42,EA42,EV42)</f>
        <v>0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105</v>
      </c>
      <c r="I42" s="234">
        <f>SUM(AD42,AY42,BT42,CO42,DJ42,EE42,EZ42)</f>
        <v>113</v>
      </c>
      <c r="J42" s="234">
        <f>SUM(AE42,AZ42,BU42,CP42,DK42,EF42,FA42)</f>
        <v>38</v>
      </c>
      <c r="K42" s="234">
        <f>SUM(AF42,BA42,BV42,CQ42,DL42,EG42,FB42)</f>
        <v>0</v>
      </c>
      <c r="L42" s="234">
        <f>SUM(AG42,BB42,BW42,CR42,DM42,EH42,FC42)</f>
        <v>0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122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0</v>
      </c>
      <c r="Y42" s="234">
        <f>SUM(Z42:AS42)</f>
        <v>134</v>
      </c>
      <c r="Z42" s="234">
        <v>0</v>
      </c>
      <c r="AA42" s="234">
        <v>0</v>
      </c>
      <c r="AB42" s="234">
        <v>0</v>
      </c>
      <c r="AC42" s="234">
        <v>12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572</v>
      </c>
      <c r="AK42" s="234" t="s">
        <v>572</v>
      </c>
      <c r="AL42" s="234">
        <v>122</v>
      </c>
      <c r="AM42" s="234" t="s">
        <v>572</v>
      </c>
      <c r="AN42" s="234" t="s">
        <v>572</v>
      </c>
      <c r="AO42" s="234">
        <v>0</v>
      </c>
      <c r="AP42" s="234" t="s">
        <v>572</v>
      </c>
      <c r="AQ42" s="234">
        <v>0</v>
      </c>
      <c r="AR42" s="234" t="s">
        <v>572</v>
      </c>
      <c r="AS42" s="234">
        <v>0</v>
      </c>
      <c r="AT42" s="234">
        <f>SUM(AU42:BN42)</f>
        <v>19</v>
      </c>
      <c r="AU42" s="234">
        <v>0</v>
      </c>
      <c r="AV42" s="234">
        <v>0</v>
      </c>
      <c r="AW42" s="234">
        <v>0</v>
      </c>
      <c r="AX42" s="234">
        <v>19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572</v>
      </c>
      <c r="BF42" s="234" t="s">
        <v>572</v>
      </c>
      <c r="BG42" s="234" t="s">
        <v>572</v>
      </c>
      <c r="BH42" s="234" t="s">
        <v>572</v>
      </c>
      <c r="BI42" s="234" t="s">
        <v>572</v>
      </c>
      <c r="BJ42" s="234" t="s">
        <v>572</v>
      </c>
      <c r="BK42" s="234" t="s">
        <v>572</v>
      </c>
      <c r="BL42" s="234" t="s">
        <v>572</v>
      </c>
      <c r="BM42" s="234" t="s">
        <v>572</v>
      </c>
      <c r="BN42" s="234"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572</v>
      </c>
      <c r="CC42" s="234" t="s">
        <v>572</v>
      </c>
      <c r="CD42" s="234" t="s">
        <v>572</v>
      </c>
      <c r="CE42" s="234" t="s">
        <v>572</v>
      </c>
      <c r="CF42" s="234" t="s">
        <v>572</v>
      </c>
      <c r="CG42" s="234" t="s">
        <v>572</v>
      </c>
      <c r="CH42" s="234" t="s">
        <v>572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572</v>
      </c>
      <c r="CX42" s="234" t="s">
        <v>572</v>
      </c>
      <c r="CY42" s="234" t="s">
        <v>572</v>
      </c>
      <c r="CZ42" s="234" t="s">
        <v>572</v>
      </c>
      <c r="DA42" s="234" t="s">
        <v>572</v>
      </c>
      <c r="DB42" s="234" t="s">
        <v>572</v>
      </c>
      <c r="DC42" s="234" t="s">
        <v>572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572</v>
      </c>
      <c r="DS42" s="234" t="s">
        <v>572</v>
      </c>
      <c r="DT42" s="234">
        <v>0</v>
      </c>
      <c r="DU42" s="234" t="s">
        <v>572</v>
      </c>
      <c r="DV42" s="234" t="s">
        <v>572</v>
      </c>
      <c r="DW42" s="234" t="s">
        <v>572</v>
      </c>
      <c r="DX42" s="234" t="s">
        <v>572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572</v>
      </c>
      <c r="EL42" s="234" t="s">
        <v>572</v>
      </c>
      <c r="EM42" s="234" t="s">
        <v>572</v>
      </c>
      <c r="EN42" s="234">
        <v>0</v>
      </c>
      <c r="EO42" s="234">
        <v>0</v>
      </c>
      <c r="EP42" s="234" t="s">
        <v>572</v>
      </c>
      <c r="EQ42" s="234" t="s">
        <v>572</v>
      </c>
      <c r="ER42" s="234" t="s">
        <v>572</v>
      </c>
      <c r="ES42" s="234">
        <v>0</v>
      </c>
      <c r="ET42" s="234">
        <v>0</v>
      </c>
      <c r="EU42" s="234">
        <f>SUM(EV42:FO42)</f>
        <v>225</v>
      </c>
      <c r="EV42" s="234">
        <v>0</v>
      </c>
      <c r="EW42" s="234">
        <v>0</v>
      </c>
      <c r="EX42" s="234">
        <v>0</v>
      </c>
      <c r="EY42" s="234">
        <v>74</v>
      </c>
      <c r="EZ42" s="234">
        <v>113</v>
      </c>
      <c r="FA42" s="234">
        <v>38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572</v>
      </c>
      <c r="FI42" s="234" t="s">
        <v>572</v>
      </c>
      <c r="FJ42" s="234" t="s">
        <v>572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641</v>
      </c>
      <c r="B1" s="179"/>
      <c r="C1" s="190"/>
    </row>
    <row r="2" spans="1:103" ht="25.5" customHeight="1">
      <c r="A2" s="314" t="s">
        <v>134</v>
      </c>
      <c r="B2" s="334" t="s">
        <v>135</v>
      </c>
      <c r="C2" s="314" t="s">
        <v>136</v>
      </c>
      <c r="D2" s="244" t="s">
        <v>642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643</v>
      </c>
      <c r="Q2" s="240"/>
      <c r="R2" s="240"/>
      <c r="S2" s="240"/>
      <c r="T2" s="240"/>
      <c r="U2" s="240"/>
      <c r="V2" s="240"/>
      <c r="W2" s="240"/>
      <c r="X2" s="244" t="s">
        <v>644</v>
      </c>
      <c r="Y2" s="241"/>
      <c r="Z2" s="241"/>
      <c r="AA2" s="241"/>
      <c r="AB2" s="241"/>
      <c r="AC2" s="241"/>
      <c r="AD2" s="241"/>
      <c r="AE2" s="275"/>
      <c r="AF2" s="244" t="s">
        <v>645</v>
      </c>
      <c r="AG2" s="241"/>
      <c r="AH2" s="241"/>
      <c r="AI2" s="241"/>
      <c r="AJ2" s="241"/>
      <c r="AK2" s="241"/>
      <c r="AL2" s="241"/>
      <c r="AM2" s="275"/>
      <c r="AN2" s="244" t="s">
        <v>646</v>
      </c>
      <c r="AO2" s="241"/>
      <c r="AP2" s="241"/>
      <c r="AQ2" s="241"/>
      <c r="AR2" s="241"/>
      <c r="AS2" s="241"/>
      <c r="AT2" s="241"/>
      <c r="AU2" s="275"/>
      <c r="AV2" s="244" t="s">
        <v>647</v>
      </c>
      <c r="AW2" s="241"/>
      <c r="AX2" s="241"/>
      <c r="AY2" s="241"/>
      <c r="AZ2" s="241"/>
      <c r="BA2" s="241"/>
      <c r="BB2" s="241"/>
      <c r="BC2" s="275"/>
      <c r="BD2" s="244" t="s">
        <v>648</v>
      </c>
      <c r="BE2" s="241"/>
      <c r="BF2" s="241"/>
      <c r="BG2" s="241"/>
      <c r="BH2" s="241"/>
      <c r="BI2" s="241"/>
      <c r="BJ2" s="241"/>
      <c r="BK2" s="275"/>
      <c r="BL2" s="244" t="s">
        <v>649</v>
      </c>
      <c r="BM2" s="241"/>
      <c r="BN2" s="241"/>
      <c r="BO2" s="241"/>
      <c r="BP2" s="241"/>
      <c r="BQ2" s="241"/>
      <c r="BR2" s="241"/>
      <c r="BS2" s="275"/>
      <c r="BT2" s="244" t="s">
        <v>650</v>
      </c>
      <c r="BU2" s="245"/>
      <c r="BV2" s="245"/>
      <c r="BW2" s="245"/>
      <c r="BX2" s="245"/>
      <c r="BY2" s="245"/>
      <c r="BZ2" s="245"/>
      <c r="CA2" s="288"/>
      <c r="CB2" s="337" t="s">
        <v>651</v>
      </c>
      <c r="CC2" s="338"/>
      <c r="CD2" s="338"/>
      <c r="CE2" s="338"/>
      <c r="CF2" s="338"/>
      <c r="CG2" s="338"/>
      <c r="CH2" s="338"/>
      <c r="CI2" s="338"/>
      <c r="CJ2" s="244" t="s">
        <v>652</v>
      </c>
      <c r="CK2" s="245"/>
      <c r="CL2" s="245"/>
      <c r="CM2" s="245"/>
      <c r="CN2" s="245"/>
      <c r="CO2" s="245"/>
      <c r="CP2" s="245"/>
      <c r="CQ2" s="288"/>
      <c r="CR2" s="244" t="s">
        <v>653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393</v>
      </c>
      <c r="E3" s="332" t="s">
        <v>654</v>
      </c>
      <c r="F3" s="337" t="s">
        <v>655</v>
      </c>
      <c r="G3" s="338"/>
      <c r="H3" s="338"/>
      <c r="I3" s="338"/>
      <c r="J3" s="338"/>
      <c r="K3" s="338"/>
      <c r="L3" s="338"/>
      <c r="M3" s="339"/>
      <c r="N3" s="340" t="s">
        <v>657</v>
      </c>
      <c r="O3" s="340" t="s">
        <v>659</v>
      </c>
      <c r="P3" s="333" t="s">
        <v>393</v>
      </c>
      <c r="Q3" s="332" t="s">
        <v>660</v>
      </c>
      <c r="R3" s="332" t="s">
        <v>394</v>
      </c>
      <c r="S3" s="332" t="s">
        <v>395</v>
      </c>
      <c r="T3" s="332" t="s">
        <v>396</v>
      </c>
      <c r="U3" s="332" t="s">
        <v>397</v>
      </c>
      <c r="V3" s="332" t="s">
        <v>557</v>
      </c>
      <c r="W3" s="332" t="s">
        <v>661</v>
      </c>
      <c r="X3" s="333" t="s">
        <v>393</v>
      </c>
      <c r="Y3" s="332" t="s">
        <v>660</v>
      </c>
      <c r="Z3" s="332" t="s">
        <v>394</v>
      </c>
      <c r="AA3" s="332" t="s">
        <v>395</v>
      </c>
      <c r="AB3" s="332" t="s">
        <v>396</v>
      </c>
      <c r="AC3" s="332" t="s">
        <v>397</v>
      </c>
      <c r="AD3" s="332" t="s">
        <v>557</v>
      </c>
      <c r="AE3" s="332" t="s">
        <v>661</v>
      </c>
      <c r="AF3" s="333" t="s">
        <v>393</v>
      </c>
      <c r="AG3" s="332" t="s">
        <v>660</v>
      </c>
      <c r="AH3" s="332" t="s">
        <v>394</v>
      </c>
      <c r="AI3" s="332" t="s">
        <v>395</v>
      </c>
      <c r="AJ3" s="332" t="s">
        <v>396</v>
      </c>
      <c r="AK3" s="332" t="s">
        <v>397</v>
      </c>
      <c r="AL3" s="332" t="s">
        <v>557</v>
      </c>
      <c r="AM3" s="332" t="s">
        <v>661</v>
      </c>
      <c r="AN3" s="333" t="s">
        <v>393</v>
      </c>
      <c r="AO3" s="332" t="s">
        <v>660</v>
      </c>
      <c r="AP3" s="332" t="s">
        <v>394</v>
      </c>
      <c r="AQ3" s="332" t="s">
        <v>395</v>
      </c>
      <c r="AR3" s="332" t="s">
        <v>396</v>
      </c>
      <c r="AS3" s="332" t="s">
        <v>397</v>
      </c>
      <c r="AT3" s="332" t="s">
        <v>557</v>
      </c>
      <c r="AU3" s="332" t="s">
        <v>661</v>
      </c>
      <c r="AV3" s="333" t="s">
        <v>393</v>
      </c>
      <c r="AW3" s="332" t="s">
        <v>660</v>
      </c>
      <c r="AX3" s="332" t="s">
        <v>394</v>
      </c>
      <c r="AY3" s="332" t="s">
        <v>395</v>
      </c>
      <c r="AZ3" s="332" t="s">
        <v>396</v>
      </c>
      <c r="BA3" s="332" t="s">
        <v>397</v>
      </c>
      <c r="BB3" s="332" t="s">
        <v>557</v>
      </c>
      <c r="BC3" s="332" t="s">
        <v>661</v>
      </c>
      <c r="BD3" s="333" t="s">
        <v>393</v>
      </c>
      <c r="BE3" s="332" t="s">
        <v>660</v>
      </c>
      <c r="BF3" s="332" t="s">
        <v>394</v>
      </c>
      <c r="BG3" s="332" t="s">
        <v>395</v>
      </c>
      <c r="BH3" s="332" t="s">
        <v>396</v>
      </c>
      <c r="BI3" s="332" t="s">
        <v>397</v>
      </c>
      <c r="BJ3" s="332" t="s">
        <v>557</v>
      </c>
      <c r="BK3" s="332" t="s">
        <v>661</v>
      </c>
      <c r="BL3" s="333" t="s">
        <v>393</v>
      </c>
      <c r="BM3" s="332" t="s">
        <v>660</v>
      </c>
      <c r="BN3" s="332" t="s">
        <v>394</v>
      </c>
      <c r="BO3" s="332" t="s">
        <v>395</v>
      </c>
      <c r="BP3" s="332" t="s">
        <v>396</v>
      </c>
      <c r="BQ3" s="332" t="s">
        <v>397</v>
      </c>
      <c r="BR3" s="332" t="s">
        <v>557</v>
      </c>
      <c r="BS3" s="332" t="s">
        <v>661</v>
      </c>
      <c r="BT3" s="333" t="s">
        <v>393</v>
      </c>
      <c r="BU3" s="332" t="s">
        <v>660</v>
      </c>
      <c r="BV3" s="332" t="s">
        <v>394</v>
      </c>
      <c r="BW3" s="332" t="s">
        <v>395</v>
      </c>
      <c r="BX3" s="332" t="s">
        <v>396</v>
      </c>
      <c r="BY3" s="332" t="s">
        <v>397</v>
      </c>
      <c r="BZ3" s="332" t="s">
        <v>557</v>
      </c>
      <c r="CA3" s="332" t="s">
        <v>661</v>
      </c>
      <c r="CB3" s="333" t="s">
        <v>393</v>
      </c>
      <c r="CC3" s="332" t="s">
        <v>660</v>
      </c>
      <c r="CD3" s="332" t="s">
        <v>394</v>
      </c>
      <c r="CE3" s="332" t="s">
        <v>395</v>
      </c>
      <c r="CF3" s="332" t="s">
        <v>396</v>
      </c>
      <c r="CG3" s="332" t="s">
        <v>397</v>
      </c>
      <c r="CH3" s="332" t="s">
        <v>557</v>
      </c>
      <c r="CI3" s="332" t="s">
        <v>661</v>
      </c>
      <c r="CJ3" s="333" t="s">
        <v>393</v>
      </c>
      <c r="CK3" s="332" t="s">
        <v>660</v>
      </c>
      <c r="CL3" s="332" t="s">
        <v>394</v>
      </c>
      <c r="CM3" s="332" t="s">
        <v>395</v>
      </c>
      <c r="CN3" s="332" t="s">
        <v>396</v>
      </c>
      <c r="CO3" s="332" t="s">
        <v>397</v>
      </c>
      <c r="CP3" s="332" t="s">
        <v>557</v>
      </c>
      <c r="CQ3" s="332" t="s">
        <v>661</v>
      </c>
      <c r="CR3" s="333" t="s">
        <v>393</v>
      </c>
      <c r="CS3" s="332" t="s">
        <v>660</v>
      </c>
      <c r="CT3" s="332" t="s">
        <v>394</v>
      </c>
      <c r="CU3" s="332" t="s">
        <v>395</v>
      </c>
      <c r="CV3" s="332" t="s">
        <v>396</v>
      </c>
      <c r="CW3" s="332" t="s">
        <v>397</v>
      </c>
      <c r="CX3" s="332" t="s">
        <v>557</v>
      </c>
      <c r="CY3" s="332" t="s">
        <v>661</v>
      </c>
    </row>
    <row r="4" spans="1:103" ht="25.5" customHeight="1">
      <c r="A4" s="315"/>
      <c r="B4" s="335"/>
      <c r="C4" s="317"/>
      <c r="D4" s="333"/>
      <c r="E4" s="333"/>
      <c r="F4" s="333" t="s">
        <v>393</v>
      </c>
      <c r="G4" s="340" t="s">
        <v>663</v>
      </c>
      <c r="H4" s="340" t="s">
        <v>664</v>
      </c>
      <c r="I4" s="340" t="s">
        <v>665</v>
      </c>
      <c r="J4" s="340" t="s">
        <v>666</v>
      </c>
      <c r="K4" s="340" t="s">
        <v>667</v>
      </c>
      <c r="L4" s="340" t="s">
        <v>668</v>
      </c>
      <c r="M4" s="340" t="s">
        <v>669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566</v>
      </c>
      <c r="E6" s="246" t="s">
        <v>566</v>
      </c>
      <c r="F6" s="246" t="s">
        <v>566</v>
      </c>
      <c r="G6" s="246" t="s">
        <v>566</v>
      </c>
      <c r="H6" s="246" t="s">
        <v>566</v>
      </c>
      <c r="I6" s="246" t="s">
        <v>566</v>
      </c>
      <c r="J6" s="246" t="s">
        <v>566</v>
      </c>
      <c r="K6" s="246" t="s">
        <v>566</v>
      </c>
      <c r="L6" s="246" t="s">
        <v>566</v>
      </c>
      <c r="M6" s="246" t="s">
        <v>566</v>
      </c>
      <c r="N6" s="246" t="s">
        <v>566</v>
      </c>
      <c r="O6" s="246" t="s">
        <v>566</v>
      </c>
      <c r="P6" s="246" t="s">
        <v>566</v>
      </c>
      <c r="Q6" s="246" t="s">
        <v>566</v>
      </c>
      <c r="R6" s="246" t="s">
        <v>566</v>
      </c>
      <c r="S6" s="246" t="s">
        <v>566</v>
      </c>
      <c r="T6" s="246" t="s">
        <v>566</v>
      </c>
      <c r="U6" s="246" t="s">
        <v>566</v>
      </c>
      <c r="V6" s="246" t="s">
        <v>566</v>
      </c>
      <c r="W6" s="246" t="s">
        <v>566</v>
      </c>
      <c r="X6" s="246" t="s">
        <v>566</v>
      </c>
      <c r="Y6" s="246" t="s">
        <v>566</v>
      </c>
      <c r="Z6" s="246" t="s">
        <v>566</v>
      </c>
      <c r="AA6" s="246" t="s">
        <v>566</v>
      </c>
      <c r="AB6" s="246" t="s">
        <v>566</v>
      </c>
      <c r="AC6" s="246" t="s">
        <v>566</v>
      </c>
      <c r="AD6" s="246" t="s">
        <v>566</v>
      </c>
      <c r="AE6" s="246" t="s">
        <v>566</v>
      </c>
      <c r="AF6" s="246" t="s">
        <v>566</v>
      </c>
      <c r="AG6" s="246" t="s">
        <v>566</v>
      </c>
      <c r="AH6" s="246" t="s">
        <v>566</v>
      </c>
      <c r="AI6" s="246" t="s">
        <v>566</v>
      </c>
      <c r="AJ6" s="246" t="s">
        <v>566</v>
      </c>
      <c r="AK6" s="246" t="s">
        <v>566</v>
      </c>
      <c r="AL6" s="246" t="s">
        <v>566</v>
      </c>
      <c r="AM6" s="246" t="s">
        <v>566</v>
      </c>
      <c r="AN6" s="246" t="s">
        <v>566</v>
      </c>
      <c r="AO6" s="246" t="s">
        <v>566</v>
      </c>
      <c r="AP6" s="246" t="s">
        <v>566</v>
      </c>
      <c r="AQ6" s="246" t="s">
        <v>566</v>
      </c>
      <c r="AR6" s="246" t="s">
        <v>566</v>
      </c>
      <c r="AS6" s="246" t="s">
        <v>566</v>
      </c>
      <c r="AT6" s="246" t="s">
        <v>566</v>
      </c>
      <c r="AU6" s="246" t="s">
        <v>566</v>
      </c>
      <c r="AV6" s="246" t="s">
        <v>566</v>
      </c>
      <c r="AW6" s="246" t="s">
        <v>566</v>
      </c>
      <c r="AX6" s="246" t="s">
        <v>566</v>
      </c>
      <c r="AY6" s="246" t="s">
        <v>566</v>
      </c>
      <c r="AZ6" s="246" t="s">
        <v>566</v>
      </c>
      <c r="BA6" s="246" t="s">
        <v>566</v>
      </c>
      <c r="BB6" s="246" t="s">
        <v>566</v>
      </c>
      <c r="BC6" s="246" t="s">
        <v>566</v>
      </c>
      <c r="BD6" s="246" t="s">
        <v>566</v>
      </c>
      <c r="BE6" s="246" t="s">
        <v>566</v>
      </c>
      <c r="BF6" s="246" t="s">
        <v>566</v>
      </c>
      <c r="BG6" s="246" t="s">
        <v>566</v>
      </c>
      <c r="BH6" s="246" t="s">
        <v>566</v>
      </c>
      <c r="BI6" s="246" t="s">
        <v>566</v>
      </c>
      <c r="BJ6" s="246" t="s">
        <v>566</v>
      </c>
      <c r="BK6" s="246" t="s">
        <v>566</v>
      </c>
      <c r="BL6" s="246" t="s">
        <v>566</v>
      </c>
      <c r="BM6" s="246" t="s">
        <v>566</v>
      </c>
      <c r="BN6" s="246" t="s">
        <v>566</v>
      </c>
      <c r="BO6" s="246" t="s">
        <v>566</v>
      </c>
      <c r="BP6" s="246" t="s">
        <v>566</v>
      </c>
      <c r="BQ6" s="246" t="s">
        <v>566</v>
      </c>
      <c r="BR6" s="246" t="s">
        <v>566</v>
      </c>
      <c r="BS6" s="246" t="s">
        <v>566</v>
      </c>
      <c r="BT6" s="246" t="s">
        <v>566</v>
      </c>
      <c r="BU6" s="246" t="s">
        <v>566</v>
      </c>
      <c r="BV6" s="246" t="s">
        <v>566</v>
      </c>
      <c r="BW6" s="246" t="s">
        <v>566</v>
      </c>
      <c r="BX6" s="246" t="s">
        <v>566</v>
      </c>
      <c r="BY6" s="246" t="s">
        <v>566</v>
      </c>
      <c r="BZ6" s="246" t="s">
        <v>566</v>
      </c>
      <c r="CA6" s="246" t="s">
        <v>566</v>
      </c>
      <c r="CB6" s="246" t="s">
        <v>566</v>
      </c>
      <c r="CC6" s="246" t="s">
        <v>566</v>
      </c>
      <c r="CD6" s="246" t="s">
        <v>566</v>
      </c>
      <c r="CE6" s="246" t="s">
        <v>566</v>
      </c>
      <c r="CF6" s="246" t="s">
        <v>566</v>
      </c>
      <c r="CG6" s="246" t="s">
        <v>566</v>
      </c>
      <c r="CH6" s="246" t="s">
        <v>566</v>
      </c>
      <c r="CI6" s="246" t="s">
        <v>566</v>
      </c>
      <c r="CJ6" s="246" t="s">
        <v>566</v>
      </c>
      <c r="CK6" s="246" t="s">
        <v>566</v>
      </c>
      <c r="CL6" s="246" t="s">
        <v>566</v>
      </c>
      <c r="CM6" s="246" t="s">
        <v>566</v>
      </c>
      <c r="CN6" s="246" t="s">
        <v>566</v>
      </c>
      <c r="CO6" s="246" t="s">
        <v>566</v>
      </c>
      <c r="CP6" s="246" t="s">
        <v>566</v>
      </c>
      <c r="CQ6" s="246" t="s">
        <v>566</v>
      </c>
      <c r="CR6" s="246" t="s">
        <v>566</v>
      </c>
      <c r="CS6" s="246" t="s">
        <v>566</v>
      </c>
      <c r="CT6" s="246" t="s">
        <v>566</v>
      </c>
      <c r="CU6" s="246" t="s">
        <v>566</v>
      </c>
      <c r="CV6" s="246" t="s">
        <v>566</v>
      </c>
      <c r="CW6" s="246" t="s">
        <v>566</v>
      </c>
      <c r="CX6" s="246" t="s">
        <v>566</v>
      </c>
      <c r="CY6" s="246" t="s">
        <v>566</v>
      </c>
    </row>
    <row r="7" spans="1:103" s="205" customFormat="1" ht="12" customHeight="1">
      <c r="A7" s="197" t="s">
        <v>568</v>
      </c>
      <c r="B7" s="212" t="s">
        <v>569</v>
      </c>
      <c r="C7" s="198" t="s">
        <v>393</v>
      </c>
      <c r="D7" s="276">
        <f>SUM(D8:D42)</f>
        <v>0</v>
      </c>
      <c r="E7" s="276">
        <f>SUM(E8:E42)</f>
        <v>0</v>
      </c>
      <c r="F7" s="276">
        <f>SUM(F8:F42)</f>
        <v>0</v>
      </c>
      <c r="G7" s="276">
        <f>SUM(G8:G42)</f>
        <v>0</v>
      </c>
      <c r="H7" s="276">
        <f>SUM(H8:H42)</f>
        <v>0</v>
      </c>
      <c r="I7" s="276">
        <f>SUM(I8:I42)</f>
        <v>0</v>
      </c>
      <c r="J7" s="276">
        <f>SUM(J8:J42)</f>
        <v>0</v>
      </c>
      <c r="K7" s="276">
        <f>SUM(K8:K42)</f>
        <v>0</v>
      </c>
      <c r="L7" s="276">
        <f>SUM(L8:L42)</f>
        <v>0</v>
      </c>
      <c r="M7" s="276">
        <f>SUM(M8:M42)</f>
        <v>0</v>
      </c>
      <c r="N7" s="276">
        <f>SUM(N8:N42)</f>
        <v>0</v>
      </c>
      <c r="O7" s="276">
        <f>SUM(O8:O42)</f>
        <v>0</v>
      </c>
      <c r="P7" s="276">
        <f>SUM(P8:P42)</f>
        <v>0</v>
      </c>
      <c r="Q7" s="276">
        <f>SUM(Q8:Q42)</f>
        <v>0</v>
      </c>
      <c r="R7" s="276">
        <f>SUM(R8:R42)</f>
        <v>0</v>
      </c>
      <c r="S7" s="276">
        <f>SUM(S8:S42)</f>
        <v>0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0</v>
      </c>
      <c r="Y7" s="276">
        <f>SUM(Y8:Y42)</f>
        <v>0</v>
      </c>
      <c r="Z7" s="276">
        <f>SUM(Z8:Z42)</f>
        <v>0</v>
      </c>
      <c r="AA7" s="276">
        <f>SUM(AA8:AA42)</f>
        <v>0</v>
      </c>
      <c r="AB7" s="276">
        <f>SUM(AB8:AB42)</f>
        <v>0</v>
      </c>
      <c r="AC7" s="276">
        <f>SUM(AC8:AC42)</f>
        <v>0</v>
      </c>
      <c r="AD7" s="276">
        <f>SUM(AD8:AD42)</f>
        <v>0</v>
      </c>
      <c r="AE7" s="276">
        <f>SUM(AE8:AE42)</f>
        <v>0</v>
      </c>
      <c r="AF7" s="276">
        <f>SUM(AF8:AF42)</f>
        <v>0</v>
      </c>
      <c r="AG7" s="276">
        <f>SUM(AG8:AG42)</f>
        <v>0</v>
      </c>
      <c r="AH7" s="276">
        <f>SUM(AH8:AH42)</f>
        <v>0</v>
      </c>
      <c r="AI7" s="276">
        <f>SUM(AI8:AI42)</f>
        <v>0</v>
      </c>
      <c r="AJ7" s="276">
        <f>SUM(AJ8:AJ42)</f>
        <v>0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0</v>
      </c>
      <c r="AO7" s="276">
        <f>SUM(AO8:AO42)</f>
        <v>0</v>
      </c>
      <c r="AP7" s="276">
        <f>SUM(AP8:AP42)</f>
        <v>0</v>
      </c>
      <c r="AQ7" s="276">
        <f>SUM(AQ8:AQ42)</f>
        <v>0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0</v>
      </c>
      <c r="CC7" s="276">
        <f>SUM(CC8:CC42)</f>
        <v>0</v>
      </c>
      <c r="CD7" s="276">
        <f>SUM(CD8:CD42)</f>
        <v>0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0</v>
      </c>
      <c r="CK7" s="276">
        <f>SUM(CK8:CK42)</f>
        <v>0</v>
      </c>
      <c r="CL7" s="276">
        <f>SUM(CL8:CL42)</f>
        <v>0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0</v>
      </c>
      <c r="CR7" s="276">
        <f>SUM(CR8:CR42)</f>
        <v>0</v>
      </c>
      <c r="CS7" s="276">
        <f>SUM(CS8:CS42)</f>
        <v>0</v>
      </c>
      <c r="CT7" s="276">
        <f>SUM(CT8:CT42)</f>
        <v>0</v>
      </c>
      <c r="CU7" s="276">
        <f>SUM(CU8:CU42)</f>
        <v>0</v>
      </c>
      <c r="CV7" s="276">
        <f>SUM(CV8:CV42)</f>
        <v>0</v>
      </c>
      <c r="CW7" s="276">
        <f>SUM(CW8:CW42)</f>
        <v>0</v>
      </c>
      <c r="CX7" s="276">
        <f>SUM(CX8:CX42)</f>
        <v>0</v>
      </c>
      <c r="CY7" s="276">
        <f>SUM(CY8:CY42)</f>
        <v>0</v>
      </c>
    </row>
    <row r="8" spans="1:103" s="201" customFormat="1" ht="12" customHeight="1">
      <c r="A8" s="200" t="s">
        <v>568</v>
      </c>
      <c r="B8" s="214" t="s">
        <v>570</v>
      </c>
      <c r="C8" s="200" t="s">
        <v>571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568</v>
      </c>
      <c r="B9" s="214" t="s">
        <v>573</v>
      </c>
      <c r="C9" s="200" t="s">
        <v>574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568</v>
      </c>
      <c r="B10" s="214" t="s">
        <v>575</v>
      </c>
      <c r="C10" s="200" t="s">
        <v>576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568</v>
      </c>
      <c r="B11" s="214" t="s">
        <v>577</v>
      </c>
      <c r="C11" s="200" t="s">
        <v>578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568</v>
      </c>
      <c r="B12" s="203" t="s">
        <v>579</v>
      </c>
      <c r="C12" s="202" t="s">
        <v>580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568</v>
      </c>
      <c r="B13" s="203" t="s">
        <v>581</v>
      </c>
      <c r="C13" s="202" t="s">
        <v>582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568</v>
      </c>
      <c r="B14" s="203" t="s">
        <v>583</v>
      </c>
      <c r="C14" s="202" t="s">
        <v>584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568</v>
      </c>
      <c r="B15" s="203" t="s">
        <v>585</v>
      </c>
      <c r="C15" s="202" t="s">
        <v>586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568</v>
      </c>
      <c r="B16" s="203" t="s">
        <v>587</v>
      </c>
      <c r="C16" s="202" t="s">
        <v>588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568</v>
      </c>
      <c r="B17" s="203" t="s">
        <v>589</v>
      </c>
      <c r="C17" s="202" t="s">
        <v>590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568</v>
      </c>
      <c r="B18" s="203" t="s">
        <v>591</v>
      </c>
      <c r="C18" s="202" t="s">
        <v>592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568</v>
      </c>
      <c r="B19" s="203" t="s">
        <v>593</v>
      </c>
      <c r="C19" s="202" t="s">
        <v>594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568</v>
      </c>
      <c r="B20" s="203" t="s">
        <v>595</v>
      </c>
      <c r="C20" s="202" t="s">
        <v>596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568</v>
      </c>
      <c r="B21" s="203" t="s">
        <v>597</v>
      </c>
      <c r="C21" s="202" t="s">
        <v>598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568</v>
      </c>
      <c r="B22" s="203" t="s">
        <v>599</v>
      </c>
      <c r="C22" s="202" t="s">
        <v>600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568</v>
      </c>
      <c r="B23" s="203" t="s">
        <v>601</v>
      </c>
      <c r="C23" s="202" t="s">
        <v>602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568</v>
      </c>
      <c r="B24" s="203" t="s">
        <v>603</v>
      </c>
      <c r="C24" s="202" t="s">
        <v>604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568</v>
      </c>
      <c r="B25" s="203" t="s">
        <v>605</v>
      </c>
      <c r="C25" s="202" t="s">
        <v>606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568</v>
      </c>
      <c r="B26" s="203" t="s">
        <v>607</v>
      </c>
      <c r="C26" s="202" t="s">
        <v>608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568</v>
      </c>
      <c r="B27" s="203" t="s">
        <v>609</v>
      </c>
      <c r="C27" s="202" t="s">
        <v>610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568</v>
      </c>
      <c r="B28" s="203" t="s">
        <v>611</v>
      </c>
      <c r="C28" s="202" t="s">
        <v>612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568</v>
      </c>
      <c r="B29" s="203" t="s">
        <v>613</v>
      </c>
      <c r="C29" s="202" t="s">
        <v>614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568</v>
      </c>
      <c r="B30" s="203" t="s">
        <v>615</v>
      </c>
      <c r="C30" s="202" t="s">
        <v>616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568</v>
      </c>
      <c r="B31" s="203" t="s">
        <v>617</v>
      </c>
      <c r="C31" s="202" t="s">
        <v>618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568</v>
      </c>
      <c r="B32" s="203" t="s">
        <v>619</v>
      </c>
      <c r="C32" s="202" t="s">
        <v>620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568</v>
      </c>
      <c r="B33" s="203" t="s">
        <v>621</v>
      </c>
      <c r="C33" s="202" t="s">
        <v>622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568</v>
      </c>
      <c r="B34" s="203" t="s">
        <v>623</v>
      </c>
      <c r="C34" s="202" t="s">
        <v>624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568</v>
      </c>
      <c r="B35" s="203" t="s">
        <v>625</v>
      </c>
      <c r="C35" s="202" t="s">
        <v>626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568</v>
      </c>
      <c r="B36" s="203" t="s">
        <v>627</v>
      </c>
      <c r="C36" s="202" t="s">
        <v>628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568</v>
      </c>
      <c r="B37" s="203" t="s">
        <v>629</v>
      </c>
      <c r="C37" s="202" t="s">
        <v>630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568</v>
      </c>
      <c r="B38" s="203" t="s">
        <v>631</v>
      </c>
      <c r="C38" s="202" t="s">
        <v>632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568</v>
      </c>
      <c r="B39" s="203" t="s">
        <v>633</v>
      </c>
      <c r="C39" s="202" t="s">
        <v>634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568</v>
      </c>
      <c r="B40" s="203" t="s">
        <v>635</v>
      </c>
      <c r="C40" s="202" t="s">
        <v>636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568</v>
      </c>
      <c r="B41" s="203" t="s">
        <v>637</v>
      </c>
      <c r="C41" s="202" t="s">
        <v>638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568</v>
      </c>
      <c r="B42" s="203" t="s">
        <v>639</v>
      </c>
      <c r="C42" s="202" t="s">
        <v>640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670</v>
      </c>
      <c r="D2" s="129" t="s">
        <v>189</v>
      </c>
      <c r="E2" s="393" t="s">
        <v>671</v>
      </c>
      <c r="F2" s="38"/>
      <c r="N2" s="1" t="str">
        <f>LEFT(D2,2)</f>
        <v>06</v>
      </c>
      <c r="O2" s="1" t="str">
        <f>IF(N2&gt;0,VLOOKUP(N2,$AD$6:$AE$52,2,FALSE),"-")</f>
        <v>山形県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672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673</v>
      </c>
      <c r="M5" s="348" t="s">
        <v>674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1182424</v>
      </c>
      <c r="F6" s="57"/>
      <c r="H6" s="344"/>
      <c r="I6" s="345"/>
      <c r="J6" s="345"/>
      <c r="K6" s="345"/>
      <c r="L6" s="347"/>
      <c r="M6" s="394" t="s">
        <v>675</v>
      </c>
      <c r="N6" s="2" t="s">
        <v>676</v>
      </c>
      <c r="O6" s="3" t="s">
        <v>677</v>
      </c>
      <c r="V6" s="36" t="s">
        <v>150</v>
      </c>
      <c r="W6" s="186" t="s">
        <v>678</v>
      </c>
      <c r="X6" s="186" t="s">
        <v>35</v>
      </c>
      <c r="Y6" s="36">
        <f ca="1">IF(Y$2=0,INDIRECT(W6&amp;"!"&amp;X6&amp;$AB$2),0)</f>
        <v>1182424</v>
      </c>
      <c r="Z6" s="36"/>
      <c r="AA6" s="36">
        <f>+'ごみ処理概要'!B6</f>
        <v>0</v>
      </c>
      <c r="AB6" s="36">
        <v>6</v>
      </c>
      <c r="AD6" s="188" t="s">
        <v>679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680</v>
      </c>
      <c r="I7" s="352" t="s">
        <v>681</v>
      </c>
      <c r="J7" s="4" t="s">
        <v>682</v>
      </c>
      <c r="K7" s="5"/>
      <c r="L7" s="135">
        <f>Y42</f>
        <v>306201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678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06000</v>
      </c>
      <c r="AB7" s="36">
        <v>7</v>
      </c>
      <c r="AD7" s="188" t="s">
        <v>683</v>
      </c>
      <c r="AE7" s="36" t="s">
        <v>47</v>
      </c>
    </row>
    <row r="8" spans="2:31" ht="15" customHeight="1" thickBot="1">
      <c r="B8" s="347" t="s">
        <v>684</v>
      </c>
      <c r="C8" s="354"/>
      <c r="D8" s="354"/>
      <c r="E8" s="131">
        <f>SUM(E6:E7)</f>
        <v>1182424</v>
      </c>
      <c r="F8" s="57"/>
      <c r="H8" s="351"/>
      <c r="I8" s="353"/>
      <c r="J8" s="361" t="s">
        <v>685</v>
      </c>
      <c r="K8" s="42" t="s">
        <v>662</v>
      </c>
      <c r="L8" s="130">
        <f>Y43</f>
        <v>5302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678</v>
      </c>
      <c r="X8" s="186" t="s">
        <v>39</v>
      </c>
      <c r="Y8" s="36">
        <f ca="1">IF(Y$2=0,INDIRECT(W8&amp;"!"&amp;X8&amp;$AB$2),0)</f>
        <v>6862</v>
      </c>
      <c r="Z8" s="36"/>
      <c r="AA8" s="188" t="str">
        <f>+'ごみ処理概要'!B8</f>
        <v>06201</v>
      </c>
      <c r="AB8" s="36">
        <v>8</v>
      </c>
      <c r="AD8" s="188" t="s">
        <v>686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6862</v>
      </c>
      <c r="F9" s="57"/>
      <c r="H9" s="351"/>
      <c r="I9" s="353"/>
      <c r="J9" s="362"/>
      <c r="K9" s="43" t="s">
        <v>169</v>
      </c>
      <c r="L9" s="41">
        <f>Y44</f>
        <v>70</v>
      </c>
      <c r="M9" s="142" t="s">
        <v>14</v>
      </c>
      <c r="N9" s="143" t="s">
        <v>14</v>
      </c>
      <c r="O9" s="144" t="s">
        <v>14</v>
      </c>
      <c r="V9" s="36" t="s">
        <v>291</v>
      </c>
      <c r="W9" s="186" t="s">
        <v>687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06202</v>
      </c>
      <c r="AB9" s="36">
        <v>9</v>
      </c>
      <c r="AD9" s="188" t="s">
        <v>688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293</v>
      </c>
      <c r="W10" s="186" t="s">
        <v>687</v>
      </c>
      <c r="X10" s="186" t="s">
        <v>41</v>
      </c>
      <c r="Y10" s="36">
        <f ca="1">IF(Y$2=0,INDIRECT(W10&amp;"!"&amp;X10&amp;$AB$2),0)</f>
        <v>205387</v>
      </c>
      <c r="Z10" s="36"/>
      <c r="AA10" s="188" t="str">
        <f>+'ごみ処理概要'!B10</f>
        <v>06203</v>
      </c>
      <c r="AB10" s="36">
        <v>10</v>
      </c>
      <c r="AD10" s="188" t="s">
        <v>689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690</v>
      </c>
      <c r="F11" s="35" t="s">
        <v>691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295</v>
      </c>
      <c r="W11" s="186" t="s">
        <v>687</v>
      </c>
      <c r="X11" s="186" t="s">
        <v>45</v>
      </c>
      <c r="Y11" s="36">
        <f ca="1">IF(Y$2=0,INDIRECT(W11&amp;"!"&amp;X11&amp;$AB$2),0)</f>
        <v>11920</v>
      </c>
      <c r="Z11" s="36"/>
      <c r="AA11" s="188" t="str">
        <f>+'ごみ処理概要'!B11</f>
        <v>06204</v>
      </c>
      <c r="AB11" s="36">
        <v>11</v>
      </c>
      <c r="AD11" s="188" t="s">
        <v>692</v>
      </c>
      <c r="AE11" s="36" t="s">
        <v>51</v>
      </c>
    </row>
    <row r="12" spans="2:31" ht="15" customHeight="1">
      <c r="B12" s="369" t="s">
        <v>693</v>
      </c>
      <c r="C12" s="372" t="s">
        <v>694</v>
      </c>
      <c r="D12" s="9" t="s">
        <v>291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297</v>
      </c>
      <c r="W12" s="186" t="s">
        <v>687</v>
      </c>
      <c r="X12" s="186" t="s">
        <v>695</v>
      </c>
      <c r="Y12" s="36">
        <f ca="1">IF(Y$2=0,INDIRECT(W12&amp;"!"&amp;X12&amp;$AB$2),0)</f>
        <v>24128</v>
      </c>
      <c r="Z12" s="36"/>
      <c r="AA12" s="188" t="str">
        <f>+'ごみ処理概要'!B12</f>
        <v>06205</v>
      </c>
      <c r="AB12" s="36">
        <v>12</v>
      </c>
      <c r="AD12" s="188" t="s">
        <v>696</v>
      </c>
      <c r="AE12" s="36" t="s">
        <v>52</v>
      </c>
    </row>
    <row r="13" spans="2:31" ht="15" customHeight="1">
      <c r="B13" s="370"/>
      <c r="C13" s="373"/>
      <c r="D13" s="10" t="s">
        <v>293</v>
      </c>
      <c r="E13" s="41">
        <f>Y18</f>
        <v>205387</v>
      </c>
      <c r="F13" s="41">
        <f>Y30</f>
        <v>75578</v>
      </c>
      <c r="H13" s="351"/>
      <c r="I13" s="353"/>
      <c r="J13" s="362"/>
      <c r="K13" s="46" t="s">
        <v>177</v>
      </c>
      <c r="L13" s="41">
        <f>Y48</f>
        <v>1916</v>
      </c>
      <c r="M13" s="142" t="s">
        <v>14</v>
      </c>
      <c r="N13" s="143" t="s">
        <v>14</v>
      </c>
      <c r="O13" s="144" t="s">
        <v>14</v>
      </c>
      <c r="V13" s="36" t="s">
        <v>398</v>
      </c>
      <c r="W13" s="186" t="s">
        <v>687</v>
      </c>
      <c r="X13" s="186" t="s">
        <v>697</v>
      </c>
      <c r="Y13" s="36">
        <f ca="1">IF(Y$2=0,INDIRECT(W13&amp;"!"&amp;X13&amp;$AB$2),0)</f>
        <v>584</v>
      </c>
      <c r="Z13" s="36"/>
      <c r="AA13" s="188" t="str">
        <f>+'ごみ処理概要'!B13</f>
        <v>06206</v>
      </c>
      <c r="AB13" s="36">
        <v>13</v>
      </c>
      <c r="AD13" s="188" t="s">
        <v>698</v>
      </c>
      <c r="AE13" s="36" t="s">
        <v>53</v>
      </c>
    </row>
    <row r="14" spans="2:31" ht="15" customHeight="1" thickBot="1">
      <c r="B14" s="370"/>
      <c r="C14" s="373"/>
      <c r="D14" s="10" t="s">
        <v>295</v>
      </c>
      <c r="E14" s="41">
        <f>Y19</f>
        <v>11920</v>
      </c>
      <c r="F14" s="41">
        <f>Y31</f>
        <v>626</v>
      </c>
      <c r="H14" s="351"/>
      <c r="I14" s="353"/>
      <c r="J14" s="363"/>
      <c r="K14" s="47" t="s">
        <v>699</v>
      </c>
      <c r="L14" s="131">
        <f>Y49</f>
        <v>1</v>
      </c>
      <c r="M14" s="145" t="s">
        <v>14</v>
      </c>
      <c r="N14" s="146" t="s">
        <v>14</v>
      </c>
      <c r="O14" s="147" t="s">
        <v>14</v>
      </c>
      <c r="V14" s="36" t="s">
        <v>300</v>
      </c>
      <c r="W14" s="186" t="s">
        <v>687</v>
      </c>
      <c r="X14" s="186" t="s">
        <v>700</v>
      </c>
      <c r="Y14" s="36">
        <f ca="1">IF(Y$2=0,INDIRECT(W14&amp;"!"&amp;X14&amp;$AB$2),0)</f>
        <v>1605</v>
      </c>
      <c r="Z14" s="36"/>
      <c r="AA14" s="188" t="str">
        <f>+'ごみ処理概要'!B14</f>
        <v>06207</v>
      </c>
      <c r="AB14" s="36">
        <v>14</v>
      </c>
      <c r="AD14" s="188" t="s">
        <v>701</v>
      </c>
      <c r="AE14" s="36" t="s">
        <v>54</v>
      </c>
    </row>
    <row r="15" spans="2:31" ht="15" customHeight="1" thickBot="1">
      <c r="B15" s="370"/>
      <c r="C15" s="373"/>
      <c r="D15" s="10" t="s">
        <v>297</v>
      </c>
      <c r="E15" s="41">
        <f>Y20</f>
        <v>24128</v>
      </c>
      <c r="F15" s="41">
        <f>Y32</f>
        <v>1663</v>
      </c>
      <c r="H15" s="351"/>
      <c r="I15" s="11"/>
      <c r="J15" s="12" t="s">
        <v>702</v>
      </c>
      <c r="K15" s="13"/>
      <c r="L15" s="148">
        <f>SUM(L7:L14)</f>
        <v>313490</v>
      </c>
      <c r="M15" s="149" t="s">
        <v>14</v>
      </c>
      <c r="N15" s="150">
        <f>Y59</f>
        <v>33599</v>
      </c>
      <c r="O15" s="151">
        <f>Y67</f>
        <v>1795</v>
      </c>
      <c r="V15" s="36" t="s">
        <v>391</v>
      </c>
      <c r="W15" s="186" t="s">
        <v>687</v>
      </c>
      <c r="X15" s="186" t="s">
        <v>703</v>
      </c>
      <c r="Y15" s="36">
        <f ca="1">IF(Y$2=0,INDIRECT(W15&amp;"!"&amp;X15&amp;$AB$2),0)</f>
        <v>35571</v>
      </c>
      <c r="Z15" s="36"/>
      <c r="AA15" s="188" t="str">
        <f>+'ごみ処理概要'!B15</f>
        <v>06208</v>
      </c>
      <c r="AB15" s="36">
        <v>15</v>
      </c>
      <c r="AD15" s="188" t="s">
        <v>704</v>
      </c>
      <c r="AE15" s="36" t="s">
        <v>55</v>
      </c>
    </row>
    <row r="16" spans="2:31" ht="15" customHeight="1">
      <c r="B16" s="370"/>
      <c r="C16" s="373"/>
      <c r="D16" s="10" t="s">
        <v>398</v>
      </c>
      <c r="E16" s="41">
        <f>Y21</f>
        <v>584</v>
      </c>
      <c r="F16" s="41">
        <f>Y33</f>
        <v>19</v>
      </c>
      <c r="H16" s="351"/>
      <c r="I16" s="352" t="s">
        <v>705</v>
      </c>
      <c r="J16" s="15" t="s">
        <v>662</v>
      </c>
      <c r="K16" s="16"/>
      <c r="L16" s="152">
        <f>Y50</f>
        <v>14470</v>
      </c>
      <c r="M16" s="153">
        <f>L8</f>
        <v>5302</v>
      </c>
      <c r="N16" s="154">
        <f>Y60</f>
        <v>6269</v>
      </c>
      <c r="O16" s="155">
        <f>Y68</f>
        <v>2899</v>
      </c>
      <c r="V16" s="36" t="s">
        <v>156</v>
      </c>
      <c r="W16" s="186" t="s">
        <v>678</v>
      </c>
      <c r="X16" s="186" t="s">
        <v>41</v>
      </c>
      <c r="Y16" s="36">
        <f ca="1">IF(Y$2=0,INDIRECT(W16&amp;"!"&amp;X16&amp;$AB$2),0)</f>
        <v>34919</v>
      </c>
      <c r="Z16" s="36"/>
      <c r="AA16" s="188" t="str">
        <f>+'ごみ処理概要'!B16</f>
        <v>06209</v>
      </c>
      <c r="AB16" s="36">
        <v>16</v>
      </c>
      <c r="AD16" s="188" t="s">
        <v>706</v>
      </c>
      <c r="AE16" s="36" t="s">
        <v>56</v>
      </c>
    </row>
    <row r="17" spans="2:31" ht="15" customHeight="1">
      <c r="B17" s="370"/>
      <c r="C17" s="373"/>
      <c r="D17" s="10" t="s">
        <v>300</v>
      </c>
      <c r="E17" s="41">
        <f>Y22</f>
        <v>1605</v>
      </c>
      <c r="F17" s="41">
        <f>Y34</f>
        <v>198</v>
      </c>
      <c r="H17" s="351"/>
      <c r="I17" s="353"/>
      <c r="J17" s="17" t="s">
        <v>169</v>
      </c>
      <c r="K17" s="18"/>
      <c r="L17" s="41">
        <f>Y51</f>
        <v>4522</v>
      </c>
      <c r="M17" s="156">
        <f>L9</f>
        <v>70</v>
      </c>
      <c r="N17" s="157">
        <f>Y61</f>
        <v>0</v>
      </c>
      <c r="O17" s="158">
        <f>Y69</f>
        <v>4452</v>
      </c>
      <c r="V17" s="36" t="s">
        <v>707</v>
      </c>
      <c r="W17" s="186" t="s">
        <v>687</v>
      </c>
      <c r="X17" s="186" t="s">
        <v>708</v>
      </c>
      <c r="Y17" s="36">
        <f ca="1">IF(Y$2=0,INDIRECT(W17&amp;"!"&amp;X17&amp;$AB$2),0)</f>
        <v>0</v>
      </c>
      <c r="Z17" s="36"/>
      <c r="AA17" s="188" t="str">
        <f>+'ごみ処理概要'!B17</f>
        <v>06210</v>
      </c>
      <c r="AB17" s="36">
        <v>17</v>
      </c>
      <c r="AD17" s="188" t="s">
        <v>709</v>
      </c>
      <c r="AE17" s="36" t="s">
        <v>57</v>
      </c>
    </row>
    <row r="18" spans="2:31" ht="15" customHeight="1">
      <c r="B18" s="370"/>
      <c r="C18" s="374"/>
      <c r="D18" s="60" t="s">
        <v>702</v>
      </c>
      <c r="E18" s="132">
        <f>SUM(E12:E17)</f>
        <v>243624</v>
      </c>
      <c r="F18" s="132">
        <f>SUM(F12:F17)</f>
        <v>78084</v>
      </c>
      <c r="H18" s="351"/>
      <c r="I18" s="353"/>
      <c r="J18" s="19" t="s">
        <v>171</v>
      </c>
      <c r="K18" s="16"/>
      <c r="L18" s="41">
        <f>Y52</f>
        <v>28</v>
      </c>
      <c r="M18" s="156">
        <f>L10</f>
        <v>0</v>
      </c>
      <c r="N18" s="157">
        <f>Y62</f>
        <v>0</v>
      </c>
      <c r="O18" s="158">
        <f>Y70</f>
        <v>28</v>
      </c>
      <c r="V18" s="36" t="s">
        <v>710</v>
      </c>
      <c r="W18" s="186" t="s">
        <v>687</v>
      </c>
      <c r="X18" s="186" t="s">
        <v>711</v>
      </c>
      <c r="Y18" s="36">
        <f ca="1">IF(Y$2=0,INDIRECT(W18&amp;"!"&amp;X18&amp;$AB$2),0)</f>
        <v>205387</v>
      </c>
      <c r="Z18" s="36"/>
      <c r="AA18" s="188" t="str">
        <f>+'ごみ処理概要'!B18</f>
        <v>06211</v>
      </c>
      <c r="AB18" s="36">
        <v>18</v>
      </c>
      <c r="AD18" s="188" t="s">
        <v>712</v>
      </c>
      <c r="AE18" s="36" t="s">
        <v>58</v>
      </c>
    </row>
    <row r="19" spans="2:31" ht="15" customHeight="1">
      <c r="B19" s="370"/>
      <c r="C19" s="366" t="s">
        <v>713</v>
      </c>
      <c r="D19" s="10" t="s">
        <v>291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714</v>
      </c>
      <c r="W19" s="186" t="s">
        <v>687</v>
      </c>
      <c r="X19" s="186" t="s">
        <v>715</v>
      </c>
      <c r="Y19" s="36">
        <f ca="1">IF(Y$2=0,INDIRECT(W19&amp;"!"&amp;X19&amp;$AB$2),0)</f>
        <v>11920</v>
      </c>
      <c r="Z19" s="36"/>
      <c r="AA19" s="188" t="str">
        <f>+'ごみ処理概要'!B19</f>
        <v>06212</v>
      </c>
      <c r="AB19" s="36">
        <v>19</v>
      </c>
      <c r="AD19" s="188" t="s">
        <v>716</v>
      </c>
      <c r="AE19" s="36" t="s">
        <v>59</v>
      </c>
    </row>
    <row r="20" spans="2:31" ht="15" customHeight="1">
      <c r="B20" s="370"/>
      <c r="C20" s="367"/>
      <c r="D20" s="10" t="s">
        <v>293</v>
      </c>
      <c r="E20" s="133">
        <f>Y24</f>
        <v>4782</v>
      </c>
      <c r="F20" s="41">
        <f>Y36</f>
        <v>20429</v>
      </c>
      <c r="H20" s="351"/>
      <c r="I20" s="353"/>
      <c r="J20" s="17" t="s">
        <v>175</v>
      </c>
      <c r="K20" s="18"/>
      <c r="L20" s="41">
        <f>Y54</f>
        <v>27</v>
      </c>
      <c r="M20" s="156">
        <f>L12</f>
        <v>0</v>
      </c>
      <c r="N20" s="157">
        <f>Y64</f>
        <v>0</v>
      </c>
      <c r="O20" s="158">
        <f>Y72</f>
        <v>32</v>
      </c>
      <c r="V20" s="36" t="s">
        <v>717</v>
      </c>
      <c r="W20" s="186" t="s">
        <v>687</v>
      </c>
      <c r="X20" s="186" t="s">
        <v>718</v>
      </c>
      <c r="Y20" s="36">
        <f ca="1">IF(Y$2=0,INDIRECT(W20&amp;"!"&amp;X20&amp;$AB$2),0)</f>
        <v>24128</v>
      </c>
      <c r="Z20" s="36"/>
      <c r="AA20" s="188" t="str">
        <f>+'ごみ処理概要'!B20</f>
        <v>06213</v>
      </c>
      <c r="AB20" s="36">
        <v>20</v>
      </c>
      <c r="AD20" s="188" t="s">
        <v>719</v>
      </c>
      <c r="AE20" s="36" t="s">
        <v>60</v>
      </c>
    </row>
    <row r="21" spans="2:31" ht="15" customHeight="1">
      <c r="B21" s="370"/>
      <c r="C21" s="367"/>
      <c r="D21" s="10" t="s">
        <v>295</v>
      </c>
      <c r="E21" s="133">
        <f>Y25</f>
        <v>917</v>
      </c>
      <c r="F21" s="41">
        <f>Y37</f>
        <v>2794</v>
      </c>
      <c r="H21" s="351"/>
      <c r="I21" s="353"/>
      <c r="J21" s="17" t="s">
        <v>177</v>
      </c>
      <c r="K21" s="18"/>
      <c r="L21" s="41">
        <f>Y55</f>
        <v>20266</v>
      </c>
      <c r="M21" s="156">
        <f>L13</f>
        <v>1916</v>
      </c>
      <c r="N21" s="157">
        <f>Y65</f>
        <v>4130</v>
      </c>
      <c r="O21" s="158">
        <f>Y73</f>
        <v>14220</v>
      </c>
      <c r="V21" s="36" t="s">
        <v>720</v>
      </c>
      <c r="W21" s="186" t="s">
        <v>687</v>
      </c>
      <c r="X21" s="186" t="s">
        <v>721</v>
      </c>
      <c r="Y21" s="36">
        <f ca="1">IF(Y$2=0,INDIRECT(W21&amp;"!"&amp;X21&amp;$AB$2),0)</f>
        <v>584</v>
      </c>
      <c r="Z21" s="36"/>
      <c r="AA21" s="188" t="str">
        <f>+'ごみ処理概要'!B21</f>
        <v>06301</v>
      </c>
      <c r="AB21" s="36">
        <v>21</v>
      </c>
      <c r="AD21" s="188" t="s">
        <v>722</v>
      </c>
      <c r="AE21" s="36" t="s">
        <v>61</v>
      </c>
    </row>
    <row r="22" spans="2:31" ht="15" customHeight="1" thickBot="1">
      <c r="B22" s="370"/>
      <c r="C22" s="367"/>
      <c r="D22" s="10" t="s">
        <v>297</v>
      </c>
      <c r="E22" s="133">
        <f>Y26</f>
        <v>348</v>
      </c>
      <c r="F22" s="41">
        <f>Y38</f>
        <v>3259</v>
      </c>
      <c r="H22" s="351"/>
      <c r="I22" s="353"/>
      <c r="J22" s="20" t="s">
        <v>699</v>
      </c>
      <c r="K22" s="21"/>
      <c r="L22" s="131">
        <f>Y56</f>
        <v>843</v>
      </c>
      <c r="M22" s="159">
        <f>L14</f>
        <v>1</v>
      </c>
      <c r="N22" s="160">
        <f>Y66</f>
        <v>842</v>
      </c>
      <c r="O22" s="147" t="s">
        <v>14</v>
      </c>
      <c r="V22" s="36" t="s">
        <v>723</v>
      </c>
      <c r="W22" s="186" t="s">
        <v>687</v>
      </c>
      <c r="X22" s="186" t="s">
        <v>724</v>
      </c>
      <c r="Y22" s="36">
        <f ca="1">IF(Y$2=0,INDIRECT(W22&amp;"!"&amp;X22&amp;$AB$2),0)</f>
        <v>1605</v>
      </c>
      <c r="Z22" s="36"/>
      <c r="AA22" s="188" t="str">
        <f>+'ごみ処理概要'!B22</f>
        <v>06302</v>
      </c>
      <c r="AB22" s="36">
        <v>22</v>
      </c>
      <c r="AD22" s="188" t="s">
        <v>725</v>
      </c>
      <c r="AE22" s="36" t="s">
        <v>62</v>
      </c>
    </row>
    <row r="23" spans="2:31" ht="15" customHeight="1" thickBot="1">
      <c r="B23" s="370"/>
      <c r="C23" s="367"/>
      <c r="D23" s="10" t="s">
        <v>398</v>
      </c>
      <c r="E23" s="133">
        <f>Y27</f>
        <v>0</v>
      </c>
      <c r="F23" s="41">
        <f>Y39</f>
        <v>266</v>
      </c>
      <c r="H23" s="351"/>
      <c r="I23" s="11"/>
      <c r="J23" s="22" t="s">
        <v>702</v>
      </c>
      <c r="K23" s="23"/>
      <c r="L23" s="161">
        <f>SUM(L16:L22)</f>
        <v>40156</v>
      </c>
      <c r="M23" s="162">
        <f>SUM(M16:M22)</f>
        <v>7289</v>
      </c>
      <c r="N23" s="163">
        <f>SUM(N16:N22)</f>
        <v>11241</v>
      </c>
      <c r="O23" s="164">
        <f>SUM(O16:O21)</f>
        <v>21631</v>
      </c>
      <c r="V23" s="36" t="s">
        <v>726</v>
      </c>
      <c r="W23" s="186" t="s">
        <v>687</v>
      </c>
      <c r="X23" s="186" t="s">
        <v>727</v>
      </c>
      <c r="Y23" s="36">
        <f ca="1">IF(Y$2=0,INDIRECT(W23&amp;"!"&amp;X23&amp;$AB$2),0)</f>
        <v>0</v>
      </c>
      <c r="Z23" s="36"/>
      <c r="AA23" s="188" t="str">
        <f>+'ごみ処理概要'!B23</f>
        <v>06321</v>
      </c>
      <c r="AB23" s="36">
        <v>23</v>
      </c>
      <c r="AD23" s="188" t="s">
        <v>728</v>
      </c>
      <c r="AE23" s="36" t="s">
        <v>63</v>
      </c>
    </row>
    <row r="24" spans="2:31" ht="15" customHeight="1" thickBot="1">
      <c r="B24" s="370"/>
      <c r="C24" s="367"/>
      <c r="D24" s="10" t="s">
        <v>300</v>
      </c>
      <c r="E24" s="133">
        <f>Y28</f>
        <v>1068</v>
      </c>
      <c r="F24" s="41">
        <f>Y40</f>
        <v>1708</v>
      </c>
      <c r="H24" s="24"/>
      <c r="I24" s="294" t="s">
        <v>729</v>
      </c>
      <c r="J24" s="22"/>
      <c r="K24" s="22"/>
      <c r="L24" s="135">
        <f>SUM(L7,L23)</f>
        <v>346357</v>
      </c>
      <c r="M24" s="165">
        <f>M23</f>
        <v>7289</v>
      </c>
      <c r="N24" s="166">
        <f>SUM(N15,N23)</f>
        <v>44840</v>
      </c>
      <c r="O24" s="167">
        <f>SUM(O15,O23)</f>
        <v>23426</v>
      </c>
      <c r="V24" s="36" t="s">
        <v>730</v>
      </c>
      <c r="W24" s="186" t="s">
        <v>687</v>
      </c>
      <c r="X24" s="186" t="s">
        <v>731</v>
      </c>
      <c r="Y24" s="36">
        <f ca="1">IF(Y$2=0,INDIRECT(W24&amp;"!"&amp;X24&amp;$AB$2),0)</f>
        <v>4782</v>
      </c>
      <c r="Z24" s="36"/>
      <c r="AA24" s="188" t="str">
        <f>+'ごみ処理概要'!B24</f>
        <v>06322</v>
      </c>
      <c r="AB24" s="36">
        <v>24</v>
      </c>
      <c r="AD24" s="188" t="s">
        <v>732</v>
      </c>
      <c r="AE24" s="36" t="s">
        <v>64</v>
      </c>
    </row>
    <row r="25" spans="2:31" ht="15" customHeight="1">
      <c r="B25" s="370"/>
      <c r="C25" s="368"/>
      <c r="D25" s="14" t="s">
        <v>702</v>
      </c>
      <c r="E25" s="134">
        <f>SUM(E19:E24)</f>
        <v>7115</v>
      </c>
      <c r="F25" s="41">
        <f>SUM(F19:F24)</f>
        <v>28456</v>
      </c>
      <c r="H25" s="25" t="s">
        <v>658</v>
      </c>
      <c r="I25" s="26"/>
      <c r="J25" s="26"/>
      <c r="K25" s="27"/>
      <c r="L25" s="152">
        <f>Y57</f>
        <v>8110</v>
      </c>
      <c r="M25" s="168" t="s">
        <v>14</v>
      </c>
      <c r="N25" s="169" t="s">
        <v>14</v>
      </c>
      <c r="O25" s="155">
        <f>L25</f>
        <v>8110</v>
      </c>
      <c r="V25" s="36" t="s">
        <v>733</v>
      </c>
      <c r="W25" s="186" t="s">
        <v>687</v>
      </c>
      <c r="X25" s="186" t="s">
        <v>734</v>
      </c>
      <c r="Y25" s="36">
        <f ca="1">IF(Y$2=0,INDIRECT(W25&amp;"!"&amp;X25&amp;$AB$2),0)</f>
        <v>917</v>
      </c>
      <c r="Z25" s="36"/>
      <c r="AA25" s="188" t="str">
        <f>+'ごみ処理概要'!B25</f>
        <v>06323</v>
      </c>
      <c r="AB25" s="36">
        <v>25</v>
      </c>
      <c r="AD25" s="188" t="s">
        <v>735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250739</v>
      </c>
      <c r="F26" s="131">
        <f>F18+F25</f>
        <v>106540</v>
      </c>
      <c r="H26" s="28" t="s">
        <v>656</v>
      </c>
      <c r="I26" s="29"/>
      <c r="J26" s="29"/>
      <c r="K26" s="30"/>
      <c r="L26" s="132">
        <f>Y58</f>
        <v>2807</v>
      </c>
      <c r="M26" s="170" t="s">
        <v>14</v>
      </c>
      <c r="N26" s="171">
        <f>L26</f>
        <v>2807</v>
      </c>
      <c r="O26" s="172" t="s">
        <v>14</v>
      </c>
      <c r="V26" s="36" t="s">
        <v>736</v>
      </c>
      <c r="W26" s="186" t="s">
        <v>687</v>
      </c>
      <c r="X26" s="186" t="s">
        <v>737</v>
      </c>
      <c r="Y26" s="36">
        <f ca="1">IF(Y$2=0,INDIRECT(W26&amp;"!"&amp;X26&amp;$AB$2),0)</f>
        <v>348</v>
      </c>
      <c r="Z26" s="36"/>
      <c r="AA26" s="188" t="str">
        <f>+'ごみ処理概要'!B26</f>
        <v>06324</v>
      </c>
      <c r="AB26" s="36">
        <v>26</v>
      </c>
      <c r="AD26" s="188" t="s">
        <v>738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357274</v>
      </c>
      <c r="M27" s="174">
        <f>SUM(M24:M26)</f>
        <v>7289</v>
      </c>
      <c r="N27" s="175">
        <f>SUM(N24:N26)</f>
        <v>47647</v>
      </c>
      <c r="O27" s="176">
        <f>SUM(O24:O26)</f>
        <v>31536</v>
      </c>
      <c r="V27" s="36" t="s">
        <v>739</v>
      </c>
      <c r="W27" s="186" t="s">
        <v>687</v>
      </c>
      <c r="X27" s="186" t="s">
        <v>740</v>
      </c>
      <c r="Y27" s="36">
        <f ca="1">IF(Y$2=0,INDIRECT(W27&amp;"!"&amp;X27&amp;$AB$2),0)</f>
        <v>0</v>
      </c>
      <c r="Z27" s="36"/>
      <c r="AA27" s="188" t="str">
        <f>+'ごみ処理概要'!B27</f>
        <v>06341</v>
      </c>
      <c r="AB27" s="36">
        <v>27</v>
      </c>
      <c r="AD27" s="188" t="s">
        <v>741</v>
      </c>
      <c r="AE27" s="36" t="s">
        <v>67</v>
      </c>
    </row>
    <row r="28" spans="6:31" ht="15" customHeight="1" thickBot="1">
      <c r="F28" s="5"/>
      <c r="H28" s="31" t="s">
        <v>742</v>
      </c>
      <c r="I28" s="31"/>
      <c r="J28" s="31"/>
      <c r="K28" s="31"/>
      <c r="V28" s="36" t="s">
        <v>743</v>
      </c>
      <c r="W28" s="186" t="s">
        <v>687</v>
      </c>
      <c r="X28" s="186" t="s">
        <v>744</v>
      </c>
      <c r="Y28" s="36">
        <f ca="1">IF(Y$2=0,INDIRECT(W28&amp;"!"&amp;X28&amp;$AB$2),0)</f>
        <v>1068</v>
      </c>
      <c r="Z28" s="36"/>
      <c r="AA28" s="188" t="str">
        <f>+'ごみ処理概要'!B28</f>
        <v>06361</v>
      </c>
      <c r="AB28" s="36">
        <v>28</v>
      </c>
      <c r="AD28" s="188" t="s">
        <v>745</v>
      </c>
      <c r="AE28" s="36" t="s">
        <v>68</v>
      </c>
    </row>
    <row r="29" spans="2:31" ht="15" customHeight="1">
      <c r="B29" s="62"/>
      <c r="C29" s="395" t="s">
        <v>266</v>
      </c>
      <c r="D29" s="7"/>
      <c r="E29" s="130">
        <f>E26</f>
        <v>250739</v>
      </c>
      <c r="F29" s="65"/>
      <c r="L29" s="66"/>
      <c r="M29" s="6" t="s">
        <v>658</v>
      </c>
      <c r="N29" s="6" t="s">
        <v>746</v>
      </c>
      <c r="O29" s="7" t="s">
        <v>156</v>
      </c>
      <c r="V29" s="36" t="s">
        <v>747</v>
      </c>
      <c r="W29" s="186" t="s">
        <v>687</v>
      </c>
      <c r="X29" s="186" t="s">
        <v>748</v>
      </c>
      <c r="Y29" s="36">
        <f ca="1">IF(Y$2=0,INDIRECT(W29&amp;"!"&amp;X29&amp;$AB$2),0)</f>
        <v>0</v>
      </c>
      <c r="Z29" s="36"/>
      <c r="AA29" s="188" t="str">
        <f>+'ごみ処理概要'!B29</f>
        <v>06362</v>
      </c>
      <c r="AB29" s="36">
        <v>29</v>
      </c>
      <c r="AD29" s="188" t="s">
        <v>749</v>
      </c>
      <c r="AE29" s="36" t="s">
        <v>69</v>
      </c>
    </row>
    <row r="30" spans="2:31" ht="15" customHeight="1">
      <c r="B30" s="63"/>
      <c r="C30" s="61" t="s">
        <v>268</v>
      </c>
      <c r="D30" s="8"/>
      <c r="E30" s="41">
        <f>F26</f>
        <v>106540</v>
      </c>
      <c r="F30" s="65"/>
      <c r="L30" s="67" t="s">
        <v>750</v>
      </c>
      <c r="M30" s="157">
        <f>Y74</f>
        <v>4405</v>
      </c>
      <c r="N30" s="157">
        <f>Y93</f>
        <v>756</v>
      </c>
      <c r="O30" s="158">
        <f>Y113</f>
        <v>30923</v>
      </c>
      <c r="V30" s="36" t="s">
        <v>751</v>
      </c>
      <c r="W30" s="186" t="s">
        <v>687</v>
      </c>
      <c r="X30" s="186" t="s">
        <v>752</v>
      </c>
      <c r="Y30" s="36">
        <f ca="1">IF(Y$2=0,INDIRECT(W30&amp;"!"&amp;X30&amp;$AB$2),0)</f>
        <v>75578</v>
      </c>
      <c r="Z30" s="36"/>
      <c r="AA30" s="188" t="str">
        <f>+'ごみ処理概要'!B30</f>
        <v>06363</v>
      </c>
      <c r="AB30" s="36">
        <v>30</v>
      </c>
      <c r="AD30" s="188" t="s">
        <v>753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34919</v>
      </c>
      <c r="F31" s="65"/>
      <c r="L31" s="67" t="s">
        <v>426</v>
      </c>
      <c r="M31" s="157">
        <f>Y75</f>
        <v>25</v>
      </c>
      <c r="N31" s="157">
        <f>Y94</f>
        <v>2</v>
      </c>
      <c r="O31" s="158">
        <f>Y114</f>
        <v>53</v>
      </c>
      <c r="V31" s="36" t="s">
        <v>754</v>
      </c>
      <c r="W31" s="186" t="s">
        <v>687</v>
      </c>
      <c r="X31" s="186" t="s">
        <v>755</v>
      </c>
      <c r="Y31" s="36">
        <f ca="1">IF(Y$2=0,INDIRECT(W31&amp;"!"&amp;X31&amp;$AB$2),0)</f>
        <v>626</v>
      </c>
      <c r="Z31" s="36"/>
      <c r="AA31" s="188" t="str">
        <f>+'ごみ処理概要'!B31</f>
        <v>06364</v>
      </c>
      <c r="AB31" s="36">
        <v>31</v>
      </c>
      <c r="AD31" s="188" t="s">
        <v>756</v>
      </c>
      <c r="AE31" s="36" t="s">
        <v>71</v>
      </c>
    </row>
    <row r="32" spans="2:31" ht="15" customHeight="1" thickBot="1">
      <c r="B32" s="355" t="s">
        <v>757</v>
      </c>
      <c r="C32" s="356"/>
      <c r="D32" s="357"/>
      <c r="E32" s="131">
        <f>SUM(E29:E31)</f>
        <v>392198</v>
      </c>
      <c r="F32" s="65"/>
      <c r="L32" s="67" t="s">
        <v>428</v>
      </c>
      <c r="M32" s="157">
        <f>Y76</f>
        <v>111</v>
      </c>
      <c r="N32" s="157">
        <f>Y95</f>
        <v>162</v>
      </c>
      <c r="O32" s="158">
        <f>Y115</f>
        <v>914</v>
      </c>
      <c r="V32" s="36" t="s">
        <v>758</v>
      </c>
      <c r="W32" s="186" t="s">
        <v>687</v>
      </c>
      <c r="X32" s="186" t="s">
        <v>759</v>
      </c>
      <c r="Y32" s="36">
        <f ca="1">IF(Y$2=0,INDIRECT(W32&amp;"!"&amp;X32&amp;$AB$2),0)</f>
        <v>1663</v>
      </c>
      <c r="Z32" s="36"/>
      <c r="AA32" s="188" t="str">
        <f>+'ごみ処理概要'!B32</f>
        <v>06365</v>
      </c>
      <c r="AB32" s="36">
        <v>32</v>
      </c>
      <c r="AD32" s="188" t="s">
        <v>760</v>
      </c>
      <c r="AE32" s="36" t="s">
        <v>72</v>
      </c>
    </row>
    <row r="33" spans="12:31" ht="15" customHeight="1">
      <c r="L33" s="67" t="s">
        <v>430</v>
      </c>
      <c r="M33" s="157">
        <f>Y77</f>
        <v>727</v>
      </c>
      <c r="N33" s="157">
        <f>Y96</f>
        <v>6578</v>
      </c>
      <c r="O33" s="158">
        <f>Y116</f>
        <v>386</v>
      </c>
      <c r="V33" s="36" t="s">
        <v>761</v>
      </c>
      <c r="W33" s="186" t="s">
        <v>687</v>
      </c>
      <c r="X33" s="186" t="s">
        <v>762</v>
      </c>
      <c r="Y33" s="36">
        <f ca="1">IF(Y$2=0,INDIRECT(W33&amp;"!"&amp;X33&amp;$AB$2),0)</f>
        <v>19</v>
      </c>
      <c r="Z33" s="36"/>
      <c r="AA33" s="188" t="str">
        <f>+'ごみ処理概要'!B33</f>
        <v>06366</v>
      </c>
      <c r="AB33" s="36">
        <v>33</v>
      </c>
      <c r="AD33" s="188" t="s">
        <v>763</v>
      </c>
      <c r="AE33" s="36" t="s">
        <v>73</v>
      </c>
    </row>
    <row r="34" spans="12:31" ht="15" customHeight="1">
      <c r="L34" s="67" t="s">
        <v>432</v>
      </c>
      <c r="M34" s="157">
        <f>Y78</f>
        <v>2441</v>
      </c>
      <c r="N34" s="157">
        <f>Y97</f>
        <v>5412</v>
      </c>
      <c r="O34" s="158">
        <f>Y117</f>
        <v>1272</v>
      </c>
      <c r="V34" s="36" t="s">
        <v>764</v>
      </c>
      <c r="W34" s="186" t="s">
        <v>687</v>
      </c>
      <c r="X34" s="186" t="s">
        <v>765</v>
      </c>
      <c r="Y34" s="36">
        <f ca="1">IF(Y$2=0,INDIRECT(W34&amp;"!"&amp;X34&amp;$AB$2),0)</f>
        <v>198</v>
      </c>
      <c r="Z34" s="36"/>
      <c r="AA34" s="188" t="str">
        <f>+'ごみ処理概要'!B34</f>
        <v>06367</v>
      </c>
      <c r="AB34" s="36">
        <v>34</v>
      </c>
      <c r="AD34" s="188" t="s">
        <v>766</v>
      </c>
      <c r="AE34" s="36" t="s">
        <v>74</v>
      </c>
    </row>
    <row r="35" spans="12:31" ht="15" customHeight="1">
      <c r="L35" s="67" t="s">
        <v>8</v>
      </c>
      <c r="M35" s="157">
        <f>Y79</f>
        <v>0</v>
      </c>
      <c r="N35" s="157">
        <f>Y98</f>
        <v>2339</v>
      </c>
      <c r="O35" s="158">
        <f>Y118</f>
        <v>4</v>
      </c>
      <c r="V35" s="36" t="s">
        <v>767</v>
      </c>
      <c r="W35" s="186" t="s">
        <v>687</v>
      </c>
      <c r="X35" s="186" t="s">
        <v>768</v>
      </c>
      <c r="Y35" s="36">
        <f ca="1">IF(Y$2=0,INDIRECT(W35&amp;"!"&amp;X35&amp;$AB$2),0)</f>
        <v>0</v>
      </c>
      <c r="Z35" s="36"/>
      <c r="AA35" s="188" t="str">
        <f>+'ごみ処理概要'!B35</f>
        <v>06381</v>
      </c>
      <c r="AB35" s="36">
        <v>35</v>
      </c>
      <c r="AD35" s="188" t="s">
        <v>769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計画収集ごみ量（混合ごみ＋可燃ごみ＋不燃ごみ＋資源ごみ＋粗大ごみ＋その他）＝321,708t/年</v>
      </c>
      <c r="L36" s="67" t="s">
        <v>435</v>
      </c>
      <c r="M36" s="157">
        <f>Y80</f>
        <v>3</v>
      </c>
      <c r="N36" s="157">
        <f>Y99</f>
        <v>504</v>
      </c>
      <c r="O36" s="158">
        <f>Y119</f>
        <v>0</v>
      </c>
      <c r="V36" s="36" t="s">
        <v>770</v>
      </c>
      <c r="W36" s="186" t="s">
        <v>687</v>
      </c>
      <c r="X36" s="186" t="s">
        <v>771</v>
      </c>
      <c r="Y36" s="36">
        <f ca="1">IF(Y$2=0,INDIRECT(W36&amp;"!"&amp;X36&amp;$AB$2),0)</f>
        <v>20429</v>
      </c>
      <c r="Z36" s="36"/>
      <c r="AA36" s="188" t="str">
        <f>+'ごみ処理概要'!B36</f>
        <v>06382</v>
      </c>
      <c r="AB36" s="36">
        <v>36</v>
      </c>
      <c r="AD36" s="188" t="s">
        <v>772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ごみ搬入量（計画収集ごみ量＋直接搬入ごみ量）＝357,279t/年</v>
      </c>
      <c r="L37" s="67" t="s">
        <v>773</v>
      </c>
      <c r="M37" s="157">
        <f>Y81</f>
        <v>1</v>
      </c>
      <c r="N37" s="157">
        <f>Y100</f>
        <v>1169</v>
      </c>
      <c r="O37" s="158">
        <f>Y120</f>
        <v>1</v>
      </c>
      <c r="V37" s="36" t="s">
        <v>774</v>
      </c>
      <c r="W37" s="186" t="s">
        <v>687</v>
      </c>
      <c r="X37" s="186" t="s">
        <v>775</v>
      </c>
      <c r="Y37" s="36">
        <f ca="1">IF(Y$2=0,INDIRECT(W37&amp;"!"&amp;X37&amp;$AB$2),0)</f>
        <v>2794</v>
      </c>
      <c r="Z37" s="36"/>
      <c r="AA37" s="188" t="str">
        <f>+'ごみ処理概要'!B37</f>
        <v>06401</v>
      </c>
      <c r="AB37" s="36">
        <v>37</v>
      </c>
      <c r="AD37" s="188" t="s">
        <v>776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ごみ総排出量（ごみ搬入量＋集団回収量）＝392,198t/年</v>
      </c>
      <c r="L38" s="67" t="s">
        <v>777</v>
      </c>
      <c r="M38" s="157">
        <f>Y82</f>
        <v>0</v>
      </c>
      <c r="N38" s="157">
        <f>Y101</f>
        <v>65</v>
      </c>
      <c r="O38" s="158">
        <f>Y121</f>
        <v>2</v>
      </c>
      <c r="V38" s="36" t="s">
        <v>778</v>
      </c>
      <c r="W38" s="186" t="s">
        <v>687</v>
      </c>
      <c r="X38" s="186" t="s">
        <v>779</v>
      </c>
      <c r="Y38" s="36">
        <f ca="1">IF(Y$2=0,INDIRECT(W38&amp;"!"&amp;X38&amp;$AB$2),0)</f>
        <v>3259</v>
      </c>
      <c r="Z38" s="36"/>
      <c r="AA38" s="188" t="str">
        <f>+'ごみ処理概要'!B38</f>
        <v>06402</v>
      </c>
      <c r="AB38" s="36">
        <v>38</v>
      </c>
      <c r="AD38" s="188" t="s">
        <v>780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ごみ総処理量（直接最終処分量＋直接焼却量＋焼却以外の中間処理量＋直接資源化量）＝357,274t/年</v>
      </c>
      <c r="L39" s="67" t="s">
        <v>441</v>
      </c>
      <c r="M39" s="157">
        <f>Y83</f>
        <v>378</v>
      </c>
      <c r="N39" s="157">
        <f>Y102</f>
        <v>81</v>
      </c>
      <c r="O39" s="158">
        <f>Y122</f>
        <v>675</v>
      </c>
      <c r="V39" s="36" t="s">
        <v>781</v>
      </c>
      <c r="W39" s="186" t="s">
        <v>687</v>
      </c>
      <c r="X39" s="186" t="s">
        <v>782</v>
      </c>
      <c r="Y39" s="36">
        <f ca="1">IF(Y$2=0,INDIRECT(W39&amp;"!"&amp;X39&amp;$AB$2),0)</f>
        <v>266</v>
      </c>
      <c r="Z39" s="36"/>
      <c r="AA39" s="188" t="str">
        <f>+'ごみ処理概要'!B39</f>
        <v>06403</v>
      </c>
      <c r="AB39" s="36">
        <v>39</v>
      </c>
      <c r="AD39" s="188" t="s">
        <v>783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１人１日あたりごみ排出量（ごみ総排出量/総人口）＝909g/人日</v>
      </c>
      <c r="L40" s="67" t="s">
        <v>443</v>
      </c>
      <c r="M40" s="143" t="s">
        <v>14</v>
      </c>
      <c r="N40" s="157">
        <f>Y103</f>
        <v>3942</v>
      </c>
      <c r="O40" s="144" t="s">
        <v>14</v>
      </c>
      <c r="V40" s="36" t="s">
        <v>784</v>
      </c>
      <c r="W40" s="186" t="s">
        <v>687</v>
      </c>
      <c r="X40" s="186" t="s">
        <v>785</v>
      </c>
      <c r="Y40" s="36">
        <f ca="1">IF(Y$2=0,INDIRECT(W40&amp;"!"&amp;X40&amp;$AB$2),0)</f>
        <v>1708</v>
      </c>
      <c r="Z40" s="36"/>
      <c r="AA40" s="188" t="str">
        <f>+'ごみ処理概要'!B40</f>
        <v>06426</v>
      </c>
      <c r="AB40" s="36">
        <v>40</v>
      </c>
      <c r="AD40" s="188" t="s">
        <v>786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リサイクル率（[資源化量合計＋集団回収量]/[ごみ処理量＋集団回収量]）＝16.94％</v>
      </c>
      <c r="L41" s="67" t="s">
        <v>445</v>
      </c>
      <c r="M41" s="143" t="s">
        <v>14</v>
      </c>
      <c r="N41" s="157">
        <f>Y104</f>
        <v>28</v>
      </c>
      <c r="O41" s="144" t="s">
        <v>14</v>
      </c>
      <c r="W41" s="186"/>
      <c r="X41" s="186"/>
      <c r="Z41" s="36"/>
      <c r="AA41" s="188" t="str">
        <f>+'ごみ処理概要'!B41</f>
        <v>06428</v>
      </c>
      <c r="AB41" s="36">
        <v>41</v>
      </c>
      <c r="AD41" s="188" t="s">
        <v>787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中間処理による減量化量（施設処理量-施設処理後資源化量-施設処理後残渣処分量）＝278,091t/年</v>
      </c>
      <c r="L42" s="67" t="s">
        <v>447</v>
      </c>
      <c r="M42" s="143" t="s">
        <v>14</v>
      </c>
      <c r="N42" s="157">
        <f>Y105</f>
        <v>1665</v>
      </c>
      <c r="O42" s="144" t="s">
        <v>14</v>
      </c>
      <c r="V42" s="36" t="s">
        <v>682</v>
      </c>
      <c r="W42" s="186" t="s">
        <v>788</v>
      </c>
      <c r="X42" s="36" t="s">
        <v>35</v>
      </c>
      <c r="Y42" s="36">
        <f ca="1">IF(Y$2=0,INDIRECT(W42&amp;"!"&amp;X42&amp;$AB$2),0)</f>
        <v>306201</v>
      </c>
      <c r="Z42" s="36"/>
      <c r="AA42" s="188" t="str">
        <f>+'ごみ処理概要'!B42</f>
        <v>06461</v>
      </c>
      <c r="AB42" s="36">
        <v>42</v>
      </c>
      <c r="AD42" s="188" t="s">
        <v>789</v>
      </c>
      <c r="AE42" s="36" t="s">
        <v>82</v>
      </c>
    </row>
    <row r="43" spans="12:31" ht="15" customHeight="1">
      <c r="L43" s="67" t="s">
        <v>790</v>
      </c>
      <c r="M43" s="143" t="s">
        <v>14</v>
      </c>
      <c r="N43" s="157">
        <f>Y106</f>
        <v>0</v>
      </c>
      <c r="O43" s="144" t="s">
        <v>14</v>
      </c>
      <c r="U43" s="1" t="s">
        <v>685</v>
      </c>
      <c r="V43" s="36" t="s">
        <v>662</v>
      </c>
      <c r="W43" s="186" t="s">
        <v>788</v>
      </c>
      <c r="X43" s="36" t="s">
        <v>791</v>
      </c>
      <c r="Y43" s="36">
        <f ca="1">IF(Y$2=0,INDIRECT(W43&amp;"!"&amp;X43&amp;$AB$2),0)</f>
        <v>5302</v>
      </c>
      <c r="Z43" s="36"/>
      <c r="AA43" s="188">
        <f>+'ごみ処理概要'!B43</f>
        <v>0</v>
      </c>
      <c r="AB43" s="36">
        <v>43</v>
      </c>
      <c r="AD43" s="188" t="s">
        <v>792</v>
      </c>
      <c r="AE43" s="36" t="s">
        <v>83</v>
      </c>
    </row>
    <row r="44" spans="12:31" ht="15" customHeight="1">
      <c r="L44" s="67" t="s">
        <v>793</v>
      </c>
      <c r="M44" s="143" t="s">
        <v>14</v>
      </c>
      <c r="N44" s="157">
        <f>Y107</f>
        <v>0</v>
      </c>
      <c r="O44" s="144" t="s">
        <v>14</v>
      </c>
      <c r="U44" s="1" t="s">
        <v>685</v>
      </c>
      <c r="V44" s="36" t="s">
        <v>169</v>
      </c>
      <c r="W44" s="186" t="s">
        <v>788</v>
      </c>
      <c r="X44" s="36" t="s">
        <v>794</v>
      </c>
      <c r="Y44" s="36">
        <f ca="1">IF(Y$2=0,INDIRECT(W44&amp;"!"&amp;X44&amp;$AB$2),0)</f>
        <v>70</v>
      </c>
      <c r="Z44" s="36"/>
      <c r="AA44" s="188">
        <f>+'ごみ処理概要'!B44</f>
        <v>0</v>
      </c>
      <c r="AB44" s="36">
        <v>44</v>
      </c>
      <c r="AD44" s="188" t="s">
        <v>795</v>
      </c>
      <c r="AE44" s="36" t="s">
        <v>84</v>
      </c>
    </row>
    <row r="45" spans="11:31" ht="15" customHeight="1">
      <c r="K45" s="49"/>
      <c r="L45" s="67" t="s">
        <v>796</v>
      </c>
      <c r="M45" s="143" t="s">
        <v>14</v>
      </c>
      <c r="N45" s="157">
        <f>Y108</f>
        <v>0</v>
      </c>
      <c r="O45" s="144" t="s">
        <v>14</v>
      </c>
      <c r="U45" s="1" t="s">
        <v>685</v>
      </c>
      <c r="V45" s="36" t="s">
        <v>171</v>
      </c>
      <c r="W45" s="186" t="s">
        <v>788</v>
      </c>
      <c r="X45" s="36" t="s">
        <v>797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798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685</v>
      </c>
      <c r="V46" s="36" t="s">
        <v>173</v>
      </c>
      <c r="W46" s="186" t="s">
        <v>788</v>
      </c>
      <c r="X46" s="36" t="s">
        <v>697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799</v>
      </c>
      <c r="AE46" s="36" t="s">
        <v>86</v>
      </c>
    </row>
    <row r="47" spans="11:31" ht="15" customHeight="1">
      <c r="K47" s="49"/>
      <c r="L47" s="67" t="s">
        <v>800</v>
      </c>
      <c r="M47" s="143" t="s">
        <v>14</v>
      </c>
      <c r="N47" s="157">
        <f>Y110</f>
        <v>0</v>
      </c>
      <c r="O47" s="144" t="s">
        <v>14</v>
      </c>
      <c r="U47" s="1" t="s">
        <v>685</v>
      </c>
      <c r="V47" s="36" t="s">
        <v>175</v>
      </c>
      <c r="W47" s="186" t="s">
        <v>788</v>
      </c>
      <c r="X47" s="36" t="s">
        <v>801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802</v>
      </c>
      <c r="AE47" s="36" t="s">
        <v>87</v>
      </c>
    </row>
    <row r="48" spans="11:31" ht="15" customHeight="1">
      <c r="K48" s="49"/>
      <c r="L48" s="68" t="s">
        <v>803</v>
      </c>
      <c r="M48" s="157">
        <f>Y91</f>
        <v>2</v>
      </c>
      <c r="N48" s="157">
        <f>Y111</f>
        <v>59</v>
      </c>
      <c r="O48" s="158">
        <f>Y130</f>
        <v>0</v>
      </c>
      <c r="U48" s="1" t="s">
        <v>685</v>
      </c>
      <c r="V48" s="36" t="s">
        <v>177</v>
      </c>
      <c r="W48" s="186" t="s">
        <v>788</v>
      </c>
      <c r="X48" s="36" t="s">
        <v>804</v>
      </c>
      <c r="Y48" s="36">
        <f ca="1">IF(Y$2=0,INDIRECT(W48&amp;"!"&amp;X48&amp;$AB$2),0)</f>
        <v>1916</v>
      </c>
      <c r="Z48" s="36"/>
      <c r="AA48" s="188">
        <f>+'ごみ処理概要'!B48</f>
        <v>0</v>
      </c>
      <c r="AB48" s="36">
        <v>48</v>
      </c>
      <c r="AD48" s="188" t="s">
        <v>805</v>
      </c>
      <c r="AE48" s="36" t="s">
        <v>88</v>
      </c>
    </row>
    <row r="49" spans="12:31" ht="15" customHeight="1" thickBot="1">
      <c r="L49" s="69" t="s">
        <v>398</v>
      </c>
      <c r="M49" s="160">
        <f>Y92</f>
        <v>17</v>
      </c>
      <c r="N49" s="157">
        <f>Y112</f>
        <v>664</v>
      </c>
      <c r="O49" s="177">
        <f>Y131</f>
        <v>689</v>
      </c>
      <c r="U49" s="1" t="s">
        <v>685</v>
      </c>
      <c r="V49" s="36" t="s">
        <v>699</v>
      </c>
      <c r="W49" s="186" t="s">
        <v>788</v>
      </c>
      <c r="X49" s="36" t="s">
        <v>806</v>
      </c>
      <c r="Y49" s="36">
        <f ca="1">IF(Y$2=0,INDIRECT(W49&amp;"!"&amp;X49&amp;$AB$2),0)</f>
        <v>1</v>
      </c>
      <c r="Z49" s="36"/>
      <c r="AA49" s="188">
        <f>+'ごみ処理概要'!B49</f>
        <v>0</v>
      </c>
      <c r="AB49" s="36">
        <v>49</v>
      </c>
      <c r="AD49" s="188" t="s">
        <v>807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8110</v>
      </c>
      <c r="N50" s="166">
        <f>SUM(N30:N49)</f>
        <v>23426</v>
      </c>
      <c r="O50" s="167">
        <f>SUM(O30:O49)</f>
        <v>34919</v>
      </c>
      <c r="U50" s="1" t="s">
        <v>673</v>
      </c>
      <c r="V50" s="36" t="s">
        <v>662</v>
      </c>
      <c r="W50" s="186" t="s">
        <v>788</v>
      </c>
      <c r="X50" s="36" t="s">
        <v>39</v>
      </c>
      <c r="Y50" s="36">
        <f ca="1">IF(Y$2=0,INDIRECT(W50&amp;"!"&amp;X50&amp;$AB$2),0)</f>
        <v>14470</v>
      </c>
      <c r="Z50" s="36"/>
      <c r="AA50" s="188">
        <f>+'ごみ処理概要'!B50</f>
        <v>0</v>
      </c>
      <c r="AB50" s="36">
        <v>50</v>
      </c>
      <c r="AD50" s="188" t="s">
        <v>808</v>
      </c>
      <c r="AE50" s="36" t="s">
        <v>90</v>
      </c>
    </row>
    <row r="51" spans="12:31" ht="15" customHeight="1">
      <c r="L51" s="50"/>
      <c r="M51" s="51"/>
      <c r="U51" s="1" t="s">
        <v>673</v>
      </c>
      <c r="V51" s="36" t="s">
        <v>169</v>
      </c>
      <c r="W51" s="186" t="s">
        <v>788</v>
      </c>
      <c r="X51" s="36" t="s">
        <v>40</v>
      </c>
      <c r="Y51" s="36">
        <f ca="1">IF(Y$2=0,INDIRECT(W51&amp;"!"&amp;X51&amp;$AB$2),0)</f>
        <v>4522</v>
      </c>
      <c r="Z51" s="36"/>
      <c r="AA51" s="188">
        <f>+'ごみ処理概要'!B51</f>
        <v>0</v>
      </c>
      <c r="AB51" s="36">
        <v>51</v>
      </c>
      <c r="AD51" s="188" t="s">
        <v>809</v>
      </c>
      <c r="AE51" s="36" t="s">
        <v>91</v>
      </c>
    </row>
    <row r="52" spans="21:31" ht="15" customHeight="1" hidden="1">
      <c r="U52" s="1" t="s">
        <v>673</v>
      </c>
      <c r="V52" s="36" t="s">
        <v>171</v>
      </c>
      <c r="W52" s="186" t="s">
        <v>788</v>
      </c>
      <c r="X52" s="36" t="s">
        <v>37</v>
      </c>
      <c r="Y52" s="36">
        <f ca="1">IF(Y$2=0,INDIRECT(W52&amp;"!"&amp;X52&amp;$AB$2),0)</f>
        <v>28</v>
      </c>
      <c r="Z52" s="36"/>
      <c r="AA52" s="188">
        <f>+'ごみ処理概要'!B52</f>
        <v>0</v>
      </c>
      <c r="AB52" s="36">
        <v>52</v>
      </c>
      <c r="AD52" s="188" t="s">
        <v>810</v>
      </c>
      <c r="AE52" s="36" t="s">
        <v>92</v>
      </c>
    </row>
    <row r="53" spans="21:28" ht="15" customHeight="1" hidden="1">
      <c r="U53" s="1" t="s">
        <v>673</v>
      </c>
      <c r="V53" s="36" t="s">
        <v>173</v>
      </c>
      <c r="W53" s="186" t="s">
        <v>788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673</v>
      </c>
      <c r="V54" s="36" t="s">
        <v>175</v>
      </c>
      <c r="W54" s="186" t="s">
        <v>788</v>
      </c>
      <c r="X54" s="36" t="s">
        <v>42</v>
      </c>
      <c r="Y54" s="36">
        <f ca="1">IF(Y$2=0,INDIRECT(W54&amp;"!"&amp;X54&amp;$AB$2),0)</f>
        <v>27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673</v>
      </c>
      <c r="V55" s="36" t="s">
        <v>177</v>
      </c>
      <c r="W55" s="186" t="s">
        <v>788</v>
      </c>
      <c r="X55" s="36" t="s">
        <v>43</v>
      </c>
      <c r="Y55" s="36">
        <f ca="1">IF(Y$2=0,INDIRECT(W55&amp;"!"&amp;X55&amp;$AB$2),0)</f>
        <v>20266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673</v>
      </c>
      <c r="V56" s="36" t="s">
        <v>699</v>
      </c>
      <c r="W56" s="186" t="s">
        <v>788</v>
      </c>
      <c r="X56" s="36" t="s">
        <v>38</v>
      </c>
      <c r="Y56" s="36">
        <f ca="1">IF(Y$2=0,INDIRECT(W56&amp;"!"&amp;X56&amp;$AB$2),0)</f>
        <v>843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658</v>
      </c>
      <c r="W57" s="186" t="s">
        <v>788</v>
      </c>
      <c r="X57" s="36" t="s">
        <v>44</v>
      </c>
      <c r="Y57" s="36">
        <f ca="1">IF(Y$2=0,INDIRECT(W57&amp;"!"&amp;X57&amp;$AB$2),0)</f>
        <v>8110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656</v>
      </c>
      <c r="W58" s="186" t="s">
        <v>788</v>
      </c>
      <c r="X58" s="36" t="s">
        <v>45</v>
      </c>
      <c r="Y58" s="36">
        <f ca="1">IF(Y$2=0,INDIRECT(W58&amp;"!"&amp;X58&amp;$AB$2),0)</f>
        <v>2807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811</v>
      </c>
      <c r="V59" s="36" t="s">
        <v>166</v>
      </c>
      <c r="W59" s="186" t="s">
        <v>788</v>
      </c>
      <c r="X59" s="36" t="s">
        <v>812</v>
      </c>
      <c r="Y59" s="36">
        <f ca="1">IF(Y$2=0,INDIRECT(W59&amp;"!"&amp;X59&amp;$AB$2),0)</f>
        <v>33599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811</v>
      </c>
      <c r="V60" s="36" t="s">
        <v>662</v>
      </c>
      <c r="W60" s="186" t="s">
        <v>788</v>
      </c>
      <c r="X60" s="36" t="s">
        <v>813</v>
      </c>
      <c r="Y60" s="36">
        <f ca="1">IF(Y$2=0,INDIRECT(W60&amp;"!"&amp;X60&amp;$AB$2),0)</f>
        <v>6269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811</v>
      </c>
      <c r="V61" s="36" t="s">
        <v>169</v>
      </c>
      <c r="W61" s="186" t="s">
        <v>788</v>
      </c>
      <c r="X61" s="36" t="s">
        <v>814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811</v>
      </c>
      <c r="V62" s="36" t="s">
        <v>171</v>
      </c>
      <c r="W62" s="186" t="s">
        <v>788</v>
      </c>
      <c r="X62" s="36" t="s">
        <v>815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811</v>
      </c>
      <c r="V63" s="36" t="s">
        <v>173</v>
      </c>
      <c r="W63" s="186" t="s">
        <v>788</v>
      </c>
      <c r="X63" s="36" t="s">
        <v>816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811</v>
      </c>
      <c r="V64" s="36" t="s">
        <v>175</v>
      </c>
      <c r="W64" s="186" t="s">
        <v>788</v>
      </c>
      <c r="X64" s="36" t="s">
        <v>817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811</v>
      </c>
      <c r="V65" s="36" t="s">
        <v>177</v>
      </c>
      <c r="W65" s="186" t="s">
        <v>788</v>
      </c>
      <c r="X65" s="36" t="s">
        <v>818</v>
      </c>
      <c r="Y65" s="36">
        <f ca="1">IF(Y$2=0,INDIRECT(W65&amp;"!"&amp;X65&amp;$AB$2),0)</f>
        <v>4130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811</v>
      </c>
      <c r="V66" s="36" t="s">
        <v>699</v>
      </c>
      <c r="W66" s="186" t="s">
        <v>788</v>
      </c>
      <c r="X66" s="36" t="s">
        <v>819</v>
      </c>
      <c r="Y66" s="36">
        <f ca="1">IF(Y$2=0,INDIRECT(W66&amp;"!"&amp;X66&amp;$AB$2),0)</f>
        <v>842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677</v>
      </c>
      <c r="V67" s="36" t="s">
        <v>166</v>
      </c>
      <c r="W67" s="186" t="s">
        <v>0</v>
      </c>
      <c r="X67" s="187" t="s">
        <v>806</v>
      </c>
      <c r="Y67" s="36">
        <f ca="1">IF(Y$2=0,INDIRECT(W67&amp;"!"&amp;X67&amp;$AB$2),0)</f>
        <v>1795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677</v>
      </c>
      <c r="V68" s="36" t="s">
        <v>662</v>
      </c>
      <c r="W68" s="186" t="s">
        <v>0</v>
      </c>
      <c r="X68" s="187" t="s">
        <v>820</v>
      </c>
      <c r="Y68" s="36">
        <f ca="1">IF(Y$2=0,INDIRECT(W68&amp;"!"&amp;X68&amp;$AB$2),0)</f>
        <v>2899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677</v>
      </c>
      <c r="V69" s="36" t="s">
        <v>169</v>
      </c>
      <c r="W69" s="186" t="s">
        <v>0</v>
      </c>
      <c r="X69" s="187" t="s">
        <v>821</v>
      </c>
      <c r="Y69" s="36">
        <f ca="1">IF(Y$2=0,INDIRECT(W69&amp;"!"&amp;X69&amp;$AB$2),0)</f>
        <v>4452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677</v>
      </c>
      <c r="V70" s="36" t="s">
        <v>171</v>
      </c>
      <c r="W70" s="186" t="s">
        <v>0</v>
      </c>
      <c r="X70" s="187" t="s">
        <v>737</v>
      </c>
      <c r="Y70" s="36">
        <f ca="1">IF(Y$2=0,INDIRECT(W70&amp;"!"&amp;X70&amp;$AB$2),0)</f>
        <v>28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677</v>
      </c>
      <c r="V71" s="36" t="s">
        <v>173</v>
      </c>
      <c r="W71" s="186" t="s">
        <v>0</v>
      </c>
      <c r="X71" s="187" t="s">
        <v>779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677</v>
      </c>
      <c r="V72" s="36" t="s">
        <v>175</v>
      </c>
      <c r="W72" s="186" t="s">
        <v>0</v>
      </c>
      <c r="X72" s="187" t="s">
        <v>822</v>
      </c>
      <c r="Y72" s="36">
        <f ca="1">IF(Y$2=0,INDIRECT(W72&amp;"!"&amp;X72&amp;$AB$2),0)</f>
        <v>32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677</v>
      </c>
      <c r="V73" s="36" t="s">
        <v>177</v>
      </c>
      <c r="W73" s="186" t="s">
        <v>0</v>
      </c>
      <c r="X73" s="187" t="s">
        <v>823</v>
      </c>
      <c r="Y73" s="36">
        <f ca="1">IF(Y$2=0,INDIRECT(W73&amp;"!"&amp;X73&amp;$AB$2),0)</f>
        <v>14220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824</v>
      </c>
      <c r="V74" s="36" t="s">
        <v>424</v>
      </c>
      <c r="W74" s="186" t="s">
        <v>127</v>
      </c>
      <c r="X74" s="187" t="s">
        <v>700</v>
      </c>
      <c r="Y74" s="36">
        <f ca="1">IF(Y$2=0,INDIRECT(W74&amp;"!"&amp;X74&amp;$AB$2),0)</f>
        <v>4405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824</v>
      </c>
      <c r="V75" s="36" t="s">
        <v>426</v>
      </c>
      <c r="W75" s="186" t="s">
        <v>127</v>
      </c>
      <c r="X75" s="187" t="s">
        <v>825</v>
      </c>
      <c r="Y75" s="36">
        <f ca="1">IF(Y$2=0,INDIRECT(W75&amp;"!"&amp;X75&amp;$AB$2),0)</f>
        <v>25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824</v>
      </c>
      <c r="V76" s="36" t="s">
        <v>428</v>
      </c>
      <c r="W76" s="186" t="s">
        <v>127</v>
      </c>
      <c r="X76" s="187" t="s">
        <v>812</v>
      </c>
      <c r="Y76" s="36">
        <f ca="1">IF(Y$2=0,INDIRECT(W76&amp;"!"&amp;X76&amp;$AB$2),0)</f>
        <v>111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824</v>
      </c>
      <c r="V77" s="36" t="s">
        <v>430</v>
      </c>
      <c r="W77" s="186" t="s">
        <v>127</v>
      </c>
      <c r="X77" s="187" t="s">
        <v>826</v>
      </c>
      <c r="Y77" s="36">
        <f ca="1">IF(Y$2=0,INDIRECT(W77&amp;"!"&amp;X77&amp;$AB$2),0)</f>
        <v>727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824</v>
      </c>
      <c r="V78" s="36" t="s">
        <v>432</v>
      </c>
      <c r="W78" s="186" t="s">
        <v>127</v>
      </c>
      <c r="X78" s="187" t="s">
        <v>813</v>
      </c>
      <c r="Y78" s="36">
        <f ca="1">IF(Y$2=0,INDIRECT(W78&amp;"!"&amp;X78&amp;$AB$2),0)</f>
        <v>2441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824</v>
      </c>
      <c r="V79" s="36" t="s">
        <v>8</v>
      </c>
      <c r="W79" s="186" t="s">
        <v>127</v>
      </c>
      <c r="X79" s="187" t="s">
        <v>814</v>
      </c>
      <c r="Y79" s="36">
        <f ca="1">IF(Y$2=0,INDIRECT(W79&amp;"!"&amp;X79&amp;$AB$2),0)</f>
        <v>0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824</v>
      </c>
      <c r="V80" s="36" t="s">
        <v>435</v>
      </c>
      <c r="W80" s="186" t="s">
        <v>127</v>
      </c>
      <c r="X80" s="187" t="s">
        <v>815</v>
      </c>
      <c r="Y80" s="36">
        <f ca="1">IF(Y$2=0,INDIRECT(W80&amp;"!"&amp;X80&amp;$AB$2),0)</f>
        <v>3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824</v>
      </c>
      <c r="V81" s="36" t="s">
        <v>437</v>
      </c>
      <c r="W81" s="215" t="s">
        <v>127</v>
      </c>
      <c r="X81" s="187" t="s">
        <v>816</v>
      </c>
      <c r="Y81" s="36">
        <f ca="1">IF(Y$2=0,INDIRECT(W81&amp;"!"&amp;X81&amp;$AB$2),0)</f>
        <v>1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824</v>
      </c>
      <c r="V82" s="36" t="s">
        <v>439</v>
      </c>
      <c r="W82" s="186" t="s">
        <v>127</v>
      </c>
      <c r="X82" s="187" t="s">
        <v>817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824</v>
      </c>
      <c r="V83" s="36" t="s">
        <v>441</v>
      </c>
      <c r="W83" s="186" t="s">
        <v>127</v>
      </c>
      <c r="X83" s="187" t="s">
        <v>818</v>
      </c>
      <c r="Y83" s="36">
        <f ca="1">IF(Y$2=0,INDIRECT(W83&amp;"!"&amp;X83&amp;$AB$2),0)</f>
        <v>378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824</v>
      </c>
      <c r="V84" s="36" t="s">
        <v>443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824</v>
      </c>
      <c r="V85" s="36" t="s">
        <v>445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824</v>
      </c>
      <c r="V86" s="36" t="s">
        <v>447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824</v>
      </c>
      <c r="V87" s="36" t="s">
        <v>790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824</v>
      </c>
      <c r="V88" s="36" t="s">
        <v>793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824</v>
      </c>
      <c r="V89" s="36" t="s">
        <v>451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824</v>
      </c>
      <c r="V90" s="36" t="s">
        <v>454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824</v>
      </c>
      <c r="V91" s="36" t="s">
        <v>456</v>
      </c>
      <c r="W91" s="186" t="s">
        <v>127</v>
      </c>
      <c r="X91" s="187" t="s">
        <v>827</v>
      </c>
      <c r="Y91" s="36">
        <f ca="1">IF(Y$2=0,INDIRECT(W91&amp;"!"&amp;X91&amp;$AB$2),0)</f>
        <v>2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824</v>
      </c>
      <c r="V92" s="36" t="s">
        <v>398</v>
      </c>
      <c r="W92" s="186" t="s">
        <v>127</v>
      </c>
      <c r="X92" s="187" t="s">
        <v>828</v>
      </c>
      <c r="Y92" s="36">
        <f ca="1">IF(Y$2=0,INDIRECT(W92&amp;"!"&amp;X92&amp;$AB$2),0)</f>
        <v>17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424</v>
      </c>
      <c r="W93" s="186" t="s">
        <v>127</v>
      </c>
      <c r="X93" s="187" t="s">
        <v>829</v>
      </c>
      <c r="Y93" s="36">
        <f ca="1">IF(Y$2=0,INDIRECT(W93&amp;"!"&amp;X93&amp;$AB$2),0)</f>
        <v>756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426</v>
      </c>
      <c r="W94" s="186" t="s">
        <v>127</v>
      </c>
      <c r="X94" s="187" t="s">
        <v>830</v>
      </c>
      <c r="Y94" s="36">
        <f ca="1">IF(Y$2=0,INDIRECT(W94&amp;"!"&amp;X94&amp;$AB$2),0)</f>
        <v>2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428</v>
      </c>
      <c r="W95" s="186" t="s">
        <v>127</v>
      </c>
      <c r="X95" s="187" t="s">
        <v>831</v>
      </c>
      <c r="Y95" s="36">
        <f ca="1">IF(Y$2=0,INDIRECT(W95&amp;"!"&amp;X95&amp;$AB$2),0)</f>
        <v>162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430</v>
      </c>
      <c r="W96" s="186" t="s">
        <v>127</v>
      </c>
      <c r="X96" s="187" t="s">
        <v>832</v>
      </c>
      <c r="Y96" s="36">
        <f ca="1">IF(Y$2=0,INDIRECT(W96&amp;"!"&amp;X96&amp;$AB$2),0)</f>
        <v>6578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432</v>
      </c>
      <c r="W97" s="186" t="s">
        <v>127</v>
      </c>
      <c r="X97" s="187" t="s">
        <v>833</v>
      </c>
      <c r="Y97" s="36">
        <f ca="1">IF(Y$2=0,INDIRECT(W97&amp;"!"&amp;X97&amp;$AB$2),0)</f>
        <v>5412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834</v>
      </c>
      <c r="Y98" s="36">
        <f ca="1">IF(Y$2=0,INDIRECT(W98&amp;"!"&amp;X98&amp;$AB$2),0)</f>
        <v>2339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435</v>
      </c>
      <c r="W99" s="186" t="s">
        <v>127</v>
      </c>
      <c r="X99" s="187" t="s">
        <v>835</v>
      </c>
      <c r="Y99" s="36">
        <f ca="1">IF(Y$2=0,INDIRECT(W99&amp;"!"&amp;X99&amp;$AB$2),0)</f>
        <v>504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437</v>
      </c>
      <c r="W100" s="215" t="s">
        <v>127</v>
      </c>
      <c r="X100" s="187" t="s">
        <v>836</v>
      </c>
      <c r="Y100" s="36">
        <f ca="1">IF(Y$2=0,INDIRECT(W100&amp;"!"&amp;X100&amp;$AB$2),0)</f>
        <v>1169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439</v>
      </c>
      <c r="W101" s="186" t="s">
        <v>127</v>
      </c>
      <c r="X101" s="187" t="s">
        <v>703</v>
      </c>
      <c r="Y101" s="36">
        <f ca="1">IF(Y$2=0,INDIRECT(W101&amp;"!"&amp;X101&amp;$AB$2),0)</f>
        <v>65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441</v>
      </c>
      <c r="W102" s="186" t="s">
        <v>127</v>
      </c>
      <c r="X102" s="187" t="s">
        <v>837</v>
      </c>
      <c r="Y102" s="36">
        <f ca="1">IF(Y$2=0,INDIRECT(W102&amp;"!"&amp;X102&amp;$AB$2),0)</f>
        <v>81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443</v>
      </c>
      <c r="W103" s="186" t="s">
        <v>127</v>
      </c>
      <c r="X103" s="187" t="s">
        <v>838</v>
      </c>
      <c r="Y103" s="36">
        <f ca="1">IF(Y$2=0,INDIRECT(W103&amp;"!"&amp;X103&amp;$AB$2),0)</f>
        <v>3942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445</v>
      </c>
      <c r="W104" s="186" t="s">
        <v>127</v>
      </c>
      <c r="X104" s="187" t="s">
        <v>839</v>
      </c>
      <c r="Y104" s="36">
        <f ca="1">IF(Y$2=0,INDIRECT(W104&amp;"!"&amp;X104&amp;$AB$2),0)</f>
        <v>28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447</v>
      </c>
      <c r="W105" s="186" t="s">
        <v>127</v>
      </c>
      <c r="X105" s="187" t="s">
        <v>840</v>
      </c>
      <c r="Y105" s="36">
        <f ca="1">IF(Y$2=0,INDIRECT(W105&amp;"!"&amp;X105&amp;$AB$2),0)</f>
        <v>1665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790</v>
      </c>
      <c r="W106" s="186" t="s">
        <v>127</v>
      </c>
      <c r="X106" s="187" t="s">
        <v>841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793</v>
      </c>
      <c r="W107" s="186" t="s">
        <v>127</v>
      </c>
      <c r="X107" s="187" t="s">
        <v>842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451</v>
      </c>
      <c r="W108" s="186" t="s">
        <v>127</v>
      </c>
      <c r="X108" s="187" t="s">
        <v>843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844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454</v>
      </c>
      <c r="W110" s="186" t="s">
        <v>127</v>
      </c>
      <c r="X110" s="187" t="s">
        <v>845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456</v>
      </c>
      <c r="W111" s="186" t="s">
        <v>127</v>
      </c>
      <c r="X111" s="187" t="s">
        <v>846</v>
      </c>
      <c r="Y111" s="36">
        <f ca="1">IF(Y$2=0,INDIRECT(W111&amp;"!"&amp;X111&amp;$AB$2),0)</f>
        <v>59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398</v>
      </c>
      <c r="W112" s="186" t="s">
        <v>127</v>
      </c>
      <c r="X112" s="187" t="s">
        <v>847</v>
      </c>
      <c r="Y112" s="36">
        <f ca="1">IF(Y$2=0,INDIRECT(W112&amp;"!"&amp;X112&amp;$AB$2),0)</f>
        <v>664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848</v>
      </c>
      <c r="V113" s="36" t="s">
        <v>424</v>
      </c>
      <c r="W113" s="186" t="s">
        <v>127</v>
      </c>
      <c r="X113" s="187" t="s">
        <v>849</v>
      </c>
      <c r="Y113" s="36">
        <f ca="1">IF(Y$2=0,INDIRECT(W113&amp;"!"&amp;X113&amp;$AB$2),0)</f>
        <v>30923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848</v>
      </c>
      <c r="V114" s="36" t="s">
        <v>426</v>
      </c>
      <c r="W114" s="186" t="s">
        <v>127</v>
      </c>
      <c r="X114" s="187" t="s">
        <v>850</v>
      </c>
      <c r="Y114" s="36">
        <f ca="1">IF(Y$2=0,INDIRECT(W114&amp;"!"&amp;X114&amp;$AB$2),0)</f>
        <v>53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848</v>
      </c>
      <c r="V115" s="36" t="s">
        <v>428</v>
      </c>
      <c r="W115" s="186" t="s">
        <v>127</v>
      </c>
      <c r="X115" s="187" t="s">
        <v>851</v>
      </c>
      <c r="Y115" s="36">
        <f ca="1">IF(Y$2=0,INDIRECT(W115&amp;"!"&amp;X115&amp;$AB$2),0)</f>
        <v>914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848</v>
      </c>
      <c r="V116" s="36" t="s">
        <v>430</v>
      </c>
      <c r="W116" s="186" t="s">
        <v>127</v>
      </c>
      <c r="X116" s="187" t="s">
        <v>852</v>
      </c>
      <c r="Y116" s="36">
        <f ca="1">IF(Y$2=0,INDIRECT(W116&amp;"!"&amp;X116&amp;$AB$2),0)</f>
        <v>386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848</v>
      </c>
      <c r="V117" s="36" t="s">
        <v>432</v>
      </c>
      <c r="W117" s="186" t="s">
        <v>127</v>
      </c>
      <c r="X117" s="187" t="s">
        <v>853</v>
      </c>
      <c r="Y117" s="36">
        <f ca="1">IF(Y$2=0,INDIRECT(W117&amp;"!"&amp;X117&amp;$AB$2),0)</f>
        <v>1272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848</v>
      </c>
      <c r="V118" s="36" t="s">
        <v>8</v>
      </c>
      <c r="W118" s="186" t="s">
        <v>127</v>
      </c>
      <c r="X118" s="187" t="s">
        <v>854</v>
      </c>
      <c r="Y118" s="36">
        <f ca="1">IF(Y$2=0,INDIRECT(W118&amp;"!"&amp;X118&amp;$AB$2),0)</f>
        <v>4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848</v>
      </c>
      <c r="V119" s="36" t="s">
        <v>435</v>
      </c>
      <c r="W119" s="186" t="s">
        <v>127</v>
      </c>
      <c r="X119" s="187" t="s">
        <v>855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848</v>
      </c>
      <c r="V120" s="36" t="s">
        <v>437</v>
      </c>
      <c r="W120" s="215" t="s">
        <v>127</v>
      </c>
      <c r="X120" s="187" t="s">
        <v>856</v>
      </c>
      <c r="Y120" s="36">
        <f ca="1">IF(Y$2=0,INDIRECT(W120&amp;"!"&amp;X120&amp;$AB$2),0)</f>
        <v>1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848</v>
      </c>
      <c r="V121" s="36" t="s">
        <v>439</v>
      </c>
      <c r="W121" s="186" t="s">
        <v>127</v>
      </c>
      <c r="X121" s="187" t="s">
        <v>857</v>
      </c>
      <c r="Y121" s="36">
        <f ca="1">IF(Y$2=0,INDIRECT(W121&amp;"!"&amp;X121&amp;$AB$2),0)</f>
        <v>2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848</v>
      </c>
      <c r="V122" s="36" t="s">
        <v>441</v>
      </c>
      <c r="W122" s="186" t="s">
        <v>127</v>
      </c>
      <c r="X122" s="187" t="s">
        <v>858</v>
      </c>
      <c r="Y122" s="36">
        <f ca="1">IF(Y$2=0,INDIRECT(W122&amp;"!"&amp;X122&amp;$AB$2),0)</f>
        <v>675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848</v>
      </c>
      <c r="V123" s="36" t="s">
        <v>443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848</v>
      </c>
      <c r="V124" s="36" t="s">
        <v>445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848</v>
      </c>
      <c r="V125" s="36" t="s">
        <v>447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848</v>
      </c>
      <c r="V126" s="36" t="s">
        <v>790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848</v>
      </c>
      <c r="V127" s="36" t="s">
        <v>793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848</v>
      </c>
      <c r="V128" s="36" t="s">
        <v>451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848</v>
      </c>
      <c r="V129" s="36" t="s">
        <v>454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848</v>
      </c>
      <c r="V130" s="36" t="s">
        <v>456</v>
      </c>
      <c r="W130" s="186" t="s">
        <v>127</v>
      </c>
      <c r="X130" s="187" t="s">
        <v>731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848</v>
      </c>
      <c r="V131" s="36" t="s">
        <v>398</v>
      </c>
      <c r="W131" s="186" t="s">
        <v>127</v>
      </c>
      <c r="X131" s="187" t="s">
        <v>734</v>
      </c>
      <c r="Y131" s="36">
        <f ca="1">IF(Y$2=0,INDIRECT(W131&amp;"!"&amp;X131&amp;$AB$2),0)</f>
        <v>689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687</v>
      </c>
      <c r="X133" s="186" t="s">
        <v>859</v>
      </c>
      <c r="Y133" s="36">
        <f ca="1">IF(Y$2=0,INDIRECT(W133&amp;"!"&amp;X133&amp;$AB$2),0)</f>
        <v>2798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2807</v>
      </c>
      <c r="H5" s="76"/>
      <c r="I5" s="77"/>
      <c r="L5" s="77"/>
      <c r="M5" s="77"/>
      <c r="O5" s="81" t="s">
        <v>95</v>
      </c>
      <c r="P5" s="82">
        <f>'ごみ集計結果'!N27</f>
        <v>47647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33599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306201</v>
      </c>
      <c r="H8" s="81" t="s">
        <v>98</v>
      </c>
      <c r="I8" s="82">
        <f>'ごみ集計結果'!L15</f>
        <v>313490</v>
      </c>
      <c r="K8" s="88" t="s">
        <v>20</v>
      </c>
      <c r="L8" s="89" t="s">
        <v>99</v>
      </c>
      <c r="M8" s="90">
        <f>'ごみ集計結果'!O15</f>
        <v>1795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7289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11241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280965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5302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14470</v>
      </c>
      <c r="K13" s="97" t="s">
        <v>22</v>
      </c>
      <c r="L13" s="98" t="s">
        <v>103</v>
      </c>
      <c r="M13" s="99">
        <f>'ごみ集計結果'!N16</f>
        <v>6269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12546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2899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25791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1916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20266</v>
      </c>
      <c r="K17" s="97" t="s">
        <v>22</v>
      </c>
      <c r="L17" s="98" t="s">
        <v>130</v>
      </c>
      <c r="M17" s="99">
        <f>'ごみ集計結果'!N21</f>
        <v>4130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603</v>
      </c>
      <c r="H18" s="76"/>
      <c r="I18" s="83"/>
      <c r="K18" s="100" t="s">
        <v>20</v>
      </c>
      <c r="L18" s="101" t="s">
        <v>129</v>
      </c>
      <c r="M18" s="82">
        <f>'ごみ集計結果'!O21</f>
        <v>14220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1803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70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40156</v>
      </c>
      <c r="H21" s="81" t="s">
        <v>106</v>
      </c>
      <c r="I21" s="82">
        <f>'ごみ集計結果'!L17</f>
        <v>4522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35571</v>
      </c>
      <c r="F22" s="83"/>
      <c r="K22" s="100" t="s">
        <v>20</v>
      </c>
      <c r="L22" s="101" t="s">
        <v>108</v>
      </c>
      <c r="M22" s="82">
        <f>'ごみ集計結果'!O17</f>
        <v>4452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2798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28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34919</v>
      </c>
      <c r="F26" s="83"/>
      <c r="K26" s="100" t="s">
        <v>20</v>
      </c>
      <c r="L26" s="113" t="s">
        <v>112</v>
      </c>
      <c r="M26" s="82">
        <f>'ごみ集計結果'!O18</f>
        <v>28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27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32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1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843</v>
      </c>
      <c r="K37" s="100" t="s">
        <v>22</v>
      </c>
      <c r="L37" s="101" t="s">
        <v>123</v>
      </c>
      <c r="M37" s="90">
        <f>'ごみ集計結果'!N22</f>
        <v>842</v>
      </c>
      <c r="O37" s="378">
        <f>'ごみ集計結果'!O24</f>
        <v>23426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1182424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1182424</v>
      </c>
      <c r="E40" s="81" t="s">
        <v>128</v>
      </c>
      <c r="F40" s="82">
        <f>'ごみ集計結果'!L25</f>
        <v>8110</v>
      </c>
      <c r="H40" s="76"/>
      <c r="I40" s="77"/>
      <c r="L40" s="77"/>
      <c r="M40" s="77"/>
      <c r="O40" s="81"/>
      <c r="P40" s="82">
        <f>'ごみ集計結果'!O27</f>
        <v>31536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2011-02-23T09:51:14Z</dcterms:modified>
  <cp:category/>
  <cp:version/>
  <cp:contentType/>
  <cp:contentStatus/>
</cp:coreProperties>
</file>