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firstSheet="1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<sst xmlns="http://schemas.openxmlformats.org/spreadsheetml/2006/main" count="4281" uniqueCount="875">
  <si>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</si>
  <si>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</si>
  <si>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</si>
  <si>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</si>
  <si>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</si>
  <si>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</si>
  <si>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</si>
  <si>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</si>
  <si>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</si>
  <si>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</si>
  <si>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</si>
  <si>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</si>
  <si>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</si>
  <si>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</si>
  <si>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</si>
  <si>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</si>
  <si>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</si>
  <si>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</si>
  <si>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</si>
  <si>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</si>
  <si>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</si>
  <si>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</si>
  <si>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</si>
  <si>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</si>
  <si>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</si>
  <si>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</si>
  <si>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</si>
  <si>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</si>
  <si>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</si>
  <si>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</si>
  <si>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</si>
  <si>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</si>
  <si>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</si>
  <si>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</si>
  <si>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</si>
  <si>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</si>
  <si>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</si>
  <si>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</si>
  <si>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</si>
  <si>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</si>
  <si>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</si>
  <si>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</si>
  <si>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</si>
  <si>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</si>
  <si>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</si>
  <si>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</si>
  <si>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</si>
  <si>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</si>
  <si>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</si>
  <si>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</si>
  <si>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</si>
  <si>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</si>
  <si>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</si>
  <si>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</si>
  <si>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</si>
  <si>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</si>
  <si>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</si>
  <si>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</si>
  <si>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</si>
  <si>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</si>
  <si>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</si>
  <si>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</si>
  <si>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</si>
  <si>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</si>
  <si>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</si>
  <si>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</si>
  <si>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</si>
  <si>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</si>
  <si>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</si>
  <si>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</si>
  <si>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</si>
  <si>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</si>
  <si>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</si>
  <si>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</si>
  <si>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</si>
  <si>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</si>
  <si>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</si>
  <si>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</si>
  <si>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</si>
  <si>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</si>
  <si>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</si>
  <si>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</si>
  <si>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</si>
  <si>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</si>
  <si>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</si>
  <si>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</si>
  <si>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</si>
  <si>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</si>
  <si>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</si>
  <si>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</si>
  <si>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</si>
  <si>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</si>
  <si>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</si>
  <si>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</si>
  <si>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</si>
  <si>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</si>
  <si>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</si>
  <si>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</si>
  <si>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</si>
  <si>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</si>
  <si>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</si>
  <si>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</si>
  <si>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</si>
  <si>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</si>
  <si>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</si>
  <si>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</si>
  <si>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</si>
  <si>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</si>
  <si>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</si>
  <si>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</si>
  <si>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</si>
  <si>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</si>
  <si>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</si>
  <si>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</si>
  <si>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</si>
  <si>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</si>
  <si>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</si>
  <si>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</si>
  <si>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</si>
  <si>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</si>
  <si>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</si>
  <si>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</si>
  <si>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</si>
  <si>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</si>
  <si>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</si>
  <si>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</si>
  <si>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</si>
  <si>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</si>
  <si>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</si>
  <si>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</si>
  <si>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</si>
  <si>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</si>
  <si>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</si>
  <si>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</si>
  <si>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</si>
  <si>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</si>
  <si>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</si>
  <si>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</si>
  <si>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</si>
  <si>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</si>
  <si>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</si>
  <si>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</si>
  <si>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</si>
  <si>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</si>
  <si>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</si>
  <si>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</si>
  <si>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</si>
  <si>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</si>
  <si>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</si>
  <si>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</si>
  <si>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</si>
  <si>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</si>
  <si>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</si>
  <si>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</si>
  <si>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</si>
  <si>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</si>
  <si>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</si>
  <si>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</si>
  <si>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</si>
  <si>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</si>
  <si>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</si>
  <si>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</si>
  <si>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</si>
  <si>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</si>
  <si>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</si>
  <si>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</si>
  <si>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</si>
  <si>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</si>
  <si>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</si>
  <si>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</si>
  <si>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</si>
  <si>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</si>
  <si>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</si>
  <si>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</si>
  <si>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</si>
  <si>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</si>
  <si>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</si>
  <si>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</si>
  <si>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</si>
  <si>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</si>
  <si>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</si>
  <si>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</si>
  <si>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</si>
  <si>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</si>
  <si>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</si>
  <si>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</si>
  <si>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</si>
  <si>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</si>
  <si>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</si>
  <si>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</si>
  <si>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</si>
  <si>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</si>
  <si>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</si>
  <si>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</si>
  <si>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</si>
  <si>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</si>
  <si>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</si>
  <si>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</si>
  <si>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</si>
  <si>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</si>
  <si>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</si>
  <si>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</si>
  <si>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</si>
  <si>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</si>
  <si>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</si>
  <si>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</si>
  <si>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</si>
  <si>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</si>
  <si>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</si>
  <si>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</si>
  <si>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</si>
  <si>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</si>
  <si>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</si>
  <si>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</si>
  <si>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</si>
  <si>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</si>
  <si>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</si>
  <si>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</si>
  <si>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</si>
  <si>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</si>
  <si>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</si>
  <si>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</si>
  <si>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</si>
  <si>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</si>
  <si>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</si>
  <si>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</si>
  <si>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</si>
  <si>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</si>
  <si>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</si>
  <si>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</si>
  <si>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</si>
  <si>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</si>
  <si>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</si>
  <si>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</si>
  <si>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</si>
  <si>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</si>
  <si>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</si>
  <si>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</si>
  <si>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</si>
  <si>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</si>
  <si>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</si>
  <si>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</si>
  <si>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</si>
  <si>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</si>
  <si>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</si>
  <si>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</si>
  <si>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</si>
  <si>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</si>
  <si>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</si>
  <si>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</si>
  <si>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</si>
  <si>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</si>
  <si>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</si>
  <si>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</si>
  <si>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</si>
  <si>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</si>
  <si>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</si>
  <si>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</si>
  <si>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</si>
  <si>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</si>
  <si>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</si>
  <si>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</si>
  <si>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</si>
  <si>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</si>
  <si>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</si>
  <si>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</si>
  <si>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</si>
  <si>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</si>
  <si>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</si>
  <si>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</si>
  <si>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</si>
  <si>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</si>
  <si>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</si>
  <si>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</si>
  <si>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</si>
  <si>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</si>
  <si>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</si>
  <si>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</si>
  <si>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</si>
  <si>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</si>
  <si>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</si>
  <si>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</si>
  <si>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</si>
  <si>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</si>
  <si>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</si>
  <si>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</si>
  <si>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</si>
  <si>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</si>
  <si>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</si>
  <si>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</si>
  <si>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</si>
  <si>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</si>
  <si>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</si>
  <si>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</si>
  <si>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</si>
  <si>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</si>
  <si>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</si>
  <si>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</si>
  <si>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</si>
  <si>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</si>
  <si>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</si>
  <si>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</si>
  <si>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</si>
  <si>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</si>
  <si>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</si>
  <si>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</si>
  <si>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</si>
  <si>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</si>
  <si>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</si>
  <si>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</si>
  <si>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</si>
  <si>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</si>
  <si>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</si>
  <si>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</si>
  <si>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</si>
  <si>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</si>
  <si>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</si>
  <si>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</si>
  <si>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</si>
  <si>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</si>
  <si>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</si>
  <si>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</si>
  <si>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</si>
  <si>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</si>
  <si>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</si>
  <si>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</si>
  <si>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01000</t>
  </si>
  <si>
    <t>合計</t>
  </si>
  <si>
    <t>北海道</t>
  </si>
  <si>
    <t>合計</t>
  </si>
  <si>
    <t>北海道</t>
  </si>
  <si>
    <t>北海道</t>
  </si>
  <si>
    <t>01000</t>
  </si>
  <si>
    <t>合計</t>
  </si>
  <si>
    <t/>
  </si>
  <si>
    <t>青森県</t>
  </si>
  <si>
    <t>02000</t>
  </si>
  <si>
    <t>合計</t>
  </si>
  <si>
    <t>青森県</t>
  </si>
  <si>
    <t>02000</t>
  </si>
  <si>
    <t>合計</t>
  </si>
  <si>
    <t>青森県</t>
  </si>
  <si>
    <t>02000</t>
  </si>
  <si>
    <t>青森県</t>
  </si>
  <si>
    <t>02000</t>
  </si>
  <si>
    <t>合計</t>
  </si>
  <si>
    <t>岩手県</t>
  </si>
  <si>
    <t>03000</t>
  </si>
  <si>
    <t>03000</t>
  </si>
  <si>
    <t>合計</t>
  </si>
  <si>
    <t>岩手県</t>
  </si>
  <si>
    <t>03000</t>
  </si>
  <si>
    <t>合計</t>
  </si>
  <si>
    <t>岩手県</t>
  </si>
  <si>
    <t>03000</t>
  </si>
  <si>
    <t>岩手県</t>
  </si>
  <si>
    <t>03000</t>
  </si>
  <si>
    <t>合計</t>
  </si>
  <si>
    <t>宮城県</t>
  </si>
  <si>
    <t>04000</t>
  </si>
  <si>
    <t>宮城県</t>
  </si>
  <si>
    <t>04000</t>
  </si>
  <si>
    <t>合計</t>
  </si>
  <si>
    <t>宮城県</t>
  </si>
  <si>
    <t>04000</t>
  </si>
  <si>
    <t>合計</t>
  </si>
  <si>
    <t>宮城県</t>
  </si>
  <si>
    <t>宮城県</t>
  </si>
  <si>
    <t>04000</t>
  </si>
  <si>
    <t>合計</t>
  </si>
  <si>
    <t>秋田県</t>
  </si>
  <si>
    <t>05000</t>
  </si>
  <si>
    <t>秋田県</t>
  </si>
  <si>
    <t>05000</t>
  </si>
  <si>
    <t>秋田県</t>
  </si>
  <si>
    <t>05000</t>
  </si>
  <si>
    <t>合計</t>
  </si>
  <si>
    <t>05000</t>
  </si>
  <si>
    <t>合計</t>
  </si>
  <si>
    <t>秋田県</t>
  </si>
  <si>
    <t>秋田県</t>
  </si>
  <si>
    <t>05000</t>
  </si>
  <si>
    <t>合計</t>
  </si>
  <si>
    <t>山形県</t>
  </si>
  <si>
    <t>06000</t>
  </si>
  <si>
    <t>山形県</t>
  </si>
  <si>
    <t>合計</t>
  </si>
  <si>
    <t>06000</t>
  </si>
  <si>
    <t>山形県</t>
  </si>
  <si>
    <t>06000</t>
  </si>
  <si>
    <t>合計</t>
  </si>
  <si>
    <t>合計</t>
  </si>
  <si>
    <t>山形県</t>
  </si>
  <si>
    <t>06000</t>
  </si>
  <si>
    <t>山形県</t>
  </si>
  <si>
    <t>06000</t>
  </si>
  <si>
    <t>合計</t>
  </si>
  <si>
    <t>福島県</t>
  </si>
  <si>
    <t>07000</t>
  </si>
  <si>
    <t>合計</t>
  </si>
  <si>
    <t>福島県</t>
  </si>
  <si>
    <t>07000</t>
  </si>
  <si>
    <t>合計</t>
  </si>
  <si>
    <t>福島県</t>
  </si>
  <si>
    <t>福島県</t>
  </si>
  <si>
    <t>07000</t>
  </si>
  <si>
    <t>合計</t>
  </si>
  <si>
    <t>茨城県</t>
  </si>
  <si>
    <t>合計</t>
  </si>
  <si>
    <t>08000</t>
  </si>
  <si>
    <t>茨城県</t>
  </si>
  <si>
    <t>08000</t>
  </si>
  <si>
    <t>合計</t>
  </si>
  <si>
    <t>茨城県</t>
  </si>
  <si>
    <t>08000</t>
  </si>
  <si>
    <t>茨城県</t>
  </si>
  <si>
    <t>08000</t>
  </si>
  <si>
    <t>合計</t>
  </si>
  <si>
    <t>茨城県</t>
  </si>
  <si>
    <t>08000</t>
  </si>
  <si>
    <t>合計</t>
  </si>
  <si>
    <t>栃木県</t>
  </si>
  <si>
    <t>09000</t>
  </si>
  <si>
    <t>合計</t>
  </si>
  <si>
    <t>栃木県</t>
  </si>
  <si>
    <t>09000</t>
  </si>
  <si>
    <t>合計</t>
  </si>
  <si>
    <t>栃木県</t>
  </si>
  <si>
    <t>09000</t>
  </si>
  <si>
    <t>合計</t>
  </si>
  <si>
    <t>栃木県</t>
  </si>
  <si>
    <t>09000</t>
  </si>
  <si>
    <t>合計</t>
  </si>
  <si>
    <t>群馬県</t>
  </si>
  <si>
    <t>10000</t>
  </si>
  <si>
    <t>群馬県</t>
  </si>
  <si>
    <t>群馬県</t>
  </si>
  <si>
    <t>10000</t>
  </si>
  <si>
    <t>合計</t>
  </si>
  <si>
    <t>10000</t>
  </si>
  <si>
    <t>合計</t>
  </si>
  <si>
    <t>合計</t>
  </si>
  <si>
    <t>群馬県</t>
  </si>
  <si>
    <t>10000</t>
  </si>
  <si>
    <t>合計</t>
  </si>
  <si>
    <t>埼玉県</t>
  </si>
  <si>
    <t>11000</t>
  </si>
  <si>
    <t>11000</t>
  </si>
  <si>
    <t>合計</t>
  </si>
  <si>
    <t>合計</t>
  </si>
  <si>
    <t>埼玉県</t>
  </si>
  <si>
    <t>11000</t>
  </si>
  <si>
    <t>合計</t>
  </si>
  <si>
    <t>11000</t>
  </si>
  <si>
    <t>合計</t>
  </si>
  <si>
    <t>埼玉県</t>
  </si>
  <si>
    <t>11000</t>
  </si>
  <si>
    <t>合計</t>
  </si>
  <si>
    <t>千葉県</t>
  </si>
  <si>
    <t>12000</t>
  </si>
  <si>
    <t>12000</t>
  </si>
  <si>
    <t>合計</t>
  </si>
  <si>
    <t>千葉県</t>
  </si>
  <si>
    <t>12000</t>
  </si>
  <si>
    <t>合計</t>
  </si>
  <si>
    <t>合計</t>
  </si>
  <si>
    <t>千葉県</t>
  </si>
  <si>
    <t>12000</t>
  </si>
  <si>
    <t>千葉県</t>
  </si>
  <si>
    <t>12000</t>
  </si>
  <si>
    <t>合計</t>
  </si>
  <si>
    <t>東京都</t>
  </si>
  <si>
    <t>13000</t>
  </si>
  <si>
    <t>東京都</t>
  </si>
  <si>
    <t>13000</t>
  </si>
  <si>
    <t>合計</t>
  </si>
  <si>
    <t>東京都</t>
  </si>
  <si>
    <t>13000</t>
  </si>
  <si>
    <t>合計</t>
  </si>
  <si>
    <t>東京都</t>
  </si>
  <si>
    <t>13000</t>
  </si>
  <si>
    <t>合計</t>
  </si>
  <si>
    <t>14000</t>
  </si>
  <si>
    <t>神奈川県</t>
  </si>
  <si>
    <t>神奈川県</t>
  </si>
  <si>
    <t>14000</t>
  </si>
  <si>
    <t>合計</t>
  </si>
  <si>
    <t>神奈川県</t>
  </si>
  <si>
    <t>14000</t>
  </si>
  <si>
    <t>合計</t>
  </si>
  <si>
    <t>神奈川県</t>
  </si>
  <si>
    <t>14000</t>
  </si>
  <si>
    <t>合計</t>
  </si>
  <si>
    <t>新潟県</t>
  </si>
  <si>
    <t>合計</t>
  </si>
  <si>
    <t>15000</t>
  </si>
  <si>
    <t>新潟県</t>
  </si>
  <si>
    <t>15000</t>
  </si>
  <si>
    <t>合計</t>
  </si>
  <si>
    <t>新潟県</t>
  </si>
  <si>
    <t>15000</t>
  </si>
  <si>
    <t>新潟県</t>
  </si>
  <si>
    <t>15000</t>
  </si>
  <si>
    <t>合計</t>
  </si>
  <si>
    <t>富山県</t>
  </si>
  <si>
    <t>16000</t>
  </si>
  <si>
    <t>石川県</t>
  </si>
  <si>
    <t>17000</t>
  </si>
  <si>
    <t>石川県</t>
  </si>
  <si>
    <t>17000</t>
  </si>
  <si>
    <t>合計</t>
  </si>
  <si>
    <t>石川県</t>
  </si>
  <si>
    <t>合計</t>
  </si>
  <si>
    <t>石川県</t>
  </si>
  <si>
    <t>合計</t>
  </si>
  <si>
    <t>石川県</t>
  </si>
  <si>
    <t>17000</t>
  </si>
  <si>
    <t>福井県</t>
  </si>
  <si>
    <t>18000</t>
  </si>
  <si>
    <t>福井県</t>
  </si>
  <si>
    <t>18000</t>
  </si>
  <si>
    <t>合計</t>
  </si>
  <si>
    <t>福井県</t>
  </si>
  <si>
    <t>18000</t>
  </si>
  <si>
    <t>合計</t>
  </si>
  <si>
    <t>福井県</t>
  </si>
  <si>
    <t>18000</t>
  </si>
  <si>
    <t>合計</t>
  </si>
  <si>
    <t>福井県</t>
  </si>
  <si>
    <t>山梨県</t>
  </si>
  <si>
    <t>19000</t>
  </si>
  <si>
    <t>山梨県</t>
  </si>
  <si>
    <t>19000</t>
  </si>
  <si>
    <t>合計</t>
  </si>
  <si>
    <t>合計</t>
  </si>
  <si>
    <t>山梨県</t>
  </si>
  <si>
    <t>山梨県</t>
  </si>
  <si>
    <t>19000</t>
  </si>
  <si>
    <t>合計</t>
  </si>
  <si>
    <t>山梨県</t>
  </si>
  <si>
    <t>19000</t>
  </si>
  <si>
    <t>山梨県</t>
  </si>
  <si>
    <t>19000</t>
  </si>
  <si>
    <t>合計</t>
  </si>
  <si>
    <t>長野県</t>
  </si>
  <si>
    <t>20000</t>
  </si>
  <si>
    <t>長野県</t>
  </si>
  <si>
    <t>20000</t>
  </si>
  <si>
    <t>合計</t>
  </si>
  <si>
    <t>合計</t>
  </si>
  <si>
    <t>長野県</t>
  </si>
  <si>
    <t>20000</t>
  </si>
  <si>
    <t>長野県</t>
  </si>
  <si>
    <t>20000</t>
  </si>
  <si>
    <t>合計</t>
  </si>
  <si>
    <t>長野県</t>
  </si>
  <si>
    <t>20000</t>
  </si>
  <si>
    <t>合計</t>
  </si>
  <si>
    <t>長野県</t>
  </si>
  <si>
    <t>20000</t>
  </si>
  <si>
    <t>岐阜県</t>
  </si>
  <si>
    <t>21000</t>
  </si>
  <si>
    <t>岐阜県</t>
  </si>
  <si>
    <t>21000</t>
  </si>
  <si>
    <t>合計</t>
  </si>
  <si>
    <t>21000</t>
  </si>
  <si>
    <t>合計</t>
  </si>
  <si>
    <t>岐阜県</t>
  </si>
  <si>
    <t>21000</t>
  </si>
  <si>
    <t>合計</t>
  </si>
  <si>
    <t>岐阜県</t>
  </si>
  <si>
    <t>21000</t>
  </si>
  <si>
    <t>合計</t>
  </si>
  <si>
    <t>岐阜県</t>
  </si>
  <si>
    <t>21000</t>
  </si>
  <si>
    <t>合計</t>
  </si>
  <si>
    <t>合計</t>
  </si>
  <si>
    <t>静岡県</t>
  </si>
  <si>
    <t>22000</t>
  </si>
  <si>
    <t>静岡県</t>
  </si>
  <si>
    <t>22000</t>
  </si>
  <si>
    <t>合計</t>
  </si>
  <si>
    <t>静岡県</t>
  </si>
  <si>
    <t>22000</t>
  </si>
  <si>
    <t>合計</t>
  </si>
  <si>
    <t>静岡県</t>
  </si>
  <si>
    <t>22000</t>
  </si>
  <si>
    <t>合計</t>
  </si>
  <si>
    <t>静岡県</t>
  </si>
  <si>
    <t>22000</t>
  </si>
  <si>
    <t>合計</t>
  </si>
  <si>
    <t>愛知県</t>
  </si>
  <si>
    <t>23000</t>
  </si>
  <si>
    <t>愛知県</t>
  </si>
  <si>
    <t>23000</t>
  </si>
  <si>
    <t>合計</t>
  </si>
  <si>
    <t>合計</t>
  </si>
  <si>
    <t>愛知県</t>
  </si>
  <si>
    <t>愛知県</t>
  </si>
  <si>
    <t>23000</t>
  </si>
  <si>
    <t>合計</t>
  </si>
  <si>
    <t>愛知県</t>
  </si>
  <si>
    <t>23000</t>
  </si>
  <si>
    <t>合計</t>
  </si>
  <si>
    <t>三重県</t>
  </si>
  <si>
    <t>24000</t>
  </si>
  <si>
    <t>24000</t>
  </si>
  <si>
    <t>合計</t>
  </si>
  <si>
    <t>三重県</t>
  </si>
  <si>
    <t>24000</t>
  </si>
  <si>
    <t>三重県</t>
  </si>
  <si>
    <t>24000</t>
  </si>
  <si>
    <t>合計</t>
  </si>
  <si>
    <t>三重県</t>
  </si>
  <si>
    <t>24000</t>
  </si>
  <si>
    <t>合計</t>
  </si>
  <si>
    <t>滋賀県</t>
  </si>
  <si>
    <t>25000</t>
  </si>
  <si>
    <t>25000</t>
  </si>
  <si>
    <t>合計</t>
  </si>
  <si>
    <t>滋賀県</t>
  </si>
  <si>
    <t>滋賀県</t>
  </si>
  <si>
    <t>25000</t>
  </si>
  <si>
    <t>合計</t>
  </si>
  <si>
    <t>滋賀県</t>
  </si>
  <si>
    <t>25000</t>
  </si>
  <si>
    <t>合計</t>
  </si>
  <si>
    <t>京都府</t>
  </si>
  <si>
    <t>26000</t>
  </si>
  <si>
    <t>京都府</t>
  </si>
  <si>
    <t>26000</t>
  </si>
  <si>
    <t>合計</t>
  </si>
  <si>
    <t>京都府</t>
  </si>
  <si>
    <t>26000</t>
  </si>
  <si>
    <t>京都府</t>
  </si>
  <si>
    <t>京都府</t>
  </si>
  <si>
    <t>26000</t>
  </si>
  <si>
    <t>合計</t>
  </si>
  <si>
    <t>京都府</t>
  </si>
  <si>
    <t>26000</t>
  </si>
  <si>
    <t>合計</t>
  </si>
  <si>
    <t>大阪府</t>
  </si>
  <si>
    <t>27000</t>
  </si>
  <si>
    <t>大阪府</t>
  </si>
  <si>
    <t>27000</t>
  </si>
  <si>
    <t>大阪府</t>
  </si>
  <si>
    <t>27000</t>
  </si>
  <si>
    <t>合計</t>
  </si>
  <si>
    <t>大阪府</t>
  </si>
  <si>
    <t>27000</t>
  </si>
  <si>
    <t>合計</t>
  </si>
  <si>
    <t>大阪府</t>
  </si>
  <si>
    <t>27000</t>
  </si>
  <si>
    <t>合計</t>
  </si>
  <si>
    <t>兵庫県</t>
  </si>
  <si>
    <t>28000</t>
  </si>
  <si>
    <t>兵庫県</t>
  </si>
  <si>
    <t>合計</t>
  </si>
  <si>
    <t>28000</t>
  </si>
  <si>
    <t>28000</t>
  </si>
  <si>
    <t>合計</t>
  </si>
  <si>
    <t>兵庫県</t>
  </si>
  <si>
    <t>28000</t>
  </si>
  <si>
    <t>合計</t>
  </si>
  <si>
    <t>兵庫県</t>
  </si>
  <si>
    <t>28000</t>
  </si>
  <si>
    <t>合計</t>
  </si>
  <si>
    <t>奈良県</t>
  </si>
  <si>
    <t>29000</t>
  </si>
  <si>
    <t>29000</t>
  </si>
  <si>
    <t>合計</t>
  </si>
  <si>
    <t>合計</t>
  </si>
  <si>
    <t>合計</t>
  </si>
  <si>
    <t>奈良県</t>
  </si>
  <si>
    <t>29000</t>
  </si>
  <si>
    <t>奈良県</t>
  </si>
  <si>
    <t>29000</t>
  </si>
  <si>
    <t>合計</t>
  </si>
  <si>
    <t>和歌山県</t>
  </si>
  <si>
    <t>30000</t>
  </si>
  <si>
    <t>合計</t>
  </si>
  <si>
    <t>和歌山県</t>
  </si>
  <si>
    <t>30000</t>
  </si>
  <si>
    <t>合計</t>
  </si>
  <si>
    <t>和歌山県</t>
  </si>
  <si>
    <t>30000</t>
  </si>
  <si>
    <t>合計</t>
  </si>
  <si>
    <t>鳥取県</t>
  </si>
  <si>
    <t>31000</t>
  </si>
  <si>
    <t>鳥取県</t>
  </si>
  <si>
    <t>鳥取県</t>
  </si>
  <si>
    <t>31000</t>
  </si>
  <si>
    <t>鳥取県</t>
  </si>
  <si>
    <t>31000</t>
  </si>
  <si>
    <t>合計</t>
  </si>
  <si>
    <t>鳥取県</t>
  </si>
  <si>
    <t>31000</t>
  </si>
  <si>
    <t>合計</t>
  </si>
  <si>
    <t>島根県</t>
  </si>
  <si>
    <t>32000</t>
  </si>
  <si>
    <t>32000</t>
  </si>
  <si>
    <t>島根県</t>
  </si>
  <si>
    <t>32000</t>
  </si>
  <si>
    <t>合計</t>
  </si>
  <si>
    <t>島根県</t>
  </si>
  <si>
    <t>合計</t>
  </si>
  <si>
    <t>島根県</t>
  </si>
  <si>
    <t>32000</t>
  </si>
  <si>
    <t>島根県</t>
  </si>
  <si>
    <t>32000</t>
  </si>
  <si>
    <t>合計</t>
  </si>
  <si>
    <t>岡山県</t>
  </si>
  <si>
    <t>33000</t>
  </si>
  <si>
    <t>33000</t>
  </si>
  <si>
    <t>合計</t>
  </si>
  <si>
    <t>合計</t>
  </si>
  <si>
    <t>岡山県</t>
  </si>
  <si>
    <t>33000</t>
  </si>
  <si>
    <t>合計</t>
  </si>
  <si>
    <t>岡山県</t>
  </si>
  <si>
    <t>33000</t>
  </si>
  <si>
    <t>合計</t>
  </si>
  <si>
    <t>広島県</t>
  </si>
  <si>
    <t>34000</t>
  </si>
  <si>
    <t>広島県</t>
  </si>
  <si>
    <t>34000</t>
  </si>
  <si>
    <t>合計</t>
  </si>
  <si>
    <t>合計</t>
  </si>
  <si>
    <t>広島県</t>
  </si>
  <si>
    <t>34000</t>
  </si>
  <si>
    <t>合計</t>
  </si>
  <si>
    <t>山口県</t>
  </si>
  <si>
    <t>35000</t>
  </si>
  <si>
    <t>35000</t>
  </si>
  <si>
    <t>山口県</t>
  </si>
  <si>
    <t>山口県</t>
  </si>
  <si>
    <t>35000</t>
  </si>
  <si>
    <t>合計</t>
  </si>
  <si>
    <t>山口県</t>
  </si>
  <si>
    <t>35000</t>
  </si>
  <si>
    <t>合計</t>
  </si>
  <si>
    <t>徳島県</t>
  </si>
  <si>
    <t>36000</t>
  </si>
  <si>
    <t>徳島県</t>
  </si>
  <si>
    <t>36000</t>
  </si>
  <si>
    <t>合計</t>
  </si>
  <si>
    <t>徳島県</t>
  </si>
  <si>
    <t>合計</t>
  </si>
  <si>
    <t>徳島県</t>
  </si>
  <si>
    <t>36000</t>
  </si>
  <si>
    <t>合計</t>
  </si>
  <si>
    <t>香川県</t>
  </si>
  <si>
    <t>37000</t>
  </si>
  <si>
    <t>香川県</t>
  </si>
  <si>
    <t>37000</t>
  </si>
  <si>
    <t>合計</t>
  </si>
  <si>
    <t>香川県</t>
  </si>
  <si>
    <t>37000</t>
  </si>
  <si>
    <t>合計</t>
  </si>
  <si>
    <t>香川県</t>
  </si>
  <si>
    <t>37000</t>
  </si>
  <si>
    <t>合計</t>
  </si>
  <si>
    <t>愛媛県</t>
  </si>
  <si>
    <t>38000</t>
  </si>
  <si>
    <t>愛媛県</t>
  </si>
  <si>
    <t>38000</t>
  </si>
  <si>
    <t>合計</t>
  </si>
  <si>
    <t>愛媛県</t>
  </si>
  <si>
    <t>38000</t>
  </si>
  <si>
    <t>愛媛県</t>
  </si>
  <si>
    <t>38000</t>
  </si>
  <si>
    <t>合計</t>
  </si>
  <si>
    <t>高知県</t>
  </si>
  <si>
    <t>39000</t>
  </si>
  <si>
    <t>39000</t>
  </si>
  <si>
    <t>合計</t>
  </si>
  <si>
    <t>合計</t>
  </si>
  <si>
    <t>高知県</t>
  </si>
  <si>
    <t>39000</t>
  </si>
  <si>
    <t>合計</t>
  </si>
  <si>
    <t>高知県</t>
  </si>
  <si>
    <t>39000</t>
  </si>
  <si>
    <t>合計</t>
  </si>
  <si>
    <t>福岡県</t>
  </si>
  <si>
    <t>40000</t>
  </si>
  <si>
    <t>福岡県</t>
  </si>
  <si>
    <t>40000</t>
  </si>
  <si>
    <t>合計</t>
  </si>
  <si>
    <t>合計</t>
  </si>
  <si>
    <t>40000</t>
  </si>
  <si>
    <t>福岡県</t>
  </si>
  <si>
    <t>40000</t>
  </si>
  <si>
    <t>合計</t>
  </si>
  <si>
    <t>佐賀県</t>
  </si>
  <si>
    <t>41000</t>
  </si>
  <si>
    <t>佐賀県</t>
  </si>
  <si>
    <t>41000</t>
  </si>
  <si>
    <t>合計</t>
  </si>
  <si>
    <t>合計</t>
  </si>
  <si>
    <t>佐賀県</t>
  </si>
  <si>
    <t>41000</t>
  </si>
  <si>
    <t>合計</t>
  </si>
  <si>
    <t>長崎県</t>
  </si>
  <si>
    <t>42000</t>
  </si>
  <si>
    <t>42000</t>
  </si>
  <si>
    <t>合計</t>
  </si>
  <si>
    <t>長崎県</t>
  </si>
  <si>
    <t>長崎県</t>
  </si>
  <si>
    <t>42000</t>
  </si>
  <si>
    <t>合計</t>
  </si>
  <si>
    <t>長崎県</t>
  </si>
  <si>
    <t>42000</t>
  </si>
  <si>
    <t>合計</t>
  </si>
  <si>
    <t>熊本県</t>
  </si>
  <si>
    <t>43000</t>
  </si>
  <si>
    <t>熊本県</t>
  </si>
  <si>
    <t>43000</t>
  </si>
  <si>
    <t>合計</t>
  </si>
  <si>
    <t>合計</t>
  </si>
  <si>
    <t>熊本県</t>
  </si>
  <si>
    <t>43000</t>
  </si>
  <si>
    <t>合計</t>
  </si>
  <si>
    <t>大分県</t>
  </si>
  <si>
    <t>44000</t>
  </si>
  <si>
    <t>44000</t>
  </si>
  <si>
    <t>合計</t>
  </si>
  <si>
    <t>合計</t>
  </si>
  <si>
    <t>大分県</t>
  </si>
  <si>
    <t>44000</t>
  </si>
  <si>
    <t>合計</t>
  </si>
  <si>
    <t>大分県</t>
  </si>
  <si>
    <t>44000</t>
  </si>
  <si>
    <t>合計</t>
  </si>
  <si>
    <t>宮崎県</t>
  </si>
  <si>
    <t>45000</t>
  </si>
  <si>
    <t>宮崎県</t>
  </si>
  <si>
    <t>45000</t>
  </si>
  <si>
    <t>宮崎県</t>
  </si>
  <si>
    <t>45000</t>
  </si>
  <si>
    <t>合計</t>
  </si>
  <si>
    <t>宮崎県</t>
  </si>
  <si>
    <t>45000</t>
  </si>
  <si>
    <t>合計</t>
  </si>
  <si>
    <t>鹿児島県</t>
  </si>
  <si>
    <t>46000</t>
  </si>
  <si>
    <t>鹿児島県</t>
  </si>
  <si>
    <t>46000</t>
  </si>
  <si>
    <t>合計</t>
  </si>
  <si>
    <t>合計</t>
  </si>
  <si>
    <t>鹿児島県</t>
  </si>
  <si>
    <t>46000</t>
  </si>
  <si>
    <t>合計</t>
  </si>
  <si>
    <t>沖縄県</t>
  </si>
  <si>
    <t>47000</t>
  </si>
  <si>
    <t>沖縄県</t>
  </si>
  <si>
    <t>47000</t>
  </si>
  <si>
    <t>合計</t>
  </si>
  <si>
    <t>47000</t>
  </si>
  <si>
    <t>合計</t>
  </si>
  <si>
    <t>沖縄県</t>
  </si>
  <si>
    <t>47000</t>
  </si>
  <si>
    <t>合計</t>
  </si>
  <si>
    <t>01000</t>
  </si>
  <si>
    <t>全国</t>
  </si>
  <si>
    <t>00000</t>
  </si>
  <si>
    <t>全体</t>
  </si>
  <si>
    <t>全国</t>
  </si>
  <si>
    <t>00000</t>
  </si>
  <si>
    <t>全体</t>
  </si>
  <si>
    <t>全国</t>
  </si>
  <si>
    <t>00000</t>
  </si>
  <si>
    <t>全体</t>
  </si>
  <si>
    <t>全国</t>
  </si>
  <si>
    <t>00000</t>
  </si>
  <si>
    <t>全体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</si>
</sst>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 quotePrefix="1">
      <alignment horizontal="left" vertical="center"/>
    </xf>
    <xf numFmtId="38" fontId="6" fillId="0" borderId="14" xfId="48" applyFont="1" applyFill="1" applyBorder="1" applyAlignment="1">
      <alignment vertical="center"/>
    </xf>
    <xf numFmtId="38" fontId="6" fillId="0" borderId="14" xfId="48" applyFont="1" applyFill="1" applyBorder="1" applyAlignment="1">
      <alignment horizontal="right" vertical="center"/>
    </xf>
    <xf numFmtId="49" fontId="6" fillId="0" borderId="14" xfId="48" applyNumberFormat="1" applyFont="1" applyFill="1" applyBorder="1" applyAlignment="1">
      <alignment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20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26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320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0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17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236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809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86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92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36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78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840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41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5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058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9747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86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91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43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492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772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00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29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466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5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9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038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09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2611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89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16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26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69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69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4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1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772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89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91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20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26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95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00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0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466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5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4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15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89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86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320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43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492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89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17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29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809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86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92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2611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78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840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41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236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9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038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36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5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5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772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461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657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763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40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747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91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20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26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95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00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0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466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5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4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15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89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869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747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86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320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43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492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89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17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29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809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86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92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2611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78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840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41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20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26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320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0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17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236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7809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886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7992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36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578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6840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41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5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058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39747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186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291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43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492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4549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00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29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466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5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09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038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09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2611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789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16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26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79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79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4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382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4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01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1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8778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089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291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20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26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195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00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0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4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466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5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382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4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15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789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01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186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320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43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492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089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17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29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7809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886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7992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2611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578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6840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41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236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09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038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36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5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5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4549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461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657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763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40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39757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291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20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26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195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00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0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4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466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5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382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4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15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789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895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01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869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080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186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320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43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492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089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17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29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351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7809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886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7992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32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2611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578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6840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06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41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12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12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12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24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298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24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298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24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4"/>
  <sheetViews>
    <sheetView zoomScalePageLayoutView="0" workbookViewId="0" topLeftCell="A1">
      <pane xSplit="3" ySplit="6" topLeftCell="D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60" sqref="H60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53" t="s">
        <v>320</v>
      </c>
      <c r="B2" s="156" t="s">
        <v>306</v>
      </c>
      <c r="C2" s="159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54"/>
      <c r="B3" s="157"/>
      <c r="C3" s="160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54"/>
      <c r="B4" s="157"/>
      <c r="C4" s="160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52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52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52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54"/>
      <c r="B5" s="157"/>
      <c r="C5" s="160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52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52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52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5"/>
      <c r="B6" s="158"/>
      <c r="C6" s="161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328</v>
      </c>
      <c r="B7" s="139" t="s">
        <v>326</v>
      </c>
      <c r="C7" s="139" t="s">
        <v>329</v>
      </c>
      <c r="D7" s="140">
        <v>67871727.43</v>
      </c>
      <c r="E7" s="140">
        <v>20913437.43</v>
      </c>
      <c r="F7" s="140">
        <v>675026</v>
      </c>
      <c r="G7" s="140">
        <v>3718</v>
      </c>
      <c r="H7" s="140">
        <v>3851100</v>
      </c>
      <c r="I7" s="140">
        <v>11929001.43</v>
      </c>
      <c r="J7" s="140">
        <v>0</v>
      </c>
      <c r="K7" s="140">
        <v>4454592</v>
      </c>
      <c r="L7" s="140">
        <v>46958290</v>
      </c>
      <c r="M7" s="140">
        <v>8536375</v>
      </c>
      <c r="N7" s="140">
        <v>1835241</v>
      </c>
      <c r="O7" s="140">
        <v>8187</v>
      </c>
      <c r="P7" s="140">
        <v>233</v>
      </c>
      <c r="Q7" s="140">
        <v>1300</v>
      </c>
      <c r="R7" s="140">
        <v>1577506</v>
      </c>
      <c r="S7" s="140">
        <v>0</v>
      </c>
      <c r="T7" s="140">
        <v>248015</v>
      </c>
      <c r="U7" s="140">
        <v>6701134</v>
      </c>
      <c r="V7" s="140">
        <v>76408102.43</v>
      </c>
      <c r="W7" s="140">
        <v>22748678.43</v>
      </c>
      <c r="X7" s="140">
        <v>683213</v>
      </c>
      <c r="Y7" s="140">
        <v>3951</v>
      </c>
      <c r="Z7" s="140">
        <v>3852400</v>
      </c>
      <c r="AA7" s="140">
        <v>13506507.43</v>
      </c>
      <c r="AB7" s="140">
        <v>0</v>
      </c>
      <c r="AC7" s="140">
        <v>4702607</v>
      </c>
      <c r="AD7" s="140">
        <v>53659424</v>
      </c>
      <c r="AE7" s="140">
        <v>4789571</v>
      </c>
      <c r="AF7" s="140">
        <v>4701454</v>
      </c>
      <c r="AG7" s="140">
        <v>2255</v>
      </c>
      <c r="AH7" s="140">
        <v>2531019</v>
      </c>
      <c r="AI7" s="140">
        <v>2034902</v>
      </c>
      <c r="AJ7" s="140">
        <v>133278</v>
      </c>
      <c r="AK7" s="140">
        <v>88117</v>
      </c>
      <c r="AL7" s="140">
        <v>648064</v>
      </c>
      <c r="AM7" s="140">
        <v>48421203</v>
      </c>
      <c r="AN7" s="140">
        <v>14524911</v>
      </c>
      <c r="AO7" s="140">
        <v>11089611</v>
      </c>
      <c r="AP7" s="140">
        <v>2105294</v>
      </c>
      <c r="AQ7" s="140">
        <v>1017697</v>
      </c>
      <c r="AR7" s="140">
        <v>312309</v>
      </c>
      <c r="AS7" s="140">
        <v>7666597</v>
      </c>
      <c r="AT7" s="140">
        <v>1471829</v>
      </c>
      <c r="AU7" s="140">
        <v>4855654</v>
      </c>
      <c r="AV7" s="140">
        <v>1339114</v>
      </c>
      <c r="AW7" s="140">
        <v>323626</v>
      </c>
      <c r="AX7" s="140">
        <v>25882174</v>
      </c>
      <c r="AY7" s="140">
        <v>14053716</v>
      </c>
      <c r="AZ7" s="140">
        <v>7671041</v>
      </c>
      <c r="BA7" s="140">
        <v>2526671</v>
      </c>
      <c r="BB7" s="140">
        <v>1630746</v>
      </c>
      <c r="BC7" s="140">
        <v>8959704</v>
      </c>
      <c r="BD7" s="140">
        <v>23895</v>
      </c>
      <c r="BE7" s="140">
        <v>4997853</v>
      </c>
      <c r="BF7" s="140">
        <v>58208627</v>
      </c>
      <c r="BG7" s="140">
        <v>39423</v>
      </c>
      <c r="BH7" s="140">
        <v>39423</v>
      </c>
      <c r="BI7" s="140">
        <v>0</v>
      </c>
      <c r="BJ7" s="140">
        <v>13604</v>
      </c>
      <c r="BK7" s="140">
        <v>1687</v>
      </c>
      <c r="BL7" s="140">
        <v>24132</v>
      </c>
      <c r="BM7" s="140">
        <v>0</v>
      </c>
      <c r="BN7" s="140">
        <v>101682</v>
      </c>
      <c r="BO7" s="140">
        <v>4902351</v>
      </c>
      <c r="BP7" s="140">
        <v>1147072</v>
      </c>
      <c r="BQ7" s="140">
        <v>490874</v>
      </c>
      <c r="BR7" s="140">
        <v>173746</v>
      </c>
      <c r="BS7" s="140">
        <v>444052</v>
      </c>
      <c r="BT7" s="140">
        <v>38400</v>
      </c>
      <c r="BU7" s="140">
        <v>1052673</v>
      </c>
      <c r="BV7" s="140">
        <v>91815</v>
      </c>
      <c r="BW7" s="140">
        <v>775233</v>
      </c>
      <c r="BX7" s="140">
        <v>185625</v>
      </c>
      <c r="BY7" s="140">
        <v>5662</v>
      </c>
      <c r="BZ7" s="140">
        <v>2696944</v>
      </c>
      <c r="CA7" s="140">
        <v>1788843</v>
      </c>
      <c r="CB7" s="140">
        <v>552679</v>
      </c>
      <c r="CC7" s="140">
        <v>240895</v>
      </c>
      <c r="CD7" s="140">
        <v>114527</v>
      </c>
      <c r="CE7" s="140">
        <v>3218709</v>
      </c>
      <c r="CF7" s="140">
        <v>0</v>
      </c>
      <c r="CG7" s="140">
        <v>396754</v>
      </c>
      <c r="CH7" s="140">
        <v>5338528</v>
      </c>
      <c r="CI7" s="140">
        <v>4828994</v>
      </c>
      <c r="CJ7" s="140">
        <v>4740877</v>
      </c>
      <c r="CK7" s="140">
        <v>2255</v>
      </c>
      <c r="CL7" s="140">
        <v>2544623</v>
      </c>
      <c r="CM7" s="140">
        <v>2036589</v>
      </c>
      <c r="CN7" s="140">
        <v>157410</v>
      </c>
      <c r="CO7" s="140">
        <v>88117</v>
      </c>
      <c r="CP7" s="140">
        <v>749746</v>
      </c>
      <c r="CQ7" s="140">
        <v>53323554</v>
      </c>
      <c r="CR7" s="140">
        <v>15671983</v>
      </c>
      <c r="CS7" s="140">
        <v>11580485</v>
      </c>
      <c r="CT7" s="140">
        <v>2279040</v>
      </c>
      <c r="CU7" s="140">
        <v>1461749</v>
      </c>
      <c r="CV7" s="140">
        <v>350709</v>
      </c>
      <c r="CW7" s="140">
        <v>8719270</v>
      </c>
      <c r="CX7" s="140">
        <v>1563644</v>
      </c>
      <c r="CY7" s="140">
        <v>5630887</v>
      </c>
      <c r="CZ7" s="140">
        <v>1524739</v>
      </c>
      <c r="DA7" s="140">
        <v>329288</v>
      </c>
      <c r="DB7" s="140">
        <v>28579118</v>
      </c>
      <c r="DC7" s="140">
        <v>15842559</v>
      </c>
      <c r="DD7" s="140">
        <v>8223720</v>
      </c>
      <c r="DE7" s="140">
        <v>2767566</v>
      </c>
      <c r="DF7" s="140">
        <v>1745273</v>
      </c>
      <c r="DG7" s="140">
        <v>12178413</v>
      </c>
      <c r="DH7" s="140">
        <v>23895</v>
      </c>
      <c r="DI7" s="140">
        <v>5394607</v>
      </c>
      <c r="DJ7" s="140">
        <v>63547155</v>
      </c>
    </row>
    <row r="8" spans="1:114" ht="12" customHeight="1">
      <c r="A8" s="139" t="s">
        <v>335</v>
      </c>
      <c r="B8" s="141" t="s">
        <v>336</v>
      </c>
      <c r="C8" s="139" t="s">
        <v>337</v>
      </c>
      <c r="D8" s="140">
        <f>SUM(E8,+L8)</f>
        <v>14964108</v>
      </c>
      <c r="E8" s="140">
        <f>SUM(F8:I8)+K8</f>
        <v>1607348</v>
      </c>
      <c r="F8" s="140">
        <v>34557</v>
      </c>
      <c r="G8" s="140">
        <v>0</v>
      </c>
      <c r="H8" s="140">
        <v>143430</v>
      </c>
      <c r="I8" s="140">
        <v>1112872</v>
      </c>
      <c r="J8" s="140">
        <v>0</v>
      </c>
      <c r="K8" s="140">
        <v>316489</v>
      </c>
      <c r="L8" s="140">
        <v>13356760</v>
      </c>
      <c r="M8" s="140">
        <f>SUM(N8,+U8)</f>
        <v>3673752</v>
      </c>
      <c r="N8" s="140">
        <f>SUM(O8:R8)+T8</f>
        <v>529280</v>
      </c>
      <c r="O8" s="140">
        <v>132709</v>
      </c>
      <c r="P8" s="140">
        <v>99865</v>
      </c>
      <c r="Q8" s="140">
        <v>237700</v>
      </c>
      <c r="R8" s="140">
        <v>30197</v>
      </c>
      <c r="S8" s="140">
        <v>0</v>
      </c>
      <c r="T8" s="140">
        <v>28809</v>
      </c>
      <c r="U8" s="140">
        <v>3144472</v>
      </c>
      <c r="V8" s="140">
        <f aca="true" t="shared" si="0" ref="V8:AD8">+SUM(D8,M8)</f>
        <v>18637860</v>
      </c>
      <c r="W8" s="140">
        <f t="shared" si="0"/>
        <v>2136628</v>
      </c>
      <c r="X8" s="140">
        <f t="shared" si="0"/>
        <v>167266</v>
      </c>
      <c r="Y8" s="140">
        <f t="shared" si="0"/>
        <v>99865</v>
      </c>
      <c r="Z8" s="140">
        <f t="shared" si="0"/>
        <v>381130</v>
      </c>
      <c r="AA8" s="140">
        <f t="shared" si="0"/>
        <v>1143069</v>
      </c>
      <c r="AB8" s="140">
        <f t="shared" si="0"/>
        <v>0</v>
      </c>
      <c r="AC8" s="140">
        <f t="shared" si="0"/>
        <v>345298</v>
      </c>
      <c r="AD8" s="140">
        <f t="shared" si="0"/>
        <v>16501232</v>
      </c>
      <c r="AE8" s="140">
        <f>SUM(AF8,+AK8)</f>
        <v>789654</v>
      </c>
      <c r="AF8" s="140">
        <f>SUM(AG8:AJ8)</f>
        <v>236090</v>
      </c>
      <c r="AG8" s="140">
        <v>311</v>
      </c>
      <c r="AH8" s="140">
        <v>226990</v>
      </c>
      <c r="AI8" s="140">
        <v>6878</v>
      </c>
      <c r="AJ8" s="140">
        <v>1911</v>
      </c>
      <c r="AK8" s="140">
        <v>553564</v>
      </c>
      <c r="AL8" s="140">
        <v>121090</v>
      </c>
      <c r="AM8" s="140">
        <f>SUM(AN8,AS8,AW8,AX8,BD8)</f>
        <v>7216326</v>
      </c>
      <c r="AN8" s="140">
        <f>SUM(AO8:AR8)</f>
        <v>2775767</v>
      </c>
      <c r="AO8" s="140">
        <v>1247159</v>
      </c>
      <c r="AP8" s="140">
        <v>1063528</v>
      </c>
      <c r="AQ8" s="140">
        <v>364437</v>
      </c>
      <c r="AR8" s="140">
        <v>100643</v>
      </c>
      <c r="AS8" s="140">
        <f>SUM(AT8:AV8)</f>
        <v>711513</v>
      </c>
      <c r="AT8" s="140">
        <v>137707</v>
      </c>
      <c r="AU8" s="140">
        <v>383635</v>
      </c>
      <c r="AV8" s="140">
        <v>190171</v>
      </c>
      <c r="AW8" s="140">
        <v>37981</v>
      </c>
      <c r="AX8" s="140">
        <f>SUM(AY8:BB8)</f>
        <v>3678063</v>
      </c>
      <c r="AY8" s="140">
        <v>2484233</v>
      </c>
      <c r="AZ8" s="140">
        <v>579405</v>
      </c>
      <c r="BA8" s="140">
        <v>495839</v>
      </c>
      <c r="BB8" s="140">
        <v>118586</v>
      </c>
      <c r="BC8" s="140">
        <v>6116225</v>
      </c>
      <c r="BD8" s="140">
        <v>13002</v>
      </c>
      <c r="BE8" s="140">
        <v>720813</v>
      </c>
      <c r="BF8" s="140">
        <f>SUM(AE8,+AM8,+BE8)</f>
        <v>8726793</v>
      </c>
      <c r="BG8" s="140">
        <f>SUM(BH8,+BM8)</f>
        <v>465316</v>
      </c>
      <c r="BH8" s="140">
        <f>SUM(BI8:BL8)</f>
        <v>465316</v>
      </c>
      <c r="BI8" s="140">
        <v>404559</v>
      </c>
      <c r="BJ8" s="140">
        <v>0</v>
      </c>
      <c r="BK8" s="140">
        <v>0</v>
      </c>
      <c r="BL8" s="140">
        <v>60757</v>
      </c>
      <c r="BM8" s="140">
        <v>0</v>
      </c>
      <c r="BN8" s="140">
        <v>146870</v>
      </c>
      <c r="BO8" s="140">
        <f>SUM(BP8,BU8,BY8,BZ8,CF8)</f>
        <v>80843</v>
      </c>
      <c r="BP8" s="140">
        <f>SUM(BQ8:BT8)</f>
        <v>54021</v>
      </c>
      <c r="BQ8" s="140">
        <v>54021</v>
      </c>
      <c r="BR8" s="140">
        <v>0</v>
      </c>
      <c r="BS8" s="140">
        <v>0</v>
      </c>
      <c r="BT8" s="140">
        <v>0</v>
      </c>
      <c r="BU8" s="140">
        <f>SUM(BV8:BX8)</f>
        <v>882</v>
      </c>
      <c r="BV8" s="140">
        <v>882</v>
      </c>
      <c r="BW8" s="140">
        <v>0</v>
      </c>
      <c r="BX8" s="140">
        <v>0</v>
      </c>
      <c r="BY8" s="140">
        <v>0</v>
      </c>
      <c r="BZ8" s="140">
        <f>SUM(CA8:CD8)</f>
        <v>25940</v>
      </c>
      <c r="CA8" s="140">
        <v>0</v>
      </c>
      <c r="CB8" s="140">
        <v>18668</v>
      </c>
      <c r="CC8" s="140">
        <v>0</v>
      </c>
      <c r="CD8" s="140">
        <v>7272</v>
      </c>
      <c r="CE8" s="140">
        <v>2933119</v>
      </c>
      <c r="CF8" s="140">
        <v>0</v>
      </c>
      <c r="CG8" s="140">
        <v>47604</v>
      </c>
      <c r="CH8" s="140">
        <f>SUM(BG8,+BO8,+CG8)</f>
        <v>593763</v>
      </c>
      <c r="CI8" s="140">
        <f aca="true" t="shared" si="1" ref="CI8:DJ8">SUM(AE8,+BG8)</f>
        <v>1254970</v>
      </c>
      <c r="CJ8" s="140">
        <f t="shared" si="1"/>
        <v>701406</v>
      </c>
      <c r="CK8" s="140">
        <f t="shared" si="1"/>
        <v>404870</v>
      </c>
      <c r="CL8" s="140">
        <f t="shared" si="1"/>
        <v>226990</v>
      </c>
      <c r="CM8" s="140">
        <f t="shared" si="1"/>
        <v>6878</v>
      </c>
      <c r="CN8" s="140">
        <f t="shared" si="1"/>
        <v>62668</v>
      </c>
      <c r="CO8" s="140">
        <f t="shared" si="1"/>
        <v>553564</v>
      </c>
      <c r="CP8" s="140">
        <f t="shared" si="1"/>
        <v>267960</v>
      </c>
      <c r="CQ8" s="140">
        <f t="shared" si="1"/>
        <v>7297169</v>
      </c>
      <c r="CR8" s="140">
        <f t="shared" si="1"/>
        <v>2829788</v>
      </c>
      <c r="CS8" s="140">
        <f t="shared" si="1"/>
        <v>1301180</v>
      </c>
      <c r="CT8" s="140">
        <f t="shared" si="1"/>
        <v>1063528</v>
      </c>
      <c r="CU8" s="140">
        <f t="shared" si="1"/>
        <v>364437</v>
      </c>
      <c r="CV8" s="140">
        <f t="shared" si="1"/>
        <v>100643</v>
      </c>
      <c r="CW8" s="140">
        <f t="shared" si="1"/>
        <v>712395</v>
      </c>
      <c r="CX8" s="140">
        <f t="shared" si="1"/>
        <v>138589</v>
      </c>
      <c r="CY8" s="140">
        <f t="shared" si="1"/>
        <v>383635</v>
      </c>
      <c r="CZ8" s="140">
        <f t="shared" si="1"/>
        <v>190171</v>
      </c>
      <c r="DA8" s="140">
        <f t="shared" si="1"/>
        <v>37981</v>
      </c>
      <c r="DB8" s="140">
        <f t="shared" si="1"/>
        <v>3704003</v>
      </c>
      <c r="DC8" s="140">
        <f t="shared" si="1"/>
        <v>2484233</v>
      </c>
      <c r="DD8" s="140">
        <f t="shared" si="1"/>
        <v>598073</v>
      </c>
      <c r="DE8" s="140">
        <f t="shared" si="1"/>
        <v>495839</v>
      </c>
      <c r="DF8" s="140">
        <f t="shared" si="1"/>
        <v>125858</v>
      </c>
      <c r="DG8" s="140">
        <f t="shared" si="1"/>
        <v>9049344</v>
      </c>
      <c r="DH8" s="140">
        <f t="shared" si="1"/>
        <v>13002</v>
      </c>
      <c r="DI8" s="140">
        <f t="shared" si="1"/>
        <v>768417</v>
      </c>
      <c r="DJ8" s="140">
        <f t="shared" si="1"/>
        <v>9320556</v>
      </c>
    </row>
    <row r="9" spans="1:114" ht="12" customHeight="1">
      <c r="A9" s="139" t="s">
        <v>346</v>
      </c>
      <c r="B9" s="141" t="s">
        <v>348</v>
      </c>
      <c r="C9" s="139" t="s">
        <v>349</v>
      </c>
      <c r="D9" s="140">
        <f aca="true" t="shared" si="2" ref="D9:D53">SUM(E9,+L9)</f>
        <v>12281639</v>
      </c>
      <c r="E9" s="140">
        <f aca="true" t="shared" si="3" ref="E9:E53">SUM(F9:I9)+K9</f>
        <v>1792757</v>
      </c>
      <c r="F9" s="140">
        <v>7735</v>
      </c>
      <c r="G9" s="140">
        <v>260</v>
      </c>
      <c r="H9" s="140">
        <v>51400</v>
      </c>
      <c r="I9" s="140">
        <v>852660</v>
      </c>
      <c r="J9" s="140">
        <v>0</v>
      </c>
      <c r="K9" s="140">
        <v>880702</v>
      </c>
      <c r="L9" s="140">
        <v>10488882</v>
      </c>
      <c r="M9" s="140">
        <f aca="true" t="shared" si="4" ref="M9:M53">SUM(N9,+U9)</f>
        <v>3123211</v>
      </c>
      <c r="N9" s="140">
        <f aca="true" t="shared" si="5" ref="N9:N53">SUM(O9:R9)+T9</f>
        <v>412693</v>
      </c>
      <c r="O9" s="140">
        <v>2066</v>
      </c>
      <c r="P9" s="140">
        <v>2644</v>
      </c>
      <c r="Q9" s="140">
        <v>0</v>
      </c>
      <c r="R9" s="140">
        <v>407962</v>
      </c>
      <c r="S9" s="140">
        <v>0</v>
      </c>
      <c r="T9" s="140">
        <v>21</v>
      </c>
      <c r="U9" s="140">
        <v>2710518</v>
      </c>
      <c r="V9" s="140">
        <f aca="true" t="shared" si="6" ref="V9:V53">+SUM(D9,M9)</f>
        <v>15404850</v>
      </c>
      <c r="W9" s="140">
        <f aca="true" t="shared" si="7" ref="W9:W53">+SUM(E9,N9)</f>
        <v>2205450</v>
      </c>
      <c r="X9" s="140">
        <f aca="true" t="shared" si="8" ref="X9:X53">+SUM(F9,O9)</f>
        <v>9801</v>
      </c>
      <c r="Y9" s="140">
        <f aca="true" t="shared" si="9" ref="Y9:Y53">+SUM(G9,P9)</f>
        <v>2904</v>
      </c>
      <c r="Z9" s="140">
        <f aca="true" t="shared" si="10" ref="Z9:Z53">+SUM(H9,Q9)</f>
        <v>51400</v>
      </c>
      <c r="AA9" s="140">
        <f aca="true" t="shared" si="11" ref="AA9:AA53">+SUM(I9,R9)</f>
        <v>1260622</v>
      </c>
      <c r="AB9" s="140">
        <f aca="true" t="shared" si="12" ref="AB9:AB53">+SUM(J9,S9)</f>
        <v>0</v>
      </c>
      <c r="AC9" s="140">
        <f aca="true" t="shared" si="13" ref="AC9:AC53">+SUM(K9,T9)</f>
        <v>880723</v>
      </c>
      <c r="AD9" s="140">
        <f aca="true" t="shared" si="14" ref="AD9:AD53">+SUM(L9,U9)</f>
        <v>13199400</v>
      </c>
      <c r="AE9" s="140">
        <f aca="true" t="shared" si="15" ref="AE9:AE53">SUM(AF9,+AK9)</f>
        <v>176147</v>
      </c>
      <c r="AF9" s="140">
        <f aca="true" t="shared" si="16" ref="AF9:AF53">SUM(AG9:AJ9)</f>
        <v>147114</v>
      </c>
      <c r="AG9" s="140">
        <v>9471</v>
      </c>
      <c r="AH9" s="140">
        <v>105386</v>
      </c>
      <c r="AI9" s="140">
        <v>32257</v>
      </c>
      <c r="AJ9" s="140">
        <v>0</v>
      </c>
      <c r="AK9" s="140">
        <v>29033</v>
      </c>
      <c r="AL9" s="140">
        <v>127799</v>
      </c>
      <c r="AM9" s="140">
        <f aca="true" t="shared" si="17" ref="AM9:AM53">SUM(AN9,AS9,AW9,AX9,BD9)</f>
        <v>7930258</v>
      </c>
      <c r="AN9" s="140">
        <f aca="true" t="shared" si="18" ref="AN9:AN53">SUM(AO9:AR9)</f>
        <v>2261465</v>
      </c>
      <c r="AO9" s="140">
        <v>803893</v>
      </c>
      <c r="AP9" s="140">
        <v>736494</v>
      </c>
      <c r="AQ9" s="140">
        <v>672363</v>
      </c>
      <c r="AR9" s="140">
        <v>48715</v>
      </c>
      <c r="AS9" s="140">
        <f aca="true" t="shared" si="19" ref="AS9:AS53">SUM(AT9:AV9)</f>
        <v>1881055</v>
      </c>
      <c r="AT9" s="140">
        <v>146418</v>
      </c>
      <c r="AU9" s="140">
        <v>1639005</v>
      </c>
      <c r="AV9" s="140">
        <v>95632</v>
      </c>
      <c r="AW9" s="140">
        <v>17804</v>
      </c>
      <c r="AX9" s="140">
        <f aca="true" t="shared" si="20" ref="AX9:AX53">SUM(AY9:BB9)</f>
        <v>3760402</v>
      </c>
      <c r="AY9" s="140">
        <v>1795634</v>
      </c>
      <c r="AZ9" s="140">
        <v>1850218</v>
      </c>
      <c r="BA9" s="140">
        <v>107324</v>
      </c>
      <c r="BB9" s="140">
        <v>7226</v>
      </c>
      <c r="BC9" s="140">
        <v>3952161</v>
      </c>
      <c r="BD9" s="140">
        <v>9532</v>
      </c>
      <c r="BE9" s="140">
        <v>95274</v>
      </c>
      <c r="BF9" s="140">
        <f aca="true" t="shared" si="21" ref="BF9:BF53">SUM(AE9,+AM9,+BE9)</f>
        <v>8201679</v>
      </c>
      <c r="BG9" s="140">
        <f aca="true" t="shared" si="22" ref="BG9:BG53">SUM(BH9,+BM9)</f>
        <v>0</v>
      </c>
      <c r="BH9" s="140">
        <f aca="true" t="shared" si="23" ref="BH9:BH53">SUM(BI9:BL9)</f>
        <v>0</v>
      </c>
      <c r="BI9" s="140">
        <v>0</v>
      </c>
      <c r="BJ9" s="140">
        <v>0</v>
      </c>
      <c r="BK9" s="140">
        <v>0</v>
      </c>
      <c r="BL9" s="140">
        <v>0</v>
      </c>
      <c r="BM9" s="140">
        <v>0</v>
      </c>
      <c r="BN9" s="140">
        <v>24946</v>
      </c>
      <c r="BO9" s="140">
        <f aca="true" t="shared" si="24" ref="BO9:BO53">SUM(BP9,BU9,BY9,BZ9,CF9)</f>
        <v>581291</v>
      </c>
      <c r="BP9" s="140">
        <f aca="true" t="shared" si="25" ref="BP9:BP53">SUM(BQ9:BT9)</f>
        <v>96458</v>
      </c>
      <c r="BQ9" s="140">
        <v>96458</v>
      </c>
      <c r="BR9" s="140">
        <v>0</v>
      </c>
      <c r="BS9" s="140">
        <v>0</v>
      </c>
      <c r="BT9" s="140">
        <v>0</v>
      </c>
      <c r="BU9" s="140">
        <f aca="true" t="shared" si="26" ref="BU9:BU53">SUM(BV9:BX9)</f>
        <v>57142</v>
      </c>
      <c r="BV9" s="140">
        <v>136</v>
      </c>
      <c r="BW9" s="140">
        <v>57006</v>
      </c>
      <c r="BX9" s="140">
        <v>0</v>
      </c>
      <c r="BY9" s="140">
        <v>0</v>
      </c>
      <c r="BZ9" s="140">
        <f aca="true" t="shared" si="27" ref="BZ9:BZ53">SUM(CA9:CD9)</f>
        <v>427691</v>
      </c>
      <c r="CA9" s="140">
        <v>418140</v>
      </c>
      <c r="CB9" s="140">
        <v>9551</v>
      </c>
      <c r="CC9" s="140">
        <v>0</v>
      </c>
      <c r="CD9" s="140">
        <v>0</v>
      </c>
      <c r="CE9" s="140">
        <v>2506975</v>
      </c>
      <c r="CF9" s="140">
        <v>0</v>
      </c>
      <c r="CG9" s="140">
        <v>9999</v>
      </c>
      <c r="CH9" s="140">
        <f aca="true" t="shared" si="28" ref="CH9:CH53">SUM(BG9,+BO9,+CG9)</f>
        <v>591290</v>
      </c>
      <c r="CI9" s="140">
        <f aca="true" t="shared" si="29" ref="CI9:CI53">SUM(AE9,+BG9)</f>
        <v>176147</v>
      </c>
      <c r="CJ9" s="140">
        <f aca="true" t="shared" si="30" ref="CJ9:CJ53">SUM(AF9,+BH9)</f>
        <v>147114</v>
      </c>
      <c r="CK9" s="140">
        <f aca="true" t="shared" si="31" ref="CK9:CK53">SUM(AG9,+BI9)</f>
        <v>9471</v>
      </c>
      <c r="CL9" s="140">
        <f aca="true" t="shared" si="32" ref="CL9:CL53">SUM(AH9,+BJ9)</f>
        <v>105386</v>
      </c>
      <c r="CM9" s="140">
        <f aca="true" t="shared" si="33" ref="CM9:CM53">SUM(AI9,+BK9)</f>
        <v>32257</v>
      </c>
      <c r="CN9" s="140">
        <f aca="true" t="shared" si="34" ref="CN9:CN53">SUM(AJ9,+BL9)</f>
        <v>0</v>
      </c>
      <c r="CO9" s="140">
        <f aca="true" t="shared" si="35" ref="CO9:CO53">SUM(AK9,+BM9)</f>
        <v>29033</v>
      </c>
      <c r="CP9" s="140">
        <f aca="true" t="shared" si="36" ref="CP9:CP53">SUM(AL9,+BN9)</f>
        <v>152745</v>
      </c>
      <c r="CQ9" s="140">
        <f aca="true" t="shared" si="37" ref="CQ9:CQ53">SUM(AM9,+BO9)</f>
        <v>8511549</v>
      </c>
      <c r="CR9" s="140">
        <f aca="true" t="shared" si="38" ref="CR9:CR53">SUM(AN9,+BP9)</f>
        <v>2357923</v>
      </c>
      <c r="CS9" s="140">
        <f aca="true" t="shared" si="39" ref="CS9:CS53">SUM(AO9,+BQ9)</f>
        <v>900351</v>
      </c>
      <c r="CT9" s="140">
        <f aca="true" t="shared" si="40" ref="CT9:CT53">SUM(AP9,+BR9)</f>
        <v>736494</v>
      </c>
      <c r="CU9" s="140">
        <f aca="true" t="shared" si="41" ref="CU9:CU53">SUM(AQ9,+BS9)</f>
        <v>672363</v>
      </c>
      <c r="CV9" s="140">
        <f aca="true" t="shared" si="42" ref="CV9:CV53">SUM(AR9,+BT9)</f>
        <v>48715</v>
      </c>
      <c r="CW9" s="140">
        <f aca="true" t="shared" si="43" ref="CW9:CW53">SUM(AS9,+BU9)</f>
        <v>1938197</v>
      </c>
      <c r="CX9" s="140">
        <f aca="true" t="shared" si="44" ref="CX9:CX53">SUM(AT9,+BV9)</f>
        <v>146554</v>
      </c>
      <c r="CY9" s="140">
        <f aca="true" t="shared" si="45" ref="CY9:CY53">SUM(AU9,+BW9)</f>
        <v>1696011</v>
      </c>
      <c r="CZ9" s="140">
        <f aca="true" t="shared" si="46" ref="CZ9:CZ53">SUM(AV9,+BX9)</f>
        <v>95632</v>
      </c>
      <c r="DA9" s="140">
        <f aca="true" t="shared" si="47" ref="DA9:DA53">SUM(AW9,+BY9)</f>
        <v>17804</v>
      </c>
      <c r="DB9" s="140">
        <f aca="true" t="shared" si="48" ref="DB9:DB53">SUM(AX9,+BZ9)</f>
        <v>4188093</v>
      </c>
      <c r="DC9" s="140">
        <f aca="true" t="shared" si="49" ref="DC9:DC53">SUM(AY9,+CA9)</f>
        <v>2213774</v>
      </c>
      <c r="DD9" s="140">
        <f aca="true" t="shared" si="50" ref="DD9:DD53">SUM(AZ9,+CB9)</f>
        <v>1859769</v>
      </c>
      <c r="DE9" s="140">
        <f aca="true" t="shared" si="51" ref="DE9:DE53">SUM(BA9,+CC9)</f>
        <v>107324</v>
      </c>
      <c r="DF9" s="140">
        <f aca="true" t="shared" si="52" ref="DF9:DF53">SUM(BB9,+CD9)</f>
        <v>7226</v>
      </c>
      <c r="DG9" s="140">
        <f aca="true" t="shared" si="53" ref="DG9:DG53">SUM(BC9,+CE9)</f>
        <v>6459136</v>
      </c>
      <c r="DH9" s="140">
        <f aca="true" t="shared" si="54" ref="DH9:DH53">SUM(BD9,+CF9)</f>
        <v>9532</v>
      </c>
      <c r="DI9" s="140">
        <f aca="true" t="shared" si="55" ref="DI9:DI53">SUM(BE9,+CG9)</f>
        <v>105273</v>
      </c>
      <c r="DJ9" s="140">
        <f aca="true" t="shared" si="56" ref="DJ9:DJ53">SUM(BF9,+CH9)</f>
        <v>8792969</v>
      </c>
    </row>
    <row r="10" spans="1:114" ht="12" customHeight="1">
      <c r="A10" s="139" t="s">
        <v>358</v>
      </c>
      <c r="B10" s="141" t="s">
        <v>359</v>
      </c>
      <c r="C10" s="139" t="s">
        <v>327</v>
      </c>
      <c r="D10" s="140">
        <f t="shared" si="2"/>
        <v>21041779</v>
      </c>
      <c r="E10" s="140">
        <f t="shared" si="3"/>
        <v>4448094</v>
      </c>
      <c r="F10" s="140">
        <v>208</v>
      </c>
      <c r="G10" s="140">
        <v>1865</v>
      </c>
      <c r="H10" s="140">
        <v>48200</v>
      </c>
      <c r="I10" s="140">
        <v>3408838</v>
      </c>
      <c r="J10" s="140">
        <v>0</v>
      </c>
      <c r="K10" s="140">
        <v>988983</v>
      </c>
      <c r="L10" s="140">
        <v>16593685</v>
      </c>
      <c r="M10" s="140">
        <f t="shared" si="4"/>
        <v>5456696</v>
      </c>
      <c r="N10" s="140">
        <f t="shared" si="5"/>
        <v>1939093</v>
      </c>
      <c r="O10" s="140">
        <v>302041</v>
      </c>
      <c r="P10" s="140">
        <v>9062</v>
      </c>
      <c r="Q10" s="140">
        <v>937733</v>
      </c>
      <c r="R10" s="140">
        <v>569341</v>
      </c>
      <c r="S10" s="140">
        <v>0</v>
      </c>
      <c r="T10" s="140">
        <v>120916</v>
      </c>
      <c r="U10" s="140">
        <v>3517603</v>
      </c>
      <c r="V10" s="140">
        <f t="shared" si="6"/>
        <v>26498475</v>
      </c>
      <c r="W10" s="140">
        <f t="shared" si="7"/>
        <v>6387187</v>
      </c>
      <c r="X10" s="140">
        <f t="shared" si="8"/>
        <v>302249</v>
      </c>
      <c r="Y10" s="140">
        <f t="shared" si="9"/>
        <v>10927</v>
      </c>
      <c r="Z10" s="140">
        <f t="shared" si="10"/>
        <v>985933</v>
      </c>
      <c r="AA10" s="140">
        <f t="shared" si="11"/>
        <v>3978179</v>
      </c>
      <c r="AB10" s="140">
        <f t="shared" si="12"/>
        <v>0</v>
      </c>
      <c r="AC10" s="140">
        <f t="shared" si="13"/>
        <v>1109899</v>
      </c>
      <c r="AD10" s="140">
        <f t="shared" si="14"/>
        <v>20111288</v>
      </c>
      <c r="AE10" s="140">
        <f t="shared" si="15"/>
        <v>215227</v>
      </c>
      <c r="AF10" s="140">
        <f t="shared" si="16"/>
        <v>210748</v>
      </c>
      <c r="AG10" s="140">
        <v>0</v>
      </c>
      <c r="AH10" s="140">
        <v>189238</v>
      </c>
      <c r="AI10" s="140">
        <v>21510</v>
      </c>
      <c r="AJ10" s="140">
        <v>0</v>
      </c>
      <c r="AK10" s="140">
        <v>4479</v>
      </c>
      <c r="AL10" s="140">
        <v>85726</v>
      </c>
      <c r="AM10" s="140">
        <f t="shared" si="17"/>
        <v>15164801</v>
      </c>
      <c r="AN10" s="140">
        <f t="shared" si="18"/>
        <v>3706013</v>
      </c>
      <c r="AO10" s="140">
        <v>1754695</v>
      </c>
      <c r="AP10" s="140">
        <v>1237870</v>
      </c>
      <c r="AQ10" s="140">
        <v>547720</v>
      </c>
      <c r="AR10" s="140">
        <v>165728</v>
      </c>
      <c r="AS10" s="140">
        <f t="shared" si="19"/>
        <v>2664818</v>
      </c>
      <c r="AT10" s="140">
        <v>821103</v>
      </c>
      <c r="AU10" s="140">
        <v>1626255</v>
      </c>
      <c r="AV10" s="140">
        <v>217460</v>
      </c>
      <c r="AW10" s="140">
        <v>8625</v>
      </c>
      <c r="AX10" s="140">
        <f t="shared" si="20"/>
        <v>8775663</v>
      </c>
      <c r="AY10" s="140">
        <v>4236887</v>
      </c>
      <c r="AZ10" s="140">
        <v>4158871</v>
      </c>
      <c r="BA10" s="140">
        <v>318468</v>
      </c>
      <c r="BB10" s="140">
        <v>61437</v>
      </c>
      <c r="BC10" s="140">
        <v>5286419</v>
      </c>
      <c r="BD10" s="140">
        <v>9682</v>
      </c>
      <c r="BE10" s="140">
        <v>289606</v>
      </c>
      <c r="BF10" s="140">
        <f t="shared" si="21"/>
        <v>15669634</v>
      </c>
      <c r="BG10" s="140">
        <f t="shared" si="22"/>
        <v>1324810</v>
      </c>
      <c r="BH10" s="140">
        <f t="shared" si="23"/>
        <v>1324810</v>
      </c>
      <c r="BI10" s="140">
        <v>4148</v>
      </c>
      <c r="BJ10" s="140">
        <v>1250811</v>
      </c>
      <c r="BK10" s="140">
        <v>0</v>
      </c>
      <c r="BL10" s="140">
        <v>69851</v>
      </c>
      <c r="BM10" s="140">
        <v>0</v>
      </c>
      <c r="BN10" s="140">
        <v>14227</v>
      </c>
      <c r="BO10" s="140">
        <f t="shared" si="24"/>
        <v>1415497</v>
      </c>
      <c r="BP10" s="140">
        <f t="shared" si="25"/>
        <v>319115</v>
      </c>
      <c r="BQ10" s="140">
        <v>261559</v>
      </c>
      <c r="BR10" s="140">
        <v>2706</v>
      </c>
      <c r="BS10" s="140">
        <v>54850</v>
      </c>
      <c r="BT10" s="140">
        <v>0</v>
      </c>
      <c r="BU10" s="140">
        <f t="shared" si="26"/>
        <v>317539</v>
      </c>
      <c r="BV10" s="140">
        <v>6404</v>
      </c>
      <c r="BW10" s="140">
        <v>307628</v>
      </c>
      <c r="BX10" s="140">
        <v>3507</v>
      </c>
      <c r="BY10" s="140">
        <v>0</v>
      </c>
      <c r="BZ10" s="140">
        <f t="shared" si="27"/>
        <v>778843</v>
      </c>
      <c r="CA10" s="140">
        <v>632139</v>
      </c>
      <c r="CB10" s="140">
        <v>135502</v>
      </c>
      <c r="CC10" s="140">
        <v>2410</v>
      </c>
      <c r="CD10" s="140">
        <v>8792</v>
      </c>
      <c r="CE10" s="140">
        <v>2667260</v>
      </c>
      <c r="CF10" s="140">
        <v>0</v>
      </c>
      <c r="CG10" s="140">
        <v>34902</v>
      </c>
      <c r="CH10" s="140">
        <f t="shared" si="28"/>
        <v>2775209</v>
      </c>
      <c r="CI10" s="140">
        <f t="shared" si="29"/>
        <v>1540037</v>
      </c>
      <c r="CJ10" s="140">
        <f t="shared" si="30"/>
        <v>1535558</v>
      </c>
      <c r="CK10" s="140">
        <f t="shared" si="31"/>
        <v>4148</v>
      </c>
      <c r="CL10" s="140">
        <f t="shared" si="32"/>
        <v>1440049</v>
      </c>
      <c r="CM10" s="140">
        <f t="shared" si="33"/>
        <v>21510</v>
      </c>
      <c r="CN10" s="140">
        <f t="shared" si="34"/>
        <v>69851</v>
      </c>
      <c r="CO10" s="140">
        <f t="shared" si="35"/>
        <v>4479</v>
      </c>
      <c r="CP10" s="140">
        <f t="shared" si="36"/>
        <v>99953</v>
      </c>
      <c r="CQ10" s="140">
        <f t="shared" si="37"/>
        <v>16580298</v>
      </c>
      <c r="CR10" s="140">
        <f t="shared" si="38"/>
        <v>4025128</v>
      </c>
      <c r="CS10" s="140">
        <f t="shared" si="39"/>
        <v>2016254</v>
      </c>
      <c r="CT10" s="140">
        <f t="shared" si="40"/>
        <v>1240576</v>
      </c>
      <c r="CU10" s="140">
        <f t="shared" si="41"/>
        <v>602570</v>
      </c>
      <c r="CV10" s="140">
        <f t="shared" si="42"/>
        <v>165728</v>
      </c>
      <c r="CW10" s="140">
        <f t="shared" si="43"/>
        <v>2982357</v>
      </c>
      <c r="CX10" s="140">
        <f t="shared" si="44"/>
        <v>827507</v>
      </c>
      <c r="CY10" s="140">
        <f t="shared" si="45"/>
        <v>1933883</v>
      </c>
      <c r="CZ10" s="140">
        <f t="shared" si="46"/>
        <v>220967</v>
      </c>
      <c r="DA10" s="140">
        <f t="shared" si="47"/>
        <v>8625</v>
      </c>
      <c r="DB10" s="140">
        <f t="shared" si="48"/>
        <v>9554506</v>
      </c>
      <c r="DC10" s="140">
        <f t="shared" si="49"/>
        <v>4869026</v>
      </c>
      <c r="DD10" s="140">
        <f t="shared" si="50"/>
        <v>4294373</v>
      </c>
      <c r="DE10" s="140">
        <f t="shared" si="51"/>
        <v>320878</v>
      </c>
      <c r="DF10" s="140">
        <f t="shared" si="52"/>
        <v>70229</v>
      </c>
      <c r="DG10" s="140">
        <f t="shared" si="53"/>
        <v>7953679</v>
      </c>
      <c r="DH10" s="140">
        <f t="shared" si="54"/>
        <v>9682</v>
      </c>
      <c r="DI10" s="140">
        <f t="shared" si="55"/>
        <v>324508</v>
      </c>
      <c r="DJ10" s="140">
        <f t="shared" si="56"/>
        <v>18444843</v>
      </c>
    </row>
    <row r="11" spans="1:114" ht="12" customHeight="1">
      <c r="A11" s="139" t="s">
        <v>372</v>
      </c>
      <c r="B11" s="141" t="s">
        <v>373</v>
      </c>
      <c r="C11" s="139" t="s">
        <v>327</v>
      </c>
      <c r="D11" s="140">
        <f t="shared" si="2"/>
        <v>12185729</v>
      </c>
      <c r="E11" s="140">
        <f t="shared" si="3"/>
        <v>2526560</v>
      </c>
      <c r="F11" s="140">
        <v>11754</v>
      </c>
      <c r="G11" s="140">
        <v>19144</v>
      </c>
      <c r="H11" s="140">
        <v>110200</v>
      </c>
      <c r="I11" s="140">
        <v>1430521</v>
      </c>
      <c r="J11" s="140">
        <v>0</v>
      </c>
      <c r="K11" s="140">
        <v>954941</v>
      </c>
      <c r="L11" s="140">
        <v>9659169</v>
      </c>
      <c r="M11" s="140">
        <f t="shared" si="4"/>
        <v>3244177</v>
      </c>
      <c r="N11" s="140">
        <f t="shared" si="5"/>
        <v>204403</v>
      </c>
      <c r="O11" s="140">
        <v>162214</v>
      </c>
      <c r="P11" s="140">
        <v>6127</v>
      </c>
      <c r="Q11" s="140">
        <v>3200</v>
      </c>
      <c r="R11" s="140">
        <v>29241</v>
      </c>
      <c r="S11" s="140">
        <v>0</v>
      </c>
      <c r="T11" s="140">
        <v>3621</v>
      </c>
      <c r="U11" s="140">
        <v>3039774</v>
      </c>
      <c r="V11" s="140">
        <f t="shared" si="6"/>
        <v>15429906</v>
      </c>
      <c r="W11" s="140">
        <f t="shared" si="7"/>
        <v>2730963</v>
      </c>
      <c r="X11" s="140">
        <f t="shared" si="8"/>
        <v>173968</v>
      </c>
      <c r="Y11" s="140">
        <f t="shared" si="9"/>
        <v>25271</v>
      </c>
      <c r="Z11" s="140">
        <f t="shared" si="10"/>
        <v>113400</v>
      </c>
      <c r="AA11" s="140">
        <f t="shared" si="11"/>
        <v>1459762</v>
      </c>
      <c r="AB11" s="140">
        <f t="shared" si="12"/>
        <v>0</v>
      </c>
      <c r="AC11" s="140">
        <f t="shared" si="13"/>
        <v>958562</v>
      </c>
      <c r="AD11" s="140">
        <f t="shared" si="14"/>
        <v>12698943</v>
      </c>
      <c r="AE11" s="140">
        <f t="shared" si="15"/>
        <v>212281</v>
      </c>
      <c r="AF11" s="140">
        <f t="shared" si="16"/>
        <v>211091</v>
      </c>
      <c r="AG11" s="140">
        <v>0</v>
      </c>
      <c r="AH11" s="140">
        <v>178274</v>
      </c>
      <c r="AI11" s="140">
        <v>30191</v>
      </c>
      <c r="AJ11" s="140">
        <v>2626</v>
      </c>
      <c r="AK11" s="140">
        <v>1190</v>
      </c>
      <c r="AL11" s="140">
        <v>76601</v>
      </c>
      <c r="AM11" s="140">
        <f t="shared" si="17"/>
        <v>9548968</v>
      </c>
      <c r="AN11" s="140">
        <f t="shared" si="18"/>
        <v>2170150</v>
      </c>
      <c r="AO11" s="140">
        <v>943877</v>
      </c>
      <c r="AP11" s="140">
        <v>312916</v>
      </c>
      <c r="AQ11" s="140">
        <v>870185</v>
      </c>
      <c r="AR11" s="140">
        <v>43172</v>
      </c>
      <c r="AS11" s="140">
        <f t="shared" si="19"/>
        <v>2208589</v>
      </c>
      <c r="AT11" s="140">
        <v>92903</v>
      </c>
      <c r="AU11" s="140">
        <v>1925836</v>
      </c>
      <c r="AV11" s="140">
        <v>189850</v>
      </c>
      <c r="AW11" s="140">
        <v>0</v>
      </c>
      <c r="AX11" s="140">
        <f t="shared" si="20"/>
        <v>5166370</v>
      </c>
      <c r="AY11" s="140">
        <v>3019829</v>
      </c>
      <c r="AZ11" s="140">
        <v>1823850</v>
      </c>
      <c r="BA11" s="140">
        <v>171987</v>
      </c>
      <c r="BB11" s="140">
        <v>150704</v>
      </c>
      <c r="BC11" s="140">
        <v>1997869</v>
      </c>
      <c r="BD11" s="140">
        <v>3859</v>
      </c>
      <c r="BE11" s="140">
        <v>350010</v>
      </c>
      <c r="BF11" s="140">
        <f t="shared" si="21"/>
        <v>10111259</v>
      </c>
      <c r="BG11" s="140">
        <f t="shared" si="22"/>
        <v>197490</v>
      </c>
      <c r="BH11" s="140">
        <f t="shared" si="23"/>
        <v>197490</v>
      </c>
      <c r="BI11" s="140">
        <v>9979</v>
      </c>
      <c r="BJ11" s="140">
        <v>187511</v>
      </c>
      <c r="BK11" s="140">
        <v>0</v>
      </c>
      <c r="BL11" s="140">
        <v>0</v>
      </c>
      <c r="BM11" s="140">
        <v>0</v>
      </c>
      <c r="BN11" s="140">
        <v>0</v>
      </c>
      <c r="BO11" s="140">
        <f t="shared" si="24"/>
        <v>1336565</v>
      </c>
      <c r="BP11" s="140">
        <f t="shared" si="25"/>
        <v>580016</v>
      </c>
      <c r="BQ11" s="140">
        <v>361078</v>
      </c>
      <c r="BR11" s="140">
        <v>0</v>
      </c>
      <c r="BS11" s="140">
        <v>218938</v>
      </c>
      <c r="BT11" s="140">
        <v>0</v>
      </c>
      <c r="BU11" s="140">
        <f t="shared" si="26"/>
        <v>619659</v>
      </c>
      <c r="BV11" s="140">
        <v>0</v>
      </c>
      <c r="BW11" s="140">
        <v>619219</v>
      </c>
      <c r="BX11" s="140">
        <v>440</v>
      </c>
      <c r="BY11" s="140">
        <v>0</v>
      </c>
      <c r="BZ11" s="140">
        <f t="shared" si="27"/>
        <v>136890</v>
      </c>
      <c r="CA11" s="140">
        <v>6060</v>
      </c>
      <c r="CB11" s="140">
        <v>90935</v>
      </c>
      <c r="CC11" s="140">
        <v>4991</v>
      </c>
      <c r="CD11" s="140">
        <v>34904</v>
      </c>
      <c r="CE11" s="140">
        <v>1655400</v>
      </c>
      <c r="CF11" s="140">
        <v>0</v>
      </c>
      <c r="CG11" s="140">
        <v>54722</v>
      </c>
      <c r="CH11" s="140">
        <f t="shared" si="28"/>
        <v>1588777</v>
      </c>
      <c r="CI11" s="140">
        <f t="shared" si="29"/>
        <v>409771</v>
      </c>
      <c r="CJ11" s="140">
        <f t="shared" si="30"/>
        <v>408581</v>
      </c>
      <c r="CK11" s="140">
        <f t="shared" si="31"/>
        <v>9979</v>
      </c>
      <c r="CL11" s="140">
        <f t="shared" si="32"/>
        <v>365785</v>
      </c>
      <c r="CM11" s="140">
        <f t="shared" si="33"/>
        <v>30191</v>
      </c>
      <c r="CN11" s="140">
        <f t="shared" si="34"/>
        <v>2626</v>
      </c>
      <c r="CO11" s="140">
        <f t="shared" si="35"/>
        <v>1190</v>
      </c>
      <c r="CP11" s="140">
        <f t="shared" si="36"/>
        <v>76601</v>
      </c>
      <c r="CQ11" s="140">
        <f t="shared" si="37"/>
        <v>10885533</v>
      </c>
      <c r="CR11" s="140">
        <f t="shared" si="38"/>
        <v>2750166</v>
      </c>
      <c r="CS11" s="140">
        <f t="shared" si="39"/>
        <v>1304955</v>
      </c>
      <c r="CT11" s="140">
        <f t="shared" si="40"/>
        <v>312916</v>
      </c>
      <c r="CU11" s="140">
        <f t="shared" si="41"/>
        <v>1089123</v>
      </c>
      <c r="CV11" s="140">
        <f t="shared" si="42"/>
        <v>43172</v>
      </c>
      <c r="CW11" s="140">
        <f t="shared" si="43"/>
        <v>2828248</v>
      </c>
      <c r="CX11" s="140">
        <f t="shared" si="44"/>
        <v>92903</v>
      </c>
      <c r="CY11" s="140">
        <f t="shared" si="45"/>
        <v>2545055</v>
      </c>
      <c r="CZ11" s="140">
        <f t="shared" si="46"/>
        <v>190290</v>
      </c>
      <c r="DA11" s="140">
        <f t="shared" si="47"/>
        <v>0</v>
      </c>
      <c r="DB11" s="140">
        <f t="shared" si="48"/>
        <v>5303260</v>
      </c>
      <c r="DC11" s="140">
        <f t="shared" si="49"/>
        <v>3025889</v>
      </c>
      <c r="DD11" s="140">
        <f t="shared" si="50"/>
        <v>1914785</v>
      </c>
      <c r="DE11" s="140">
        <f t="shared" si="51"/>
        <v>176978</v>
      </c>
      <c r="DF11" s="140">
        <f t="shared" si="52"/>
        <v>185608</v>
      </c>
      <c r="DG11" s="140">
        <f t="shared" si="53"/>
        <v>3653269</v>
      </c>
      <c r="DH11" s="140">
        <f t="shared" si="54"/>
        <v>3859</v>
      </c>
      <c r="DI11" s="140">
        <f t="shared" si="55"/>
        <v>404732</v>
      </c>
      <c r="DJ11" s="140">
        <f t="shared" si="56"/>
        <v>11700036</v>
      </c>
    </row>
    <row r="12" spans="1:119" ht="12" customHeight="1">
      <c r="A12" s="139" t="s">
        <v>385</v>
      </c>
      <c r="B12" s="141" t="s">
        <v>387</v>
      </c>
      <c r="C12" s="139" t="s">
        <v>386</v>
      </c>
      <c r="D12" s="140">
        <f t="shared" si="2"/>
        <v>7868742</v>
      </c>
      <c r="E12" s="140">
        <f t="shared" si="3"/>
        <v>1161603</v>
      </c>
      <c r="F12" s="140">
        <v>0</v>
      </c>
      <c r="G12" s="140">
        <v>790</v>
      </c>
      <c r="H12" s="140">
        <v>141200</v>
      </c>
      <c r="I12" s="140">
        <v>539907</v>
      </c>
      <c r="J12" s="140">
        <v>0</v>
      </c>
      <c r="K12" s="140">
        <v>479706</v>
      </c>
      <c r="L12" s="140">
        <v>6707139</v>
      </c>
      <c r="M12" s="140">
        <f t="shared" si="4"/>
        <v>1863409</v>
      </c>
      <c r="N12" s="140">
        <f t="shared" si="5"/>
        <v>138692</v>
      </c>
      <c r="O12" s="140">
        <v>469</v>
      </c>
      <c r="P12" s="140">
        <v>0</v>
      </c>
      <c r="Q12" s="140">
        <v>0</v>
      </c>
      <c r="R12" s="140">
        <v>128308</v>
      </c>
      <c r="S12" s="140">
        <v>0</v>
      </c>
      <c r="T12" s="140">
        <v>9915</v>
      </c>
      <c r="U12" s="140">
        <v>1724717</v>
      </c>
      <c r="V12" s="140">
        <f t="shared" si="6"/>
        <v>9732151</v>
      </c>
      <c r="W12" s="140">
        <f t="shared" si="7"/>
        <v>1300295</v>
      </c>
      <c r="X12" s="140">
        <f t="shared" si="8"/>
        <v>469</v>
      </c>
      <c r="Y12" s="140">
        <f t="shared" si="9"/>
        <v>790</v>
      </c>
      <c r="Z12" s="140">
        <f t="shared" si="10"/>
        <v>141200</v>
      </c>
      <c r="AA12" s="140">
        <f t="shared" si="11"/>
        <v>668215</v>
      </c>
      <c r="AB12" s="140">
        <f t="shared" si="12"/>
        <v>0</v>
      </c>
      <c r="AC12" s="140">
        <f t="shared" si="13"/>
        <v>489621</v>
      </c>
      <c r="AD12" s="140">
        <f t="shared" si="14"/>
        <v>8431856</v>
      </c>
      <c r="AE12" s="140">
        <f t="shared" si="15"/>
        <v>276013</v>
      </c>
      <c r="AF12" s="140">
        <f t="shared" si="16"/>
        <v>276013</v>
      </c>
      <c r="AG12" s="140">
        <v>0</v>
      </c>
      <c r="AH12" s="140">
        <v>246666</v>
      </c>
      <c r="AI12" s="140">
        <v>29347</v>
      </c>
      <c r="AJ12" s="140">
        <v>0</v>
      </c>
      <c r="AK12" s="140">
        <v>0</v>
      </c>
      <c r="AL12" s="140">
        <v>105436</v>
      </c>
      <c r="AM12" s="140">
        <f t="shared" si="17"/>
        <v>4629685</v>
      </c>
      <c r="AN12" s="140">
        <f t="shared" si="18"/>
        <v>1228527</v>
      </c>
      <c r="AO12" s="140">
        <v>476657</v>
      </c>
      <c r="AP12" s="140">
        <v>153220</v>
      </c>
      <c r="AQ12" s="140">
        <v>586314</v>
      </c>
      <c r="AR12" s="140">
        <v>12336</v>
      </c>
      <c r="AS12" s="140">
        <f t="shared" si="19"/>
        <v>915329</v>
      </c>
      <c r="AT12" s="140">
        <v>55481</v>
      </c>
      <c r="AU12" s="140">
        <v>791264</v>
      </c>
      <c r="AV12" s="140">
        <v>68584</v>
      </c>
      <c r="AW12" s="140">
        <v>1021</v>
      </c>
      <c r="AX12" s="140">
        <f t="shared" si="20"/>
        <v>2484808</v>
      </c>
      <c r="AY12" s="140">
        <v>1960747</v>
      </c>
      <c r="AZ12" s="140">
        <v>437242</v>
      </c>
      <c r="BA12" s="140">
        <v>63678</v>
      </c>
      <c r="BB12" s="140">
        <v>23141</v>
      </c>
      <c r="BC12" s="140">
        <v>2760606</v>
      </c>
      <c r="BD12" s="140">
        <v>0</v>
      </c>
      <c r="BE12" s="140">
        <v>97002</v>
      </c>
      <c r="BF12" s="140">
        <f t="shared" si="21"/>
        <v>5002700</v>
      </c>
      <c r="BG12" s="140">
        <f t="shared" si="22"/>
        <v>0</v>
      </c>
      <c r="BH12" s="140">
        <f t="shared" si="23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f t="shared" si="24"/>
        <v>402346</v>
      </c>
      <c r="BP12" s="140">
        <f t="shared" si="25"/>
        <v>112221</v>
      </c>
      <c r="BQ12" s="140">
        <v>42152</v>
      </c>
      <c r="BR12" s="140">
        <v>0</v>
      </c>
      <c r="BS12" s="140">
        <v>0</v>
      </c>
      <c r="BT12" s="140">
        <v>70069</v>
      </c>
      <c r="BU12" s="140">
        <f t="shared" si="26"/>
        <v>48054</v>
      </c>
      <c r="BV12" s="140">
        <v>3314</v>
      </c>
      <c r="BW12" s="140">
        <v>0</v>
      </c>
      <c r="BX12" s="140">
        <v>44740</v>
      </c>
      <c r="BY12" s="140">
        <v>0</v>
      </c>
      <c r="BZ12" s="140">
        <f t="shared" si="27"/>
        <v>242071</v>
      </c>
      <c r="CA12" s="140">
        <v>226875</v>
      </c>
      <c r="CB12" s="140">
        <v>14290</v>
      </c>
      <c r="CC12" s="140">
        <v>33</v>
      </c>
      <c r="CD12" s="140">
        <v>873</v>
      </c>
      <c r="CE12" s="140">
        <v>1447724</v>
      </c>
      <c r="CF12" s="140">
        <v>0</v>
      </c>
      <c r="CG12" s="140">
        <v>13339</v>
      </c>
      <c r="CH12" s="140">
        <f t="shared" si="28"/>
        <v>415685</v>
      </c>
      <c r="CI12" s="140">
        <f t="shared" si="29"/>
        <v>276013</v>
      </c>
      <c r="CJ12" s="140">
        <f t="shared" si="30"/>
        <v>276013</v>
      </c>
      <c r="CK12" s="140">
        <f t="shared" si="31"/>
        <v>0</v>
      </c>
      <c r="CL12" s="140">
        <f t="shared" si="32"/>
        <v>246666</v>
      </c>
      <c r="CM12" s="140">
        <f t="shared" si="33"/>
        <v>29347</v>
      </c>
      <c r="CN12" s="140">
        <f t="shared" si="34"/>
        <v>0</v>
      </c>
      <c r="CO12" s="140">
        <f t="shared" si="35"/>
        <v>0</v>
      </c>
      <c r="CP12" s="140">
        <f t="shared" si="36"/>
        <v>105436</v>
      </c>
      <c r="CQ12" s="140">
        <f t="shared" si="37"/>
        <v>5032031</v>
      </c>
      <c r="CR12" s="140">
        <f t="shared" si="38"/>
        <v>1340748</v>
      </c>
      <c r="CS12" s="140">
        <f t="shared" si="39"/>
        <v>518809</v>
      </c>
      <c r="CT12" s="140">
        <f t="shared" si="40"/>
        <v>153220</v>
      </c>
      <c r="CU12" s="140">
        <f t="shared" si="41"/>
        <v>586314</v>
      </c>
      <c r="CV12" s="140">
        <f t="shared" si="42"/>
        <v>82405</v>
      </c>
      <c r="CW12" s="140">
        <f t="shared" si="43"/>
        <v>963383</v>
      </c>
      <c r="CX12" s="140">
        <f t="shared" si="44"/>
        <v>58795</v>
      </c>
      <c r="CY12" s="140">
        <f t="shared" si="45"/>
        <v>791264</v>
      </c>
      <c r="CZ12" s="140">
        <f t="shared" si="46"/>
        <v>113324</v>
      </c>
      <c r="DA12" s="140">
        <f t="shared" si="47"/>
        <v>1021</v>
      </c>
      <c r="DB12" s="140">
        <f t="shared" si="48"/>
        <v>2726879</v>
      </c>
      <c r="DC12" s="140">
        <f t="shared" si="49"/>
        <v>2187622</v>
      </c>
      <c r="DD12" s="140">
        <f t="shared" si="50"/>
        <v>451532</v>
      </c>
      <c r="DE12" s="140">
        <f t="shared" si="51"/>
        <v>63711</v>
      </c>
      <c r="DF12" s="140">
        <f t="shared" si="52"/>
        <v>24014</v>
      </c>
      <c r="DG12" s="140">
        <f t="shared" si="53"/>
        <v>4208330</v>
      </c>
      <c r="DH12" s="140">
        <f t="shared" si="54"/>
        <v>0</v>
      </c>
      <c r="DI12" s="140">
        <f t="shared" si="55"/>
        <v>110341</v>
      </c>
      <c r="DJ12" s="140">
        <f t="shared" si="56"/>
        <v>5418385</v>
      </c>
      <c r="DK12" s="144"/>
      <c r="DL12" s="144"/>
      <c r="DM12" s="144"/>
      <c r="DN12" s="144"/>
      <c r="DO12" s="144"/>
    </row>
    <row r="13" spans="1:114" ht="12" customHeight="1">
      <c r="A13" s="145" t="s">
        <v>397</v>
      </c>
      <c r="B13" s="146" t="s">
        <v>398</v>
      </c>
      <c r="C13" s="145" t="s">
        <v>399</v>
      </c>
      <c r="D13" s="140">
        <f t="shared" si="2"/>
        <v>19850894.990000002</v>
      </c>
      <c r="E13" s="140">
        <f t="shared" si="3"/>
        <v>3807089.99</v>
      </c>
      <c r="F13" s="140">
        <v>382672</v>
      </c>
      <c r="G13" s="140">
        <v>0</v>
      </c>
      <c r="H13" s="140">
        <v>1202400</v>
      </c>
      <c r="I13" s="140">
        <v>1556768.5</v>
      </c>
      <c r="J13" s="140">
        <v>0</v>
      </c>
      <c r="K13" s="140">
        <v>665249.49</v>
      </c>
      <c r="L13" s="140">
        <v>16043805</v>
      </c>
      <c r="M13" s="140">
        <f t="shared" si="4"/>
        <v>3487344</v>
      </c>
      <c r="N13" s="140">
        <f t="shared" si="5"/>
        <v>158103</v>
      </c>
      <c r="O13" s="140">
        <v>1172</v>
      </c>
      <c r="P13" s="140">
        <v>1232</v>
      </c>
      <c r="Q13" s="140">
        <v>0</v>
      </c>
      <c r="R13" s="140">
        <v>135134</v>
      </c>
      <c r="S13" s="140">
        <v>0</v>
      </c>
      <c r="T13" s="140">
        <v>20565</v>
      </c>
      <c r="U13" s="140">
        <v>3329241</v>
      </c>
      <c r="V13" s="140">
        <f t="shared" si="6"/>
        <v>23338238.990000002</v>
      </c>
      <c r="W13" s="140">
        <f t="shared" si="7"/>
        <v>3965192.99</v>
      </c>
      <c r="X13" s="140">
        <f t="shared" si="8"/>
        <v>383844</v>
      </c>
      <c r="Y13" s="140">
        <f t="shared" si="9"/>
        <v>1232</v>
      </c>
      <c r="Z13" s="140">
        <f t="shared" si="10"/>
        <v>1202400</v>
      </c>
      <c r="AA13" s="140">
        <f t="shared" si="11"/>
        <v>1691902.5</v>
      </c>
      <c r="AB13" s="140">
        <f t="shared" si="12"/>
        <v>0</v>
      </c>
      <c r="AC13" s="140">
        <f t="shared" si="13"/>
        <v>685814.49</v>
      </c>
      <c r="AD13" s="140">
        <f t="shared" si="14"/>
        <v>19373046</v>
      </c>
      <c r="AE13" s="140">
        <f t="shared" si="15"/>
        <v>2058053</v>
      </c>
      <c r="AF13" s="140">
        <f t="shared" si="16"/>
        <v>2038827</v>
      </c>
      <c r="AG13" s="140">
        <v>0</v>
      </c>
      <c r="AH13" s="140">
        <v>2031876</v>
      </c>
      <c r="AI13" s="140">
        <v>6951</v>
      </c>
      <c r="AJ13" s="140">
        <v>0</v>
      </c>
      <c r="AK13" s="140">
        <v>19226</v>
      </c>
      <c r="AL13" s="140">
        <v>121212</v>
      </c>
      <c r="AM13" s="140">
        <f t="shared" si="17"/>
        <v>11690831</v>
      </c>
      <c r="AN13" s="140">
        <f t="shared" si="18"/>
        <v>2754103</v>
      </c>
      <c r="AO13" s="140">
        <v>1777701</v>
      </c>
      <c r="AP13" s="140">
        <v>297684</v>
      </c>
      <c r="AQ13" s="140">
        <v>583080</v>
      </c>
      <c r="AR13" s="140">
        <v>95638</v>
      </c>
      <c r="AS13" s="140">
        <f t="shared" si="19"/>
        <v>1856488</v>
      </c>
      <c r="AT13" s="140">
        <v>107748</v>
      </c>
      <c r="AU13" s="140">
        <v>1496046</v>
      </c>
      <c r="AV13" s="140">
        <v>252694</v>
      </c>
      <c r="AW13" s="140">
        <v>1046</v>
      </c>
      <c r="AX13" s="140">
        <f t="shared" si="20"/>
        <v>7056034</v>
      </c>
      <c r="AY13" s="140">
        <v>4076342</v>
      </c>
      <c r="AZ13" s="140">
        <v>2377679</v>
      </c>
      <c r="BA13" s="140">
        <v>586574</v>
      </c>
      <c r="BB13" s="140">
        <v>15439</v>
      </c>
      <c r="BC13" s="140">
        <v>5135723</v>
      </c>
      <c r="BD13" s="140">
        <v>23160</v>
      </c>
      <c r="BE13" s="140">
        <v>431604</v>
      </c>
      <c r="BF13" s="140">
        <f t="shared" si="21"/>
        <v>14180488</v>
      </c>
      <c r="BG13" s="140">
        <f t="shared" si="22"/>
        <v>10595</v>
      </c>
      <c r="BH13" s="140">
        <f t="shared" si="23"/>
        <v>10595</v>
      </c>
      <c r="BI13" s="140">
        <v>0</v>
      </c>
      <c r="BJ13" s="140">
        <v>10595</v>
      </c>
      <c r="BK13" s="140">
        <v>0</v>
      </c>
      <c r="BL13" s="140">
        <v>0</v>
      </c>
      <c r="BM13" s="140">
        <v>0</v>
      </c>
      <c r="BN13" s="140">
        <v>157909</v>
      </c>
      <c r="BO13" s="140">
        <f t="shared" si="24"/>
        <v>1504577</v>
      </c>
      <c r="BP13" s="140">
        <f t="shared" si="25"/>
        <v>445691</v>
      </c>
      <c r="BQ13" s="140">
        <v>154208</v>
      </c>
      <c r="BR13" s="140">
        <v>0</v>
      </c>
      <c r="BS13" s="140">
        <v>291483</v>
      </c>
      <c r="BT13" s="140">
        <v>0</v>
      </c>
      <c r="BU13" s="140">
        <f t="shared" si="26"/>
        <v>488860</v>
      </c>
      <c r="BV13" s="140">
        <v>2768</v>
      </c>
      <c r="BW13" s="140">
        <v>261459</v>
      </c>
      <c r="BX13" s="140">
        <v>224633</v>
      </c>
      <c r="BY13" s="140">
        <v>0</v>
      </c>
      <c r="BZ13" s="140">
        <f t="shared" si="27"/>
        <v>566526</v>
      </c>
      <c r="CA13" s="140">
        <v>227883</v>
      </c>
      <c r="CB13" s="140">
        <v>248781</v>
      </c>
      <c r="CC13" s="140">
        <v>89862</v>
      </c>
      <c r="CD13" s="140">
        <v>0</v>
      </c>
      <c r="CE13" s="140">
        <v>1619953</v>
      </c>
      <c r="CF13" s="140">
        <v>3500</v>
      </c>
      <c r="CG13" s="140">
        <v>141452</v>
      </c>
      <c r="CH13" s="140">
        <f t="shared" si="28"/>
        <v>1656624</v>
      </c>
      <c r="CI13" s="140">
        <f t="shared" si="29"/>
        <v>2068648</v>
      </c>
      <c r="CJ13" s="140">
        <f t="shared" si="30"/>
        <v>2049422</v>
      </c>
      <c r="CK13" s="140">
        <f t="shared" si="31"/>
        <v>0</v>
      </c>
      <c r="CL13" s="140">
        <f t="shared" si="32"/>
        <v>2042471</v>
      </c>
      <c r="CM13" s="140">
        <f t="shared" si="33"/>
        <v>6951</v>
      </c>
      <c r="CN13" s="140">
        <f t="shared" si="34"/>
        <v>0</v>
      </c>
      <c r="CO13" s="140">
        <f t="shared" si="35"/>
        <v>19226</v>
      </c>
      <c r="CP13" s="140">
        <f t="shared" si="36"/>
        <v>279121</v>
      </c>
      <c r="CQ13" s="140">
        <f t="shared" si="37"/>
        <v>13195408</v>
      </c>
      <c r="CR13" s="140">
        <f t="shared" si="38"/>
        <v>3199794</v>
      </c>
      <c r="CS13" s="140">
        <f t="shared" si="39"/>
        <v>1931909</v>
      </c>
      <c r="CT13" s="140">
        <f t="shared" si="40"/>
        <v>297684</v>
      </c>
      <c r="CU13" s="140">
        <f t="shared" si="41"/>
        <v>874563</v>
      </c>
      <c r="CV13" s="140">
        <f t="shared" si="42"/>
        <v>95638</v>
      </c>
      <c r="CW13" s="140">
        <f t="shared" si="43"/>
        <v>2345348</v>
      </c>
      <c r="CX13" s="140">
        <f t="shared" si="44"/>
        <v>110516</v>
      </c>
      <c r="CY13" s="140">
        <f t="shared" si="45"/>
        <v>1757505</v>
      </c>
      <c r="CZ13" s="140">
        <f t="shared" si="46"/>
        <v>477327</v>
      </c>
      <c r="DA13" s="140">
        <f t="shared" si="47"/>
        <v>1046</v>
      </c>
      <c r="DB13" s="140">
        <f t="shared" si="48"/>
        <v>7622560</v>
      </c>
      <c r="DC13" s="140">
        <f t="shared" si="49"/>
        <v>4304225</v>
      </c>
      <c r="DD13" s="140">
        <f t="shared" si="50"/>
        <v>2626460</v>
      </c>
      <c r="DE13" s="140">
        <f t="shared" si="51"/>
        <v>676436</v>
      </c>
      <c r="DF13" s="140">
        <f t="shared" si="52"/>
        <v>15439</v>
      </c>
      <c r="DG13" s="140">
        <f t="shared" si="53"/>
        <v>6755676</v>
      </c>
      <c r="DH13" s="140">
        <f t="shared" si="54"/>
        <v>26660</v>
      </c>
      <c r="DI13" s="140">
        <f t="shared" si="55"/>
        <v>573056</v>
      </c>
      <c r="DJ13" s="140">
        <f t="shared" si="56"/>
        <v>15837112</v>
      </c>
    </row>
    <row r="14" spans="1:114" ht="12" customHeight="1">
      <c r="A14" s="139" t="s">
        <v>407</v>
      </c>
      <c r="B14" s="141" t="s">
        <v>409</v>
      </c>
      <c r="C14" s="139" t="s">
        <v>408</v>
      </c>
      <c r="D14" s="140">
        <f t="shared" si="2"/>
        <v>32140661</v>
      </c>
      <c r="E14" s="140">
        <f t="shared" si="3"/>
        <v>5161575</v>
      </c>
      <c r="F14" s="140">
        <v>225382</v>
      </c>
      <c r="G14" s="140">
        <v>0</v>
      </c>
      <c r="H14" s="140">
        <v>61800</v>
      </c>
      <c r="I14" s="140">
        <v>3602945</v>
      </c>
      <c r="J14" s="140">
        <v>0</v>
      </c>
      <c r="K14" s="140">
        <v>1271448</v>
      </c>
      <c r="L14" s="140">
        <v>26979086</v>
      </c>
      <c r="M14" s="140">
        <f t="shared" si="4"/>
        <v>7132602</v>
      </c>
      <c r="N14" s="140">
        <f t="shared" si="5"/>
        <v>1312923</v>
      </c>
      <c r="O14" s="140">
        <v>230586</v>
      </c>
      <c r="P14" s="140">
        <v>62912</v>
      </c>
      <c r="Q14" s="140">
        <v>414300</v>
      </c>
      <c r="R14" s="140">
        <v>600750</v>
      </c>
      <c r="S14" s="140">
        <v>0</v>
      </c>
      <c r="T14" s="140">
        <v>4375</v>
      </c>
      <c r="U14" s="140">
        <v>5819679</v>
      </c>
      <c r="V14" s="140">
        <f t="shared" si="6"/>
        <v>39273263</v>
      </c>
      <c r="W14" s="140">
        <f t="shared" si="7"/>
        <v>6474498</v>
      </c>
      <c r="X14" s="140">
        <f t="shared" si="8"/>
        <v>455968</v>
      </c>
      <c r="Y14" s="140">
        <f t="shared" si="9"/>
        <v>62912</v>
      </c>
      <c r="Z14" s="140">
        <f t="shared" si="10"/>
        <v>476100</v>
      </c>
      <c r="AA14" s="140">
        <f t="shared" si="11"/>
        <v>4203695</v>
      </c>
      <c r="AB14" s="140">
        <f t="shared" si="12"/>
        <v>0</v>
      </c>
      <c r="AC14" s="140">
        <f t="shared" si="13"/>
        <v>1275823</v>
      </c>
      <c r="AD14" s="140">
        <f t="shared" si="14"/>
        <v>32798765</v>
      </c>
      <c r="AE14" s="140">
        <f t="shared" si="15"/>
        <v>1435334</v>
      </c>
      <c r="AF14" s="140">
        <f t="shared" si="16"/>
        <v>1424462</v>
      </c>
      <c r="AG14" s="140">
        <v>0</v>
      </c>
      <c r="AH14" s="140">
        <v>874760</v>
      </c>
      <c r="AI14" s="140">
        <v>53956</v>
      </c>
      <c r="AJ14" s="140">
        <v>495746</v>
      </c>
      <c r="AK14" s="140">
        <v>10872</v>
      </c>
      <c r="AL14" s="140">
        <v>889418</v>
      </c>
      <c r="AM14" s="140">
        <f t="shared" si="17"/>
        <v>19799618</v>
      </c>
      <c r="AN14" s="140">
        <f t="shared" si="18"/>
        <v>3612665</v>
      </c>
      <c r="AO14" s="140">
        <v>1949873</v>
      </c>
      <c r="AP14" s="140">
        <v>1157635</v>
      </c>
      <c r="AQ14" s="140">
        <v>437265</v>
      </c>
      <c r="AR14" s="140">
        <v>67892</v>
      </c>
      <c r="AS14" s="140">
        <f t="shared" si="19"/>
        <v>5060691</v>
      </c>
      <c r="AT14" s="140">
        <v>688853</v>
      </c>
      <c r="AU14" s="140">
        <v>4195675</v>
      </c>
      <c r="AV14" s="140">
        <v>176163</v>
      </c>
      <c r="AW14" s="140">
        <v>107029</v>
      </c>
      <c r="AX14" s="140">
        <f t="shared" si="20"/>
        <v>10993282</v>
      </c>
      <c r="AY14" s="140">
        <v>6067397</v>
      </c>
      <c r="AZ14" s="140">
        <v>3961102</v>
      </c>
      <c r="BA14" s="140">
        <v>772904</v>
      </c>
      <c r="BB14" s="140">
        <v>191879</v>
      </c>
      <c r="BC14" s="140">
        <v>9436209</v>
      </c>
      <c r="BD14" s="140">
        <v>25951</v>
      </c>
      <c r="BE14" s="140">
        <v>580082</v>
      </c>
      <c r="BF14" s="140">
        <f t="shared" si="21"/>
        <v>21815034</v>
      </c>
      <c r="BG14" s="140">
        <f t="shared" si="22"/>
        <v>1012139</v>
      </c>
      <c r="BH14" s="140">
        <f t="shared" si="23"/>
        <v>1012139</v>
      </c>
      <c r="BI14" s="140">
        <v>0</v>
      </c>
      <c r="BJ14" s="140">
        <v>705182</v>
      </c>
      <c r="BK14" s="140">
        <v>8873</v>
      </c>
      <c r="BL14" s="140">
        <v>298084</v>
      </c>
      <c r="BM14" s="140">
        <v>0</v>
      </c>
      <c r="BN14" s="140">
        <v>133456</v>
      </c>
      <c r="BO14" s="140">
        <f t="shared" si="24"/>
        <v>3082613</v>
      </c>
      <c r="BP14" s="140">
        <f t="shared" si="25"/>
        <v>659593</v>
      </c>
      <c r="BQ14" s="140">
        <v>419154</v>
      </c>
      <c r="BR14" s="140">
        <v>107023</v>
      </c>
      <c r="BS14" s="140">
        <v>133416</v>
      </c>
      <c r="BT14" s="140">
        <v>0</v>
      </c>
      <c r="BU14" s="140">
        <f t="shared" si="26"/>
        <v>1108799</v>
      </c>
      <c r="BV14" s="140">
        <v>48608</v>
      </c>
      <c r="BW14" s="140">
        <v>1060152</v>
      </c>
      <c r="BX14" s="140">
        <v>39</v>
      </c>
      <c r="BY14" s="140">
        <v>4300</v>
      </c>
      <c r="BZ14" s="140">
        <f t="shared" si="27"/>
        <v>1309031</v>
      </c>
      <c r="CA14" s="140">
        <v>511145</v>
      </c>
      <c r="CB14" s="140">
        <v>731758</v>
      </c>
      <c r="CC14" s="140">
        <v>17304</v>
      </c>
      <c r="CD14" s="140">
        <v>48824</v>
      </c>
      <c r="CE14" s="140">
        <v>2726117</v>
      </c>
      <c r="CF14" s="140">
        <v>890</v>
      </c>
      <c r="CG14" s="140">
        <v>178277</v>
      </c>
      <c r="CH14" s="140">
        <f t="shared" si="28"/>
        <v>4273029</v>
      </c>
      <c r="CI14" s="140">
        <f t="shared" si="29"/>
        <v>2447473</v>
      </c>
      <c r="CJ14" s="140">
        <f t="shared" si="30"/>
        <v>2436601</v>
      </c>
      <c r="CK14" s="140">
        <f t="shared" si="31"/>
        <v>0</v>
      </c>
      <c r="CL14" s="140">
        <f t="shared" si="32"/>
        <v>1579942</v>
      </c>
      <c r="CM14" s="140">
        <f t="shared" si="33"/>
        <v>62829</v>
      </c>
      <c r="CN14" s="140">
        <f t="shared" si="34"/>
        <v>793830</v>
      </c>
      <c r="CO14" s="140">
        <f t="shared" si="35"/>
        <v>10872</v>
      </c>
      <c r="CP14" s="140">
        <f t="shared" si="36"/>
        <v>1022874</v>
      </c>
      <c r="CQ14" s="140">
        <f t="shared" si="37"/>
        <v>22882231</v>
      </c>
      <c r="CR14" s="140">
        <f t="shared" si="38"/>
        <v>4272258</v>
      </c>
      <c r="CS14" s="140">
        <f t="shared" si="39"/>
        <v>2369027</v>
      </c>
      <c r="CT14" s="140">
        <f t="shared" si="40"/>
        <v>1264658</v>
      </c>
      <c r="CU14" s="140">
        <f t="shared" si="41"/>
        <v>570681</v>
      </c>
      <c r="CV14" s="140">
        <f t="shared" si="42"/>
        <v>67892</v>
      </c>
      <c r="CW14" s="140">
        <f t="shared" si="43"/>
        <v>6169490</v>
      </c>
      <c r="CX14" s="140">
        <f t="shared" si="44"/>
        <v>737461</v>
      </c>
      <c r="CY14" s="140">
        <f t="shared" si="45"/>
        <v>5255827</v>
      </c>
      <c r="CZ14" s="140">
        <f t="shared" si="46"/>
        <v>176202</v>
      </c>
      <c r="DA14" s="140">
        <f t="shared" si="47"/>
        <v>111329</v>
      </c>
      <c r="DB14" s="140">
        <f t="shared" si="48"/>
        <v>12302313</v>
      </c>
      <c r="DC14" s="140">
        <f t="shared" si="49"/>
        <v>6578542</v>
      </c>
      <c r="DD14" s="140">
        <f t="shared" si="50"/>
        <v>4692860</v>
      </c>
      <c r="DE14" s="140">
        <f t="shared" si="51"/>
        <v>790208</v>
      </c>
      <c r="DF14" s="140">
        <f t="shared" si="52"/>
        <v>240703</v>
      </c>
      <c r="DG14" s="140">
        <f t="shared" si="53"/>
        <v>12162326</v>
      </c>
      <c r="DH14" s="140">
        <f t="shared" si="54"/>
        <v>26841</v>
      </c>
      <c r="DI14" s="140">
        <f t="shared" si="55"/>
        <v>758359</v>
      </c>
      <c r="DJ14" s="140">
        <f t="shared" si="56"/>
        <v>26088063</v>
      </c>
    </row>
    <row r="15" spans="1:114" ht="12" customHeight="1">
      <c r="A15" s="139" t="s">
        <v>421</v>
      </c>
      <c r="B15" s="141" t="s">
        <v>422</v>
      </c>
      <c r="C15" s="139" t="s">
        <v>423</v>
      </c>
      <c r="D15" s="140">
        <f t="shared" si="2"/>
        <v>26769804</v>
      </c>
      <c r="E15" s="140">
        <f t="shared" si="3"/>
        <v>5615156</v>
      </c>
      <c r="F15" s="140">
        <v>150800</v>
      </c>
      <c r="G15" s="140">
        <v>59243</v>
      </c>
      <c r="H15" s="140">
        <v>1221500</v>
      </c>
      <c r="I15" s="140">
        <v>2911436</v>
      </c>
      <c r="J15" s="140">
        <v>0</v>
      </c>
      <c r="K15" s="140">
        <v>1272177</v>
      </c>
      <c r="L15" s="140">
        <v>21154648</v>
      </c>
      <c r="M15" s="140">
        <f t="shared" si="4"/>
        <v>3962846</v>
      </c>
      <c r="N15" s="140">
        <f t="shared" si="5"/>
        <v>393691</v>
      </c>
      <c r="O15" s="140">
        <v>27059</v>
      </c>
      <c r="P15" s="140">
        <v>19500</v>
      </c>
      <c r="Q15" s="140">
        <v>0</v>
      </c>
      <c r="R15" s="140">
        <v>345480</v>
      </c>
      <c r="S15" s="140">
        <v>0</v>
      </c>
      <c r="T15" s="140">
        <v>1652</v>
      </c>
      <c r="U15" s="140">
        <v>3569155</v>
      </c>
      <c r="V15" s="140">
        <f t="shared" si="6"/>
        <v>30732650</v>
      </c>
      <c r="W15" s="140">
        <f t="shared" si="7"/>
        <v>6008847</v>
      </c>
      <c r="X15" s="140">
        <f t="shared" si="8"/>
        <v>177859</v>
      </c>
      <c r="Y15" s="140">
        <f t="shared" si="9"/>
        <v>78743</v>
      </c>
      <c r="Z15" s="140">
        <f t="shared" si="10"/>
        <v>1221500</v>
      </c>
      <c r="AA15" s="140">
        <f t="shared" si="11"/>
        <v>3256916</v>
      </c>
      <c r="AB15" s="140">
        <f t="shared" si="12"/>
        <v>0</v>
      </c>
      <c r="AC15" s="140">
        <f t="shared" si="13"/>
        <v>1273829</v>
      </c>
      <c r="AD15" s="140">
        <f t="shared" si="14"/>
        <v>24723803</v>
      </c>
      <c r="AE15" s="140">
        <f t="shared" si="15"/>
        <v>2573913</v>
      </c>
      <c r="AF15" s="140">
        <f t="shared" si="16"/>
        <v>2510871</v>
      </c>
      <c r="AG15" s="140">
        <v>0</v>
      </c>
      <c r="AH15" s="140">
        <v>2422704</v>
      </c>
      <c r="AI15" s="140">
        <v>28337</v>
      </c>
      <c r="AJ15" s="140">
        <v>59830</v>
      </c>
      <c r="AK15" s="140">
        <v>63042</v>
      </c>
      <c r="AL15" s="140">
        <v>5310585</v>
      </c>
      <c r="AM15" s="140">
        <f t="shared" si="17"/>
        <v>14585265</v>
      </c>
      <c r="AN15" s="140">
        <f t="shared" si="18"/>
        <v>4555287</v>
      </c>
      <c r="AO15" s="140">
        <v>1633119</v>
      </c>
      <c r="AP15" s="140">
        <v>1359166</v>
      </c>
      <c r="AQ15" s="140">
        <v>1507935</v>
      </c>
      <c r="AR15" s="140">
        <v>55067</v>
      </c>
      <c r="AS15" s="140">
        <f t="shared" si="19"/>
        <v>2286656</v>
      </c>
      <c r="AT15" s="140">
        <v>291865</v>
      </c>
      <c r="AU15" s="140">
        <v>1827573</v>
      </c>
      <c r="AV15" s="140">
        <v>167218</v>
      </c>
      <c r="AW15" s="140">
        <v>15240</v>
      </c>
      <c r="AX15" s="140">
        <f t="shared" si="20"/>
        <v>7728082</v>
      </c>
      <c r="AY15" s="140">
        <v>4180197</v>
      </c>
      <c r="AZ15" s="140">
        <v>2989224</v>
      </c>
      <c r="BA15" s="140">
        <v>348858</v>
      </c>
      <c r="BB15" s="140">
        <v>209803</v>
      </c>
      <c r="BC15" s="140">
        <v>4029838</v>
      </c>
      <c r="BD15" s="140">
        <v>0</v>
      </c>
      <c r="BE15" s="140">
        <v>270203</v>
      </c>
      <c r="BF15" s="140">
        <f t="shared" si="21"/>
        <v>17429381</v>
      </c>
      <c r="BG15" s="140">
        <f t="shared" si="22"/>
        <v>355953</v>
      </c>
      <c r="BH15" s="140">
        <f t="shared" si="23"/>
        <v>355953</v>
      </c>
      <c r="BI15" s="140">
        <v>0</v>
      </c>
      <c r="BJ15" s="140">
        <v>355840</v>
      </c>
      <c r="BK15" s="140">
        <v>113</v>
      </c>
      <c r="BL15" s="140">
        <v>0</v>
      </c>
      <c r="BM15" s="140">
        <v>0</v>
      </c>
      <c r="BN15" s="140">
        <v>49770</v>
      </c>
      <c r="BO15" s="140">
        <f t="shared" si="24"/>
        <v>1710939</v>
      </c>
      <c r="BP15" s="140">
        <f t="shared" si="25"/>
        <v>781222</v>
      </c>
      <c r="BQ15" s="140">
        <v>291447</v>
      </c>
      <c r="BR15" s="140">
        <v>267212</v>
      </c>
      <c r="BS15" s="140">
        <v>222563</v>
      </c>
      <c r="BT15" s="140">
        <v>0</v>
      </c>
      <c r="BU15" s="140">
        <f t="shared" si="26"/>
        <v>469850</v>
      </c>
      <c r="BV15" s="140">
        <v>28967</v>
      </c>
      <c r="BW15" s="140">
        <v>440522</v>
      </c>
      <c r="BX15" s="140">
        <v>361</v>
      </c>
      <c r="BY15" s="140">
        <v>5662</v>
      </c>
      <c r="BZ15" s="140">
        <f t="shared" si="27"/>
        <v>454205</v>
      </c>
      <c r="CA15" s="140">
        <v>217973</v>
      </c>
      <c r="CB15" s="140">
        <v>210297</v>
      </c>
      <c r="CC15" s="140">
        <v>483</v>
      </c>
      <c r="CD15" s="140">
        <v>25452</v>
      </c>
      <c r="CE15" s="140">
        <v>1697780</v>
      </c>
      <c r="CF15" s="140">
        <v>0</v>
      </c>
      <c r="CG15" s="140">
        <v>148404</v>
      </c>
      <c r="CH15" s="140">
        <f t="shared" si="28"/>
        <v>2215296</v>
      </c>
      <c r="CI15" s="140">
        <f t="shared" si="29"/>
        <v>2929866</v>
      </c>
      <c r="CJ15" s="140">
        <f t="shared" si="30"/>
        <v>2866824</v>
      </c>
      <c r="CK15" s="140">
        <f t="shared" si="31"/>
        <v>0</v>
      </c>
      <c r="CL15" s="140">
        <f t="shared" si="32"/>
        <v>2778544</v>
      </c>
      <c r="CM15" s="140">
        <f t="shared" si="33"/>
        <v>28450</v>
      </c>
      <c r="CN15" s="140">
        <f t="shared" si="34"/>
        <v>59830</v>
      </c>
      <c r="CO15" s="140">
        <f t="shared" si="35"/>
        <v>63042</v>
      </c>
      <c r="CP15" s="140">
        <f t="shared" si="36"/>
        <v>5360355</v>
      </c>
      <c r="CQ15" s="140">
        <f t="shared" si="37"/>
        <v>16296204</v>
      </c>
      <c r="CR15" s="140">
        <f t="shared" si="38"/>
        <v>5336509</v>
      </c>
      <c r="CS15" s="140">
        <f t="shared" si="39"/>
        <v>1924566</v>
      </c>
      <c r="CT15" s="140">
        <f t="shared" si="40"/>
        <v>1626378</v>
      </c>
      <c r="CU15" s="140">
        <f t="shared" si="41"/>
        <v>1730498</v>
      </c>
      <c r="CV15" s="140">
        <f t="shared" si="42"/>
        <v>55067</v>
      </c>
      <c r="CW15" s="140">
        <f t="shared" si="43"/>
        <v>2756506</v>
      </c>
      <c r="CX15" s="140">
        <f t="shared" si="44"/>
        <v>320832</v>
      </c>
      <c r="CY15" s="140">
        <f t="shared" si="45"/>
        <v>2268095</v>
      </c>
      <c r="CZ15" s="140">
        <f t="shared" si="46"/>
        <v>167579</v>
      </c>
      <c r="DA15" s="140">
        <f t="shared" si="47"/>
        <v>20902</v>
      </c>
      <c r="DB15" s="140">
        <f t="shared" si="48"/>
        <v>8182287</v>
      </c>
      <c r="DC15" s="140">
        <f t="shared" si="49"/>
        <v>4398170</v>
      </c>
      <c r="DD15" s="140">
        <f t="shared" si="50"/>
        <v>3199521</v>
      </c>
      <c r="DE15" s="140">
        <f t="shared" si="51"/>
        <v>349341</v>
      </c>
      <c r="DF15" s="140">
        <f t="shared" si="52"/>
        <v>235255</v>
      </c>
      <c r="DG15" s="140">
        <f t="shared" si="53"/>
        <v>5727618</v>
      </c>
      <c r="DH15" s="140">
        <f t="shared" si="54"/>
        <v>0</v>
      </c>
      <c r="DI15" s="140">
        <f t="shared" si="55"/>
        <v>418607</v>
      </c>
      <c r="DJ15" s="140">
        <f t="shared" si="56"/>
        <v>19644677</v>
      </c>
    </row>
    <row r="16" spans="1:114" ht="12" customHeight="1">
      <c r="A16" s="139" t="s">
        <v>435</v>
      </c>
      <c r="B16" s="141" t="s">
        <v>434</v>
      </c>
      <c r="C16" s="139" t="s">
        <v>327</v>
      </c>
      <c r="D16" s="140">
        <f t="shared" si="2"/>
        <v>19673841</v>
      </c>
      <c r="E16" s="140">
        <f t="shared" si="3"/>
        <v>3845563</v>
      </c>
      <c r="F16" s="140">
        <v>0</v>
      </c>
      <c r="G16" s="140">
        <v>3474</v>
      </c>
      <c r="H16" s="140">
        <v>59500</v>
      </c>
      <c r="I16" s="140">
        <v>2551479</v>
      </c>
      <c r="J16" s="140">
        <v>0</v>
      </c>
      <c r="K16" s="140">
        <v>1231110</v>
      </c>
      <c r="L16" s="140">
        <v>15828278</v>
      </c>
      <c r="M16" s="140">
        <f t="shared" si="4"/>
        <v>4939864.5</v>
      </c>
      <c r="N16" s="140">
        <f t="shared" si="5"/>
        <v>731610.5</v>
      </c>
      <c r="O16" s="140">
        <v>29142</v>
      </c>
      <c r="P16" s="140">
        <v>17376</v>
      </c>
      <c r="Q16" s="140">
        <v>0</v>
      </c>
      <c r="R16" s="140">
        <v>299345</v>
      </c>
      <c r="S16" s="140">
        <v>0</v>
      </c>
      <c r="T16" s="140">
        <v>385747.5</v>
      </c>
      <c r="U16" s="140">
        <v>4208254</v>
      </c>
      <c r="V16" s="140">
        <f t="shared" si="6"/>
        <v>24613705.5</v>
      </c>
      <c r="W16" s="140">
        <f t="shared" si="7"/>
        <v>4577173.5</v>
      </c>
      <c r="X16" s="140">
        <f t="shared" si="8"/>
        <v>29142</v>
      </c>
      <c r="Y16" s="140">
        <f t="shared" si="9"/>
        <v>20850</v>
      </c>
      <c r="Z16" s="140">
        <f t="shared" si="10"/>
        <v>59500</v>
      </c>
      <c r="AA16" s="140">
        <f t="shared" si="11"/>
        <v>2850824</v>
      </c>
      <c r="AB16" s="140">
        <f t="shared" si="12"/>
        <v>0</v>
      </c>
      <c r="AC16" s="140">
        <f t="shared" si="13"/>
        <v>1616857.5</v>
      </c>
      <c r="AD16" s="140">
        <f t="shared" si="14"/>
        <v>20036532</v>
      </c>
      <c r="AE16" s="140">
        <f t="shared" si="15"/>
        <v>700846</v>
      </c>
      <c r="AF16" s="140">
        <f t="shared" si="16"/>
        <v>699743</v>
      </c>
      <c r="AG16" s="140">
        <v>16449</v>
      </c>
      <c r="AH16" s="140">
        <v>447007</v>
      </c>
      <c r="AI16" s="140">
        <v>28841</v>
      </c>
      <c r="AJ16" s="140">
        <v>207446</v>
      </c>
      <c r="AK16" s="140">
        <v>1103</v>
      </c>
      <c r="AL16" s="140">
        <v>58319</v>
      </c>
      <c r="AM16" s="140">
        <f t="shared" si="17"/>
        <v>15260298</v>
      </c>
      <c r="AN16" s="140">
        <f t="shared" si="18"/>
        <v>3252570</v>
      </c>
      <c r="AO16" s="140">
        <v>1369777</v>
      </c>
      <c r="AP16" s="140">
        <v>1018580</v>
      </c>
      <c r="AQ16" s="140">
        <v>689364</v>
      </c>
      <c r="AR16" s="140">
        <v>174849</v>
      </c>
      <c r="AS16" s="140">
        <f t="shared" si="19"/>
        <v>3879236</v>
      </c>
      <c r="AT16" s="140">
        <v>673039</v>
      </c>
      <c r="AU16" s="140">
        <v>2837066</v>
      </c>
      <c r="AV16" s="140">
        <v>369131</v>
      </c>
      <c r="AW16" s="140">
        <v>59922</v>
      </c>
      <c r="AX16" s="140">
        <f t="shared" si="20"/>
        <v>8065546</v>
      </c>
      <c r="AY16" s="140">
        <v>3835429</v>
      </c>
      <c r="AZ16" s="140">
        <v>3538989</v>
      </c>
      <c r="BA16" s="140">
        <v>441140</v>
      </c>
      <c r="BB16" s="140">
        <v>249988</v>
      </c>
      <c r="BC16" s="140">
        <v>2597104</v>
      </c>
      <c r="BD16" s="140">
        <v>3024</v>
      </c>
      <c r="BE16" s="140">
        <v>1057274</v>
      </c>
      <c r="BF16" s="140">
        <f t="shared" si="21"/>
        <v>17018418</v>
      </c>
      <c r="BG16" s="140">
        <f t="shared" si="22"/>
        <v>432803</v>
      </c>
      <c r="BH16" s="140">
        <f t="shared" si="23"/>
        <v>432803</v>
      </c>
      <c r="BI16" s="140">
        <v>0</v>
      </c>
      <c r="BJ16" s="140">
        <v>424707</v>
      </c>
      <c r="BK16" s="140">
        <v>0</v>
      </c>
      <c r="BL16" s="140">
        <v>8096</v>
      </c>
      <c r="BM16" s="140">
        <v>0</v>
      </c>
      <c r="BN16" s="140">
        <v>27247</v>
      </c>
      <c r="BO16" s="140">
        <f t="shared" si="24"/>
        <v>3111493</v>
      </c>
      <c r="BP16" s="140">
        <f t="shared" si="25"/>
        <v>467178</v>
      </c>
      <c r="BQ16" s="140">
        <v>263838</v>
      </c>
      <c r="BR16" s="140">
        <v>46828</v>
      </c>
      <c r="BS16" s="140">
        <v>156512</v>
      </c>
      <c r="BT16" s="140">
        <v>0</v>
      </c>
      <c r="BU16" s="140">
        <f t="shared" si="26"/>
        <v>1353164</v>
      </c>
      <c r="BV16" s="140">
        <v>41641</v>
      </c>
      <c r="BW16" s="140">
        <v>1311337</v>
      </c>
      <c r="BX16" s="140">
        <v>186</v>
      </c>
      <c r="BY16" s="140">
        <v>5744</v>
      </c>
      <c r="BZ16" s="140">
        <f t="shared" si="27"/>
        <v>1285407</v>
      </c>
      <c r="CA16" s="140">
        <v>144314</v>
      </c>
      <c r="CB16" s="140">
        <v>943546</v>
      </c>
      <c r="CC16" s="140">
        <v>66722</v>
      </c>
      <c r="CD16" s="140">
        <v>130825</v>
      </c>
      <c r="CE16" s="140">
        <v>1248866</v>
      </c>
      <c r="CF16" s="140">
        <v>0</v>
      </c>
      <c r="CG16" s="140">
        <v>119456</v>
      </c>
      <c r="CH16" s="140">
        <f t="shared" si="28"/>
        <v>3663752</v>
      </c>
      <c r="CI16" s="140">
        <f t="shared" si="29"/>
        <v>1133649</v>
      </c>
      <c r="CJ16" s="140">
        <f t="shared" si="30"/>
        <v>1132546</v>
      </c>
      <c r="CK16" s="140">
        <f t="shared" si="31"/>
        <v>16449</v>
      </c>
      <c r="CL16" s="140">
        <f t="shared" si="32"/>
        <v>871714</v>
      </c>
      <c r="CM16" s="140">
        <f t="shared" si="33"/>
        <v>28841</v>
      </c>
      <c r="CN16" s="140">
        <f t="shared" si="34"/>
        <v>215542</v>
      </c>
      <c r="CO16" s="140">
        <f t="shared" si="35"/>
        <v>1103</v>
      </c>
      <c r="CP16" s="140">
        <f t="shared" si="36"/>
        <v>85566</v>
      </c>
      <c r="CQ16" s="140">
        <f t="shared" si="37"/>
        <v>18371791</v>
      </c>
      <c r="CR16" s="140">
        <f t="shared" si="38"/>
        <v>3719748</v>
      </c>
      <c r="CS16" s="140">
        <f t="shared" si="39"/>
        <v>1633615</v>
      </c>
      <c r="CT16" s="140">
        <f t="shared" si="40"/>
        <v>1065408</v>
      </c>
      <c r="CU16" s="140">
        <f t="shared" si="41"/>
        <v>845876</v>
      </c>
      <c r="CV16" s="140">
        <f t="shared" si="42"/>
        <v>174849</v>
      </c>
      <c r="CW16" s="140">
        <f t="shared" si="43"/>
        <v>5232400</v>
      </c>
      <c r="CX16" s="140">
        <f t="shared" si="44"/>
        <v>714680</v>
      </c>
      <c r="CY16" s="140">
        <f t="shared" si="45"/>
        <v>4148403</v>
      </c>
      <c r="CZ16" s="140">
        <f t="shared" si="46"/>
        <v>369317</v>
      </c>
      <c r="DA16" s="140">
        <f t="shared" si="47"/>
        <v>65666</v>
      </c>
      <c r="DB16" s="140">
        <f t="shared" si="48"/>
        <v>9350953</v>
      </c>
      <c r="DC16" s="140">
        <f t="shared" si="49"/>
        <v>3979743</v>
      </c>
      <c r="DD16" s="140">
        <f t="shared" si="50"/>
        <v>4482535</v>
      </c>
      <c r="DE16" s="140">
        <f t="shared" si="51"/>
        <v>507862</v>
      </c>
      <c r="DF16" s="140">
        <f t="shared" si="52"/>
        <v>380813</v>
      </c>
      <c r="DG16" s="140">
        <f t="shared" si="53"/>
        <v>3845970</v>
      </c>
      <c r="DH16" s="140">
        <f t="shared" si="54"/>
        <v>3024</v>
      </c>
      <c r="DI16" s="140">
        <f t="shared" si="55"/>
        <v>1176730</v>
      </c>
      <c r="DJ16" s="140">
        <f t="shared" si="56"/>
        <v>20682170</v>
      </c>
    </row>
    <row r="17" spans="1:114" ht="12" customHeight="1">
      <c r="A17" s="139" t="s">
        <v>445</v>
      </c>
      <c r="B17" s="141" t="s">
        <v>447</v>
      </c>
      <c r="C17" s="139" t="s">
        <v>448</v>
      </c>
      <c r="D17" s="140">
        <f t="shared" si="2"/>
        <v>94911643</v>
      </c>
      <c r="E17" s="140">
        <f t="shared" si="3"/>
        <v>17818380</v>
      </c>
      <c r="F17" s="140">
        <v>2281500</v>
      </c>
      <c r="G17" s="140">
        <v>2800</v>
      </c>
      <c r="H17" s="140">
        <v>5216200</v>
      </c>
      <c r="I17" s="140">
        <v>6867262</v>
      </c>
      <c r="J17" s="140">
        <v>0</v>
      </c>
      <c r="K17" s="140">
        <v>3450618</v>
      </c>
      <c r="L17" s="140">
        <v>77093263</v>
      </c>
      <c r="M17" s="140">
        <f t="shared" si="4"/>
        <v>10611742</v>
      </c>
      <c r="N17" s="140">
        <f t="shared" si="5"/>
        <v>1351718</v>
      </c>
      <c r="O17" s="140">
        <v>46370</v>
      </c>
      <c r="P17" s="140">
        <v>24087</v>
      </c>
      <c r="Q17" s="140">
        <v>245700</v>
      </c>
      <c r="R17" s="140">
        <v>882924</v>
      </c>
      <c r="S17" s="140">
        <v>0</v>
      </c>
      <c r="T17" s="140">
        <v>152637</v>
      </c>
      <c r="U17" s="140">
        <v>9260024</v>
      </c>
      <c r="V17" s="140">
        <f t="shared" si="6"/>
        <v>105523385</v>
      </c>
      <c r="W17" s="140">
        <f t="shared" si="7"/>
        <v>19170098</v>
      </c>
      <c r="X17" s="140">
        <f t="shared" si="8"/>
        <v>2327870</v>
      </c>
      <c r="Y17" s="140">
        <f t="shared" si="9"/>
        <v>26887</v>
      </c>
      <c r="Z17" s="140">
        <f t="shared" si="10"/>
        <v>5461900</v>
      </c>
      <c r="AA17" s="140">
        <f t="shared" si="11"/>
        <v>7750186</v>
      </c>
      <c r="AB17" s="140">
        <f t="shared" si="12"/>
        <v>0</v>
      </c>
      <c r="AC17" s="140">
        <f t="shared" si="13"/>
        <v>3603255</v>
      </c>
      <c r="AD17" s="140">
        <f t="shared" si="14"/>
        <v>86353287</v>
      </c>
      <c r="AE17" s="140">
        <f t="shared" si="15"/>
        <v>8979626</v>
      </c>
      <c r="AF17" s="140">
        <f t="shared" si="16"/>
        <v>8946423</v>
      </c>
      <c r="AG17" s="140">
        <v>14312</v>
      </c>
      <c r="AH17" s="140">
        <v>8930985</v>
      </c>
      <c r="AI17" s="140">
        <v>11</v>
      </c>
      <c r="AJ17" s="140">
        <v>1115</v>
      </c>
      <c r="AK17" s="140">
        <v>33203</v>
      </c>
      <c r="AL17" s="140">
        <v>814131</v>
      </c>
      <c r="AM17" s="140">
        <f t="shared" si="17"/>
        <v>63897173</v>
      </c>
      <c r="AN17" s="140">
        <f t="shared" si="18"/>
        <v>15875191</v>
      </c>
      <c r="AO17" s="140">
        <v>6383015</v>
      </c>
      <c r="AP17" s="140">
        <v>6696401</v>
      </c>
      <c r="AQ17" s="140">
        <v>2693798</v>
      </c>
      <c r="AR17" s="140">
        <v>101977</v>
      </c>
      <c r="AS17" s="140">
        <f t="shared" si="19"/>
        <v>11854323</v>
      </c>
      <c r="AT17" s="140">
        <v>803414</v>
      </c>
      <c r="AU17" s="140">
        <v>10689206</v>
      </c>
      <c r="AV17" s="140">
        <v>361703</v>
      </c>
      <c r="AW17" s="140">
        <v>194114</v>
      </c>
      <c r="AX17" s="140">
        <f t="shared" si="20"/>
        <v>35959022</v>
      </c>
      <c r="AY17" s="140">
        <v>18330709</v>
      </c>
      <c r="AZ17" s="140">
        <v>13626161</v>
      </c>
      <c r="BA17" s="140">
        <v>3136246</v>
      </c>
      <c r="BB17" s="140">
        <v>865906</v>
      </c>
      <c r="BC17" s="140">
        <v>19575234</v>
      </c>
      <c r="BD17" s="140">
        <v>14523</v>
      </c>
      <c r="BE17" s="140">
        <v>1645479</v>
      </c>
      <c r="BF17" s="140">
        <f t="shared" si="21"/>
        <v>74522278</v>
      </c>
      <c r="BG17" s="140">
        <f t="shared" si="22"/>
        <v>403468</v>
      </c>
      <c r="BH17" s="140">
        <f t="shared" si="23"/>
        <v>400281</v>
      </c>
      <c r="BI17" s="140">
        <v>0</v>
      </c>
      <c r="BJ17" s="140">
        <v>400281</v>
      </c>
      <c r="BK17" s="140">
        <v>0</v>
      </c>
      <c r="BL17" s="140">
        <v>0</v>
      </c>
      <c r="BM17" s="140">
        <v>3187</v>
      </c>
      <c r="BN17" s="140">
        <v>144986</v>
      </c>
      <c r="BO17" s="140">
        <f t="shared" si="24"/>
        <v>5460091</v>
      </c>
      <c r="BP17" s="140">
        <f t="shared" si="25"/>
        <v>1496755</v>
      </c>
      <c r="BQ17" s="140">
        <v>922272</v>
      </c>
      <c r="BR17" s="140">
        <v>64025</v>
      </c>
      <c r="BS17" s="140">
        <v>510458</v>
      </c>
      <c r="BT17" s="140">
        <v>0</v>
      </c>
      <c r="BU17" s="140">
        <f t="shared" si="26"/>
        <v>1704869</v>
      </c>
      <c r="BV17" s="140">
        <v>85911</v>
      </c>
      <c r="BW17" s="140">
        <v>1618101</v>
      </c>
      <c r="BX17" s="140">
        <v>857</v>
      </c>
      <c r="BY17" s="140">
        <v>0</v>
      </c>
      <c r="BZ17" s="140">
        <f t="shared" si="27"/>
        <v>2254707</v>
      </c>
      <c r="CA17" s="140">
        <v>1191463</v>
      </c>
      <c r="CB17" s="140">
        <v>980323</v>
      </c>
      <c r="CC17" s="140">
        <v>43148</v>
      </c>
      <c r="CD17" s="140">
        <v>39773</v>
      </c>
      <c r="CE17" s="140">
        <v>4367305</v>
      </c>
      <c r="CF17" s="140">
        <v>3760</v>
      </c>
      <c r="CG17" s="140">
        <v>235892</v>
      </c>
      <c r="CH17" s="140">
        <f t="shared" si="28"/>
        <v>6099451</v>
      </c>
      <c r="CI17" s="140">
        <f t="shared" si="29"/>
        <v>9383094</v>
      </c>
      <c r="CJ17" s="140">
        <f t="shared" si="30"/>
        <v>9346704</v>
      </c>
      <c r="CK17" s="140">
        <f t="shared" si="31"/>
        <v>14312</v>
      </c>
      <c r="CL17" s="140">
        <f t="shared" si="32"/>
        <v>9331266</v>
      </c>
      <c r="CM17" s="140">
        <f t="shared" si="33"/>
        <v>11</v>
      </c>
      <c r="CN17" s="140">
        <f t="shared" si="34"/>
        <v>1115</v>
      </c>
      <c r="CO17" s="140">
        <f t="shared" si="35"/>
        <v>36390</v>
      </c>
      <c r="CP17" s="140">
        <f t="shared" si="36"/>
        <v>959117</v>
      </c>
      <c r="CQ17" s="140">
        <f t="shared" si="37"/>
        <v>69357264</v>
      </c>
      <c r="CR17" s="140">
        <f t="shared" si="38"/>
        <v>17371946</v>
      </c>
      <c r="CS17" s="140">
        <f t="shared" si="39"/>
        <v>7305287</v>
      </c>
      <c r="CT17" s="140">
        <f t="shared" si="40"/>
        <v>6760426</v>
      </c>
      <c r="CU17" s="140">
        <f t="shared" si="41"/>
        <v>3204256</v>
      </c>
      <c r="CV17" s="140">
        <f t="shared" si="42"/>
        <v>101977</v>
      </c>
      <c r="CW17" s="140">
        <f t="shared" si="43"/>
        <v>13559192</v>
      </c>
      <c r="CX17" s="140">
        <f t="shared" si="44"/>
        <v>889325</v>
      </c>
      <c r="CY17" s="140">
        <f t="shared" si="45"/>
        <v>12307307</v>
      </c>
      <c r="CZ17" s="140">
        <f t="shared" si="46"/>
        <v>362560</v>
      </c>
      <c r="DA17" s="140">
        <f t="shared" si="47"/>
        <v>194114</v>
      </c>
      <c r="DB17" s="140">
        <f t="shared" si="48"/>
        <v>38213729</v>
      </c>
      <c r="DC17" s="140">
        <f t="shared" si="49"/>
        <v>19522172</v>
      </c>
      <c r="DD17" s="140">
        <f t="shared" si="50"/>
        <v>14606484</v>
      </c>
      <c r="DE17" s="140">
        <f t="shared" si="51"/>
        <v>3179394</v>
      </c>
      <c r="DF17" s="140">
        <f t="shared" si="52"/>
        <v>905679</v>
      </c>
      <c r="DG17" s="140">
        <f t="shared" si="53"/>
        <v>23942539</v>
      </c>
      <c r="DH17" s="140">
        <f t="shared" si="54"/>
        <v>18283</v>
      </c>
      <c r="DI17" s="140">
        <f t="shared" si="55"/>
        <v>1881371</v>
      </c>
      <c r="DJ17" s="140">
        <f t="shared" si="56"/>
        <v>80621729</v>
      </c>
    </row>
    <row r="18" spans="1:114" ht="12" customHeight="1">
      <c r="A18" s="139" t="s">
        <v>458</v>
      </c>
      <c r="B18" s="141" t="s">
        <v>460</v>
      </c>
      <c r="C18" s="139" t="s">
        <v>461</v>
      </c>
      <c r="D18" s="140">
        <f t="shared" si="2"/>
        <v>77739940</v>
      </c>
      <c r="E18" s="140">
        <f t="shared" si="3"/>
        <v>16078074</v>
      </c>
      <c r="F18" s="140">
        <v>66183</v>
      </c>
      <c r="G18" s="140">
        <v>2765</v>
      </c>
      <c r="H18" s="140">
        <v>1990000</v>
      </c>
      <c r="I18" s="140">
        <v>10173340</v>
      </c>
      <c r="J18" s="140">
        <v>0</v>
      </c>
      <c r="K18" s="140">
        <v>3845786</v>
      </c>
      <c r="L18" s="140">
        <v>61661866</v>
      </c>
      <c r="M18" s="140">
        <f t="shared" si="4"/>
        <v>8818251</v>
      </c>
      <c r="N18" s="140">
        <f t="shared" si="5"/>
        <v>1677987</v>
      </c>
      <c r="O18" s="140">
        <v>190847</v>
      </c>
      <c r="P18" s="140">
        <v>62257</v>
      </c>
      <c r="Q18" s="140">
        <v>409000</v>
      </c>
      <c r="R18" s="140">
        <v>810448</v>
      </c>
      <c r="S18" s="140">
        <v>0</v>
      </c>
      <c r="T18" s="140">
        <v>205435</v>
      </c>
      <c r="U18" s="140">
        <v>7140264</v>
      </c>
      <c r="V18" s="140">
        <f t="shared" si="6"/>
        <v>86558191</v>
      </c>
      <c r="W18" s="140">
        <f t="shared" si="7"/>
        <v>17756061</v>
      </c>
      <c r="X18" s="140">
        <f t="shared" si="8"/>
        <v>257030</v>
      </c>
      <c r="Y18" s="140">
        <f t="shared" si="9"/>
        <v>65022</v>
      </c>
      <c r="Z18" s="140">
        <f t="shared" si="10"/>
        <v>2399000</v>
      </c>
      <c r="AA18" s="140">
        <f t="shared" si="11"/>
        <v>10983788</v>
      </c>
      <c r="AB18" s="140">
        <f t="shared" si="12"/>
        <v>0</v>
      </c>
      <c r="AC18" s="140">
        <f t="shared" si="13"/>
        <v>4051221</v>
      </c>
      <c r="AD18" s="140">
        <f t="shared" si="14"/>
        <v>68802130</v>
      </c>
      <c r="AE18" s="140">
        <f t="shared" si="15"/>
        <v>5187929</v>
      </c>
      <c r="AF18" s="140">
        <f t="shared" si="16"/>
        <v>5059382</v>
      </c>
      <c r="AG18" s="140">
        <v>2588</v>
      </c>
      <c r="AH18" s="140">
        <v>3683322</v>
      </c>
      <c r="AI18" s="140">
        <v>1234936</v>
      </c>
      <c r="AJ18" s="140">
        <v>138536</v>
      </c>
      <c r="AK18" s="140">
        <v>128547</v>
      </c>
      <c r="AL18" s="140">
        <v>196063</v>
      </c>
      <c r="AM18" s="140">
        <f t="shared" si="17"/>
        <v>62550474</v>
      </c>
      <c r="AN18" s="140">
        <f t="shared" si="18"/>
        <v>13781183</v>
      </c>
      <c r="AO18" s="140">
        <v>7008200</v>
      </c>
      <c r="AP18" s="140">
        <v>4089223</v>
      </c>
      <c r="AQ18" s="140">
        <v>2487928</v>
      </c>
      <c r="AR18" s="140">
        <v>195832</v>
      </c>
      <c r="AS18" s="140">
        <f t="shared" si="19"/>
        <v>10604900</v>
      </c>
      <c r="AT18" s="140">
        <v>1047465</v>
      </c>
      <c r="AU18" s="140">
        <v>8900573</v>
      </c>
      <c r="AV18" s="140">
        <v>656862</v>
      </c>
      <c r="AW18" s="140">
        <v>97033</v>
      </c>
      <c r="AX18" s="140">
        <f t="shared" si="20"/>
        <v>38028866</v>
      </c>
      <c r="AY18" s="140">
        <v>15153028</v>
      </c>
      <c r="AZ18" s="140">
        <v>18472641</v>
      </c>
      <c r="BA18" s="140">
        <v>3957945</v>
      </c>
      <c r="BB18" s="140">
        <v>445252</v>
      </c>
      <c r="BC18" s="140">
        <v>7262764</v>
      </c>
      <c r="BD18" s="140">
        <v>38492</v>
      </c>
      <c r="BE18" s="140">
        <v>2542710</v>
      </c>
      <c r="BF18" s="140">
        <f t="shared" si="21"/>
        <v>70281113</v>
      </c>
      <c r="BG18" s="140">
        <f t="shared" si="22"/>
        <v>857367</v>
      </c>
      <c r="BH18" s="140">
        <f t="shared" si="23"/>
        <v>857367</v>
      </c>
      <c r="BI18" s="140">
        <v>13013</v>
      </c>
      <c r="BJ18" s="140">
        <v>842969</v>
      </c>
      <c r="BK18" s="140">
        <v>0</v>
      </c>
      <c r="BL18" s="140">
        <v>1385</v>
      </c>
      <c r="BM18" s="140">
        <v>0</v>
      </c>
      <c r="BN18" s="140">
        <v>39341</v>
      </c>
      <c r="BO18" s="140">
        <f t="shared" si="24"/>
        <v>6370937</v>
      </c>
      <c r="BP18" s="140">
        <f t="shared" si="25"/>
        <v>1400460</v>
      </c>
      <c r="BQ18" s="140">
        <v>905268</v>
      </c>
      <c r="BR18" s="140">
        <v>162072</v>
      </c>
      <c r="BS18" s="140">
        <v>333120</v>
      </c>
      <c r="BT18" s="140">
        <v>0</v>
      </c>
      <c r="BU18" s="140">
        <f t="shared" si="26"/>
        <v>1969669</v>
      </c>
      <c r="BV18" s="140">
        <v>91403</v>
      </c>
      <c r="BW18" s="140">
        <v>1677387</v>
      </c>
      <c r="BX18" s="140">
        <v>200879</v>
      </c>
      <c r="BY18" s="140">
        <v>13861</v>
      </c>
      <c r="BZ18" s="140">
        <f t="shared" si="27"/>
        <v>2982065</v>
      </c>
      <c r="CA18" s="140">
        <v>1283235</v>
      </c>
      <c r="CB18" s="140">
        <v>1427217</v>
      </c>
      <c r="CC18" s="140">
        <v>161879</v>
      </c>
      <c r="CD18" s="140">
        <v>109734</v>
      </c>
      <c r="CE18" s="140">
        <v>1193726</v>
      </c>
      <c r="CF18" s="140">
        <v>4882</v>
      </c>
      <c r="CG18" s="140">
        <v>356880</v>
      </c>
      <c r="CH18" s="140">
        <f t="shared" si="28"/>
        <v>7585184</v>
      </c>
      <c r="CI18" s="140">
        <f t="shared" si="29"/>
        <v>6045296</v>
      </c>
      <c r="CJ18" s="140">
        <f t="shared" si="30"/>
        <v>5916749</v>
      </c>
      <c r="CK18" s="140">
        <f t="shared" si="31"/>
        <v>15601</v>
      </c>
      <c r="CL18" s="140">
        <f t="shared" si="32"/>
        <v>4526291</v>
      </c>
      <c r="CM18" s="140">
        <f t="shared" si="33"/>
        <v>1234936</v>
      </c>
      <c r="CN18" s="140">
        <f t="shared" si="34"/>
        <v>139921</v>
      </c>
      <c r="CO18" s="140">
        <f t="shared" si="35"/>
        <v>128547</v>
      </c>
      <c r="CP18" s="140">
        <f t="shared" si="36"/>
        <v>235404</v>
      </c>
      <c r="CQ18" s="140">
        <f t="shared" si="37"/>
        <v>68921411</v>
      </c>
      <c r="CR18" s="140">
        <f t="shared" si="38"/>
        <v>15181643</v>
      </c>
      <c r="CS18" s="140">
        <f t="shared" si="39"/>
        <v>7913468</v>
      </c>
      <c r="CT18" s="140">
        <f t="shared" si="40"/>
        <v>4251295</v>
      </c>
      <c r="CU18" s="140">
        <f t="shared" si="41"/>
        <v>2821048</v>
      </c>
      <c r="CV18" s="140">
        <f t="shared" si="42"/>
        <v>195832</v>
      </c>
      <c r="CW18" s="140">
        <f t="shared" si="43"/>
        <v>12574569</v>
      </c>
      <c r="CX18" s="140">
        <f t="shared" si="44"/>
        <v>1138868</v>
      </c>
      <c r="CY18" s="140">
        <f t="shared" si="45"/>
        <v>10577960</v>
      </c>
      <c r="CZ18" s="140">
        <f t="shared" si="46"/>
        <v>857741</v>
      </c>
      <c r="DA18" s="140">
        <f t="shared" si="47"/>
        <v>110894</v>
      </c>
      <c r="DB18" s="140">
        <f t="shared" si="48"/>
        <v>41010931</v>
      </c>
      <c r="DC18" s="140">
        <f t="shared" si="49"/>
        <v>16436263</v>
      </c>
      <c r="DD18" s="140">
        <f t="shared" si="50"/>
        <v>19899858</v>
      </c>
      <c r="DE18" s="140">
        <f t="shared" si="51"/>
        <v>4119824</v>
      </c>
      <c r="DF18" s="140">
        <f t="shared" si="52"/>
        <v>554986</v>
      </c>
      <c r="DG18" s="140">
        <f t="shared" si="53"/>
        <v>8456490</v>
      </c>
      <c r="DH18" s="140">
        <f t="shared" si="54"/>
        <v>43374</v>
      </c>
      <c r="DI18" s="140">
        <f t="shared" si="55"/>
        <v>2899590</v>
      </c>
      <c r="DJ18" s="140">
        <f t="shared" si="56"/>
        <v>77866297</v>
      </c>
    </row>
    <row r="19" spans="1:114" ht="12" customHeight="1">
      <c r="A19" s="139" t="s">
        <v>471</v>
      </c>
      <c r="B19" s="141" t="s">
        <v>472</v>
      </c>
      <c r="C19" s="139" t="s">
        <v>327</v>
      </c>
      <c r="D19" s="140">
        <f t="shared" si="2"/>
        <v>205801443</v>
      </c>
      <c r="E19" s="140">
        <f t="shared" si="3"/>
        <v>31449102</v>
      </c>
      <c r="F19" s="140">
        <v>112120</v>
      </c>
      <c r="G19" s="140">
        <v>3495485</v>
      </c>
      <c r="H19" s="140">
        <v>453500</v>
      </c>
      <c r="I19" s="140">
        <v>20928055</v>
      </c>
      <c r="J19" s="140">
        <v>0</v>
      </c>
      <c r="K19" s="140">
        <v>6459942</v>
      </c>
      <c r="L19" s="140">
        <v>174352341</v>
      </c>
      <c r="M19" s="140">
        <f t="shared" si="4"/>
        <v>4524622</v>
      </c>
      <c r="N19" s="140">
        <f t="shared" si="5"/>
        <v>827705</v>
      </c>
      <c r="O19" s="140">
        <v>97271</v>
      </c>
      <c r="P19" s="140">
        <v>222059</v>
      </c>
      <c r="Q19" s="140">
        <v>170441</v>
      </c>
      <c r="R19" s="140">
        <v>303298</v>
      </c>
      <c r="S19" s="140">
        <v>0</v>
      </c>
      <c r="T19" s="140">
        <v>34636</v>
      </c>
      <c r="U19" s="140">
        <v>3696917</v>
      </c>
      <c r="V19" s="140">
        <f t="shared" si="6"/>
        <v>210326065</v>
      </c>
      <c r="W19" s="140">
        <f t="shared" si="7"/>
        <v>32276807</v>
      </c>
      <c r="X19" s="140">
        <f t="shared" si="8"/>
        <v>209391</v>
      </c>
      <c r="Y19" s="140">
        <f t="shared" si="9"/>
        <v>3717544</v>
      </c>
      <c r="Z19" s="140">
        <f t="shared" si="10"/>
        <v>623941</v>
      </c>
      <c r="AA19" s="140">
        <f t="shared" si="11"/>
        <v>21231353</v>
      </c>
      <c r="AB19" s="140">
        <f t="shared" si="12"/>
        <v>0</v>
      </c>
      <c r="AC19" s="140">
        <f t="shared" si="13"/>
        <v>6494578</v>
      </c>
      <c r="AD19" s="140">
        <f t="shared" si="14"/>
        <v>178049258</v>
      </c>
      <c r="AE19" s="140">
        <f t="shared" si="15"/>
        <v>2522276</v>
      </c>
      <c r="AF19" s="140">
        <f t="shared" si="16"/>
        <v>2466827</v>
      </c>
      <c r="AG19" s="140">
        <v>482492</v>
      </c>
      <c r="AH19" s="140">
        <v>1689528</v>
      </c>
      <c r="AI19" s="140">
        <v>151029</v>
      </c>
      <c r="AJ19" s="140">
        <v>143778</v>
      </c>
      <c r="AK19" s="140">
        <v>55449</v>
      </c>
      <c r="AL19" s="140">
        <v>3784876</v>
      </c>
      <c r="AM19" s="140">
        <f t="shared" si="17"/>
        <v>141230950</v>
      </c>
      <c r="AN19" s="140">
        <f t="shared" si="18"/>
        <v>60802372</v>
      </c>
      <c r="AO19" s="140">
        <v>11954516</v>
      </c>
      <c r="AP19" s="140">
        <v>47223033</v>
      </c>
      <c r="AQ19" s="140">
        <v>1600759</v>
      </c>
      <c r="AR19" s="140">
        <v>24064</v>
      </c>
      <c r="AS19" s="140">
        <f t="shared" si="19"/>
        <v>30599651</v>
      </c>
      <c r="AT19" s="140">
        <v>24056007</v>
      </c>
      <c r="AU19" s="140">
        <v>5981041</v>
      </c>
      <c r="AV19" s="140">
        <v>562603</v>
      </c>
      <c r="AW19" s="140">
        <v>717606</v>
      </c>
      <c r="AX19" s="140">
        <f t="shared" si="20"/>
        <v>49059208</v>
      </c>
      <c r="AY19" s="140">
        <v>35350331</v>
      </c>
      <c r="AZ19" s="140">
        <v>10756917</v>
      </c>
      <c r="BA19" s="140">
        <v>627273</v>
      </c>
      <c r="BB19" s="140">
        <v>2324687</v>
      </c>
      <c r="BC19" s="140">
        <v>42586358</v>
      </c>
      <c r="BD19" s="140">
        <v>52113</v>
      </c>
      <c r="BE19" s="140">
        <v>14726806</v>
      </c>
      <c r="BF19" s="140">
        <f t="shared" si="21"/>
        <v>158480032</v>
      </c>
      <c r="BG19" s="140">
        <f t="shared" si="22"/>
        <v>308717</v>
      </c>
      <c r="BH19" s="140">
        <f t="shared" si="23"/>
        <v>308717</v>
      </c>
      <c r="BI19" s="140">
        <v>0</v>
      </c>
      <c r="BJ19" s="140">
        <v>135710</v>
      </c>
      <c r="BK19" s="140">
        <v>0</v>
      </c>
      <c r="BL19" s="140">
        <v>173007</v>
      </c>
      <c r="BM19" s="140">
        <v>0</v>
      </c>
      <c r="BN19" s="140">
        <v>14913</v>
      </c>
      <c r="BO19" s="140">
        <f t="shared" si="24"/>
        <v>3205214</v>
      </c>
      <c r="BP19" s="140">
        <f t="shared" si="25"/>
        <v>797448</v>
      </c>
      <c r="BQ19" s="140">
        <v>413409</v>
      </c>
      <c r="BR19" s="140">
        <v>254603</v>
      </c>
      <c r="BS19" s="140">
        <v>129436</v>
      </c>
      <c r="BT19" s="140">
        <v>0</v>
      </c>
      <c r="BU19" s="140">
        <f t="shared" si="26"/>
        <v>1526673</v>
      </c>
      <c r="BV19" s="140">
        <v>1349579</v>
      </c>
      <c r="BW19" s="140">
        <v>176208</v>
      </c>
      <c r="BX19" s="140">
        <v>886</v>
      </c>
      <c r="BY19" s="140">
        <v>8153</v>
      </c>
      <c r="BZ19" s="140">
        <f t="shared" si="27"/>
        <v>872847</v>
      </c>
      <c r="CA19" s="140">
        <v>652085</v>
      </c>
      <c r="CB19" s="140">
        <v>179859</v>
      </c>
      <c r="CC19" s="140">
        <v>13454</v>
      </c>
      <c r="CD19" s="140">
        <v>27449</v>
      </c>
      <c r="CE19" s="140">
        <v>623379</v>
      </c>
      <c r="CF19" s="140">
        <v>93</v>
      </c>
      <c r="CG19" s="140">
        <v>387331</v>
      </c>
      <c r="CH19" s="140">
        <f t="shared" si="28"/>
        <v>3901262</v>
      </c>
      <c r="CI19" s="140">
        <f t="shared" si="29"/>
        <v>2830993</v>
      </c>
      <c r="CJ19" s="140">
        <f t="shared" si="30"/>
        <v>2775544</v>
      </c>
      <c r="CK19" s="140">
        <f t="shared" si="31"/>
        <v>482492</v>
      </c>
      <c r="CL19" s="140">
        <f t="shared" si="32"/>
        <v>1825238</v>
      </c>
      <c r="CM19" s="140">
        <f t="shared" si="33"/>
        <v>151029</v>
      </c>
      <c r="CN19" s="140">
        <f t="shared" si="34"/>
        <v>316785</v>
      </c>
      <c r="CO19" s="140">
        <f t="shared" si="35"/>
        <v>55449</v>
      </c>
      <c r="CP19" s="140">
        <f t="shared" si="36"/>
        <v>3799789</v>
      </c>
      <c r="CQ19" s="140">
        <f t="shared" si="37"/>
        <v>144436164</v>
      </c>
      <c r="CR19" s="140">
        <f t="shared" si="38"/>
        <v>61599820</v>
      </c>
      <c r="CS19" s="140">
        <f t="shared" si="39"/>
        <v>12367925</v>
      </c>
      <c r="CT19" s="140">
        <f t="shared" si="40"/>
        <v>47477636</v>
      </c>
      <c r="CU19" s="140">
        <f t="shared" si="41"/>
        <v>1730195</v>
      </c>
      <c r="CV19" s="140">
        <f t="shared" si="42"/>
        <v>24064</v>
      </c>
      <c r="CW19" s="140">
        <f t="shared" si="43"/>
        <v>32126324</v>
      </c>
      <c r="CX19" s="140">
        <f t="shared" si="44"/>
        <v>25405586</v>
      </c>
      <c r="CY19" s="140">
        <f t="shared" si="45"/>
        <v>6157249</v>
      </c>
      <c r="CZ19" s="140">
        <f t="shared" si="46"/>
        <v>563489</v>
      </c>
      <c r="DA19" s="140">
        <f t="shared" si="47"/>
        <v>725759</v>
      </c>
      <c r="DB19" s="140">
        <f t="shared" si="48"/>
        <v>49932055</v>
      </c>
      <c r="DC19" s="140">
        <f t="shared" si="49"/>
        <v>36002416</v>
      </c>
      <c r="DD19" s="140">
        <f t="shared" si="50"/>
        <v>10936776</v>
      </c>
      <c r="DE19" s="140">
        <f t="shared" si="51"/>
        <v>640727</v>
      </c>
      <c r="DF19" s="140">
        <f t="shared" si="52"/>
        <v>2352136</v>
      </c>
      <c r="DG19" s="140">
        <f t="shared" si="53"/>
        <v>43209737</v>
      </c>
      <c r="DH19" s="140">
        <f t="shared" si="54"/>
        <v>52206</v>
      </c>
      <c r="DI19" s="140">
        <f t="shared" si="55"/>
        <v>15114137</v>
      </c>
      <c r="DJ19" s="140">
        <f t="shared" si="56"/>
        <v>162381294</v>
      </c>
    </row>
    <row r="20" spans="1:114" ht="12" customHeight="1">
      <c r="A20" s="139" t="s">
        <v>483</v>
      </c>
      <c r="B20" s="141" t="s">
        <v>482</v>
      </c>
      <c r="C20" s="139" t="s">
        <v>327</v>
      </c>
      <c r="D20" s="140">
        <f t="shared" si="2"/>
        <v>125792734</v>
      </c>
      <c r="E20" s="140">
        <f t="shared" si="3"/>
        <v>33088694</v>
      </c>
      <c r="F20" s="140">
        <v>2638424</v>
      </c>
      <c r="G20" s="140">
        <v>17180</v>
      </c>
      <c r="H20" s="140">
        <v>7538920</v>
      </c>
      <c r="I20" s="140">
        <v>12940653</v>
      </c>
      <c r="J20" s="140">
        <v>0</v>
      </c>
      <c r="K20" s="140">
        <v>9953517</v>
      </c>
      <c r="L20" s="140">
        <v>92704040</v>
      </c>
      <c r="M20" s="140">
        <f t="shared" si="4"/>
        <v>7988690</v>
      </c>
      <c r="N20" s="140">
        <f t="shared" si="5"/>
        <v>1387121</v>
      </c>
      <c r="O20" s="140">
        <v>4168</v>
      </c>
      <c r="P20" s="140">
        <v>12059</v>
      </c>
      <c r="Q20" s="140">
        <v>575200</v>
      </c>
      <c r="R20" s="140">
        <v>771316</v>
      </c>
      <c r="S20" s="140">
        <v>0</v>
      </c>
      <c r="T20" s="140">
        <v>24378</v>
      </c>
      <c r="U20" s="140">
        <v>6601569</v>
      </c>
      <c r="V20" s="140">
        <f t="shared" si="6"/>
        <v>133781424</v>
      </c>
      <c r="W20" s="140">
        <f t="shared" si="7"/>
        <v>34475815</v>
      </c>
      <c r="X20" s="140">
        <f t="shared" si="8"/>
        <v>2642592</v>
      </c>
      <c r="Y20" s="140">
        <f t="shared" si="9"/>
        <v>29239</v>
      </c>
      <c r="Z20" s="140">
        <f t="shared" si="10"/>
        <v>8114120</v>
      </c>
      <c r="AA20" s="140">
        <f t="shared" si="11"/>
        <v>13711969</v>
      </c>
      <c r="AB20" s="140">
        <f t="shared" si="12"/>
        <v>0</v>
      </c>
      <c r="AC20" s="140">
        <f t="shared" si="13"/>
        <v>9977895</v>
      </c>
      <c r="AD20" s="140">
        <f t="shared" si="14"/>
        <v>99305609</v>
      </c>
      <c r="AE20" s="140">
        <f t="shared" si="15"/>
        <v>13161886</v>
      </c>
      <c r="AF20" s="140">
        <f t="shared" si="16"/>
        <v>12943315</v>
      </c>
      <c r="AG20" s="140">
        <v>113943</v>
      </c>
      <c r="AH20" s="140">
        <v>12356977</v>
      </c>
      <c r="AI20" s="140">
        <v>319348</v>
      </c>
      <c r="AJ20" s="140">
        <v>153047</v>
      </c>
      <c r="AK20" s="140">
        <v>218571</v>
      </c>
      <c r="AL20" s="140">
        <v>332854</v>
      </c>
      <c r="AM20" s="140">
        <f t="shared" si="17"/>
        <v>103899777</v>
      </c>
      <c r="AN20" s="140">
        <f t="shared" si="18"/>
        <v>52791512</v>
      </c>
      <c r="AO20" s="140">
        <v>10609045</v>
      </c>
      <c r="AP20" s="140">
        <v>32526983</v>
      </c>
      <c r="AQ20" s="140">
        <v>9201161</v>
      </c>
      <c r="AR20" s="140">
        <v>454323</v>
      </c>
      <c r="AS20" s="140">
        <f t="shared" si="19"/>
        <v>24970543</v>
      </c>
      <c r="AT20" s="140">
        <v>5892369</v>
      </c>
      <c r="AU20" s="140">
        <v>11787966</v>
      </c>
      <c r="AV20" s="140">
        <v>7290208</v>
      </c>
      <c r="AW20" s="140">
        <v>1303100</v>
      </c>
      <c r="AX20" s="140">
        <f t="shared" si="20"/>
        <v>24695701</v>
      </c>
      <c r="AY20" s="140">
        <v>10582855</v>
      </c>
      <c r="AZ20" s="140">
        <v>11738889</v>
      </c>
      <c r="BA20" s="140">
        <v>2235200</v>
      </c>
      <c r="BB20" s="140">
        <v>138757</v>
      </c>
      <c r="BC20" s="140">
        <v>4197195</v>
      </c>
      <c r="BD20" s="140">
        <v>138921</v>
      </c>
      <c r="BE20" s="140">
        <v>4201022</v>
      </c>
      <c r="BF20" s="140">
        <f t="shared" si="21"/>
        <v>121262685</v>
      </c>
      <c r="BG20" s="140">
        <f t="shared" si="22"/>
        <v>674580</v>
      </c>
      <c r="BH20" s="140">
        <f t="shared" si="23"/>
        <v>674580</v>
      </c>
      <c r="BI20" s="140">
        <v>0</v>
      </c>
      <c r="BJ20" s="140">
        <v>674580</v>
      </c>
      <c r="BK20" s="140">
        <v>0</v>
      </c>
      <c r="BL20" s="140">
        <v>0</v>
      </c>
      <c r="BM20" s="140">
        <v>0</v>
      </c>
      <c r="BN20" s="140">
        <v>2804</v>
      </c>
      <c r="BO20" s="140">
        <f t="shared" si="24"/>
        <v>6537503</v>
      </c>
      <c r="BP20" s="140">
        <f t="shared" si="25"/>
        <v>3024177</v>
      </c>
      <c r="BQ20" s="140">
        <v>712215</v>
      </c>
      <c r="BR20" s="140">
        <v>1781757</v>
      </c>
      <c r="BS20" s="140">
        <v>530205</v>
      </c>
      <c r="BT20" s="140">
        <v>0</v>
      </c>
      <c r="BU20" s="140">
        <f t="shared" si="26"/>
        <v>1604234</v>
      </c>
      <c r="BV20" s="140">
        <v>478376</v>
      </c>
      <c r="BW20" s="140">
        <v>1043783</v>
      </c>
      <c r="BX20" s="140">
        <v>82075</v>
      </c>
      <c r="BY20" s="140">
        <v>37451</v>
      </c>
      <c r="BZ20" s="140">
        <f t="shared" si="27"/>
        <v>1870289</v>
      </c>
      <c r="CA20" s="140">
        <v>1323761</v>
      </c>
      <c r="CB20" s="140">
        <v>523969</v>
      </c>
      <c r="CC20" s="140">
        <v>10870</v>
      </c>
      <c r="CD20" s="140">
        <v>11689</v>
      </c>
      <c r="CE20" s="140">
        <v>471512</v>
      </c>
      <c r="CF20" s="140">
        <v>1352</v>
      </c>
      <c r="CG20" s="140">
        <v>302291</v>
      </c>
      <c r="CH20" s="140">
        <f t="shared" si="28"/>
        <v>7514374</v>
      </c>
      <c r="CI20" s="140">
        <f t="shared" si="29"/>
        <v>13836466</v>
      </c>
      <c r="CJ20" s="140">
        <f t="shared" si="30"/>
        <v>13617895</v>
      </c>
      <c r="CK20" s="140">
        <f t="shared" si="31"/>
        <v>113943</v>
      </c>
      <c r="CL20" s="140">
        <f t="shared" si="32"/>
        <v>13031557</v>
      </c>
      <c r="CM20" s="140">
        <f t="shared" si="33"/>
        <v>319348</v>
      </c>
      <c r="CN20" s="140">
        <f t="shared" si="34"/>
        <v>153047</v>
      </c>
      <c r="CO20" s="140">
        <f t="shared" si="35"/>
        <v>218571</v>
      </c>
      <c r="CP20" s="140">
        <f t="shared" si="36"/>
        <v>335658</v>
      </c>
      <c r="CQ20" s="140">
        <f t="shared" si="37"/>
        <v>110437280</v>
      </c>
      <c r="CR20" s="140">
        <f t="shared" si="38"/>
        <v>55815689</v>
      </c>
      <c r="CS20" s="140">
        <f t="shared" si="39"/>
        <v>11321260</v>
      </c>
      <c r="CT20" s="140">
        <f t="shared" si="40"/>
        <v>34308740</v>
      </c>
      <c r="CU20" s="140">
        <f t="shared" si="41"/>
        <v>9731366</v>
      </c>
      <c r="CV20" s="140">
        <f t="shared" si="42"/>
        <v>454323</v>
      </c>
      <c r="CW20" s="140">
        <f t="shared" si="43"/>
        <v>26574777</v>
      </c>
      <c r="CX20" s="140">
        <f t="shared" si="44"/>
        <v>6370745</v>
      </c>
      <c r="CY20" s="140">
        <f t="shared" si="45"/>
        <v>12831749</v>
      </c>
      <c r="CZ20" s="140">
        <f t="shared" si="46"/>
        <v>7372283</v>
      </c>
      <c r="DA20" s="140">
        <f t="shared" si="47"/>
        <v>1340551</v>
      </c>
      <c r="DB20" s="140">
        <f t="shared" si="48"/>
        <v>26565990</v>
      </c>
      <c r="DC20" s="140">
        <f t="shared" si="49"/>
        <v>11906616</v>
      </c>
      <c r="DD20" s="140">
        <f t="shared" si="50"/>
        <v>12262858</v>
      </c>
      <c r="DE20" s="140">
        <f t="shared" si="51"/>
        <v>2246070</v>
      </c>
      <c r="DF20" s="140">
        <f t="shared" si="52"/>
        <v>150446</v>
      </c>
      <c r="DG20" s="140">
        <f t="shared" si="53"/>
        <v>4668707</v>
      </c>
      <c r="DH20" s="140">
        <f t="shared" si="54"/>
        <v>140273</v>
      </c>
      <c r="DI20" s="140">
        <f t="shared" si="55"/>
        <v>4503313</v>
      </c>
      <c r="DJ20" s="140">
        <f t="shared" si="56"/>
        <v>128777059</v>
      </c>
    </row>
    <row r="21" spans="1:114" ht="12" customHeight="1">
      <c r="A21" s="139" t="s">
        <v>493</v>
      </c>
      <c r="B21" s="141" t="s">
        <v>495</v>
      </c>
      <c r="C21" s="139" t="s">
        <v>494</v>
      </c>
      <c r="D21" s="140">
        <f t="shared" si="2"/>
        <v>33508819</v>
      </c>
      <c r="E21" s="140">
        <f t="shared" si="3"/>
        <v>9808705</v>
      </c>
      <c r="F21" s="140">
        <v>1586654</v>
      </c>
      <c r="G21" s="140">
        <v>50980</v>
      </c>
      <c r="H21" s="140">
        <v>1030900</v>
      </c>
      <c r="I21" s="140">
        <v>5358252</v>
      </c>
      <c r="J21" s="140">
        <v>0</v>
      </c>
      <c r="K21" s="140">
        <v>1781919</v>
      </c>
      <c r="L21" s="140">
        <v>23700114</v>
      </c>
      <c r="M21" s="140">
        <f t="shared" si="4"/>
        <v>5720678</v>
      </c>
      <c r="N21" s="140">
        <f t="shared" si="5"/>
        <v>1266273</v>
      </c>
      <c r="O21" s="140">
        <v>25795</v>
      </c>
      <c r="P21" s="140">
        <v>5190</v>
      </c>
      <c r="Q21" s="140">
        <v>0</v>
      </c>
      <c r="R21" s="140">
        <v>1163876</v>
      </c>
      <c r="S21" s="140">
        <v>0</v>
      </c>
      <c r="T21" s="140">
        <v>71412</v>
      </c>
      <c r="U21" s="140">
        <v>4454405</v>
      </c>
      <c r="V21" s="140">
        <f t="shared" si="6"/>
        <v>39229497</v>
      </c>
      <c r="W21" s="140">
        <f t="shared" si="7"/>
        <v>11074978</v>
      </c>
      <c r="X21" s="140">
        <f t="shared" si="8"/>
        <v>1612449</v>
      </c>
      <c r="Y21" s="140">
        <f t="shared" si="9"/>
        <v>56170</v>
      </c>
      <c r="Z21" s="140">
        <f t="shared" si="10"/>
        <v>1030900</v>
      </c>
      <c r="AA21" s="140">
        <f t="shared" si="11"/>
        <v>6522128</v>
      </c>
      <c r="AB21" s="140">
        <f t="shared" si="12"/>
        <v>0</v>
      </c>
      <c r="AC21" s="140">
        <f t="shared" si="13"/>
        <v>1853331</v>
      </c>
      <c r="AD21" s="140">
        <f t="shared" si="14"/>
        <v>28154519</v>
      </c>
      <c r="AE21" s="140">
        <f t="shared" si="15"/>
        <v>1509290</v>
      </c>
      <c r="AF21" s="140">
        <f t="shared" si="16"/>
        <v>1412828</v>
      </c>
      <c r="AG21" s="140">
        <v>0</v>
      </c>
      <c r="AH21" s="140">
        <v>1092919</v>
      </c>
      <c r="AI21" s="140">
        <v>220494</v>
      </c>
      <c r="AJ21" s="140">
        <v>99415</v>
      </c>
      <c r="AK21" s="140">
        <v>96462</v>
      </c>
      <c r="AL21" s="140">
        <v>157738</v>
      </c>
      <c r="AM21" s="140">
        <f t="shared" si="17"/>
        <v>27575773</v>
      </c>
      <c r="AN21" s="140">
        <f t="shared" si="18"/>
        <v>5204126</v>
      </c>
      <c r="AO21" s="140">
        <v>2518453</v>
      </c>
      <c r="AP21" s="140">
        <v>783108</v>
      </c>
      <c r="AQ21" s="140">
        <v>1679124</v>
      </c>
      <c r="AR21" s="140">
        <v>223441</v>
      </c>
      <c r="AS21" s="140">
        <f t="shared" si="19"/>
        <v>6025217</v>
      </c>
      <c r="AT21" s="140">
        <v>734083</v>
      </c>
      <c r="AU21" s="140">
        <v>4935471</v>
      </c>
      <c r="AV21" s="140">
        <v>355663</v>
      </c>
      <c r="AW21" s="140">
        <v>0</v>
      </c>
      <c r="AX21" s="140">
        <f t="shared" si="20"/>
        <v>16335729</v>
      </c>
      <c r="AY21" s="140">
        <v>7730564</v>
      </c>
      <c r="AZ21" s="140">
        <v>5119152</v>
      </c>
      <c r="BA21" s="140">
        <v>961964</v>
      </c>
      <c r="BB21" s="140">
        <v>2524049</v>
      </c>
      <c r="BC21" s="140">
        <v>2417640</v>
      </c>
      <c r="BD21" s="140">
        <v>10701</v>
      </c>
      <c r="BE21" s="140">
        <v>1853779</v>
      </c>
      <c r="BF21" s="140">
        <f t="shared" si="21"/>
        <v>30938842</v>
      </c>
      <c r="BG21" s="140">
        <f t="shared" si="22"/>
        <v>229677</v>
      </c>
      <c r="BH21" s="140">
        <f t="shared" si="23"/>
        <v>219470</v>
      </c>
      <c r="BI21" s="140">
        <v>0</v>
      </c>
      <c r="BJ21" s="140">
        <v>131331</v>
      </c>
      <c r="BK21" s="140">
        <v>0</v>
      </c>
      <c r="BL21" s="140">
        <v>88139</v>
      </c>
      <c r="BM21" s="140">
        <v>10207</v>
      </c>
      <c r="BN21" s="140">
        <v>0</v>
      </c>
      <c r="BO21" s="140">
        <f t="shared" si="24"/>
        <v>4183816</v>
      </c>
      <c r="BP21" s="140">
        <f t="shared" si="25"/>
        <v>875716</v>
      </c>
      <c r="BQ21" s="140">
        <v>483509</v>
      </c>
      <c r="BR21" s="140">
        <v>0</v>
      </c>
      <c r="BS21" s="140">
        <v>392207</v>
      </c>
      <c r="BT21" s="140">
        <v>0</v>
      </c>
      <c r="BU21" s="140">
        <f t="shared" si="26"/>
        <v>1536816</v>
      </c>
      <c r="BV21" s="140">
        <v>26885</v>
      </c>
      <c r="BW21" s="140">
        <v>1509528</v>
      </c>
      <c r="BX21" s="140">
        <v>403</v>
      </c>
      <c r="BY21" s="140">
        <v>0</v>
      </c>
      <c r="BZ21" s="140">
        <f t="shared" si="27"/>
        <v>1768284</v>
      </c>
      <c r="CA21" s="140">
        <v>1284613</v>
      </c>
      <c r="CB21" s="140">
        <v>380379</v>
      </c>
      <c r="CC21" s="140">
        <v>37604</v>
      </c>
      <c r="CD21" s="140">
        <v>65688</v>
      </c>
      <c r="CE21" s="140">
        <v>1206378</v>
      </c>
      <c r="CF21" s="140">
        <v>3000</v>
      </c>
      <c r="CG21" s="140">
        <v>100807</v>
      </c>
      <c r="CH21" s="140">
        <f t="shared" si="28"/>
        <v>4514300</v>
      </c>
      <c r="CI21" s="140">
        <f t="shared" si="29"/>
        <v>1738967</v>
      </c>
      <c r="CJ21" s="140">
        <f t="shared" si="30"/>
        <v>1632298</v>
      </c>
      <c r="CK21" s="140">
        <f t="shared" si="31"/>
        <v>0</v>
      </c>
      <c r="CL21" s="140">
        <f t="shared" si="32"/>
        <v>1224250</v>
      </c>
      <c r="CM21" s="140">
        <f t="shared" si="33"/>
        <v>220494</v>
      </c>
      <c r="CN21" s="140">
        <f t="shared" si="34"/>
        <v>187554</v>
      </c>
      <c r="CO21" s="140">
        <f t="shared" si="35"/>
        <v>106669</v>
      </c>
      <c r="CP21" s="140">
        <f t="shared" si="36"/>
        <v>157738</v>
      </c>
      <c r="CQ21" s="140">
        <f t="shared" si="37"/>
        <v>31759589</v>
      </c>
      <c r="CR21" s="140">
        <f t="shared" si="38"/>
        <v>6079842</v>
      </c>
      <c r="CS21" s="140">
        <f t="shared" si="39"/>
        <v>3001962</v>
      </c>
      <c r="CT21" s="140">
        <f t="shared" si="40"/>
        <v>783108</v>
      </c>
      <c r="CU21" s="140">
        <f t="shared" si="41"/>
        <v>2071331</v>
      </c>
      <c r="CV21" s="140">
        <f t="shared" si="42"/>
        <v>223441</v>
      </c>
      <c r="CW21" s="140">
        <f t="shared" si="43"/>
        <v>7562033</v>
      </c>
      <c r="CX21" s="140">
        <f t="shared" si="44"/>
        <v>760968</v>
      </c>
      <c r="CY21" s="140">
        <f t="shared" si="45"/>
        <v>6444999</v>
      </c>
      <c r="CZ21" s="140">
        <f t="shared" si="46"/>
        <v>356066</v>
      </c>
      <c r="DA21" s="140">
        <f t="shared" si="47"/>
        <v>0</v>
      </c>
      <c r="DB21" s="140">
        <f t="shared" si="48"/>
        <v>18104013</v>
      </c>
      <c r="DC21" s="140">
        <f t="shared" si="49"/>
        <v>9015177</v>
      </c>
      <c r="DD21" s="140">
        <f t="shared" si="50"/>
        <v>5499531</v>
      </c>
      <c r="DE21" s="140">
        <f t="shared" si="51"/>
        <v>999568</v>
      </c>
      <c r="DF21" s="140">
        <f t="shared" si="52"/>
        <v>2589737</v>
      </c>
      <c r="DG21" s="140">
        <f t="shared" si="53"/>
        <v>3624018</v>
      </c>
      <c r="DH21" s="140">
        <f t="shared" si="54"/>
        <v>13701</v>
      </c>
      <c r="DI21" s="140">
        <f t="shared" si="55"/>
        <v>1954586</v>
      </c>
      <c r="DJ21" s="140">
        <f t="shared" si="56"/>
        <v>35453142</v>
      </c>
    </row>
    <row r="22" spans="1:114" ht="12" customHeight="1">
      <c r="A22" s="139" t="s">
        <v>504</v>
      </c>
      <c r="B22" s="139" t="s">
        <v>505</v>
      </c>
      <c r="C22" s="139" t="s">
        <v>4</v>
      </c>
      <c r="D22" s="140">
        <f t="shared" si="2"/>
        <v>11515107</v>
      </c>
      <c r="E22" s="140">
        <f t="shared" si="3"/>
        <v>3632000</v>
      </c>
      <c r="F22" s="140">
        <v>696106</v>
      </c>
      <c r="G22" s="140">
        <v>42929</v>
      </c>
      <c r="H22" s="140">
        <v>1450900</v>
      </c>
      <c r="I22" s="140">
        <v>1033077</v>
      </c>
      <c r="J22" s="140">
        <v>0</v>
      </c>
      <c r="K22" s="140">
        <v>408988</v>
      </c>
      <c r="L22" s="140">
        <v>7883107</v>
      </c>
      <c r="M22" s="140">
        <f t="shared" si="4"/>
        <v>1912341</v>
      </c>
      <c r="N22" s="140">
        <f t="shared" si="5"/>
        <v>363302</v>
      </c>
      <c r="O22" s="140">
        <v>23311</v>
      </c>
      <c r="P22" s="140">
        <v>22870</v>
      </c>
      <c r="Q22" s="140">
        <v>2000</v>
      </c>
      <c r="R22" s="140">
        <v>315099</v>
      </c>
      <c r="S22" s="140">
        <v>0</v>
      </c>
      <c r="T22" s="140">
        <v>22</v>
      </c>
      <c r="U22" s="140">
        <v>1549039</v>
      </c>
      <c r="V22" s="140">
        <f t="shared" si="6"/>
        <v>13427448</v>
      </c>
      <c r="W22" s="140">
        <f t="shared" si="7"/>
        <v>3995302</v>
      </c>
      <c r="X22" s="140">
        <f t="shared" si="8"/>
        <v>719417</v>
      </c>
      <c r="Y22" s="140">
        <f t="shared" si="9"/>
        <v>65799</v>
      </c>
      <c r="Z22" s="140">
        <f t="shared" si="10"/>
        <v>1452900</v>
      </c>
      <c r="AA22" s="140">
        <f t="shared" si="11"/>
        <v>1348176</v>
      </c>
      <c r="AB22" s="140">
        <f t="shared" si="12"/>
        <v>0</v>
      </c>
      <c r="AC22" s="140">
        <f t="shared" si="13"/>
        <v>409010</v>
      </c>
      <c r="AD22" s="140">
        <f t="shared" si="14"/>
        <v>9432146</v>
      </c>
      <c r="AE22" s="140">
        <f t="shared" si="15"/>
        <v>2108952</v>
      </c>
      <c r="AF22" s="140">
        <f t="shared" si="16"/>
        <v>2104561</v>
      </c>
      <c r="AG22" s="140">
        <v>9851</v>
      </c>
      <c r="AH22" s="140">
        <v>63463</v>
      </c>
      <c r="AI22" s="140">
        <v>2031247</v>
      </c>
      <c r="AJ22" s="140">
        <v>0</v>
      </c>
      <c r="AK22" s="140">
        <v>4391</v>
      </c>
      <c r="AL22" s="140">
        <v>71749</v>
      </c>
      <c r="AM22" s="140">
        <f t="shared" si="17"/>
        <v>6866036</v>
      </c>
      <c r="AN22" s="140">
        <f t="shared" si="18"/>
        <v>2883582</v>
      </c>
      <c r="AO22" s="140">
        <v>478057</v>
      </c>
      <c r="AP22" s="140">
        <v>1980251</v>
      </c>
      <c r="AQ22" s="140">
        <v>367985</v>
      </c>
      <c r="AR22" s="140">
        <v>57289</v>
      </c>
      <c r="AS22" s="140">
        <f t="shared" si="19"/>
        <v>422759</v>
      </c>
      <c r="AT22" s="140">
        <v>188223</v>
      </c>
      <c r="AU22" s="140">
        <v>159431</v>
      </c>
      <c r="AV22" s="140">
        <v>75105</v>
      </c>
      <c r="AW22" s="140">
        <v>57104</v>
      </c>
      <c r="AX22" s="140">
        <f t="shared" si="20"/>
        <v>3496077</v>
      </c>
      <c r="AY22" s="140">
        <v>2200393</v>
      </c>
      <c r="AZ22" s="140">
        <v>1238187</v>
      </c>
      <c r="BA22" s="140">
        <v>38090</v>
      </c>
      <c r="BB22" s="140">
        <v>19407</v>
      </c>
      <c r="BC22" s="140">
        <v>1670958</v>
      </c>
      <c r="BD22" s="140">
        <v>6514</v>
      </c>
      <c r="BE22" s="140">
        <v>797412</v>
      </c>
      <c r="BF22" s="140">
        <f t="shared" si="21"/>
        <v>9772400</v>
      </c>
      <c r="BG22" s="140">
        <f t="shared" si="22"/>
        <v>12439</v>
      </c>
      <c r="BH22" s="140">
        <f t="shared" si="23"/>
        <v>12439</v>
      </c>
      <c r="BI22" s="140">
        <v>0</v>
      </c>
      <c r="BJ22" s="140">
        <v>0</v>
      </c>
      <c r="BK22" s="140">
        <v>0</v>
      </c>
      <c r="BL22" s="140">
        <v>12439</v>
      </c>
      <c r="BM22" s="140">
        <v>0</v>
      </c>
      <c r="BN22" s="140">
        <v>34719</v>
      </c>
      <c r="BO22" s="140">
        <f t="shared" si="24"/>
        <v>895340</v>
      </c>
      <c r="BP22" s="140">
        <f t="shared" si="25"/>
        <v>292380</v>
      </c>
      <c r="BQ22" s="140">
        <v>112931</v>
      </c>
      <c r="BR22" s="140">
        <v>132121</v>
      </c>
      <c r="BS22" s="140">
        <v>47328</v>
      </c>
      <c r="BT22" s="140">
        <v>0</v>
      </c>
      <c r="BU22" s="140">
        <f t="shared" si="26"/>
        <v>178252</v>
      </c>
      <c r="BV22" s="140">
        <v>66711</v>
      </c>
      <c r="BW22" s="140">
        <v>111541</v>
      </c>
      <c r="BX22" s="140">
        <v>0</v>
      </c>
      <c r="BY22" s="140">
        <v>0</v>
      </c>
      <c r="BZ22" s="140">
        <f t="shared" si="27"/>
        <v>423422</v>
      </c>
      <c r="CA22" s="140">
        <v>232549</v>
      </c>
      <c r="CB22" s="140">
        <v>158753</v>
      </c>
      <c r="CC22" s="140">
        <v>1390</v>
      </c>
      <c r="CD22" s="140">
        <v>30730</v>
      </c>
      <c r="CE22" s="140">
        <v>882370</v>
      </c>
      <c r="CF22" s="140">
        <v>1286</v>
      </c>
      <c r="CG22" s="140">
        <v>87473</v>
      </c>
      <c r="CH22" s="140">
        <f t="shared" si="28"/>
        <v>995252</v>
      </c>
      <c r="CI22" s="140">
        <f t="shared" si="29"/>
        <v>2121391</v>
      </c>
      <c r="CJ22" s="140">
        <f t="shared" si="30"/>
        <v>2117000</v>
      </c>
      <c r="CK22" s="140">
        <f t="shared" si="31"/>
        <v>9851</v>
      </c>
      <c r="CL22" s="140">
        <f t="shared" si="32"/>
        <v>63463</v>
      </c>
      <c r="CM22" s="140">
        <f t="shared" si="33"/>
        <v>2031247</v>
      </c>
      <c r="CN22" s="140">
        <f t="shared" si="34"/>
        <v>12439</v>
      </c>
      <c r="CO22" s="140">
        <f t="shared" si="35"/>
        <v>4391</v>
      </c>
      <c r="CP22" s="140">
        <f t="shared" si="36"/>
        <v>106468</v>
      </c>
      <c r="CQ22" s="140">
        <f t="shared" si="37"/>
        <v>7761376</v>
      </c>
      <c r="CR22" s="140">
        <f t="shared" si="38"/>
        <v>3175962</v>
      </c>
      <c r="CS22" s="140">
        <f t="shared" si="39"/>
        <v>590988</v>
      </c>
      <c r="CT22" s="140">
        <f t="shared" si="40"/>
        <v>2112372</v>
      </c>
      <c r="CU22" s="140">
        <f t="shared" si="41"/>
        <v>415313</v>
      </c>
      <c r="CV22" s="140">
        <f t="shared" si="42"/>
        <v>57289</v>
      </c>
      <c r="CW22" s="140">
        <f t="shared" si="43"/>
        <v>601011</v>
      </c>
      <c r="CX22" s="140">
        <f t="shared" si="44"/>
        <v>254934</v>
      </c>
      <c r="CY22" s="140">
        <f t="shared" si="45"/>
        <v>270972</v>
      </c>
      <c r="CZ22" s="140">
        <f t="shared" si="46"/>
        <v>75105</v>
      </c>
      <c r="DA22" s="140">
        <f t="shared" si="47"/>
        <v>57104</v>
      </c>
      <c r="DB22" s="140">
        <f t="shared" si="48"/>
        <v>3919499</v>
      </c>
      <c r="DC22" s="140">
        <f t="shared" si="49"/>
        <v>2432942</v>
      </c>
      <c r="DD22" s="140">
        <f t="shared" si="50"/>
        <v>1396940</v>
      </c>
      <c r="DE22" s="140">
        <f t="shared" si="51"/>
        <v>39480</v>
      </c>
      <c r="DF22" s="140">
        <f t="shared" si="52"/>
        <v>50137</v>
      </c>
      <c r="DG22" s="140">
        <f t="shared" si="53"/>
        <v>2553328</v>
      </c>
      <c r="DH22" s="140">
        <f t="shared" si="54"/>
        <v>7800</v>
      </c>
      <c r="DI22" s="140">
        <f t="shared" si="55"/>
        <v>884885</v>
      </c>
      <c r="DJ22" s="140">
        <f t="shared" si="56"/>
        <v>10767652</v>
      </c>
    </row>
    <row r="23" spans="1:114" ht="12" customHeight="1">
      <c r="A23" s="139" t="s">
        <v>511</v>
      </c>
      <c r="B23" s="141" t="s">
        <v>507</v>
      </c>
      <c r="C23" s="139" t="s">
        <v>327</v>
      </c>
      <c r="D23" s="140">
        <f t="shared" si="2"/>
        <v>12808290</v>
      </c>
      <c r="E23" s="140">
        <f t="shared" si="3"/>
        <v>1859830</v>
      </c>
      <c r="F23" s="140">
        <v>31580</v>
      </c>
      <c r="G23" s="140">
        <v>360</v>
      </c>
      <c r="H23" s="140">
        <v>8400</v>
      </c>
      <c r="I23" s="140">
        <v>1248248</v>
      </c>
      <c r="J23" s="140">
        <v>0</v>
      </c>
      <c r="K23" s="140">
        <v>571242</v>
      </c>
      <c r="L23" s="140">
        <v>10948460</v>
      </c>
      <c r="M23" s="140">
        <f t="shared" si="4"/>
        <v>1204417</v>
      </c>
      <c r="N23" s="140">
        <f t="shared" si="5"/>
        <v>11385</v>
      </c>
      <c r="O23" s="140">
        <v>0</v>
      </c>
      <c r="P23" s="140">
        <v>0</v>
      </c>
      <c r="Q23" s="140">
        <v>0</v>
      </c>
      <c r="R23" s="140">
        <v>11385</v>
      </c>
      <c r="S23" s="140">
        <v>0</v>
      </c>
      <c r="T23" s="140">
        <v>0</v>
      </c>
      <c r="U23" s="140">
        <v>1193032</v>
      </c>
      <c r="V23" s="140">
        <f t="shared" si="6"/>
        <v>14012707</v>
      </c>
      <c r="W23" s="140">
        <f t="shared" si="7"/>
        <v>1871215</v>
      </c>
      <c r="X23" s="140">
        <f t="shared" si="8"/>
        <v>31580</v>
      </c>
      <c r="Y23" s="140">
        <f t="shared" si="9"/>
        <v>360</v>
      </c>
      <c r="Z23" s="140">
        <f t="shared" si="10"/>
        <v>8400</v>
      </c>
      <c r="AA23" s="140">
        <f t="shared" si="11"/>
        <v>1259633</v>
      </c>
      <c r="AB23" s="140">
        <f t="shared" si="12"/>
        <v>0</v>
      </c>
      <c r="AC23" s="140">
        <f t="shared" si="13"/>
        <v>571242</v>
      </c>
      <c r="AD23" s="140">
        <f t="shared" si="14"/>
        <v>12141492</v>
      </c>
      <c r="AE23" s="140">
        <f t="shared" si="15"/>
        <v>116645</v>
      </c>
      <c r="AF23" s="140">
        <f t="shared" si="16"/>
        <v>23116</v>
      </c>
      <c r="AG23" s="140">
        <v>0</v>
      </c>
      <c r="AH23" s="140">
        <v>12005</v>
      </c>
      <c r="AI23" s="140">
        <v>9037</v>
      </c>
      <c r="AJ23" s="140">
        <v>2074</v>
      </c>
      <c r="AK23" s="140">
        <v>93529</v>
      </c>
      <c r="AL23" s="140">
        <v>342877</v>
      </c>
      <c r="AM23" s="140">
        <f t="shared" si="17"/>
        <v>7998012</v>
      </c>
      <c r="AN23" s="140">
        <f t="shared" si="18"/>
        <v>2989094</v>
      </c>
      <c r="AO23" s="140">
        <v>903266</v>
      </c>
      <c r="AP23" s="140">
        <v>1446518</v>
      </c>
      <c r="AQ23" s="140">
        <v>523281</v>
      </c>
      <c r="AR23" s="140">
        <v>116029</v>
      </c>
      <c r="AS23" s="140">
        <f t="shared" si="19"/>
        <v>1836976</v>
      </c>
      <c r="AT23" s="140">
        <v>210684</v>
      </c>
      <c r="AU23" s="140">
        <v>1356017</v>
      </c>
      <c r="AV23" s="140">
        <v>270275</v>
      </c>
      <c r="AW23" s="140">
        <v>22021</v>
      </c>
      <c r="AX23" s="140">
        <f t="shared" si="20"/>
        <v>3149921</v>
      </c>
      <c r="AY23" s="140">
        <v>2480150</v>
      </c>
      <c r="AZ23" s="140">
        <v>495294</v>
      </c>
      <c r="BA23" s="140">
        <v>116969</v>
      </c>
      <c r="BB23" s="140">
        <v>57508</v>
      </c>
      <c r="BC23" s="140">
        <v>3668733</v>
      </c>
      <c r="BD23" s="140">
        <v>0</v>
      </c>
      <c r="BE23" s="140">
        <v>682023</v>
      </c>
      <c r="BF23" s="140">
        <f t="shared" si="21"/>
        <v>8796680</v>
      </c>
      <c r="BG23" s="140">
        <f t="shared" si="22"/>
        <v>0</v>
      </c>
      <c r="BH23" s="140">
        <f t="shared" si="23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15185</v>
      </c>
      <c r="BO23" s="140">
        <f t="shared" si="24"/>
        <v>208113</v>
      </c>
      <c r="BP23" s="140">
        <f t="shared" si="25"/>
        <v>54091</v>
      </c>
      <c r="BQ23" s="140">
        <v>19421</v>
      </c>
      <c r="BR23" s="140">
        <v>0</v>
      </c>
      <c r="BS23" s="140">
        <v>34670</v>
      </c>
      <c r="BT23" s="140">
        <v>0</v>
      </c>
      <c r="BU23" s="140">
        <f t="shared" si="26"/>
        <v>86901</v>
      </c>
      <c r="BV23" s="140">
        <v>0</v>
      </c>
      <c r="BW23" s="140">
        <v>86901</v>
      </c>
      <c r="BX23" s="140">
        <v>0</v>
      </c>
      <c r="BY23" s="140">
        <v>0</v>
      </c>
      <c r="BZ23" s="140">
        <f t="shared" si="27"/>
        <v>67121</v>
      </c>
      <c r="CA23" s="140">
        <v>2519</v>
      </c>
      <c r="CB23" s="140">
        <v>48111</v>
      </c>
      <c r="CC23" s="140">
        <v>0</v>
      </c>
      <c r="CD23" s="140">
        <v>16491</v>
      </c>
      <c r="CE23" s="140">
        <v>977752</v>
      </c>
      <c r="CF23" s="140">
        <v>0</v>
      </c>
      <c r="CG23" s="140">
        <v>3367</v>
      </c>
      <c r="CH23" s="140">
        <f t="shared" si="28"/>
        <v>211480</v>
      </c>
      <c r="CI23" s="140">
        <f t="shared" si="29"/>
        <v>116645</v>
      </c>
      <c r="CJ23" s="140">
        <f t="shared" si="30"/>
        <v>23116</v>
      </c>
      <c r="CK23" s="140">
        <f t="shared" si="31"/>
        <v>0</v>
      </c>
      <c r="CL23" s="140">
        <f t="shared" si="32"/>
        <v>12005</v>
      </c>
      <c r="CM23" s="140">
        <f t="shared" si="33"/>
        <v>9037</v>
      </c>
      <c r="CN23" s="140">
        <f t="shared" si="34"/>
        <v>2074</v>
      </c>
      <c r="CO23" s="140">
        <f t="shared" si="35"/>
        <v>93529</v>
      </c>
      <c r="CP23" s="140">
        <f t="shared" si="36"/>
        <v>358062</v>
      </c>
      <c r="CQ23" s="140">
        <f t="shared" si="37"/>
        <v>8206125</v>
      </c>
      <c r="CR23" s="140">
        <f t="shared" si="38"/>
        <v>3043185</v>
      </c>
      <c r="CS23" s="140">
        <f t="shared" si="39"/>
        <v>922687</v>
      </c>
      <c r="CT23" s="140">
        <f t="shared" si="40"/>
        <v>1446518</v>
      </c>
      <c r="CU23" s="140">
        <f t="shared" si="41"/>
        <v>557951</v>
      </c>
      <c r="CV23" s="140">
        <f t="shared" si="42"/>
        <v>116029</v>
      </c>
      <c r="CW23" s="140">
        <f t="shared" si="43"/>
        <v>1923877</v>
      </c>
      <c r="CX23" s="140">
        <f t="shared" si="44"/>
        <v>210684</v>
      </c>
      <c r="CY23" s="140">
        <f t="shared" si="45"/>
        <v>1442918</v>
      </c>
      <c r="CZ23" s="140">
        <f t="shared" si="46"/>
        <v>270275</v>
      </c>
      <c r="DA23" s="140">
        <f t="shared" si="47"/>
        <v>22021</v>
      </c>
      <c r="DB23" s="140">
        <f t="shared" si="48"/>
        <v>3217042</v>
      </c>
      <c r="DC23" s="140">
        <f t="shared" si="49"/>
        <v>2482669</v>
      </c>
      <c r="DD23" s="140">
        <f t="shared" si="50"/>
        <v>543405</v>
      </c>
      <c r="DE23" s="140">
        <f t="shared" si="51"/>
        <v>116969</v>
      </c>
      <c r="DF23" s="140">
        <f t="shared" si="52"/>
        <v>73999</v>
      </c>
      <c r="DG23" s="140">
        <f t="shared" si="53"/>
        <v>4646485</v>
      </c>
      <c r="DH23" s="140">
        <f t="shared" si="54"/>
        <v>0</v>
      </c>
      <c r="DI23" s="140">
        <f t="shared" si="55"/>
        <v>685390</v>
      </c>
      <c r="DJ23" s="140">
        <f t="shared" si="56"/>
        <v>9008160</v>
      </c>
    </row>
    <row r="24" spans="1:114" ht="12" customHeight="1">
      <c r="A24" s="139" t="s">
        <v>517</v>
      </c>
      <c r="B24" s="141" t="s">
        <v>518</v>
      </c>
      <c r="C24" s="139" t="s">
        <v>327</v>
      </c>
      <c r="D24" s="140">
        <f t="shared" si="2"/>
        <v>9137338</v>
      </c>
      <c r="E24" s="140">
        <f t="shared" si="3"/>
        <v>1915086</v>
      </c>
      <c r="F24" s="140">
        <v>643688</v>
      </c>
      <c r="G24" s="140">
        <v>2000</v>
      </c>
      <c r="H24" s="140">
        <v>479200</v>
      </c>
      <c r="I24" s="140">
        <v>513050</v>
      </c>
      <c r="J24" s="140">
        <v>0</v>
      </c>
      <c r="K24" s="140">
        <v>277148</v>
      </c>
      <c r="L24" s="140">
        <v>7222252</v>
      </c>
      <c r="M24" s="140">
        <f t="shared" si="4"/>
        <v>1102731</v>
      </c>
      <c r="N24" s="140">
        <f t="shared" si="5"/>
        <v>103402</v>
      </c>
      <c r="O24" s="140">
        <v>85584</v>
      </c>
      <c r="P24" s="140">
        <v>352</v>
      </c>
      <c r="Q24" s="140">
        <v>0</v>
      </c>
      <c r="R24" s="140">
        <v>17259</v>
      </c>
      <c r="S24" s="140">
        <v>0</v>
      </c>
      <c r="T24" s="140">
        <v>207</v>
      </c>
      <c r="U24" s="140">
        <v>999329</v>
      </c>
      <c r="V24" s="140">
        <f t="shared" si="6"/>
        <v>10240069</v>
      </c>
      <c r="W24" s="140">
        <f t="shared" si="7"/>
        <v>2018488</v>
      </c>
      <c r="X24" s="140">
        <f t="shared" si="8"/>
        <v>729272</v>
      </c>
      <c r="Y24" s="140">
        <f t="shared" si="9"/>
        <v>2352</v>
      </c>
      <c r="Z24" s="140">
        <f t="shared" si="10"/>
        <v>479200</v>
      </c>
      <c r="AA24" s="140">
        <f t="shared" si="11"/>
        <v>530309</v>
      </c>
      <c r="AB24" s="140">
        <f t="shared" si="12"/>
        <v>0</v>
      </c>
      <c r="AC24" s="140">
        <f t="shared" si="13"/>
        <v>277355</v>
      </c>
      <c r="AD24" s="140">
        <f t="shared" si="14"/>
        <v>8221581</v>
      </c>
      <c r="AE24" s="140">
        <f t="shared" si="15"/>
        <v>625241</v>
      </c>
      <c r="AF24" s="140">
        <f t="shared" si="16"/>
        <v>619617</v>
      </c>
      <c r="AG24" s="140">
        <v>0</v>
      </c>
      <c r="AH24" s="140">
        <v>610199</v>
      </c>
      <c r="AI24" s="140">
        <v>0</v>
      </c>
      <c r="AJ24" s="140">
        <v>9418</v>
      </c>
      <c r="AK24" s="140">
        <v>5624</v>
      </c>
      <c r="AL24" s="140">
        <v>773905</v>
      </c>
      <c r="AM24" s="140">
        <f t="shared" si="17"/>
        <v>4774479</v>
      </c>
      <c r="AN24" s="140">
        <f t="shared" si="18"/>
        <v>1045111</v>
      </c>
      <c r="AO24" s="140">
        <v>943631</v>
      </c>
      <c r="AP24" s="140">
        <v>32874</v>
      </c>
      <c r="AQ24" s="140">
        <v>52272</v>
      </c>
      <c r="AR24" s="140">
        <v>16334</v>
      </c>
      <c r="AS24" s="140">
        <f t="shared" si="19"/>
        <v>620855</v>
      </c>
      <c r="AT24" s="140">
        <v>56553</v>
      </c>
      <c r="AU24" s="140">
        <v>479502</v>
      </c>
      <c r="AV24" s="140">
        <v>84800</v>
      </c>
      <c r="AW24" s="140">
        <v>0</v>
      </c>
      <c r="AX24" s="140">
        <f t="shared" si="20"/>
        <v>3100812</v>
      </c>
      <c r="AY24" s="140">
        <v>1997000</v>
      </c>
      <c r="AZ24" s="140">
        <v>669345</v>
      </c>
      <c r="BA24" s="140">
        <v>369179</v>
      </c>
      <c r="BB24" s="140">
        <v>65288</v>
      </c>
      <c r="BC24" s="140">
        <v>3136674</v>
      </c>
      <c r="BD24" s="140">
        <v>7701</v>
      </c>
      <c r="BE24" s="140">
        <v>178564</v>
      </c>
      <c r="BF24" s="140">
        <f t="shared" si="21"/>
        <v>5578284</v>
      </c>
      <c r="BG24" s="140">
        <f t="shared" si="22"/>
        <v>0</v>
      </c>
      <c r="BH24" s="140">
        <f t="shared" si="23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70875</v>
      </c>
      <c r="BO24" s="140">
        <f t="shared" si="24"/>
        <v>462177</v>
      </c>
      <c r="BP24" s="140">
        <f t="shared" si="25"/>
        <v>100975</v>
      </c>
      <c r="BQ24" s="140">
        <v>71639</v>
      </c>
      <c r="BR24" s="140">
        <v>0</v>
      </c>
      <c r="BS24" s="140">
        <v>29336</v>
      </c>
      <c r="BT24" s="140">
        <v>0</v>
      </c>
      <c r="BU24" s="140">
        <f t="shared" si="26"/>
        <v>186929</v>
      </c>
      <c r="BV24" s="140">
        <v>0</v>
      </c>
      <c r="BW24" s="140">
        <v>186929</v>
      </c>
      <c r="BX24" s="140">
        <v>0</v>
      </c>
      <c r="BY24" s="140">
        <v>0</v>
      </c>
      <c r="BZ24" s="140">
        <f t="shared" si="27"/>
        <v>174273</v>
      </c>
      <c r="CA24" s="140">
        <v>3295</v>
      </c>
      <c r="CB24" s="140">
        <v>159690</v>
      </c>
      <c r="CC24" s="140">
        <v>10500</v>
      </c>
      <c r="CD24" s="140">
        <v>788</v>
      </c>
      <c r="CE24" s="140">
        <v>587873</v>
      </c>
      <c r="CF24" s="140">
        <v>0</v>
      </c>
      <c r="CG24" s="140">
        <v>1336</v>
      </c>
      <c r="CH24" s="140">
        <f t="shared" si="28"/>
        <v>463513</v>
      </c>
      <c r="CI24" s="140">
        <f t="shared" si="29"/>
        <v>625241</v>
      </c>
      <c r="CJ24" s="140">
        <f t="shared" si="30"/>
        <v>619617</v>
      </c>
      <c r="CK24" s="140">
        <f t="shared" si="31"/>
        <v>0</v>
      </c>
      <c r="CL24" s="140">
        <f t="shared" si="32"/>
        <v>610199</v>
      </c>
      <c r="CM24" s="140">
        <f t="shared" si="33"/>
        <v>0</v>
      </c>
      <c r="CN24" s="140">
        <f t="shared" si="34"/>
        <v>9418</v>
      </c>
      <c r="CO24" s="140">
        <f t="shared" si="35"/>
        <v>5624</v>
      </c>
      <c r="CP24" s="140">
        <f t="shared" si="36"/>
        <v>844780</v>
      </c>
      <c r="CQ24" s="140">
        <f t="shared" si="37"/>
        <v>5236656</v>
      </c>
      <c r="CR24" s="140">
        <f t="shared" si="38"/>
        <v>1146086</v>
      </c>
      <c r="CS24" s="140">
        <f t="shared" si="39"/>
        <v>1015270</v>
      </c>
      <c r="CT24" s="140">
        <f t="shared" si="40"/>
        <v>32874</v>
      </c>
      <c r="CU24" s="140">
        <f t="shared" si="41"/>
        <v>81608</v>
      </c>
      <c r="CV24" s="140">
        <f t="shared" si="42"/>
        <v>16334</v>
      </c>
      <c r="CW24" s="140">
        <f t="shared" si="43"/>
        <v>807784</v>
      </c>
      <c r="CX24" s="140">
        <f t="shared" si="44"/>
        <v>56553</v>
      </c>
      <c r="CY24" s="140">
        <f t="shared" si="45"/>
        <v>666431</v>
      </c>
      <c r="CZ24" s="140">
        <f t="shared" si="46"/>
        <v>84800</v>
      </c>
      <c r="DA24" s="140">
        <f t="shared" si="47"/>
        <v>0</v>
      </c>
      <c r="DB24" s="140">
        <f t="shared" si="48"/>
        <v>3275085</v>
      </c>
      <c r="DC24" s="140">
        <f t="shared" si="49"/>
        <v>2000295</v>
      </c>
      <c r="DD24" s="140">
        <f t="shared" si="50"/>
        <v>829035</v>
      </c>
      <c r="DE24" s="140">
        <f t="shared" si="51"/>
        <v>379679</v>
      </c>
      <c r="DF24" s="140">
        <f t="shared" si="52"/>
        <v>66076</v>
      </c>
      <c r="DG24" s="140">
        <f t="shared" si="53"/>
        <v>3724547</v>
      </c>
      <c r="DH24" s="140">
        <f t="shared" si="54"/>
        <v>7701</v>
      </c>
      <c r="DI24" s="140">
        <f t="shared" si="55"/>
        <v>179900</v>
      </c>
      <c r="DJ24" s="140">
        <f t="shared" si="56"/>
        <v>6041797</v>
      </c>
    </row>
    <row r="25" spans="1:114" ht="12" customHeight="1">
      <c r="A25" s="139" t="s">
        <v>529</v>
      </c>
      <c r="B25" s="141" t="s">
        <v>530</v>
      </c>
      <c r="C25" s="139" t="s">
        <v>534</v>
      </c>
      <c r="D25" s="140">
        <f t="shared" si="2"/>
        <v>10138787</v>
      </c>
      <c r="E25" s="140">
        <f t="shared" si="3"/>
        <v>2045956</v>
      </c>
      <c r="F25" s="140">
        <v>0</v>
      </c>
      <c r="G25" s="140">
        <v>945</v>
      </c>
      <c r="H25" s="140">
        <v>97800</v>
      </c>
      <c r="I25" s="140">
        <v>1270297</v>
      </c>
      <c r="J25" s="140">
        <v>0</v>
      </c>
      <c r="K25" s="140">
        <v>676914</v>
      </c>
      <c r="L25" s="140">
        <v>8092831</v>
      </c>
      <c r="M25" s="140">
        <f t="shared" si="4"/>
        <v>1328255</v>
      </c>
      <c r="N25" s="140">
        <f t="shared" si="5"/>
        <v>158968</v>
      </c>
      <c r="O25" s="140">
        <v>8250</v>
      </c>
      <c r="P25" s="140">
        <v>8250</v>
      </c>
      <c r="Q25" s="140">
        <v>4700</v>
      </c>
      <c r="R25" s="140">
        <v>99761</v>
      </c>
      <c r="S25" s="140">
        <v>0</v>
      </c>
      <c r="T25" s="140">
        <v>38007</v>
      </c>
      <c r="U25" s="140">
        <v>1169287</v>
      </c>
      <c r="V25" s="140">
        <f t="shared" si="6"/>
        <v>11467042</v>
      </c>
      <c r="W25" s="140">
        <f t="shared" si="7"/>
        <v>2204924</v>
      </c>
      <c r="X25" s="140">
        <f t="shared" si="8"/>
        <v>8250</v>
      </c>
      <c r="Y25" s="140">
        <f t="shared" si="9"/>
        <v>9195</v>
      </c>
      <c r="Z25" s="140">
        <f t="shared" si="10"/>
        <v>102500</v>
      </c>
      <c r="AA25" s="140">
        <f t="shared" si="11"/>
        <v>1370058</v>
      </c>
      <c r="AB25" s="140">
        <f t="shared" si="12"/>
        <v>0</v>
      </c>
      <c r="AC25" s="140">
        <f t="shared" si="13"/>
        <v>714921</v>
      </c>
      <c r="AD25" s="140">
        <f t="shared" si="14"/>
        <v>9262118</v>
      </c>
      <c r="AE25" s="140">
        <f t="shared" si="15"/>
        <v>2674</v>
      </c>
      <c r="AF25" s="140">
        <f t="shared" si="16"/>
        <v>2674</v>
      </c>
      <c r="AG25" s="140">
        <v>0</v>
      </c>
      <c r="AH25" s="140">
        <v>0</v>
      </c>
      <c r="AI25" s="140">
        <v>0</v>
      </c>
      <c r="AJ25" s="140">
        <v>2674</v>
      </c>
      <c r="AK25" s="140">
        <v>0</v>
      </c>
      <c r="AL25" s="140">
        <v>143192</v>
      </c>
      <c r="AM25" s="140">
        <f t="shared" si="17"/>
        <v>7877745</v>
      </c>
      <c r="AN25" s="140">
        <f t="shared" si="18"/>
        <v>1606849</v>
      </c>
      <c r="AO25" s="140">
        <v>712298</v>
      </c>
      <c r="AP25" s="140">
        <v>471263</v>
      </c>
      <c r="AQ25" s="140">
        <v>423288</v>
      </c>
      <c r="AR25" s="140">
        <v>0</v>
      </c>
      <c r="AS25" s="140">
        <f t="shared" si="19"/>
        <v>1611264</v>
      </c>
      <c r="AT25" s="140">
        <v>312033</v>
      </c>
      <c r="AU25" s="140">
        <v>1287441</v>
      </c>
      <c r="AV25" s="140">
        <v>11790</v>
      </c>
      <c r="AW25" s="140">
        <v>924</v>
      </c>
      <c r="AX25" s="140">
        <f t="shared" si="20"/>
        <v>4658673</v>
      </c>
      <c r="AY25" s="140">
        <v>1827288</v>
      </c>
      <c r="AZ25" s="140">
        <v>2009714</v>
      </c>
      <c r="BA25" s="140">
        <v>767013</v>
      </c>
      <c r="BB25" s="140">
        <v>54658</v>
      </c>
      <c r="BC25" s="140">
        <v>1990142</v>
      </c>
      <c r="BD25" s="140">
        <v>35</v>
      </c>
      <c r="BE25" s="140">
        <v>125034</v>
      </c>
      <c r="BF25" s="140">
        <f t="shared" si="21"/>
        <v>8005453</v>
      </c>
      <c r="BG25" s="140">
        <f t="shared" si="22"/>
        <v>0</v>
      </c>
      <c r="BH25" s="140">
        <f t="shared" si="23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f t="shared" si="24"/>
        <v>647581</v>
      </c>
      <c r="BP25" s="140">
        <f t="shared" si="25"/>
        <v>185449</v>
      </c>
      <c r="BQ25" s="140">
        <v>106892</v>
      </c>
      <c r="BR25" s="140">
        <v>0</v>
      </c>
      <c r="BS25" s="140">
        <v>78557</v>
      </c>
      <c r="BT25" s="140">
        <v>0</v>
      </c>
      <c r="BU25" s="140">
        <f t="shared" si="26"/>
        <v>266847</v>
      </c>
      <c r="BV25" s="140">
        <v>211</v>
      </c>
      <c r="BW25" s="140">
        <v>266636</v>
      </c>
      <c r="BX25" s="140">
        <v>0</v>
      </c>
      <c r="BY25" s="140">
        <v>0</v>
      </c>
      <c r="BZ25" s="140">
        <f t="shared" si="27"/>
        <v>195270</v>
      </c>
      <c r="CA25" s="140">
        <v>21000</v>
      </c>
      <c r="CB25" s="140">
        <v>134099</v>
      </c>
      <c r="CC25" s="140">
        <v>40005</v>
      </c>
      <c r="CD25" s="140">
        <v>166</v>
      </c>
      <c r="CE25" s="140">
        <v>646802</v>
      </c>
      <c r="CF25" s="140">
        <v>15</v>
      </c>
      <c r="CG25" s="140">
        <v>33872</v>
      </c>
      <c r="CH25" s="140">
        <f t="shared" si="28"/>
        <v>681453</v>
      </c>
      <c r="CI25" s="140">
        <f t="shared" si="29"/>
        <v>2674</v>
      </c>
      <c r="CJ25" s="140">
        <f t="shared" si="30"/>
        <v>2674</v>
      </c>
      <c r="CK25" s="140">
        <f t="shared" si="31"/>
        <v>0</v>
      </c>
      <c r="CL25" s="140">
        <f t="shared" si="32"/>
        <v>0</v>
      </c>
      <c r="CM25" s="140">
        <f t="shared" si="33"/>
        <v>0</v>
      </c>
      <c r="CN25" s="140">
        <f t="shared" si="34"/>
        <v>2674</v>
      </c>
      <c r="CO25" s="140">
        <f t="shared" si="35"/>
        <v>0</v>
      </c>
      <c r="CP25" s="140">
        <f t="shared" si="36"/>
        <v>143192</v>
      </c>
      <c r="CQ25" s="140">
        <f t="shared" si="37"/>
        <v>8525326</v>
      </c>
      <c r="CR25" s="140">
        <f t="shared" si="38"/>
        <v>1792298</v>
      </c>
      <c r="CS25" s="140">
        <f t="shared" si="39"/>
        <v>819190</v>
      </c>
      <c r="CT25" s="140">
        <f t="shared" si="40"/>
        <v>471263</v>
      </c>
      <c r="CU25" s="140">
        <f t="shared" si="41"/>
        <v>501845</v>
      </c>
      <c r="CV25" s="140">
        <f t="shared" si="42"/>
        <v>0</v>
      </c>
      <c r="CW25" s="140">
        <f t="shared" si="43"/>
        <v>1878111</v>
      </c>
      <c r="CX25" s="140">
        <f t="shared" si="44"/>
        <v>312244</v>
      </c>
      <c r="CY25" s="140">
        <f t="shared" si="45"/>
        <v>1554077</v>
      </c>
      <c r="CZ25" s="140">
        <f t="shared" si="46"/>
        <v>11790</v>
      </c>
      <c r="DA25" s="140">
        <f t="shared" si="47"/>
        <v>924</v>
      </c>
      <c r="DB25" s="140">
        <f t="shared" si="48"/>
        <v>4853943</v>
      </c>
      <c r="DC25" s="140">
        <f t="shared" si="49"/>
        <v>1848288</v>
      </c>
      <c r="DD25" s="140">
        <f t="shared" si="50"/>
        <v>2143813</v>
      </c>
      <c r="DE25" s="140">
        <f t="shared" si="51"/>
        <v>807018</v>
      </c>
      <c r="DF25" s="140">
        <f t="shared" si="52"/>
        <v>54824</v>
      </c>
      <c r="DG25" s="140">
        <f t="shared" si="53"/>
        <v>2636944</v>
      </c>
      <c r="DH25" s="140">
        <f t="shared" si="54"/>
        <v>50</v>
      </c>
      <c r="DI25" s="140">
        <f t="shared" si="55"/>
        <v>158906</v>
      </c>
      <c r="DJ25" s="140">
        <f t="shared" si="56"/>
        <v>8686906</v>
      </c>
    </row>
    <row r="26" spans="1:114" ht="12" customHeight="1">
      <c r="A26" s="139" t="s">
        <v>544</v>
      </c>
      <c r="B26" s="141" t="s">
        <v>545</v>
      </c>
      <c r="C26" s="139" t="s">
        <v>549</v>
      </c>
      <c r="D26" s="140">
        <f t="shared" si="2"/>
        <v>20334127</v>
      </c>
      <c r="E26" s="140">
        <f t="shared" si="3"/>
        <v>3851479</v>
      </c>
      <c r="F26" s="140">
        <v>263835</v>
      </c>
      <c r="G26" s="140">
        <v>0</v>
      </c>
      <c r="H26" s="140">
        <v>689700</v>
      </c>
      <c r="I26" s="140">
        <v>1889751</v>
      </c>
      <c r="J26" s="140">
        <v>0</v>
      </c>
      <c r="K26" s="140">
        <v>1008193</v>
      </c>
      <c r="L26" s="140">
        <v>16482648</v>
      </c>
      <c r="M26" s="140">
        <f t="shared" si="4"/>
        <v>5087692</v>
      </c>
      <c r="N26" s="140">
        <f t="shared" si="5"/>
        <v>649724</v>
      </c>
      <c r="O26" s="140">
        <v>4988</v>
      </c>
      <c r="P26" s="140">
        <v>8016</v>
      </c>
      <c r="Q26" s="140">
        <v>0</v>
      </c>
      <c r="R26" s="140">
        <v>600664</v>
      </c>
      <c r="S26" s="140">
        <v>0</v>
      </c>
      <c r="T26" s="140">
        <v>36056</v>
      </c>
      <c r="U26" s="140">
        <v>4437968</v>
      </c>
      <c r="V26" s="140">
        <f t="shared" si="6"/>
        <v>25421819</v>
      </c>
      <c r="W26" s="140">
        <f t="shared" si="7"/>
        <v>4501203</v>
      </c>
      <c r="X26" s="140">
        <f t="shared" si="8"/>
        <v>268823</v>
      </c>
      <c r="Y26" s="140">
        <f t="shared" si="9"/>
        <v>8016</v>
      </c>
      <c r="Z26" s="140">
        <f t="shared" si="10"/>
        <v>689700</v>
      </c>
      <c r="AA26" s="140">
        <f t="shared" si="11"/>
        <v>2490415</v>
      </c>
      <c r="AB26" s="140">
        <f t="shared" si="12"/>
        <v>0</v>
      </c>
      <c r="AC26" s="140">
        <f t="shared" si="13"/>
        <v>1044249</v>
      </c>
      <c r="AD26" s="140">
        <f t="shared" si="14"/>
        <v>20920616</v>
      </c>
      <c r="AE26" s="140">
        <f t="shared" si="15"/>
        <v>1939052</v>
      </c>
      <c r="AF26" s="140">
        <f t="shared" si="16"/>
        <v>1934170</v>
      </c>
      <c r="AG26" s="140">
        <v>264</v>
      </c>
      <c r="AH26" s="140">
        <v>890483</v>
      </c>
      <c r="AI26" s="140">
        <v>1039404</v>
      </c>
      <c r="AJ26" s="140">
        <v>4019</v>
      </c>
      <c r="AK26" s="140">
        <v>4882</v>
      </c>
      <c r="AL26" s="140">
        <v>669220</v>
      </c>
      <c r="AM26" s="140">
        <f t="shared" si="17"/>
        <v>10941496</v>
      </c>
      <c r="AN26" s="140">
        <f t="shared" si="18"/>
        <v>2359740</v>
      </c>
      <c r="AO26" s="140">
        <v>1458000</v>
      </c>
      <c r="AP26" s="140">
        <v>260598</v>
      </c>
      <c r="AQ26" s="140">
        <v>543980</v>
      </c>
      <c r="AR26" s="140">
        <v>97162</v>
      </c>
      <c r="AS26" s="140">
        <f t="shared" si="19"/>
        <v>1335485</v>
      </c>
      <c r="AT26" s="140">
        <v>148071</v>
      </c>
      <c r="AU26" s="140">
        <v>1009593</v>
      </c>
      <c r="AV26" s="140">
        <v>177821</v>
      </c>
      <c r="AW26" s="140">
        <v>43429</v>
      </c>
      <c r="AX26" s="140">
        <f t="shared" si="20"/>
        <v>7177685</v>
      </c>
      <c r="AY26" s="140">
        <v>4619280</v>
      </c>
      <c r="AZ26" s="140">
        <v>2147568</v>
      </c>
      <c r="BA26" s="140">
        <v>332670</v>
      </c>
      <c r="BB26" s="140">
        <v>78167</v>
      </c>
      <c r="BC26" s="140">
        <v>5707485</v>
      </c>
      <c r="BD26" s="140">
        <v>25157</v>
      </c>
      <c r="BE26" s="140">
        <v>1066460</v>
      </c>
      <c r="BF26" s="140">
        <f t="shared" si="21"/>
        <v>13947008</v>
      </c>
      <c r="BG26" s="140">
        <f t="shared" si="22"/>
        <v>22706</v>
      </c>
      <c r="BH26" s="140">
        <f t="shared" si="23"/>
        <v>22706</v>
      </c>
      <c r="BI26" s="140">
        <v>22281</v>
      </c>
      <c r="BJ26" s="140">
        <v>425</v>
      </c>
      <c r="BK26" s="140">
        <v>0</v>
      </c>
      <c r="BL26" s="140">
        <v>0</v>
      </c>
      <c r="BM26" s="140">
        <v>0</v>
      </c>
      <c r="BN26" s="140">
        <v>232659</v>
      </c>
      <c r="BO26" s="140">
        <f t="shared" si="24"/>
        <v>1088503</v>
      </c>
      <c r="BP26" s="140">
        <f t="shared" si="25"/>
        <v>278334</v>
      </c>
      <c r="BQ26" s="140">
        <v>202635</v>
      </c>
      <c r="BR26" s="140">
        <v>382</v>
      </c>
      <c r="BS26" s="140">
        <v>56474</v>
      </c>
      <c r="BT26" s="140">
        <v>18843</v>
      </c>
      <c r="BU26" s="140">
        <f t="shared" si="26"/>
        <v>122418</v>
      </c>
      <c r="BV26" s="140">
        <v>8814</v>
      </c>
      <c r="BW26" s="140">
        <v>113604</v>
      </c>
      <c r="BX26" s="140">
        <v>0</v>
      </c>
      <c r="BY26" s="140">
        <v>0</v>
      </c>
      <c r="BZ26" s="140">
        <f t="shared" si="27"/>
        <v>686755</v>
      </c>
      <c r="CA26" s="140">
        <v>632144</v>
      </c>
      <c r="CB26" s="140">
        <v>49671</v>
      </c>
      <c r="CC26" s="140">
        <v>3449</v>
      </c>
      <c r="CD26" s="140">
        <v>1491</v>
      </c>
      <c r="CE26" s="140">
        <v>3315625</v>
      </c>
      <c r="CF26" s="140">
        <v>996</v>
      </c>
      <c r="CG26" s="140">
        <v>421633</v>
      </c>
      <c r="CH26" s="140">
        <f t="shared" si="28"/>
        <v>1532842</v>
      </c>
      <c r="CI26" s="140">
        <f t="shared" si="29"/>
        <v>1961758</v>
      </c>
      <c r="CJ26" s="140">
        <f t="shared" si="30"/>
        <v>1956876</v>
      </c>
      <c r="CK26" s="140">
        <f t="shared" si="31"/>
        <v>22545</v>
      </c>
      <c r="CL26" s="140">
        <f t="shared" si="32"/>
        <v>890908</v>
      </c>
      <c r="CM26" s="140">
        <f t="shared" si="33"/>
        <v>1039404</v>
      </c>
      <c r="CN26" s="140">
        <f t="shared" si="34"/>
        <v>4019</v>
      </c>
      <c r="CO26" s="140">
        <f t="shared" si="35"/>
        <v>4882</v>
      </c>
      <c r="CP26" s="140">
        <f t="shared" si="36"/>
        <v>901879</v>
      </c>
      <c r="CQ26" s="140">
        <f t="shared" si="37"/>
        <v>12029999</v>
      </c>
      <c r="CR26" s="140">
        <f t="shared" si="38"/>
        <v>2638074</v>
      </c>
      <c r="CS26" s="140">
        <f t="shared" si="39"/>
        <v>1660635</v>
      </c>
      <c r="CT26" s="140">
        <f t="shared" si="40"/>
        <v>260980</v>
      </c>
      <c r="CU26" s="140">
        <f t="shared" si="41"/>
        <v>600454</v>
      </c>
      <c r="CV26" s="140">
        <f t="shared" si="42"/>
        <v>116005</v>
      </c>
      <c r="CW26" s="140">
        <f t="shared" si="43"/>
        <v>1457903</v>
      </c>
      <c r="CX26" s="140">
        <f t="shared" si="44"/>
        <v>156885</v>
      </c>
      <c r="CY26" s="140">
        <f t="shared" si="45"/>
        <v>1123197</v>
      </c>
      <c r="CZ26" s="140">
        <f t="shared" si="46"/>
        <v>177821</v>
      </c>
      <c r="DA26" s="140">
        <f t="shared" si="47"/>
        <v>43429</v>
      </c>
      <c r="DB26" s="140">
        <f t="shared" si="48"/>
        <v>7864440</v>
      </c>
      <c r="DC26" s="140">
        <f t="shared" si="49"/>
        <v>5251424</v>
      </c>
      <c r="DD26" s="140">
        <f t="shared" si="50"/>
        <v>2197239</v>
      </c>
      <c r="DE26" s="140">
        <f t="shared" si="51"/>
        <v>336119</v>
      </c>
      <c r="DF26" s="140">
        <f t="shared" si="52"/>
        <v>79658</v>
      </c>
      <c r="DG26" s="140">
        <f t="shared" si="53"/>
        <v>9023110</v>
      </c>
      <c r="DH26" s="140">
        <f t="shared" si="54"/>
        <v>26153</v>
      </c>
      <c r="DI26" s="140">
        <f t="shared" si="55"/>
        <v>1488093</v>
      </c>
      <c r="DJ26" s="140">
        <f t="shared" si="56"/>
        <v>15479850</v>
      </c>
    </row>
    <row r="27" spans="1:114" ht="12" customHeight="1">
      <c r="A27" s="139" t="s">
        <v>560</v>
      </c>
      <c r="B27" s="141" t="s">
        <v>565</v>
      </c>
      <c r="C27" s="139" t="s">
        <v>566</v>
      </c>
      <c r="D27" s="140">
        <f t="shared" si="2"/>
        <v>27187408</v>
      </c>
      <c r="E27" s="140">
        <f t="shared" si="3"/>
        <v>7833665</v>
      </c>
      <c r="F27" s="140">
        <v>493733</v>
      </c>
      <c r="G27" s="140">
        <v>285485</v>
      </c>
      <c r="H27" s="140">
        <v>796700</v>
      </c>
      <c r="I27" s="140">
        <v>2500193</v>
      </c>
      <c r="J27" s="140">
        <v>0</v>
      </c>
      <c r="K27" s="140">
        <v>3757554</v>
      </c>
      <c r="L27" s="140">
        <v>19353743</v>
      </c>
      <c r="M27" s="140">
        <f t="shared" si="4"/>
        <v>4694543</v>
      </c>
      <c r="N27" s="140">
        <f t="shared" si="5"/>
        <v>906923</v>
      </c>
      <c r="O27" s="140">
        <v>41877</v>
      </c>
      <c r="P27" s="140">
        <v>57597</v>
      </c>
      <c r="Q27" s="140">
        <v>3000</v>
      </c>
      <c r="R27" s="140">
        <v>689340</v>
      </c>
      <c r="S27" s="140">
        <v>0</v>
      </c>
      <c r="T27" s="140">
        <v>115109</v>
      </c>
      <c r="U27" s="140">
        <v>3787620</v>
      </c>
      <c r="V27" s="140">
        <f t="shared" si="6"/>
        <v>31881951</v>
      </c>
      <c r="W27" s="140">
        <f t="shared" si="7"/>
        <v>8740588</v>
      </c>
      <c r="X27" s="140">
        <f t="shared" si="8"/>
        <v>535610</v>
      </c>
      <c r="Y27" s="140">
        <f t="shared" si="9"/>
        <v>343082</v>
      </c>
      <c r="Z27" s="140">
        <f t="shared" si="10"/>
        <v>799700</v>
      </c>
      <c r="AA27" s="140">
        <f t="shared" si="11"/>
        <v>3189533</v>
      </c>
      <c r="AB27" s="140">
        <f t="shared" si="12"/>
        <v>0</v>
      </c>
      <c r="AC27" s="140">
        <f t="shared" si="13"/>
        <v>3872663</v>
      </c>
      <c r="AD27" s="140">
        <f t="shared" si="14"/>
        <v>23141363</v>
      </c>
      <c r="AE27" s="140">
        <f t="shared" si="15"/>
        <v>1100728</v>
      </c>
      <c r="AF27" s="140">
        <f t="shared" si="16"/>
        <v>1091426</v>
      </c>
      <c r="AG27" s="140">
        <v>1015</v>
      </c>
      <c r="AH27" s="140">
        <v>811355</v>
      </c>
      <c r="AI27" s="140">
        <v>32550</v>
      </c>
      <c r="AJ27" s="140">
        <v>246506</v>
      </c>
      <c r="AK27" s="140">
        <v>9302</v>
      </c>
      <c r="AL27" s="140">
        <v>165184</v>
      </c>
      <c r="AM27" s="140">
        <f t="shared" si="17"/>
        <v>19400984</v>
      </c>
      <c r="AN27" s="140">
        <f t="shared" si="18"/>
        <v>5558812</v>
      </c>
      <c r="AO27" s="140">
        <v>1475736</v>
      </c>
      <c r="AP27" s="140">
        <v>2521788</v>
      </c>
      <c r="AQ27" s="140">
        <v>1359463</v>
      </c>
      <c r="AR27" s="140">
        <v>201825</v>
      </c>
      <c r="AS27" s="140">
        <f t="shared" si="19"/>
        <v>5302731</v>
      </c>
      <c r="AT27" s="140">
        <v>1048564</v>
      </c>
      <c r="AU27" s="140">
        <v>4064809</v>
      </c>
      <c r="AV27" s="140">
        <v>189358</v>
      </c>
      <c r="AW27" s="140">
        <v>74752</v>
      </c>
      <c r="AX27" s="140">
        <f t="shared" si="20"/>
        <v>8464055</v>
      </c>
      <c r="AY27" s="140">
        <v>4768146</v>
      </c>
      <c r="AZ27" s="140">
        <v>3109682</v>
      </c>
      <c r="BA27" s="140">
        <v>433552</v>
      </c>
      <c r="BB27" s="140">
        <v>152675</v>
      </c>
      <c r="BC27" s="140">
        <v>4659155</v>
      </c>
      <c r="BD27" s="140">
        <v>634</v>
      </c>
      <c r="BE27" s="140">
        <v>1861357</v>
      </c>
      <c r="BF27" s="140">
        <f t="shared" si="21"/>
        <v>22363069</v>
      </c>
      <c r="BG27" s="140">
        <f t="shared" si="22"/>
        <v>61439</v>
      </c>
      <c r="BH27" s="140">
        <f t="shared" si="23"/>
        <v>61439</v>
      </c>
      <c r="BI27" s="140">
        <v>0</v>
      </c>
      <c r="BJ27" s="140">
        <v>57204</v>
      </c>
      <c r="BK27" s="140">
        <v>0</v>
      </c>
      <c r="BL27" s="140">
        <v>4235</v>
      </c>
      <c r="BM27" s="140">
        <v>0</v>
      </c>
      <c r="BN27" s="140">
        <v>143329</v>
      </c>
      <c r="BO27" s="140">
        <f t="shared" si="24"/>
        <v>2835598</v>
      </c>
      <c r="BP27" s="140">
        <f t="shared" si="25"/>
        <v>765641</v>
      </c>
      <c r="BQ27" s="140">
        <v>346387</v>
      </c>
      <c r="BR27" s="140">
        <v>80400</v>
      </c>
      <c r="BS27" s="140">
        <v>329727</v>
      </c>
      <c r="BT27" s="140">
        <v>9127</v>
      </c>
      <c r="BU27" s="140">
        <f t="shared" si="26"/>
        <v>1215007</v>
      </c>
      <c r="BV27" s="140">
        <v>93584</v>
      </c>
      <c r="BW27" s="140">
        <v>1116414</v>
      </c>
      <c r="BX27" s="140">
        <v>5009</v>
      </c>
      <c r="BY27" s="140">
        <v>0</v>
      </c>
      <c r="BZ27" s="140">
        <f t="shared" si="27"/>
        <v>852137</v>
      </c>
      <c r="CA27" s="140">
        <v>406034</v>
      </c>
      <c r="CB27" s="140">
        <v>337435</v>
      </c>
      <c r="CC27" s="140">
        <v>88235</v>
      </c>
      <c r="CD27" s="140">
        <v>20433</v>
      </c>
      <c r="CE27" s="140">
        <v>1404505</v>
      </c>
      <c r="CF27" s="140">
        <v>2813</v>
      </c>
      <c r="CG27" s="140">
        <v>249672</v>
      </c>
      <c r="CH27" s="140">
        <f t="shared" si="28"/>
        <v>3146709</v>
      </c>
      <c r="CI27" s="140">
        <f t="shared" si="29"/>
        <v>1162167</v>
      </c>
      <c r="CJ27" s="140">
        <f t="shared" si="30"/>
        <v>1152865</v>
      </c>
      <c r="CK27" s="140">
        <f t="shared" si="31"/>
        <v>1015</v>
      </c>
      <c r="CL27" s="140">
        <f t="shared" si="32"/>
        <v>868559</v>
      </c>
      <c r="CM27" s="140">
        <f t="shared" si="33"/>
        <v>32550</v>
      </c>
      <c r="CN27" s="140">
        <f t="shared" si="34"/>
        <v>250741</v>
      </c>
      <c r="CO27" s="140">
        <f t="shared" si="35"/>
        <v>9302</v>
      </c>
      <c r="CP27" s="140">
        <f t="shared" si="36"/>
        <v>308513</v>
      </c>
      <c r="CQ27" s="140">
        <f t="shared" si="37"/>
        <v>22236582</v>
      </c>
      <c r="CR27" s="140">
        <f t="shared" si="38"/>
        <v>6324453</v>
      </c>
      <c r="CS27" s="140">
        <f t="shared" si="39"/>
        <v>1822123</v>
      </c>
      <c r="CT27" s="140">
        <f t="shared" si="40"/>
        <v>2602188</v>
      </c>
      <c r="CU27" s="140">
        <f t="shared" si="41"/>
        <v>1689190</v>
      </c>
      <c r="CV27" s="140">
        <f t="shared" si="42"/>
        <v>210952</v>
      </c>
      <c r="CW27" s="140">
        <f t="shared" si="43"/>
        <v>6517738</v>
      </c>
      <c r="CX27" s="140">
        <f t="shared" si="44"/>
        <v>1142148</v>
      </c>
      <c r="CY27" s="140">
        <f t="shared" si="45"/>
        <v>5181223</v>
      </c>
      <c r="CZ27" s="140">
        <f t="shared" si="46"/>
        <v>194367</v>
      </c>
      <c r="DA27" s="140">
        <f t="shared" si="47"/>
        <v>74752</v>
      </c>
      <c r="DB27" s="140">
        <f t="shared" si="48"/>
        <v>9316192</v>
      </c>
      <c r="DC27" s="140">
        <f t="shared" si="49"/>
        <v>5174180</v>
      </c>
      <c r="DD27" s="140">
        <f t="shared" si="50"/>
        <v>3447117</v>
      </c>
      <c r="DE27" s="140">
        <f t="shared" si="51"/>
        <v>521787</v>
      </c>
      <c r="DF27" s="140">
        <f t="shared" si="52"/>
        <v>173108</v>
      </c>
      <c r="DG27" s="140">
        <f t="shared" si="53"/>
        <v>6063660</v>
      </c>
      <c r="DH27" s="140">
        <f t="shared" si="54"/>
        <v>3447</v>
      </c>
      <c r="DI27" s="140">
        <f t="shared" si="55"/>
        <v>2111029</v>
      </c>
      <c r="DJ27" s="140">
        <f t="shared" si="56"/>
        <v>25509778</v>
      </c>
    </row>
    <row r="28" spans="1:114" ht="12" customHeight="1">
      <c r="A28" s="139" t="s">
        <v>579</v>
      </c>
      <c r="B28" s="141" t="s">
        <v>578</v>
      </c>
      <c r="C28" s="139" t="s">
        <v>327</v>
      </c>
      <c r="D28" s="140">
        <f t="shared" si="2"/>
        <v>53314703</v>
      </c>
      <c r="E28" s="140">
        <f t="shared" si="3"/>
        <v>16387822</v>
      </c>
      <c r="F28" s="140">
        <v>5046973</v>
      </c>
      <c r="G28" s="140">
        <v>452</v>
      </c>
      <c r="H28" s="140">
        <v>6920300</v>
      </c>
      <c r="I28" s="140">
        <v>2610089</v>
      </c>
      <c r="J28" s="140">
        <v>0</v>
      </c>
      <c r="K28" s="140">
        <v>1810008</v>
      </c>
      <c r="L28" s="140">
        <v>36926881</v>
      </c>
      <c r="M28" s="140">
        <f t="shared" si="4"/>
        <v>6655145</v>
      </c>
      <c r="N28" s="140">
        <f t="shared" si="5"/>
        <v>571211</v>
      </c>
      <c r="O28" s="140">
        <v>39293</v>
      </c>
      <c r="P28" s="140">
        <v>1281</v>
      </c>
      <c r="Q28" s="140">
        <v>0</v>
      </c>
      <c r="R28" s="140">
        <v>523890</v>
      </c>
      <c r="S28" s="140">
        <v>0</v>
      </c>
      <c r="T28" s="140">
        <v>6747</v>
      </c>
      <c r="U28" s="140">
        <v>6083934</v>
      </c>
      <c r="V28" s="140">
        <f t="shared" si="6"/>
        <v>59969848</v>
      </c>
      <c r="W28" s="140">
        <f t="shared" si="7"/>
        <v>16959033</v>
      </c>
      <c r="X28" s="140">
        <f t="shared" si="8"/>
        <v>5086266</v>
      </c>
      <c r="Y28" s="140">
        <f t="shared" si="9"/>
        <v>1733</v>
      </c>
      <c r="Z28" s="140">
        <f t="shared" si="10"/>
        <v>6920300</v>
      </c>
      <c r="AA28" s="140">
        <f t="shared" si="11"/>
        <v>3133979</v>
      </c>
      <c r="AB28" s="140">
        <f t="shared" si="12"/>
        <v>0</v>
      </c>
      <c r="AC28" s="140">
        <f t="shared" si="13"/>
        <v>1816755</v>
      </c>
      <c r="AD28" s="140">
        <f t="shared" si="14"/>
        <v>43010815</v>
      </c>
      <c r="AE28" s="140">
        <f t="shared" si="15"/>
        <v>13188202</v>
      </c>
      <c r="AF28" s="140">
        <f t="shared" si="16"/>
        <v>13170369</v>
      </c>
      <c r="AG28" s="140">
        <v>5585</v>
      </c>
      <c r="AH28" s="140">
        <v>13008954</v>
      </c>
      <c r="AI28" s="140">
        <v>151991</v>
      </c>
      <c r="AJ28" s="140">
        <v>3839</v>
      </c>
      <c r="AK28" s="140">
        <v>17833</v>
      </c>
      <c r="AL28" s="140">
        <v>953903</v>
      </c>
      <c r="AM28" s="140">
        <f t="shared" si="17"/>
        <v>31598589</v>
      </c>
      <c r="AN28" s="140">
        <f t="shared" si="18"/>
        <v>10249900</v>
      </c>
      <c r="AO28" s="140">
        <v>3155524</v>
      </c>
      <c r="AP28" s="140">
        <v>4754772</v>
      </c>
      <c r="AQ28" s="140">
        <v>1985024</v>
      </c>
      <c r="AR28" s="140">
        <v>354580</v>
      </c>
      <c r="AS28" s="140">
        <f t="shared" si="19"/>
        <v>6612527</v>
      </c>
      <c r="AT28" s="140">
        <v>920275</v>
      </c>
      <c r="AU28" s="140">
        <v>5227028</v>
      </c>
      <c r="AV28" s="140">
        <v>465224</v>
      </c>
      <c r="AW28" s="140">
        <v>110110</v>
      </c>
      <c r="AX28" s="140">
        <f t="shared" si="20"/>
        <v>14591430</v>
      </c>
      <c r="AY28" s="140">
        <v>6782472</v>
      </c>
      <c r="AZ28" s="140">
        <v>6643204</v>
      </c>
      <c r="BA28" s="140">
        <v>709625</v>
      </c>
      <c r="BB28" s="140">
        <v>456129</v>
      </c>
      <c r="BC28" s="140">
        <v>6621681</v>
      </c>
      <c r="BD28" s="140">
        <v>34622</v>
      </c>
      <c r="BE28" s="140">
        <v>952328</v>
      </c>
      <c r="BF28" s="140">
        <f t="shared" si="21"/>
        <v>45739119</v>
      </c>
      <c r="BG28" s="140">
        <f t="shared" si="22"/>
        <v>146675</v>
      </c>
      <c r="BH28" s="140">
        <f t="shared" si="23"/>
        <v>146675</v>
      </c>
      <c r="BI28" s="140">
        <v>0</v>
      </c>
      <c r="BJ28" s="140">
        <v>146675</v>
      </c>
      <c r="BK28" s="140">
        <v>0</v>
      </c>
      <c r="BL28" s="140">
        <v>0</v>
      </c>
      <c r="BM28" s="140">
        <v>0</v>
      </c>
      <c r="BN28" s="140">
        <v>78264</v>
      </c>
      <c r="BO28" s="140">
        <f t="shared" si="24"/>
        <v>3691519</v>
      </c>
      <c r="BP28" s="140">
        <f t="shared" si="25"/>
        <v>863560</v>
      </c>
      <c r="BQ28" s="140">
        <v>336072</v>
      </c>
      <c r="BR28" s="140">
        <v>233252</v>
      </c>
      <c r="BS28" s="140">
        <v>283117</v>
      </c>
      <c r="BT28" s="140">
        <v>11119</v>
      </c>
      <c r="BU28" s="140">
        <f t="shared" si="26"/>
        <v>1296088</v>
      </c>
      <c r="BV28" s="140">
        <v>19786</v>
      </c>
      <c r="BW28" s="140">
        <v>1256773</v>
      </c>
      <c r="BX28" s="140">
        <v>19529</v>
      </c>
      <c r="BY28" s="140">
        <v>16877</v>
      </c>
      <c r="BZ28" s="140">
        <f t="shared" si="27"/>
        <v>1514994</v>
      </c>
      <c r="CA28" s="140">
        <v>464521</v>
      </c>
      <c r="CB28" s="140">
        <v>970820</v>
      </c>
      <c r="CC28" s="140">
        <v>35220</v>
      </c>
      <c r="CD28" s="140">
        <v>44433</v>
      </c>
      <c r="CE28" s="140">
        <v>2461642</v>
      </c>
      <c r="CF28" s="140">
        <v>0</v>
      </c>
      <c r="CG28" s="140">
        <v>277045</v>
      </c>
      <c r="CH28" s="140">
        <f t="shared" si="28"/>
        <v>4115239</v>
      </c>
      <c r="CI28" s="140">
        <f t="shared" si="29"/>
        <v>13334877</v>
      </c>
      <c r="CJ28" s="140">
        <f t="shared" si="30"/>
        <v>13317044</v>
      </c>
      <c r="CK28" s="140">
        <f t="shared" si="31"/>
        <v>5585</v>
      </c>
      <c r="CL28" s="140">
        <f t="shared" si="32"/>
        <v>13155629</v>
      </c>
      <c r="CM28" s="140">
        <f t="shared" si="33"/>
        <v>151991</v>
      </c>
      <c r="CN28" s="140">
        <f t="shared" si="34"/>
        <v>3839</v>
      </c>
      <c r="CO28" s="140">
        <f t="shared" si="35"/>
        <v>17833</v>
      </c>
      <c r="CP28" s="140">
        <f t="shared" si="36"/>
        <v>1032167</v>
      </c>
      <c r="CQ28" s="140">
        <f t="shared" si="37"/>
        <v>35290108</v>
      </c>
      <c r="CR28" s="140">
        <f t="shared" si="38"/>
        <v>11113460</v>
      </c>
      <c r="CS28" s="140">
        <f t="shared" si="39"/>
        <v>3491596</v>
      </c>
      <c r="CT28" s="140">
        <f t="shared" si="40"/>
        <v>4988024</v>
      </c>
      <c r="CU28" s="140">
        <f t="shared" si="41"/>
        <v>2268141</v>
      </c>
      <c r="CV28" s="140">
        <f t="shared" si="42"/>
        <v>365699</v>
      </c>
      <c r="CW28" s="140">
        <f t="shared" si="43"/>
        <v>7908615</v>
      </c>
      <c r="CX28" s="140">
        <f t="shared" si="44"/>
        <v>940061</v>
      </c>
      <c r="CY28" s="140">
        <f t="shared" si="45"/>
        <v>6483801</v>
      </c>
      <c r="CZ28" s="140">
        <f t="shared" si="46"/>
        <v>484753</v>
      </c>
      <c r="DA28" s="140">
        <f t="shared" si="47"/>
        <v>126987</v>
      </c>
      <c r="DB28" s="140">
        <f t="shared" si="48"/>
        <v>16106424</v>
      </c>
      <c r="DC28" s="140">
        <f t="shared" si="49"/>
        <v>7246993</v>
      </c>
      <c r="DD28" s="140">
        <f t="shared" si="50"/>
        <v>7614024</v>
      </c>
      <c r="DE28" s="140">
        <f t="shared" si="51"/>
        <v>744845</v>
      </c>
      <c r="DF28" s="140">
        <f t="shared" si="52"/>
        <v>500562</v>
      </c>
      <c r="DG28" s="140">
        <f t="shared" si="53"/>
        <v>9083323</v>
      </c>
      <c r="DH28" s="140">
        <f t="shared" si="54"/>
        <v>34622</v>
      </c>
      <c r="DI28" s="140">
        <f t="shared" si="55"/>
        <v>1229373</v>
      </c>
      <c r="DJ28" s="140">
        <f t="shared" si="56"/>
        <v>49854358</v>
      </c>
    </row>
    <row r="29" spans="1:114" ht="12" customHeight="1">
      <c r="A29" s="139" t="s">
        <v>593</v>
      </c>
      <c r="B29" s="141" t="s">
        <v>594</v>
      </c>
      <c r="C29" s="139" t="s">
        <v>595</v>
      </c>
      <c r="D29" s="140">
        <f t="shared" si="2"/>
        <v>103955096</v>
      </c>
      <c r="E29" s="140">
        <f t="shared" si="3"/>
        <v>20482090</v>
      </c>
      <c r="F29" s="140">
        <v>1366628</v>
      </c>
      <c r="G29" s="140">
        <v>36523</v>
      </c>
      <c r="H29" s="140">
        <v>6046401</v>
      </c>
      <c r="I29" s="140">
        <v>8555199</v>
      </c>
      <c r="J29" s="140">
        <v>0</v>
      </c>
      <c r="K29" s="140">
        <v>4477339</v>
      </c>
      <c r="L29" s="140">
        <v>83473006</v>
      </c>
      <c r="M29" s="140">
        <f t="shared" si="4"/>
        <v>10953907</v>
      </c>
      <c r="N29" s="140">
        <f t="shared" si="5"/>
        <v>1043845</v>
      </c>
      <c r="O29" s="140">
        <v>94599</v>
      </c>
      <c r="P29" s="140">
        <v>56088</v>
      </c>
      <c r="Q29" s="140">
        <v>156200</v>
      </c>
      <c r="R29" s="140">
        <v>665803</v>
      </c>
      <c r="S29" s="140">
        <v>0</v>
      </c>
      <c r="T29" s="140">
        <v>71155</v>
      </c>
      <c r="U29" s="140">
        <v>9910062</v>
      </c>
      <c r="V29" s="140">
        <f t="shared" si="6"/>
        <v>114909003</v>
      </c>
      <c r="W29" s="140">
        <f t="shared" si="7"/>
        <v>21525935</v>
      </c>
      <c r="X29" s="140">
        <f t="shared" si="8"/>
        <v>1461227</v>
      </c>
      <c r="Y29" s="140">
        <f t="shared" si="9"/>
        <v>92611</v>
      </c>
      <c r="Z29" s="140">
        <f t="shared" si="10"/>
        <v>6202601</v>
      </c>
      <c r="AA29" s="140">
        <f t="shared" si="11"/>
        <v>9221002</v>
      </c>
      <c r="AB29" s="140">
        <f t="shared" si="12"/>
        <v>0</v>
      </c>
      <c r="AC29" s="140">
        <f t="shared" si="13"/>
        <v>4548494</v>
      </c>
      <c r="AD29" s="140">
        <f t="shared" si="14"/>
        <v>93383068</v>
      </c>
      <c r="AE29" s="140">
        <f t="shared" si="15"/>
        <v>11742102</v>
      </c>
      <c r="AF29" s="140">
        <f t="shared" si="16"/>
        <v>11691104</v>
      </c>
      <c r="AG29" s="140">
        <v>93228</v>
      </c>
      <c r="AH29" s="140">
        <v>9990752</v>
      </c>
      <c r="AI29" s="140">
        <v>1592542</v>
      </c>
      <c r="AJ29" s="140">
        <v>14582</v>
      </c>
      <c r="AK29" s="140">
        <v>50998</v>
      </c>
      <c r="AL29" s="140">
        <v>2401944</v>
      </c>
      <c r="AM29" s="140">
        <f t="shared" si="17"/>
        <v>74038247</v>
      </c>
      <c r="AN29" s="140">
        <f t="shared" si="18"/>
        <v>27063689</v>
      </c>
      <c r="AO29" s="140">
        <v>7922826</v>
      </c>
      <c r="AP29" s="140">
        <v>15843342</v>
      </c>
      <c r="AQ29" s="140">
        <v>2859985</v>
      </c>
      <c r="AR29" s="140">
        <v>437536</v>
      </c>
      <c r="AS29" s="140">
        <f t="shared" si="19"/>
        <v>17905923</v>
      </c>
      <c r="AT29" s="140">
        <v>4038446</v>
      </c>
      <c r="AU29" s="140">
        <v>12619071</v>
      </c>
      <c r="AV29" s="140">
        <v>1248406</v>
      </c>
      <c r="AW29" s="140">
        <v>680037</v>
      </c>
      <c r="AX29" s="140">
        <f t="shared" si="20"/>
        <v>28350365</v>
      </c>
      <c r="AY29" s="140">
        <v>14509236</v>
      </c>
      <c r="AZ29" s="140">
        <v>10653220</v>
      </c>
      <c r="BA29" s="140">
        <v>2906796</v>
      </c>
      <c r="BB29" s="140">
        <v>281113</v>
      </c>
      <c r="BC29" s="140">
        <v>12151243</v>
      </c>
      <c r="BD29" s="140">
        <v>38233</v>
      </c>
      <c r="BE29" s="140">
        <v>3621560</v>
      </c>
      <c r="BF29" s="140">
        <f t="shared" si="21"/>
        <v>89401909</v>
      </c>
      <c r="BG29" s="140">
        <f t="shared" si="22"/>
        <v>247498</v>
      </c>
      <c r="BH29" s="140">
        <f t="shared" si="23"/>
        <v>247498</v>
      </c>
      <c r="BI29" s="140">
        <v>0</v>
      </c>
      <c r="BJ29" s="140">
        <v>247498</v>
      </c>
      <c r="BK29" s="140">
        <v>0</v>
      </c>
      <c r="BL29" s="140">
        <v>0</v>
      </c>
      <c r="BM29" s="140">
        <v>0</v>
      </c>
      <c r="BN29" s="140">
        <v>25299</v>
      </c>
      <c r="BO29" s="140">
        <f t="shared" si="24"/>
        <v>5322733</v>
      </c>
      <c r="BP29" s="140">
        <f t="shared" si="25"/>
        <v>1915099</v>
      </c>
      <c r="BQ29" s="140">
        <v>888603</v>
      </c>
      <c r="BR29" s="140">
        <v>651197</v>
      </c>
      <c r="BS29" s="140">
        <v>170007</v>
      </c>
      <c r="BT29" s="140">
        <v>205292</v>
      </c>
      <c r="BU29" s="140">
        <f t="shared" si="26"/>
        <v>1217347</v>
      </c>
      <c r="BV29" s="140">
        <v>127017</v>
      </c>
      <c r="BW29" s="140">
        <v>905824</v>
      </c>
      <c r="BX29" s="140">
        <v>184506</v>
      </c>
      <c r="BY29" s="140">
        <v>1648</v>
      </c>
      <c r="BZ29" s="140">
        <f t="shared" si="27"/>
        <v>2188639</v>
      </c>
      <c r="CA29" s="140">
        <v>1140723</v>
      </c>
      <c r="CB29" s="140">
        <v>897727</v>
      </c>
      <c r="CC29" s="140">
        <v>83488</v>
      </c>
      <c r="CD29" s="140">
        <v>66701</v>
      </c>
      <c r="CE29" s="140">
        <v>4499858</v>
      </c>
      <c r="CF29" s="140">
        <v>0</v>
      </c>
      <c r="CG29" s="140">
        <v>858519</v>
      </c>
      <c r="CH29" s="140">
        <f t="shared" si="28"/>
        <v>6428750</v>
      </c>
      <c r="CI29" s="140">
        <f t="shared" si="29"/>
        <v>11989600</v>
      </c>
      <c r="CJ29" s="140">
        <f t="shared" si="30"/>
        <v>11938602</v>
      </c>
      <c r="CK29" s="140">
        <f t="shared" si="31"/>
        <v>93228</v>
      </c>
      <c r="CL29" s="140">
        <f t="shared" si="32"/>
        <v>10238250</v>
      </c>
      <c r="CM29" s="140">
        <f t="shared" si="33"/>
        <v>1592542</v>
      </c>
      <c r="CN29" s="140">
        <f t="shared" si="34"/>
        <v>14582</v>
      </c>
      <c r="CO29" s="140">
        <f t="shared" si="35"/>
        <v>50998</v>
      </c>
      <c r="CP29" s="140">
        <f t="shared" si="36"/>
        <v>2427243</v>
      </c>
      <c r="CQ29" s="140">
        <f t="shared" si="37"/>
        <v>79360980</v>
      </c>
      <c r="CR29" s="140">
        <f t="shared" si="38"/>
        <v>28978788</v>
      </c>
      <c r="CS29" s="140">
        <f t="shared" si="39"/>
        <v>8811429</v>
      </c>
      <c r="CT29" s="140">
        <f t="shared" si="40"/>
        <v>16494539</v>
      </c>
      <c r="CU29" s="140">
        <f t="shared" si="41"/>
        <v>3029992</v>
      </c>
      <c r="CV29" s="140">
        <f t="shared" si="42"/>
        <v>642828</v>
      </c>
      <c r="CW29" s="140">
        <f t="shared" si="43"/>
        <v>19123270</v>
      </c>
      <c r="CX29" s="140">
        <f t="shared" si="44"/>
        <v>4165463</v>
      </c>
      <c r="CY29" s="140">
        <f t="shared" si="45"/>
        <v>13524895</v>
      </c>
      <c r="CZ29" s="140">
        <f t="shared" si="46"/>
        <v>1432912</v>
      </c>
      <c r="DA29" s="140">
        <f t="shared" si="47"/>
        <v>681685</v>
      </c>
      <c r="DB29" s="140">
        <f t="shared" si="48"/>
        <v>30539004</v>
      </c>
      <c r="DC29" s="140">
        <f t="shared" si="49"/>
        <v>15649959</v>
      </c>
      <c r="DD29" s="140">
        <f t="shared" si="50"/>
        <v>11550947</v>
      </c>
      <c r="DE29" s="140">
        <f t="shared" si="51"/>
        <v>2990284</v>
      </c>
      <c r="DF29" s="140">
        <f t="shared" si="52"/>
        <v>347814</v>
      </c>
      <c r="DG29" s="140">
        <f t="shared" si="53"/>
        <v>16651101</v>
      </c>
      <c r="DH29" s="140">
        <f t="shared" si="54"/>
        <v>38233</v>
      </c>
      <c r="DI29" s="140">
        <f t="shared" si="55"/>
        <v>4480079</v>
      </c>
      <c r="DJ29" s="140">
        <f t="shared" si="56"/>
        <v>95830659</v>
      </c>
    </row>
    <row r="30" spans="1:114" ht="12" customHeight="1">
      <c r="A30" s="139" t="s">
        <v>604</v>
      </c>
      <c r="B30" s="141" t="s">
        <v>606</v>
      </c>
      <c r="C30" s="139" t="s">
        <v>607</v>
      </c>
      <c r="D30" s="140">
        <f t="shared" si="2"/>
        <v>26967470</v>
      </c>
      <c r="E30" s="140">
        <f t="shared" si="3"/>
        <v>3938853</v>
      </c>
      <c r="F30" s="140">
        <v>97651</v>
      </c>
      <c r="G30" s="140">
        <v>78647</v>
      </c>
      <c r="H30" s="140">
        <v>202600</v>
      </c>
      <c r="I30" s="140">
        <v>2087806</v>
      </c>
      <c r="J30" s="140">
        <v>0</v>
      </c>
      <c r="K30" s="140">
        <v>1472149</v>
      </c>
      <c r="L30" s="140">
        <v>23028617</v>
      </c>
      <c r="M30" s="140">
        <f t="shared" si="4"/>
        <v>6136313</v>
      </c>
      <c r="N30" s="140">
        <f t="shared" si="5"/>
        <v>801149</v>
      </c>
      <c r="O30" s="140">
        <v>83598</v>
      </c>
      <c r="P30" s="140">
        <v>49215</v>
      </c>
      <c r="Q30" s="140">
        <v>59200</v>
      </c>
      <c r="R30" s="140">
        <v>414117</v>
      </c>
      <c r="S30" s="140">
        <v>0</v>
      </c>
      <c r="T30" s="140">
        <v>195019</v>
      </c>
      <c r="U30" s="140">
        <v>5335164</v>
      </c>
      <c r="V30" s="140">
        <f t="shared" si="6"/>
        <v>33103783</v>
      </c>
      <c r="W30" s="140">
        <f t="shared" si="7"/>
        <v>4740002</v>
      </c>
      <c r="X30" s="140">
        <f t="shared" si="8"/>
        <v>181249</v>
      </c>
      <c r="Y30" s="140">
        <f t="shared" si="9"/>
        <v>127862</v>
      </c>
      <c r="Z30" s="140">
        <f t="shared" si="10"/>
        <v>261800</v>
      </c>
      <c r="AA30" s="140">
        <f t="shared" si="11"/>
        <v>2501923</v>
      </c>
      <c r="AB30" s="140">
        <f t="shared" si="12"/>
        <v>0</v>
      </c>
      <c r="AC30" s="140">
        <f t="shared" si="13"/>
        <v>1667168</v>
      </c>
      <c r="AD30" s="140">
        <f t="shared" si="14"/>
        <v>28363781</v>
      </c>
      <c r="AE30" s="140">
        <f t="shared" si="15"/>
        <v>658175</v>
      </c>
      <c r="AF30" s="140">
        <f t="shared" si="16"/>
        <v>619851</v>
      </c>
      <c r="AG30" s="140">
        <v>2602</v>
      </c>
      <c r="AH30" s="140">
        <v>565491</v>
      </c>
      <c r="AI30" s="140">
        <v>47869</v>
      </c>
      <c r="AJ30" s="140">
        <v>3889</v>
      </c>
      <c r="AK30" s="140">
        <v>38324</v>
      </c>
      <c r="AL30" s="140">
        <v>1310935</v>
      </c>
      <c r="AM30" s="140">
        <f t="shared" si="17"/>
        <v>19863352</v>
      </c>
      <c r="AN30" s="140">
        <f t="shared" si="18"/>
        <v>6485286</v>
      </c>
      <c r="AO30" s="140">
        <v>1842338</v>
      </c>
      <c r="AP30" s="140">
        <v>3371053</v>
      </c>
      <c r="AQ30" s="140">
        <v>990796</v>
      </c>
      <c r="AR30" s="140">
        <v>281099</v>
      </c>
      <c r="AS30" s="140">
        <f t="shared" si="19"/>
        <v>4857972</v>
      </c>
      <c r="AT30" s="140">
        <v>888360</v>
      </c>
      <c r="AU30" s="140">
        <v>3499951</v>
      </c>
      <c r="AV30" s="140">
        <v>469661</v>
      </c>
      <c r="AW30" s="140">
        <v>132425</v>
      </c>
      <c r="AX30" s="140">
        <f t="shared" si="20"/>
        <v>8060193</v>
      </c>
      <c r="AY30" s="140">
        <v>3122743</v>
      </c>
      <c r="AZ30" s="140">
        <v>3446981</v>
      </c>
      <c r="BA30" s="140">
        <v>1322679</v>
      </c>
      <c r="BB30" s="140">
        <v>167790</v>
      </c>
      <c r="BC30" s="140">
        <v>3097075</v>
      </c>
      <c r="BD30" s="140">
        <v>327476</v>
      </c>
      <c r="BE30" s="140">
        <v>2037933</v>
      </c>
      <c r="BF30" s="140">
        <f t="shared" si="21"/>
        <v>22559460</v>
      </c>
      <c r="BG30" s="140">
        <f t="shared" si="22"/>
        <v>280182</v>
      </c>
      <c r="BH30" s="140">
        <f t="shared" si="23"/>
        <v>280182</v>
      </c>
      <c r="BI30" s="140">
        <v>0</v>
      </c>
      <c r="BJ30" s="140">
        <v>127353</v>
      </c>
      <c r="BK30" s="140">
        <v>50123</v>
      </c>
      <c r="BL30" s="140">
        <v>102706</v>
      </c>
      <c r="BM30" s="140">
        <v>0</v>
      </c>
      <c r="BN30" s="140">
        <v>5250</v>
      </c>
      <c r="BO30" s="140">
        <f t="shared" si="24"/>
        <v>2710404</v>
      </c>
      <c r="BP30" s="140">
        <f t="shared" si="25"/>
        <v>842682</v>
      </c>
      <c r="BQ30" s="140">
        <v>617779</v>
      </c>
      <c r="BR30" s="140">
        <v>68738</v>
      </c>
      <c r="BS30" s="140">
        <v>101233</v>
      </c>
      <c r="BT30" s="140">
        <v>54932</v>
      </c>
      <c r="BU30" s="140">
        <f t="shared" si="26"/>
        <v>717755</v>
      </c>
      <c r="BV30" s="140">
        <v>14992</v>
      </c>
      <c r="BW30" s="140">
        <v>536896</v>
      </c>
      <c r="BX30" s="140">
        <v>165867</v>
      </c>
      <c r="BY30" s="140">
        <v>231</v>
      </c>
      <c r="BZ30" s="140">
        <f t="shared" si="27"/>
        <v>1149736</v>
      </c>
      <c r="CA30" s="140">
        <v>489384</v>
      </c>
      <c r="CB30" s="140">
        <v>441039</v>
      </c>
      <c r="CC30" s="140">
        <v>125073</v>
      </c>
      <c r="CD30" s="140">
        <v>94240</v>
      </c>
      <c r="CE30" s="140">
        <v>2123005</v>
      </c>
      <c r="CF30" s="140">
        <v>0</v>
      </c>
      <c r="CG30" s="140">
        <v>1017472</v>
      </c>
      <c r="CH30" s="140">
        <f t="shared" si="28"/>
        <v>4008058</v>
      </c>
      <c r="CI30" s="140">
        <f t="shared" si="29"/>
        <v>938357</v>
      </c>
      <c r="CJ30" s="140">
        <f t="shared" si="30"/>
        <v>900033</v>
      </c>
      <c r="CK30" s="140">
        <f t="shared" si="31"/>
        <v>2602</v>
      </c>
      <c r="CL30" s="140">
        <f t="shared" si="32"/>
        <v>692844</v>
      </c>
      <c r="CM30" s="140">
        <f t="shared" si="33"/>
        <v>97992</v>
      </c>
      <c r="CN30" s="140">
        <f t="shared" si="34"/>
        <v>106595</v>
      </c>
      <c r="CO30" s="140">
        <f t="shared" si="35"/>
        <v>38324</v>
      </c>
      <c r="CP30" s="140">
        <f t="shared" si="36"/>
        <v>1316185</v>
      </c>
      <c r="CQ30" s="140">
        <f t="shared" si="37"/>
        <v>22573756</v>
      </c>
      <c r="CR30" s="140">
        <f t="shared" si="38"/>
        <v>7327968</v>
      </c>
      <c r="CS30" s="140">
        <f t="shared" si="39"/>
        <v>2460117</v>
      </c>
      <c r="CT30" s="140">
        <f t="shared" si="40"/>
        <v>3439791</v>
      </c>
      <c r="CU30" s="140">
        <f t="shared" si="41"/>
        <v>1092029</v>
      </c>
      <c r="CV30" s="140">
        <f t="shared" si="42"/>
        <v>336031</v>
      </c>
      <c r="CW30" s="140">
        <f t="shared" si="43"/>
        <v>5575727</v>
      </c>
      <c r="CX30" s="140">
        <f t="shared" si="44"/>
        <v>903352</v>
      </c>
      <c r="CY30" s="140">
        <f t="shared" si="45"/>
        <v>4036847</v>
      </c>
      <c r="CZ30" s="140">
        <f t="shared" si="46"/>
        <v>635528</v>
      </c>
      <c r="DA30" s="140">
        <f t="shared" si="47"/>
        <v>132656</v>
      </c>
      <c r="DB30" s="140">
        <f t="shared" si="48"/>
        <v>9209929</v>
      </c>
      <c r="DC30" s="140">
        <f t="shared" si="49"/>
        <v>3612127</v>
      </c>
      <c r="DD30" s="140">
        <f t="shared" si="50"/>
        <v>3888020</v>
      </c>
      <c r="DE30" s="140">
        <f t="shared" si="51"/>
        <v>1447752</v>
      </c>
      <c r="DF30" s="140">
        <f t="shared" si="52"/>
        <v>262030</v>
      </c>
      <c r="DG30" s="140">
        <f t="shared" si="53"/>
        <v>5220080</v>
      </c>
      <c r="DH30" s="140">
        <f t="shared" si="54"/>
        <v>327476</v>
      </c>
      <c r="DI30" s="140">
        <f t="shared" si="55"/>
        <v>3055405</v>
      </c>
      <c r="DJ30" s="140">
        <f t="shared" si="56"/>
        <v>26567518</v>
      </c>
    </row>
    <row r="31" spans="1:114" ht="12" customHeight="1">
      <c r="A31" s="139" t="s">
        <v>616</v>
      </c>
      <c r="B31" s="141" t="s">
        <v>618</v>
      </c>
      <c r="C31" s="139" t="s">
        <v>619</v>
      </c>
      <c r="D31" s="140">
        <f t="shared" si="2"/>
        <v>15724880</v>
      </c>
      <c r="E31" s="140">
        <f t="shared" si="3"/>
        <v>2094381</v>
      </c>
      <c r="F31" s="140">
        <v>353</v>
      </c>
      <c r="G31" s="140">
        <v>7058</v>
      </c>
      <c r="H31" s="140">
        <v>0</v>
      </c>
      <c r="I31" s="140">
        <v>1720820</v>
      </c>
      <c r="J31" s="140">
        <v>0</v>
      </c>
      <c r="K31" s="140">
        <v>366150</v>
      </c>
      <c r="L31" s="140">
        <v>13630499</v>
      </c>
      <c r="M31" s="140">
        <f t="shared" si="4"/>
        <v>2568650</v>
      </c>
      <c r="N31" s="140">
        <f t="shared" si="5"/>
        <v>312693</v>
      </c>
      <c r="O31" s="140">
        <v>0</v>
      </c>
      <c r="P31" s="140">
        <v>4349</v>
      </c>
      <c r="Q31" s="140">
        <v>0</v>
      </c>
      <c r="R31" s="140">
        <v>266480</v>
      </c>
      <c r="S31" s="140">
        <v>0</v>
      </c>
      <c r="T31" s="140">
        <v>41864</v>
      </c>
      <c r="U31" s="140">
        <v>2255957</v>
      </c>
      <c r="V31" s="140">
        <f t="shared" si="6"/>
        <v>18293530</v>
      </c>
      <c r="W31" s="140">
        <f t="shared" si="7"/>
        <v>2407074</v>
      </c>
      <c r="X31" s="140">
        <f t="shared" si="8"/>
        <v>353</v>
      </c>
      <c r="Y31" s="140">
        <f t="shared" si="9"/>
        <v>11407</v>
      </c>
      <c r="Z31" s="140">
        <f t="shared" si="10"/>
        <v>0</v>
      </c>
      <c r="AA31" s="140">
        <f t="shared" si="11"/>
        <v>1987300</v>
      </c>
      <c r="AB31" s="140">
        <f t="shared" si="12"/>
        <v>0</v>
      </c>
      <c r="AC31" s="140">
        <f t="shared" si="13"/>
        <v>408014</v>
      </c>
      <c r="AD31" s="140">
        <f t="shared" si="14"/>
        <v>15886456</v>
      </c>
      <c r="AE31" s="140">
        <f t="shared" si="15"/>
        <v>745486</v>
      </c>
      <c r="AF31" s="140">
        <f t="shared" si="16"/>
        <v>744875</v>
      </c>
      <c r="AG31" s="140">
        <v>0</v>
      </c>
      <c r="AH31" s="140">
        <v>514651</v>
      </c>
      <c r="AI31" s="140">
        <v>230224</v>
      </c>
      <c r="AJ31" s="140">
        <v>0</v>
      </c>
      <c r="AK31" s="140">
        <v>611</v>
      </c>
      <c r="AL31" s="140">
        <v>150000</v>
      </c>
      <c r="AM31" s="140">
        <f t="shared" si="17"/>
        <v>11894102</v>
      </c>
      <c r="AN31" s="140">
        <f t="shared" si="18"/>
        <v>1762341</v>
      </c>
      <c r="AO31" s="140">
        <v>872724</v>
      </c>
      <c r="AP31" s="140">
        <v>466254</v>
      </c>
      <c r="AQ31" s="140">
        <v>338809</v>
      </c>
      <c r="AR31" s="140">
        <v>84554</v>
      </c>
      <c r="AS31" s="140">
        <f t="shared" si="19"/>
        <v>2494581</v>
      </c>
      <c r="AT31" s="140">
        <v>218762</v>
      </c>
      <c r="AU31" s="140">
        <v>2078630</v>
      </c>
      <c r="AV31" s="140">
        <v>197189</v>
      </c>
      <c r="AW31" s="140">
        <v>7437</v>
      </c>
      <c r="AX31" s="140">
        <f t="shared" si="20"/>
        <v>7629711</v>
      </c>
      <c r="AY31" s="140">
        <v>4434755</v>
      </c>
      <c r="AZ31" s="140">
        <v>2748834</v>
      </c>
      <c r="BA31" s="140">
        <v>308063</v>
      </c>
      <c r="BB31" s="140">
        <v>138059</v>
      </c>
      <c r="BC31" s="140">
        <v>2672558</v>
      </c>
      <c r="BD31" s="140">
        <v>32</v>
      </c>
      <c r="BE31" s="140">
        <v>262734</v>
      </c>
      <c r="BF31" s="140">
        <f t="shared" si="21"/>
        <v>12902322</v>
      </c>
      <c r="BG31" s="140">
        <f t="shared" si="22"/>
        <v>17875</v>
      </c>
      <c r="BH31" s="140">
        <f t="shared" si="23"/>
        <v>17875</v>
      </c>
      <c r="BI31" s="140">
        <v>0</v>
      </c>
      <c r="BJ31" s="140">
        <v>17875</v>
      </c>
      <c r="BK31" s="140">
        <v>0</v>
      </c>
      <c r="BL31" s="140">
        <v>0</v>
      </c>
      <c r="BM31" s="140">
        <v>0</v>
      </c>
      <c r="BN31" s="140">
        <v>302666</v>
      </c>
      <c r="BO31" s="140">
        <f t="shared" si="24"/>
        <v>1129769</v>
      </c>
      <c r="BP31" s="140">
        <f t="shared" si="25"/>
        <v>205028</v>
      </c>
      <c r="BQ31" s="140">
        <v>176977</v>
      </c>
      <c r="BR31" s="140">
        <v>0</v>
      </c>
      <c r="BS31" s="140">
        <v>28051</v>
      </c>
      <c r="BT31" s="140">
        <v>0</v>
      </c>
      <c r="BU31" s="140">
        <f t="shared" si="26"/>
        <v>263708</v>
      </c>
      <c r="BV31" s="140">
        <v>48240</v>
      </c>
      <c r="BW31" s="140">
        <v>215326</v>
      </c>
      <c r="BX31" s="140">
        <v>142</v>
      </c>
      <c r="BY31" s="140">
        <v>0</v>
      </c>
      <c r="BZ31" s="140">
        <f t="shared" si="27"/>
        <v>661033</v>
      </c>
      <c r="CA31" s="140">
        <v>214420</v>
      </c>
      <c r="CB31" s="140">
        <v>427289</v>
      </c>
      <c r="CC31" s="140">
        <v>1011</v>
      </c>
      <c r="CD31" s="140">
        <v>18313</v>
      </c>
      <c r="CE31" s="140">
        <v>1092406</v>
      </c>
      <c r="CF31" s="140">
        <v>0</v>
      </c>
      <c r="CG31" s="140">
        <v>25934</v>
      </c>
      <c r="CH31" s="140">
        <f t="shared" si="28"/>
        <v>1173578</v>
      </c>
      <c r="CI31" s="140">
        <f t="shared" si="29"/>
        <v>763361</v>
      </c>
      <c r="CJ31" s="140">
        <f t="shared" si="30"/>
        <v>762750</v>
      </c>
      <c r="CK31" s="140">
        <f t="shared" si="31"/>
        <v>0</v>
      </c>
      <c r="CL31" s="140">
        <f t="shared" si="32"/>
        <v>532526</v>
      </c>
      <c r="CM31" s="140">
        <f t="shared" si="33"/>
        <v>230224</v>
      </c>
      <c r="CN31" s="140">
        <f t="shared" si="34"/>
        <v>0</v>
      </c>
      <c r="CO31" s="140">
        <f t="shared" si="35"/>
        <v>611</v>
      </c>
      <c r="CP31" s="140">
        <f t="shared" si="36"/>
        <v>452666</v>
      </c>
      <c r="CQ31" s="140">
        <f t="shared" si="37"/>
        <v>13023871</v>
      </c>
      <c r="CR31" s="140">
        <f t="shared" si="38"/>
        <v>1967369</v>
      </c>
      <c r="CS31" s="140">
        <f t="shared" si="39"/>
        <v>1049701</v>
      </c>
      <c r="CT31" s="140">
        <f t="shared" si="40"/>
        <v>466254</v>
      </c>
      <c r="CU31" s="140">
        <f t="shared" si="41"/>
        <v>366860</v>
      </c>
      <c r="CV31" s="140">
        <f t="shared" si="42"/>
        <v>84554</v>
      </c>
      <c r="CW31" s="140">
        <f t="shared" si="43"/>
        <v>2758289</v>
      </c>
      <c r="CX31" s="140">
        <f t="shared" si="44"/>
        <v>267002</v>
      </c>
      <c r="CY31" s="140">
        <f t="shared" si="45"/>
        <v>2293956</v>
      </c>
      <c r="CZ31" s="140">
        <f t="shared" si="46"/>
        <v>197331</v>
      </c>
      <c r="DA31" s="140">
        <f t="shared" si="47"/>
        <v>7437</v>
      </c>
      <c r="DB31" s="140">
        <f t="shared" si="48"/>
        <v>8290744</v>
      </c>
      <c r="DC31" s="140">
        <f t="shared" si="49"/>
        <v>4649175</v>
      </c>
      <c r="DD31" s="140">
        <f t="shared" si="50"/>
        <v>3176123</v>
      </c>
      <c r="DE31" s="140">
        <f t="shared" si="51"/>
        <v>309074</v>
      </c>
      <c r="DF31" s="140">
        <f t="shared" si="52"/>
        <v>156372</v>
      </c>
      <c r="DG31" s="140">
        <f t="shared" si="53"/>
        <v>3764964</v>
      </c>
      <c r="DH31" s="140">
        <f t="shared" si="54"/>
        <v>32</v>
      </c>
      <c r="DI31" s="140">
        <f t="shared" si="55"/>
        <v>288668</v>
      </c>
      <c r="DJ31" s="140">
        <f t="shared" si="56"/>
        <v>14075900</v>
      </c>
    </row>
    <row r="32" spans="1:114" ht="12" customHeight="1">
      <c r="A32" s="139" t="s">
        <v>627</v>
      </c>
      <c r="B32" s="141" t="s">
        <v>628</v>
      </c>
      <c r="C32" s="139" t="s">
        <v>327</v>
      </c>
      <c r="D32" s="140">
        <f t="shared" si="2"/>
        <v>42754940</v>
      </c>
      <c r="E32" s="140">
        <f t="shared" si="3"/>
        <v>13348988</v>
      </c>
      <c r="F32" s="140">
        <v>561490</v>
      </c>
      <c r="G32" s="140">
        <v>94355</v>
      </c>
      <c r="H32" s="140">
        <v>2069880</v>
      </c>
      <c r="I32" s="140">
        <v>5978147</v>
      </c>
      <c r="J32" s="140">
        <v>0</v>
      </c>
      <c r="K32" s="140">
        <v>4645116</v>
      </c>
      <c r="L32" s="140">
        <v>29405952</v>
      </c>
      <c r="M32" s="140">
        <f t="shared" si="4"/>
        <v>4616833</v>
      </c>
      <c r="N32" s="140">
        <f t="shared" si="5"/>
        <v>1062059</v>
      </c>
      <c r="O32" s="140">
        <v>5281</v>
      </c>
      <c r="P32" s="140">
        <v>15837</v>
      </c>
      <c r="Q32" s="140">
        <v>38700</v>
      </c>
      <c r="R32" s="140">
        <v>988269</v>
      </c>
      <c r="S32" s="140">
        <v>0</v>
      </c>
      <c r="T32" s="140">
        <v>13972</v>
      </c>
      <c r="U32" s="140">
        <v>3554774</v>
      </c>
      <c r="V32" s="140">
        <f t="shared" si="6"/>
        <v>47371773</v>
      </c>
      <c r="W32" s="140">
        <f t="shared" si="7"/>
        <v>14411047</v>
      </c>
      <c r="X32" s="140">
        <f t="shared" si="8"/>
        <v>566771</v>
      </c>
      <c r="Y32" s="140">
        <f t="shared" si="9"/>
        <v>110192</v>
      </c>
      <c r="Z32" s="140">
        <f t="shared" si="10"/>
        <v>2108580</v>
      </c>
      <c r="AA32" s="140">
        <f t="shared" si="11"/>
        <v>6966416</v>
      </c>
      <c r="AB32" s="140">
        <f t="shared" si="12"/>
        <v>0</v>
      </c>
      <c r="AC32" s="140">
        <f t="shared" si="13"/>
        <v>4659088</v>
      </c>
      <c r="AD32" s="140">
        <f t="shared" si="14"/>
        <v>32960726</v>
      </c>
      <c r="AE32" s="140">
        <f t="shared" si="15"/>
        <v>3293740</v>
      </c>
      <c r="AF32" s="140">
        <f t="shared" si="16"/>
        <v>3247716</v>
      </c>
      <c r="AG32" s="140">
        <v>0</v>
      </c>
      <c r="AH32" s="140">
        <v>2373184</v>
      </c>
      <c r="AI32" s="140">
        <v>874532</v>
      </c>
      <c r="AJ32" s="140">
        <v>0</v>
      </c>
      <c r="AK32" s="140">
        <v>46024</v>
      </c>
      <c r="AL32" s="140">
        <v>665259</v>
      </c>
      <c r="AM32" s="140">
        <f t="shared" si="17"/>
        <v>31094684</v>
      </c>
      <c r="AN32" s="140">
        <f t="shared" si="18"/>
        <v>14533814</v>
      </c>
      <c r="AO32" s="140">
        <v>3799980</v>
      </c>
      <c r="AP32" s="140">
        <v>8105909</v>
      </c>
      <c r="AQ32" s="140">
        <v>2342880</v>
      </c>
      <c r="AR32" s="140">
        <v>285045</v>
      </c>
      <c r="AS32" s="140">
        <f t="shared" si="19"/>
        <v>8327019</v>
      </c>
      <c r="AT32" s="140">
        <v>2157679</v>
      </c>
      <c r="AU32" s="140">
        <v>5282565</v>
      </c>
      <c r="AV32" s="140">
        <v>886775</v>
      </c>
      <c r="AW32" s="140">
        <v>297408</v>
      </c>
      <c r="AX32" s="140">
        <f t="shared" si="20"/>
        <v>7887881</v>
      </c>
      <c r="AY32" s="140">
        <v>4936414</v>
      </c>
      <c r="AZ32" s="140">
        <v>2616447</v>
      </c>
      <c r="BA32" s="140">
        <v>255538</v>
      </c>
      <c r="BB32" s="140">
        <v>79482</v>
      </c>
      <c r="BC32" s="140">
        <v>3340751</v>
      </c>
      <c r="BD32" s="140">
        <v>48562</v>
      </c>
      <c r="BE32" s="140">
        <v>4360506</v>
      </c>
      <c r="BF32" s="140">
        <f t="shared" si="21"/>
        <v>38748930</v>
      </c>
      <c r="BG32" s="140">
        <f t="shared" si="22"/>
        <v>38015</v>
      </c>
      <c r="BH32" s="140">
        <f t="shared" si="23"/>
        <v>37931</v>
      </c>
      <c r="BI32" s="140">
        <v>0</v>
      </c>
      <c r="BJ32" s="140">
        <v>37931</v>
      </c>
      <c r="BK32" s="140">
        <v>0</v>
      </c>
      <c r="BL32" s="140">
        <v>0</v>
      </c>
      <c r="BM32" s="140">
        <v>84</v>
      </c>
      <c r="BN32" s="140">
        <v>3163</v>
      </c>
      <c r="BO32" s="140">
        <f t="shared" si="24"/>
        <v>3072594</v>
      </c>
      <c r="BP32" s="140">
        <f t="shared" si="25"/>
        <v>654349</v>
      </c>
      <c r="BQ32" s="140">
        <v>320503</v>
      </c>
      <c r="BR32" s="140">
        <v>299528</v>
      </c>
      <c r="BS32" s="140">
        <v>24237</v>
      </c>
      <c r="BT32" s="140">
        <v>10081</v>
      </c>
      <c r="BU32" s="140">
        <f t="shared" si="26"/>
        <v>524421</v>
      </c>
      <c r="BV32" s="140">
        <v>168888</v>
      </c>
      <c r="BW32" s="140">
        <v>317489</v>
      </c>
      <c r="BX32" s="140">
        <v>38044</v>
      </c>
      <c r="BY32" s="140">
        <v>5355</v>
      </c>
      <c r="BZ32" s="140">
        <f t="shared" si="27"/>
        <v>1887838</v>
      </c>
      <c r="CA32" s="140">
        <v>1359712</v>
      </c>
      <c r="CB32" s="140">
        <v>496464</v>
      </c>
      <c r="CC32" s="140">
        <v>27197</v>
      </c>
      <c r="CD32" s="140">
        <v>4465</v>
      </c>
      <c r="CE32" s="140">
        <v>1372038</v>
      </c>
      <c r="CF32" s="140">
        <v>631</v>
      </c>
      <c r="CG32" s="140">
        <v>131023</v>
      </c>
      <c r="CH32" s="140">
        <f t="shared" si="28"/>
        <v>3241632</v>
      </c>
      <c r="CI32" s="140">
        <f t="shared" si="29"/>
        <v>3331755</v>
      </c>
      <c r="CJ32" s="140">
        <f t="shared" si="30"/>
        <v>3285647</v>
      </c>
      <c r="CK32" s="140">
        <f t="shared" si="31"/>
        <v>0</v>
      </c>
      <c r="CL32" s="140">
        <f t="shared" si="32"/>
        <v>2411115</v>
      </c>
      <c r="CM32" s="140">
        <f t="shared" si="33"/>
        <v>874532</v>
      </c>
      <c r="CN32" s="140">
        <f t="shared" si="34"/>
        <v>0</v>
      </c>
      <c r="CO32" s="140">
        <f t="shared" si="35"/>
        <v>46108</v>
      </c>
      <c r="CP32" s="140">
        <f t="shared" si="36"/>
        <v>668422</v>
      </c>
      <c r="CQ32" s="140">
        <f t="shared" si="37"/>
        <v>34167278</v>
      </c>
      <c r="CR32" s="140">
        <f t="shared" si="38"/>
        <v>15188163</v>
      </c>
      <c r="CS32" s="140">
        <f t="shared" si="39"/>
        <v>4120483</v>
      </c>
      <c r="CT32" s="140">
        <f t="shared" si="40"/>
        <v>8405437</v>
      </c>
      <c r="CU32" s="140">
        <f t="shared" si="41"/>
        <v>2367117</v>
      </c>
      <c r="CV32" s="140">
        <f t="shared" si="42"/>
        <v>295126</v>
      </c>
      <c r="CW32" s="140">
        <f t="shared" si="43"/>
        <v>8851440</v>
      </c>
      <c r="CX32" s="140">
        <f t="shared" si="44"/>
        <v>2326567</v>
      </c>
      <c r="CY32" s="140">
        <f t="shared" si="45"/>
        <v>5600054</v>
      </c>
      <c r="CZ32" s="140">
        <f t="shared" si="46"/>
        <v>924819</v>
      </c>
      <c r="DA32" s="140">
        <f t="shared" si="47"/>
        <v>302763</v>
      </c>
      <c r="DB32" s="140">
        <f t="shared" si="48"/>
        <v>9775719</v>
      </c>
      <c r="DC32" s="140">
        <f t="shared" si="49"/>
        <v>6296126</v>
      </c>
      <c r="DD32" s="140">
        <f t="shared" si="50"/>
        <v>3112911</v>
      </c>
      <c r="DE32" s="140">
        <f t="shared" si="51"/>
        <v>282735</v>
      </c>
      <c r="DF32" s="140">
        <f t="shared" si="52"/>
        <v>83947</v>
      </c>
      <c r="DG32" s="140">
        <f t="shared" si="53"/>
        <v>4712789</v>
      </c>
      <c r="DH32" s="140">
        <f t="shared" si="54"/>
        <v>49193</v>
      </c>
      <c r="DI32" s="140">
        <f t="shared" si="55"/>
        <v>4491529</v>
      </c>
      <c r="DJ32" s="140">
        <f t="shared" si="56"/>
        <v>41990562</v>
      </c>
    </row>
    <row r="33" spans="1:114" ht="12" customHeight="1">
      <c r="A33" s="145" t="s">
        <v>643</v>
      </c>
      <c r="B33" s="146" t="s">
        <v>644</v>
      </c>
      <c r="C33" s="145" t="s">
        <v>327</v>
      </c>
      <c r="D33" s="149">
        <f t="shared" si="2"/>
        <v>131762004</v>
      </c>
      <c r="E33" s="149">
        <f t="shared" si="3"/>
        <v>31395609</v>
      </c>
      <c r="F33" s="149">
        <v>4355515</v>
      </c>
      <c r="G33" s="149">
        <v>222345</v>
      </c>
      <c r="H33" s="149">
        <v>4565700</v>
      </c>
      <c r="I33" s="149">
        <v>12603965</v>
      </c>
      <c r="J33" s="149">
        <v>0</v>
      </c>
      <c r="K33" s="149">
        <v>9648084</v>
      </c>
      <c r="L33" s="149">
        <v>100366395</v>
      </c>
      <c r="M33" s="149">
        <f t="shared" si="4"/>
        <v>9082581</v>
      </c>
      <c r="N33" s="149">
        <f t="shared" si="5"/>
        <v>806964</v>
      </c>
      <c r="O33" s="149">
        <v>0</v>
      </c>
      <c r="P33" s="149">
        <v>19120</v>
      </c>
      <c r="Q33" s="149">
        <v>5700</v>
      </c>
      <c r="R33" s="149">
        <v>752169</v>
      </c>
      <c r="S33" s="149">
        <v>0</v>
      </c>
      <c r="T33" s="149">
        <v>29975</v>
      </c>
      <c r="U33" s="149">
        <v>8275617</v>
      </c>
      <c r="V33" s="149">
        <f t="shared" si="6"/>
        <v>140844585</v>
      </c>
      <c r="W33" s="149">
        <f t="shared" si="7"/>
        <v>32202573</v>
      </c>
      <c r="X33" s="149">
        <f t="shared" si="8"/>
        <v>4355515</v>
      </c>
      <c r="Y33" s="149">
        <f t="shared" si="9"/>
        <v>241465</v>
      </c>
      <c r="Z33" s="149">
        <f t="shared" si="10"/>
        <v>4571400</v>
      </c>
      <c r="AA33" s="149">
        <f t="shared" si="11"/>
        <v>13356134</v>
      </c>
      <c r="AB33" s="149">
        <f t="shared" si="12"/>
        <v>0</v>
      </c>
      <c r="AC33" s="149">
        <f t="shared" si="13"/>
        <v>9678059</v>
      </c>
      <c r="AD33" s="149">
        <f t="shared" si="14"/>
        <v>108642012</v>
      </c>
      <c r="AE33" s="149">
        <f t="shared" si="15"/>
        <v>14078922</v>
      </c>
      <c r="AF33" s="149">
        <f t="shared" si="16"/>
        <v>14064864</v>
      </c>
      <c r="AG33" s="149">
        <v>85101</v>
      </c>
      <c r="AH33" s="149">
        <v>13273309</v>
      </c>
      <c r="AI33" s="149">
        <v>65996</v>
      </c>
      <c r="AJ33" s="149">
        <v>640458</v>
      </c>
      <c r="AK33" s="149">
        <v>14058</v>
      </c>
      <c r="AL33" s="149">
        <v>992533</v>
      </c>
      <c r="AM33" s="149">
        <f t="shared" si="17"/>
        <v>101934736</v>
      </c>
      <c r="AN33" s="149">
        <f t="shared" si="18"/>
        <v>50398775</v>
      </c>
      <c r="AO33" s="149">
        <v>10220738</v>
      </c>
      <c r="AP33" s="149">
        <v>32269165</v>
      </c>
      <c r="AQ33" s="149">
        <v>7860522</v>
      </c>
      <c r="AR33" s="149">
        <v>48350</v>
      </c>
      <c r="AS33" s="149">
        <f t="shared" si="19"/>
        <v>22791680</v>
      </c>
      <c r="AT33" s="149">
        <v>5473193</v>
      </c>
      <c r="AU33" s="149">
        <v>16766291</v>
      </c>
      <c r="AV33" s="149">
        <v>552196</v>
      </c>
      <c r="AW33" s="149">
        <v>617927</v>
      </c>
      <c r="AX33" s="149">
        <f t="shared" si="20"/>
        <v>28126354</v>
      </c>
      <c r="AY33" s="149">
        <v>19105254</v>
      </c>
      <c r="AZ33" s="149">
        <v>6908195</v>
      </c>
      <c r="BA33" s="149">
        <v>1535996</v>
      </c>
      <c r="BB33" s="149">
        <v>576909</v>
      </c>
      <c r="BC33" s="149">
        <v>11878294</v>
      </c>
      <c r="BD33" s="149">
        <v>0</v>
      </c>
      <c r="BE33" s="149">
        <v>2877519</v>
      </c>
      <c r="BF33" s="149">
        <f t="shared" si="21"/>
        <v>118891177</v>
      </c>
      <c r="BG33" s="149">
        <f t="shared" si="22"/>
        <v>59977</v>
      </c>
      <c r="BH33" s="149">
        <f t="shared" si="23"/>
        <v>58507</v>
      </c>
      <c r="BI33" s="149">
        <v>0</v>
      </c>
      <c r="BJ33" s="149">
        <v>58507</v>
      </c>
      <c r="BK33" s="149">
        <v>0</v>
      </c>
      <c r="BL33" s="149">
        <v>0</v>
      </c>
      <c r="BM33" s="149">
        <v>1470</v>
      </c>
      <c r="BN33" s="149">
        <v>25901</v>
      </c>
      <c r="BO33" s="149">
        <f t="shared" si="24"/>
        <v>6819004</v>
      </c>
      <c r="BP33" s="149">
        <f t="shared" si="25"/>
        <v>1631001</v>
      </c>
      <c r="BQ33" s="149">
        <v>919074</v>
      </c>
      <c r="BR33" s="149">
        <v>477615</v>
      </c>
      <c r="BS33" s="149">
        <v>234312</v>
      </c>
      <c r="BT33" s="149">
        <v>0</v>
      </c>
      <c r="BU33" s="149">
        <f t="shared" si="26"/>
        <v>1706116</v>
      </c>
      <c r="BV33" s="149">
        <v>324953</v>
      </c>
      <c r="BW33" s="149">
        <v>1359506</v>
      </c>
      <c r="BX33" s="149">
        <v>21657</v>
      </c>
      <c r="BY33" s="149">
        <v>6936</v>
      </c>
      <c r="BZ33" s="149">
        <f t="shared" si="27"/>
        <v>3461029</v>
      </c>
      <c r="CA33" s="149">
        <v>2329838</v>
      </c>
      <c r="CB33" s="149">
        <v>642216</v>
      </c>
      <c r="CC33" s="149">
        <v>236227</v>
      </c>
      <c r="CD33" s="149">
        <v>252748</v>
      </c>
      <c r="CE33" s="149">
        <v>1751663</v>
      </c>
      <c r="CF33" s="149">
        <v>13922</v>
      </c>
      <c r="CG33" s="149">
        <v>539300</v>
      </c>
      <c r="CH33" s="149">
        <f t="shared" si="28"/>
        <v>7418281</v>
      </c>
      <c r="CI33" s="149">
        <f t="shared" si="29"/>
        <v>14138899</v>
      </c>
      <c r="CJ33" s="149">
        <f t="shared" si="30"/>
        <v>14123371</v>
      </c>
      <c r="CK33" s="149">
        <f t="shared" si="31"/>
        <v>85101</v>
      </c>
      <c r="CL33" s="149">
        <f t="shared" si="32"/>
        <v>13331816</v>
      </c>
      <c r="CM33" s="149">
        <f t="shared" si="33"/>
        <v>65996</v>
      </c>
      <c r="CN33" s="149">
        <f t="shared" si="34"/>
        <v>640458</v>
      </c>
      <c r="CO33" s="149">
        <f t="shared" si="35"/>
        <v>15528</v>
      </c>
      <c r="CP33" s="149">
        <f t="shared" si="36"/>
        <v>1018434</v>
      </c>
      <c r="CQ33" s="149">
        <f t="shared" si="37"/>
        <v>108753740</v>
      </c>
      <c r="CR33" s="149">
        <f t="shared" si="38"/>
        <v>52029776</v>
      </c>
      <c r="CS33" s="149">
        <f t="shared" si="39"/>
        <v>11139812</v>
      </c>
      <c r="CT33" s="149">
        <f t="shared" si="40"/>
        <v>32746780</v>
      </c>
      <c r="CU33" s="149">
        <f t="shared" si="41"/>
        <v>8094834</v>
      </c>
      <c r="CV33" s="149">
        <f t="shared" si="42"/>
        <v>48350</v>
      </c>
      <c r="CW33" s="149">
        <f t="shared" si="43"/>
        <v>24497796</v>
      </c>
      <c r="CX33" s="149">
        <f t="shared" si="44"/>
        <v>5798146</v>
      </c>
      <c r="CY33" s="149">
        <f t="shared" si="45"/>
        <v>18125797</v>
      </c>
      <c r="CZ33" s="149">
        <f t="shared" si="46"/>
        <v>573853</v>
      </c>
      <c r="DA33" s="149">
        <f t="shared" si="47"/>
        <v>624863</v>
      </c>
      <c r="DB33" s="149">
        <f t="shared" si="48"/>
        <v>31587383</v>
      </c>
      <c r="DC33" s="149">
        <f t="shared" si="49"/>
        <v>21435092</v>
      </c>
      <c r="DD33" s="149">
        <f t="shared" si="50"/>
        <v>7550411</v>
      </c>
      <c r="DE33" s="149">
        <f t="shared" si="51"/>
        <v>1772223</v>
      </c>
      <c r="DF33" s="149">
        <f t="shared" si="52"/>
        <v>829657</v>
      </c>
      <c r="DG33" s="149">
        <f t="shared" si="53"/>
        <v>13629957</v>
      </c>
      <c r="DH33" s="149">
        <f t="shared" si="54"/>
        <v>13922</v>
      </c>
      <c r="DI33" s="149">
        <f t="shared" si="55"/>
        <v>3416819</v>
      </c>
      <c r="DJ33" s="149">
        <f t="shared" si="56"/>
        <v>126309458</v>
      </c>
    </row>
    <row r="34" spans="1:114" ht="12" customHeight="1">
      <c r="A34" s="139" t="s">
        <v>656</v>
      </c>
      <c r="B34" s="141" t="s">
        <v>658</v>
      </c>
      <c r="C34" s="139" t="s">
        <v>657</v>
      </c>
      <c r="D34" s="140">
        <f t="shared" si="2"/>
        <v>78429535</v>
      </c>
      <c r="E34" s="140">
        <f t="shared" si="3"/>
        <v>20487124</v>
      </c>
      <c r="F34" s="140">
        <v>2203424</v>
      </c>
      <c r="G34" s="140">
        <v>42068</v>
      </c>
      <c r="H34" s="140">
        <v>6478800</v>
      </c>
      <c r="I34" s="140">
        <v>7534136</v>
      </c>
      <c r="J34" s="140">
        <v>0</v>
      </c>
      <c r="K34" s="140">
        <v>4228696</v>
      </c>
      <c r="L34" s="140">
        <v>57942411</v>
      </c>
      <c r="M34" s="140">
        <f t="shared" si="4"/>
        <v>6046802</v>
      </c>
      <c r="N34" s="140">
        <f t="shared" si="5"/>
        <v>1211425</v>
      </c>
      <c r="O34" s="140">
        <v>8321</v>
      </c>
      <c r="P34" s="140">
        <v>2223</v>
      </c>
      <c r="Q34" s="140">
        <v>61000</v>
      </c>
      <c r="R34" s="140">
        <v>1135269</v>
      </c>
      <c r="S34" s="140">
        <v>0</v>
      </c>
      <c r="T34" s="140">
        <v>4612</v>
      </c>
      <c r="U34" s="140">
        <v>4835377</v>
      </c>
      <c r="V34" s="140">
        <f t="shared" si="6"/>
        <v>84476337</v>
      </c>
      <c r="W34" s="140">
        <f t="shared" si="7"/>
        <v>21698549</v>
      </c>
      <c r="X34" s="140">
        <f t="shared" si="8"/>
        <v>2211745</v>
      </c>
      <c r="Y34" s="140">
        <f t="shared" si="9"/>
        <v>44291</v>
      </c>
      <c r="Z34" s="140">
        <f t="shared" si="10"/>
        <v>6539800</v>
      </c>
      <c r="AA34" s="140">
        <f t="shared" si="11"/>
        <v>8669405</v>
      </c>
      <c r="AB34" s="140">
        <f t="shared" si="12"/>
        <v>0</v>
      </c>
      <c r="AC34" s="140">
        <f t="shared" si="13"/>
        <v>4233308</v>
      </c>
      <c r="AD34" s="140">
        <f t="shared" si="14"/>
        <v>62777788</v>
      </c>
      <c r="AE34" s="140">
        <f t="shared" si="15"/>
        <v>10026619</v>
      </c>
      <c r="AF34" s="140">
        <f t="shared" si="16"/>
        <v>9987104</v>
      </c>
      <c r="AG34" s="140">
        <v>54351</v>
      </c>
      <c r="AH34" s="140">
        <v>9184734</v>
      </c>
      <c r="AI34" s="140">
        <v>187992</v>
      </c>
      <c r="AJ34" s="140">
        <v>560027</v>
      </c>
      <c r="AK34" s="140">
        <v>39515</v>
      </c>
      <c r="AL34" s="140">
        <v>769723</v>
      </c>
      <c r="AM34" s="140">
        <f t="shared" si="17"/>
        <v>60539836</v>
      </c>
      <c r="AN34" s="140">
        <f t="shared" si="18"/>
        <v>30105324</v>
      </c>
      <c r="AO34" s="140">
        <v>4615723.82173913</v>
      </c>
      <c r="AP34" s="140">
        <v>18262216.417391304</v>
      </c>
      <c r="AQ34" s="140">
        <v>6818064.760869565</v>
      </c>
      <c r="AR34" s="140">
        <v>409319</v>
      </c>
      <c r="AS34" s="140">
        <f t="shared" si="19"/>
        <v>14334230</v>
      </c>
      <c r="AT34" s="140">
        <v>2773986</v>
      </c>
      <c r="AU34" s="140">
        <v>10678390</v>
      </c>
      <c r="AV34" s="140">
        <v>881854</v>
      </c>
      <c r="AW34" s="140">
        <v>430588</v>
      </c>
      <c r="AX34" s="140">
        <f t="shared" si="20"/>
        <v>15669694</v>
      </c>
      <c r="AY34" s="140">
        <v>8178240</v>
      </c>
      <c r="AZ34" s="140">
        <v>5908780</v>
      </c>
      <c r="BA34" s="140">
        <v>1464959</v>
      </c>
      <c r="BB34" s="140">
        <v>117715</v>
      </c>
      <c r="BC34" s="140">
        <v>4454067</v>
      </c>
      <c r="BD34" s="140">
        <v>0</v>
      </c>
      <c r="BE34" s="140">
        <v>2396529</v>
      </c>
      <c r="BF34" s="140">
        <f t="shared" si="21"/>
        <v>72962984</v>
      </c>
      <c r="BG34" s="140">
        <f t="shared" si="22"/>
        <v>239082</v>
      </c>
      <c r="BH34" s="140">
        <f t="shared" si="23"/>
        <v>222686</v>
      </c>
      <c r="BI34" s="140">
        <v>86837</v>
      </c>
      <c r="BJ34" s="140">
        <v>83693</v>
      </c>
      <c r="BK34" s="140">
        <v>0</v>
      </c>
      <c r="BL34" s="140">
        <v>52156</v>
      </c>
      <c r="BM34" s="140">
        <v>16396</v>
      </c>
      <c r="BN34" s="140">
        <v>8079</v>
      </c>
      <c r="BO34" s="140">
        <f t="shared" si="24"/>
        <v>4777108</v>
      </c>
      <c r="BP34" s="140">
        <f t="shared" si="25"/>
        <v>1560116</v>
      </c>
      <c r="BQ34" s="140">
        <v>517909</v>
      </c>
      <c r="BR34" s="140">
        <v>751849</v>
      </c>
      <c r="BS34" s="140">
        <v>290358</v>
      </c>
      <c r="BT34" s="140">
        <v>0</v>
      </c>
      <c r="BU34" s="140">
        <f t="shared" si="26"/>
        <v>1412742</v>
      </c>
      <c r="BV34" s="140">
        <v>295867</v>
      </c>
      <c r="BW34" s="140">
        <v>1024145</v>
      </c>
      <c r="BX34" s="140">
        <v>92730</v>
      </c>
      <c r="BY34" s="140">
        <v>48499</v>
      </c>
      <c r="BZ34" s="140">
        <f t="shared" si="27"/>
        <v>1755659</v>
      </c>
      <c r="CA34" s="140">
        <v>803430</v>
      </c>
      <c r="CB34" s="140">
        <v>712239</v>
      </c>
      <c r="CC34" s="140">
        <v>230450</v>
      </c>
      <c r="CD34" s="140">
        <v>9540</v>
      </c>
      <c r="CE34" s="140">
        <v>775759</v>
      </c>
      <c r="CF34" s="140">
        <v>92</v>
      </c>
      <c r="CG34" s="140">
        <v>118084</v>
      </c>
      <c r="CH34" s="140">
        <f t="shared" si="28"/>
        <v>5134274</v>
      </c>
      <c r="CI34" s="140">
        <f t="shared" si="29"/>
        <v>10265701</v>
      </c>
      <c r="CJ34" s="140">
        <f t="shared" si="30"/>
        <v>10209790</v>
      </c>
      <c r="CK34" s="140">
        <f t="shared" si="31"/>
        <v>141188</v>
      </c>
      <c r="CL34" s="140">
        <f t="shared" si="32"/>
        <v>9268427</v>
      </c>
      <c r="CM34" s="140">
        <f t="shared" si="33"/>
        <v>187992</v>
      </c>
      <c r="CN34" s="140">
        <f t="shared" si="34"/>
        <v>612183</v>
      </c>
      <c r="CO34" s="140">
        <f t="shared" si="35"/>
        <v>55911</v>
      </c>
      <c r="CP34" s="140">
        <f t="shared" si="36"/>
        <v>777802</v>
      </c>
      <c r="CQ34" s="140">
        <f t="shared" si="37"/>
        <v>65316944</v>
      </c>
      <c r="CR34" s="140">
        <f t="shared" si="38"/>
        <v>31665440</v>
      </c>
      <c r="CS34" s="140">
        <f t="shared" si="39"/>
        <v>5133632.82173913</v>
      </c>
      <c r="CT34" s="140">
        <f t="shared" si="40"/>
        <v>19014065.417391304</v>
      </c>
      <c r="CU34" s="140">
        <f t="shared" si="41"/>
        <v>7108422.760869565</v>
      </c>
      <c r="CV34" s="140">
        <f t="shared" si="42"/>
        <v>409319</v>
      </c>
      <c r="CW34" s="140">
        <f t="shared" si="43"/>
        <v>15746972</v>
      </c>
      <c r="CX34" s="140">
        <f t="shared" si="44"/>
        <v>3069853</v>
      </c>
      <c r="CY34" s="140">
        <f t="shared" si="45"/>
        <v>11702535</v>
      </c>
      <c r="CZ34" s="140">
        <f t="shared" si="46"/>
        <v>974584</v>
      </c>
      <c r="DA34" s="140">
        <f t="shared" si="47"/>
        <v>479087</v>
      </c>
      <c r="DB34" s="140">
        <f t="shared" si="48"/>
        <v>17425353</v>
      </c>
      <c r="DC34" s="140">
        <f t="shared" si="49"/>
        <v>8981670</v>
      </c>
      <c r="DD34" s="140">
        <f t="shared" si="50"/>
        <v>6621019</v>
      </c>
      <c r="DE34" s="140">
        <f t="shared" si="51"/>
        <v>1695409</v>
      </c>
      <c r="DF34" s="140">
        <f t="shared" si="52"/>
        <v>127255</v>
      </c>
      <c r="DG34" s="140">
        <f t="shared" si="53"/>
        <v>5229826</v>
      </c>
      <c r="DH34" s="140">
        <f t="shared" si="54"/>
        <v>92</v>
      </c>
      <c r="DI34" s="140">
        <f t="shared" si="55"/>
        <v>2514613</v>
      </c>
      <c r="DJ34" s="140">
        <f t="shared" si="56"/>
        <v>78097258</v>
      </c>
    </row>
    <row r="35" spans="1:114" ht="12" customHeight="1">
      <c r="A35" s="139" t="s">
        <v>667</v>
      </c>
      <c r="B35" s="141" t="s">
        <v>669</v>
      </c>
      <c r="C35" s="139" t="s">
        <v>670</v>
      </c>
      <c r="D35" s="140">
        <f t="shared" si="2"/>
        <v>21893467</v>
      </c>
      <c r="E35" s="140">
        <f t="shared" si="3"/>
        <v>2853032</v>
      </c>
      <c r="F35" s="140">
        <v>14187</v>
      </c>
      <c r="G35" s="140">
        <v>17993</v>
      </c>
      <c r="H35" s="140">
        <v>32800</v>
      </c>
      <c r="I35" s="140">
        <v>2373973</v>
      </c>
      <c r="J35" s="140">
        <v>0</v>
      </c>
      <c r="K35" s="140">
        <v>414079</v>
      </c>
      <c r="L35" s="140">
        <v>19040435</v>
      </c>
      <c r="M35" s="140">
        <f t="shared" si="4"/>
        <v>6091950</v>
      </c>
      <c r="N35" s="140">
        <f t="shared" si="5"/>
        <v>648822</v>
      </c>
      <c r="O35" s="140">
        <v>12606</v>
      </c>
      <c r="P35" s="140">
        <v>8108</v>
      </c>
      <c r="Q35" s="140">
        <v>0</v>
      </c>
      <c r="R35" s="140">
        <v>574000</v>
      </c>
      <c r="S35" s="140">
        <v>0</v>
      </c>
      <c r="T35" s="140">
        <v>54108</v>
      </c>
      <c r="U35" s="140">
        <v>5443128</v>
      </c>
      <c r="V35" s="140">
        <f t="shared" si="6"/>
        <v>27985417</v>
      </c>
      <c r="W35" s="140">
        <f t="shared" si="7"/>
        <v>3501854</v>
      </c>
      <c r="X35" s="140">
        <f t="shared" si="8"/>
        <v>26793</v>
      </c>
      <c r="Y35" s="140">
        <f t="shared" si="9"/>
        <v>26101</v>
      </c>
      <c r="Z35" s="140">
        <f t="shared" si="10"/>
        <v>32800</v>
      </c>
      <c r="AA35" s="140">
        <f t="shared" si="11"/>
        <v>2947973</v>
      </c>
      <c r="AB35" s="140">
        <f t="shared" si="12"/>
        <v>0</v>
      </c>
      <c r="AC35" s="140">
        <f t="shared" si="13"/>
        <v>468187</v>
      </c>
      <c r="AD35" s="140">
        <f t="shared" si="14"/>
        <v>24483563</v>
      </c>
      <c r="AE35" s="140">
        <f t="shared" si="15"/>
        <v>581219</v>
      </c>
      <c r="AF35" s="140">
        <f t="shared" si="16"/>
        <v>581219</v>
      </c>
      <c r="AG35" s="140">
        <v>119485</v>
      </c>
      <c r="AH35" s="140">
        <v>371937</v>
      </c>
      <c r="AI35" s="140">
        <v>43701</v>
      </c>
      <c r="AJ35" s="140">
        <v>46096</v>
      </c>
      <c r="AK35" s="140">
        <v>0</v>
      </c>
      <c r="AL35" s="140">
        <v>269853</v>
      </c>
      <c r="AM35" s="140">
        <f t="shared" si="17"/>
        <v>18970885</v>
      </c>
      <c r="AN35" s="140">
        <f t="shared" si="18"/>
        <v>7968243</v>
      </c>
      <c r="AO35" s="140">
        <v>1882388</v>
      </c>
      <c r="AP35" s="140">
        <v>4299238</v>
      </c>
      <c r="AQ35" s="140">
        <v>1598833</v>
      </c>
      <c r="AR35" s="140">
        <v>187784</v>
      </c>
      <c r="AS35" s="140">
        <f t="shared" si="19"/>
        <v>5326987</v>
      </c>
      <c r="AT35" s="140">
        <v>647356</v>
      </c>
      <c r="AU35" s="140">
        <v>4311942</v>
      </c>
      <c r="AV35" s="140">
        <v>367689</v>
      </c>
      <c r="AW35" s="140">
        <v>181099</v>
      </c>
      <c r="AX35" s="140">
        <f t="shared" si="20"/>
        <v>5491057</v>
      </c>
      <c r="AY35" s="140">
        <v>1947849</v>
      </c>
      <c r="AZ35" s="140">
        <v>2743951</v>
      </c>
      <c r="BA35" s="140">
        <v>484558</v>
      </c>
      <c r="BB35" s="140">
        <v>314699</v>
      </c>
      <c r="BC35" s="140">
        <v>1484392</v>
      </c>
      <c r="BD35" s="140">
        <v>3499</v>
      </c>
      <c r="BE35" s="140">
        <v>587118</v>
      </c>
      <c r="BF35" s="140">
        <f t="shared" si="21"/>
        <v>20139222</v>
      </c>
      <c r="BG35" s="140">
        <f t="shared" si="22"/>
        <v>540097</v>
      </c>
      <c r="BH35" s="140">
        <f t="shared" si="23"/>
        <v>532067</v>
      </c>
      <c r="BI35" s="140">
        <v>11877</v>
      </c>
      <c r="BJ35" s="140">
        <v>494018</v>
      </c>
      <c r="BK35" s="140">
        <v>3912</v>
      </c>
      <c r="BL35" s="140">
        <v>22260</v>
      </c>
      <c r="BM35" s="140">
        <v>8030</v>
      </c>
      <c r="BN35" s="140">
        <v>63298</v>
      </c>
      <c r="BO35" s="140">
        <f t="shared" si="24"/>
        <v>3914613</v>
      </c>
      <c r="BP35" s="140">
        <f t="shared" si="25"/>
        <v>625568</v>
      </c>
      <c r="BQ35" s="140">
        <v>333706</v>
      </c>
      <c r="BR35" s="140">
        <v>155813</v>
      </c>
      <c r="BS35" s="140">
        <v>135672</v>
      </c>
      <c r="BT35" s="140">
        <v>377</v>
      </c>
      <c r="BU35" s="140">
        <f t="shared" si="26"/>
        <v>1070476</v>
      </c>
      <c r="BV35" s="140">
        <v>402403</v>
      </c>
      <c r="BW35" s="140">
        <v>665941</v>
      </c>
      <c r="BX35" s="140">
        <v>2132</v>
      </c>
      <c r="BY35" s="140">
        <v>23221</v>
      </c>
      <c r="BZ35" s="140">
        <f t="shared" si="27"/>
        <v>2190995</v>
      </c>
      <c r="CA35" s="140">
        <v>801272</v>
      </c>
      <c r="CB35" s="140">
        <v>503706</v>
      </c>
      <c r="CC35" s="140">
        <v>714414</v>
      </c>
      <c r="CD35" s="140">
        <v>171603</v>
      </c>
      <c r="CE35" s="140">
        <v>1191807</v>
      </c>
      <c r="CF35" s="140">
        <v>4353</v>
      </c>
      <c r="CG35" s="140">
        <v>382135</v>
      </c>
      <c r="CH35" s="140">
        <f t="shared" si="28"/>
        <v>4836845</v>
      </c>
      <c r="CI35" s="140">
        <f t="shared" si="29"/>
        <v>1121316</v>
      </c>
      <c r="CJ35" s="140">
        <f t="shared" si="30"/>
        <v>1113286</v>
      </c>
      <c r="CK35" s="140">
        <f t="shared" si="31"/>
        <v>131362</v>
      </c>
      <c r="CL35" s="140">
        <f t="shared" si="32"/>
        <v>865955</v>
      </c>
      <c r="CM35" s="140">
        <f t="shared" si="33"/>
        <v>47613</v>
      </c>
      <c r="CN35" s="140">
        <f t="shared" si="34"/>
        <v>68356</v>
      </c>
      <c r="CO35" s="140">
        <f t="shared" si="35"/>
        <v>8030</v>
      </c>
      <c r="CP35" s="140">
        <f t="shared" si="36"/>
        <v>333151</v>
      </c>
      <c r="CQ35" s="140">
        <f t="shared" si="37"/>
        <v>22885498</v>
      </c>
      <c r="CR35" s="140">
        <f t="shared" si="38"/>
        <v>8593811</v>
      </c>
      <c r="CS35" s="140">
        <f t="shared" si="39"/>
        <v>2216094</v>
      </c>
      <c r="CT35" s="140">
        <f t="shared" si="40"/>
        <v>4455051</v>
      </c>
      <c r="CU35" s="140">
        <f t="shared" si="41"/>
        <v>1734505</v>
      </c>
      <c r="CV35" s="140">
        <f t="shared" si="42"/>
        <v>188161</v>
      </c>
      <c r="CW35" s="140">
        <f t="shared" si="43"/>
        <v>6397463</v>
      </c>
      <c r="CX35" s="140">
        <f t="shared" si="44"/>
        <v>1049759</v>
      </c>
      <c r="CY35" s="140">
        <f t="shared" si="45"/>
        <v>4977883</v>
      </c>
      <c r="CZ35" s="140">
        <f t="shared" si="46"/>
        <v>369821</v>
      </c>
      <c r="DA35" s="140">
        <f t="shared" si="47"/>
        <v>204320</v>
      </c>
      <c r="DB35" s="140">
        <f t="shared" si="48"/>
        <v>7682052</v>
      </c>
      <c r="DC35" s="140">
        <f t="shared" si="49"/>
        <v>2749121</v>
      </c>
      <c r="DD35" s="140">
        <f t="shared" si="50"/>
        <v>3247657</v>
      </c>
      <c r="DE35" s="140">
        <f t="shared" si="51"/>
        <v>1198972</v>
      </c>
      <c r="DF35" s="140">
        <f t="shared" si="52"/>
        <v>486302</v>
      </c>
      <c r="DG35" s="140">
        <f t="shared" si="53"/>
        <v>2676199</v>
      </c>
      <c r="DH35" s="140">
        <f t="shared" si="54"/>
        <v>7852</v>
      </c>
      <c r="DI35" s="140">
        <f t="shared" si="55"/>
        <v>969253</v>
      </c>
      <c r="DJ35" s="140">
        <f t="shared" si="56"/>
        <v>24976067</v>
      </c>
    </row>
    <row r="36" spans="1:114" ht="12" customHeight="1">
      <c r="A36" s="139" t="s">
        <v>678</v>
      </c>
      <c r="B36" s="141" t="s">
        <v>679</v>
      </c>
      <c r="C36" s="139" t="s">
        <v>680</v>
      </c>
      <c r="D36" s="140">
        <f t="shared" si="2"/>
        <v>16955449</v>
      </c>
      <c r="E36" s="140">
        <f t="shared" si="3"/>
        <v>4091891</v>
      </c>
      <c r="F36" s="140">
        <v>576519</v>
      </c>
      <c r="G36" s="140">
        <v>1164</v>
      </c>
      <c r="H36" s="140">
        <v>1534000</v>
      </c>
      <c r="I36" s="140">
        <v>1394080</v>
      </c>
      <c r="J36" s="140">
        <v>0</v>
      </c>
      <c r="K36" s="140">
        <v>586128</v>
      </c>
      <c r="L36" s="140">
        <v>12863558</v>
      </c>
      <c r="M36" s="140">
        <f t="shared" si="4"/>
        <v>3614878</v>
      </c>
      <c r="N36" s="140">
        <f t="shared" si="5"/>
        <v>319551</v>
      </c>
      <c r="O36" s="140">
        <v>100582</v>
      </c>
      <c r="P36" s="140">
        <v>92317</v>
      </c>
      <c r="Q36" s="140">
        <v>46400</v>
      </c>
      <c r="R36" s="140">
        <v>38461</v>
      </c>
      <c r="S36" s="140">
        <v>0</v>
      </c>
      <c r="T36" s="140">
        <v>41791</v>
      </c>
      <c r="U36" s="140">
        <v>3295327</v>
      </c>
      <c r="V36" s="140">
        <f t="shared" si="6"/>
        <v>20570327</v>
      </c>
      <c r="W36" s="140">
        <f t="shared" si="7"/>
        <v>4411442</v>
      </c>
      <c r="X36" s="140">
        <f t="shared" si="8"/>
        <v>677101</v>
      </c>
      <c r="Y36" s="140">
        <f t="shared" si="9"/>
        <v>93481</v>
      </c>
      <c r="Z36" s="140">
        <f t="shared" si="10"/>
        <v>1580400</v>
      </c>
      <c r="AA36" s="140">
        <f t="shared" si="11"/>
        <v>1432541</v>
      </c>
      <c r="AB36" s="140">
        <f t="shared" si="12"/>
        <v>0</v>
      </c>
      <c r="AC36" s="140">
        <f t="shared" si="13"/>
        <v>627919</v>
      </c>
      <c r="AD36" s="140">
        <f t="shared" si="14"/>
        <v>16158885</v>
      </c>
      <c r="AE36" s="140">
        <f t="shared" si="15"/>
        <v>2635844</v>
      </c>
      <c r="AF36" s="140">
        <f t="shared" si="16"/>
        <v>2625841</v>
      </c>
      <c r="AG36" s="140">
        <v>0</v>
      </c>
      <c r="AH36" s="140">
        <v>2441527</v>
      </c>
      <c r="AI36" s="140">
        <v>155239</v>
      </c>
      <c r="AJ36" s="140">
        <v>29075</v>
      </c>
      <c r="AK36" s="140">
        <v>10003</v>
      </c>
      <c r="AL36" s="140">
        <v>659750</v>
      </c>
      <c r="AM36" s="140">
        <f t="shared" si="17"/>
        <v>11578329</v>
      </c>
      <c r="AN36" s="140">
        <f t="shared" si="18"/>
        <v>4850087</v>
      </c>
      <c r="AO36" s="140">
        <v>1410647</v>
      </c>
      <c r="AP36" s="140">
        <v>2723354</v>
      </c>
      <c r="AQ36" s="140">
        <v>622580</v>
      </c>
      <c r="AR36" s="140">
        <v>93506</v>
      </c>
      <c r="AS36" s="140">
        <f t="shared" si="19"/>
        <v>2844165</v>
      </c>
      <c r="AT36" s="140">
        <v>561831</v>
      </c>
      <c r="AU36" s="140">
        <v>2133429</v>
      </c>
      <c r="AV36" s="140">
        <v>148905</v>
      </c>
      <c r="AW36" s="140">
        <v>38801</v>
      </c>
      <c r="AX36" s="140">
        <f t="shared" si="20"/>
        <v>3831050</v>
      </c>
      <c r="AY36" s="140">
        <v>1761707</v>
      </c>
      <c r="AZ36" s="140">
        <v>1495529</v>
      </c>
      <c r="BA36" s="140">
        <v>437636</v>
      </c>
      <c r="BB36" s="140">
        <v>136178</v>
      </c>
      <c r="BC36" s="140">
        <v>1713955</v>
      </c>
      <c r="BD36" s="140">
        <v>14226</v>
      </c>
      <c r="BE36" s="140">
        <v>372806</v>
      </c>
      <c r="BF36" s="140">
        <f t="shared" si="21"/>
        <v>14586979</v>
      </c>
      <c r="BG36" s="140">
        <f t="shared" si="22"/>
        <v>46410</v>
      </c>
      <c r="BH36" s="140">
        <f t="shared" si="23"/>
        <v>46410</v>
      </c>
      <c r="BI36" s="140">
        <v>0</v>
      </c>
      <c r="BJ36" s="140">
        <v>46410</v>
      </c>
      <c r="BK36" s="140">
        <v>0</v>
      </c>
      <c r="BL36" s="140">
        <v>0</v>
      </c>
      <c r="BM36" s="140">
        <v>0</v>
      </c>
      <c r="BN36" s="140">
        <v>72417</v>
      </c>
      <c r="BO36" s="140">
        <f t="shared" si="24"/>
        <v>575118</v>
      </c>
      <c r="BP36" s="140">
        <f t="shared" si="25"/>
        <v>288295</v>
      </c>
      <c r="BQ36" s="140">
        <v>162756</v>
      </c>
      <c r="BR36" s="140">
        <v>45418</v>
      </c>
      <c r="BS36" s="140">
        <v>80121</v>
      </c>
      <c r="BT36" s="140">
        <v>0</v>
      </c>
      <c r="BU36" s="140">
        <f t="shared" si="26"/>
        <v>209111</v>
      </c>
      <c r="BV36" s="140">
        <v>11219</v>
      </c>
      <c r="BW36" s="140">
        <v>197892</v>
      </c>
      <c r="BX36" s="140">
        <v>0</v>
      </c>
      <c r="BY36" s="140">
        <v>0</v>
      </c>
      <c r="BZ36" s="140">
        <f t="shared" si="27"/>
        <v>77712</v>
      </c>
      <c r="CA36" s="140">
        <v>11413</v>
      </c>
      <c r="CB36" s="140">
        <v>53540</v>
      </c>
      <c r="CC36" s="140">
        <v>8195</v>
      </c>
      <c r="CD36" s="140">
        <v>4564</v>
      </c>
      <c r="CE36" s="140">
        <v>2563365</v>
      </c>
      <c r="CF36" s="140">
        <v>0</v>
      </c>
      <c r="CG36" s="140">
        <v>414558</v>
      </c>
      <c r="CH36" s="140">
        <f t="shared" si="28"/>
        <v>1036086</v>
      </c>
      <c r="CI36" s="140">
        <f t="shared" si="29"/>
        <v>2682254</v>
      </c>
      <c r="CJ36" s="140">
        <f t="shared" si="30"/>
        <v>2672251</v>
      </c>
      <c r="CK36" s="140">
        <f t="shared" si="31"/>
        <v>0</v>
      </c>
      <c r="CL36" s="140">
        <f t="shared" si="32"/>
        <v>2487937</v>
      </c>
      <c r="CM36" s="140">
        <f t="shared" si="33"/>
        <v>155239</v>
      </c>
      <c r="CN36" s="140">
        <f t="shared" si="34"/>
        <v>29075</v>
      </c>
      <c r="CO36" s="140">
        <f t="shared" si="35"/>
        <v>10003</v>
      </c>
      <c r="CP36" s="140">
        <f t="shared" si="36"/>
        <v>732167</v>
      </c>
      <c r="CQ36" s="140">
        <f t="shared" si="37"/>
        <v>12153447</v>
      </c>
      <c r="CR36" s="140">
        <f t="shared" si="38"/>
        <v>5138382</v>
      </c>
      <c r="CS36" s="140">
        <f t="shared" si="39"/>
        <v>1573403</v>
      </c>
      <c r="CT36" s="140">
        <f t="shared" si="40"/>
        <v>2768772</v>
      </c>
      <c r="CU36" s="140">
        <f t="shared" si="41"/>
        <v>702701</v>
      </c>
      <c r="CV36" s="140">
        <f t="shared" si="42"/>
        <v>93506</v>
      </c>
      <c r="CW36" s="140">
        <f t="shared" si="43"/>
        <v>3053276</v>
      </c>
      <c r="CX36" s="140">
        <f t="shared" si="44"/>
        <v>573050</v>
      </c>
      <c r="CY36" s="140">
        <f t="shared" si="45"/>
        <v>2331321</v>
      </c>
      <c r="CZ36" s="140">
        <f t="shared" si="46"/>
        <v>148905</v>
      </c>
      <c r="DA36" s="140">
        <f t="shared" si="47"/>
        <v>38801</v>
      </c>
      <c r="DB36" s="140">
        <f t="shared" si="48"/>
        <v>3908762</v>
      </c>
      <c r="DC36" s="140">
        <f t="shared" si="49"/>
        <v>1773120</v>
      </c>
      <c r="DD36" s="140">
        <f t="shared" si="50"/>
        <v>1549069</v>
      </c>
      <c r="DE36" s="140">
        <f t="shared" si="51"/>
        <v>445831</v>
      </c>
      <c r="DF36" s="140">
        <f t="shared" si="52"/>
        <v>140742</v>
      </c>
      <c r="DG36" s="140">
        <f t="shared" si="53"/>
        <v>4277320</v>
      </c>
      <c r="DH36" s="140">
        <f t="shared" si="54"/>
        <v>14226</v>
      </c>
      <c r="DI36" s="140">
        <f t="shared" si="55"/>
        <v>787364</v>
      </c>
      <c r="DJ36" s="140">
        <f t="shared" si="56"/>
        <v>15623065</v>
      </c>
    </row>
    <row r="37" spans="1:114" ht="12" customHeight="1">
      <c r="A37" s="139" t="s">
        <v>689</v>
      </c>
      <c r="B37" s="141" t="s">
        <v>688</v>
      </c>
      <c r="C37" s="139" t="s">
        <v>327</v>
      </c>
      <c r="D37" s="140">
        <f t="shared" si="2"/>
        <v>8230699</v>
      </c>
      <c r="E37" s="140">
        <f t="shared" si="3"/>
        <v>3699939</v>
      </c>
      <c r="F37" s="140">
        <v>95153</v>
      </c>
      <c r="G37" s="140">
        <v>2677</v>
      </c>
      <c r="H37" s="140">
        <v>195800</v>
      </c>
      <c r="I37" s="140">
        <v>1634288</v>
      </c>
      <c r="J37" s="140">
        <v>0</v>
      </c>
      <c r="K37" s="140">
        <v>1772021</v>
      </c>
      <c r="L37" s="140">
        <v>4530760</v>
      </c>
      <c r="M37" s="140">
        <f t="shared" si="4"/>
        <v>1119450</v>
      </c>
      <c r="N37" s="140">
        <f t="shared" si="5"/>
        <v>198885</v>
      </c>
      <c r="O37" s="140">
        <v>0</v>
      </c>
      <c r="P37" s="140">
        <v>0</v>
      </c>
      <c r="Q37" s="140">
        <v>0</v>
      </c>
      <c r="R37" s="140">
        <v>123985</v>
      </c>
      <c r="S37" s="140">
        <v>0</v>
      </c>
      <c r="T37" s="140">
        <v>74900</v>
      </c>
      <c r="U37" s="140">
        <v>920565</v>
      </c>
      <c r="V37" s="140">
        <f t="shared" si="6"/>
        <v>9350149</v>
      </c>
      <c r="W37" s="140">
        <f t="shared" si="7"/>
        <v>3898824</v>
      </c>
      <c r="X37" s="140">
        <f t="shared" si="8"/>
        <v>95153</v>
      </c>
      <c r="Y37" s="140">
        <f t="shared" si="9"/>
        <v>2677</v>
      </c>
      <c r="Z37" s="140">
        <f t="shared" si="10"/>
        <v>195800</v>
      </c>
      <c r="AA37" s="140">
        <f t="shared" si="11"/>
        <v>1758273</v>
      </c>
      <c r="AB37" s="140">
        <f t="shared" si="12"/>
        <v>0</v>
      </c>
      <c r="AC37" s="140">
        <f t="shared" si="13"/>
        <v>1846921</v>
      </c>
      <c r="AD37" s="140">
        <f t="shared" si="14"/>
        <v>5451325</v>
      </c>
      <c r="AE37" s="140">
        <f t="shared" si="15"/>
        <v>73270</v>
      </c>
      <c r="AF37" s="140">
        <f t="shared" si="16"/>
        <v>73270</v>
      </c>
      <c r="AG37" s="140">
        <v>0</v>
      </c>
      <c r="AH37" s="140">
        <v>73270</v>
      </c>
      <c r="AI37" s="140">
        <v>0</v>
      </c>
      <c r="AJ37" s="140">
        <v>0</v>
      </c>
      <c r="AK37" s="140">
        <v>0</v>
      </c>
      <c r="AL37" s="140">
        <v>415744</v>
      </c>
      <c r="AM37" s="140">
        <f t="shared" si="17"/>
        <v>5350895</v>
      </c>
      <c r="AN37" s="140">
        <f t="shared" si="18"/>
        <v>763046</v>
      </c>
      <c r="AO37" s="140">
        <v>390670</v>
      </c>
      <c r="AP37" s="140">
        <v>288454</v>
      </c>
      <c r="AQ37" s="140">
        <v>83922</v>
      </c>
      <c r="AR37" s="140">
        <v>0</v>
      </c>
      <c r="AS37" s="140">
        <f t="shared" si="19"/>
        <v>711322</v>
      </c>
      <c r="AT37" s="140">
        <v>235847</v>
      </c>
      <c r="AU37" s="140">
        <v>475445</v>
      </c>
      <c r="AV37" s="140">
        <v>30</v>
      </c>
      <c r="AW37" s="140">
        <v>819</v>
      </c>
      <c r="AX37" s="140">
        <f t="shared" si="20"/>
        <v>3875708</v>
      </c>
      <c r="AY37" s="140">
        <v>2173338</v>
      </c>
      <c r="AZ37" s="140">
        <v>1663068</v>
      </c>
      <c r="BA37" s="140">
        <v>1807</v>
      </c>
      <c r="BB37" s="140">
        <v>37495</v>
      </c>
      <c r="BC37" s="140">
        <v>1981559</v>
      </c>
      <c r="BD37" s="140">
        <v>0</v>
      </c>
      <c r="BE37" s="140">
        <v>409231</v>
      </c>
      <c r="BF37" s="140">
        <f t="shared" si="21"/>
        <v>5833396</v>
      </c>
      <c r="BG37" s="140">
        <f t="shared" si="22"/>
        <v>0</v>
      </c>
      <c r="BH37" s="140">
        <f t="shared" si="23"/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0</v>
      </c>
      <c r="BO37" s="140">
        <f t="shared" si="24"/>
        <v>231579</v>
      </c>
      <c r="BP37" s="140">
        <f t="shared" si="25"/>
        <v>53962</v>
      </c>
      <c r="BQ37" s="140">
        <v>39154</v>
      </c>
      <c r="BR37" s="140">
        <v>1335</v>
      </c>
      <c r="BS37" s="140">
        <v>13473</v>
      </c>
      <c r="BT37" s="140">
        <v>0</v>
      </c>
      <c r="BU37" s="140">
        <f t="shared" si="26"/>
        <v>25894</v>
      </c>
      <c r="BV37" s="140">
        <v>229</v>
      </c>
      <c r="BW37" s="140">
        <v>25665</v>
      </c>
      <c r="BX37" s="140">
        <v>0</v>
      </c>
      <c r="BY37" s="140">
        <v>0</v>
      </c>
      <c r="BZ37" s="140">
        <f t="shared" si="27"/>
        <v>151723</v>
      </c>
      <c r="CA37" s="140">
        <v>134129</v>
      </c>
      <c r="CB37" s="140">
        <v>17017</v>
      </c>
      <c r="CC37" s="140">
        <v>0</v>
      </c>
      <c r="CD37" s="140">
        <v>577</v>
      </c>
      <c r="CE37" s="140">
        <v>886290</v>
      </c>
      <c r="CF37" s="140">
        <v>0</v>
      </c>
      <c r="CG37" s="140">
        <v>1581</v>
      </c>
      <c r="CH37" s="140">
        <f t="shared" si="28"/>
        <v>233160</v>
      </c>
      <c r="CI37" s="140">
        <f t="shared" si="29"/>
        <v>73270</v>
      </c>
      <c r="CJ37" s="140">
        <f t="shared" si="30"/>
        <v>73270</v>
      </c>
      <c r="CK37" s="140">
        <f t="shared" si="31"/>
        <v>0</v>
      </c>
      <c r="CL37" s="140">
        <f t="shared" si="32"/>
        <v>73270</v>
      </c>
      <c r="CM37" s="140">
        <f t="shared" si="33"/>
        <v>0</v>
      </c>
      <c r="CN37" s="140">
        <f t="shared" si="34"/>
        <v>0</v>
      </c>
      <c r="CO37" s="140">
        <f t="shared" si="35"/>
        <v>0</v>
      </c>
      <c r="CP37" s="140">
        <f t="shared" si="36"/>
        <v>415744</v>
      </c>
      <c r="CQ37" s="140">
        <f t="shared" si="37"/>
        <v>5582474</v>
      </c>
      <c r="CR37" s="140">
        <f t="shared" si="38"/>
        <v>817008</v>
      </c>
      <c r="CS37" s="140">
        <f t="shared" si="39"/>
        <v>429824</v>
      </c>
      <c r="CT37" s="140">
        <f t="shared" si="40"/>
        <v>289789</v>
      </c>
      <c r="CU37" s="140">
        <f t="shared" si="41"/>
        <v>97395</v>
      </c>
      <c r="CV37" s="140">
        <f t="shared" si="42"/>
        <v>0</v>
      </c>
      <c r="CW37" s="140">
        <f t="shared" si="43"/>
        <v>737216</v>
      </c>
      <c r="CX37" s="140">
        <f t="shared" si="44"/>
        <v>236076</v>
      </c>
      <c r="CY37" s="140">
        <f t="shared" si="45"/>
        <v>501110</v>
      </c>
      <c r="CZ37" s="140">
        <f t="shared" si="46"/>
        <v>30</v>
      </c>
      <c r="DA37" s="140">
        <f t="shared" si="47"/>
        <v>819</v>
      </c>
      <c r="DB37" s="140">
        <f t="shared" si="48"/>
        <v>4027431</v>
      </c>
      <c r="DC37" s="140">
        <f t="shared" si="49"/>
        <v>2307467</v>
      </c>
      <c r="DD37" s="140">
        <f t="shared" si="50"/>
        <v>1680085</v>
      </c>
      <c r="DE37" s="140">
        <f t="shared" si="51"/>
        <v>1807</v>
      </c>
      <c r="DF37" s="140">
        <f t="shared" si="52"/>
        <v>38072</v>
      </c>
      <c r="DG37" s="140">
        <f t="shared" si="53"/>
        <v>2867849</v>
      </c>
      <c r="DH37" s="140">
        <f t="shared" si="54"/>
        <v>0</v>
      </c>
      <c r="DI37" s="140">
        <f t="shared" si="55"/>
        <v>410812</v>
      </c>
      <c r="DJ37" s="140">
        <f t="shared" si="56"/>
        <v>6066556</v>
      </c>
    </row>
    <row r="38" spans="1:114" ht="12" customHeight="1">
      <c r="A38" s="139" t="s">
        <v>701</v>
      </c>
      <c r="B38" s="141" t="s">
        <v>702</v>
      </c>
      <c r="C38" s="139" t="s">
        <v>327</v>
      </c>
      <c r="D38" s="140">
        <f t="shared" si="2"/>
        <v>10760539</v>
      </c>
      <c r="E38" s="140">
        <f t="shared" si="3"/>
        <v>4239176</v>
      </c>
      <c r="F38" s="140">
        <v>379714</v>
      </c>
      <c r="G38" s="140">
        <v>2088</v>
      </c>
      <c r="H38" s="140">
        <v>1485150</v>
      </c>
      <c r="I38" s="140">
        <v>1522665</v>
      </c>
      <c r="J38" s="140">
        <v>0</v>
      </c>
      <c r="K38" s="140">
        <v>849559</v>
      </c>
      <c r="L38" s="140">
        <v>6521363</v>
      </c>
      <c r="M38" s="140">
        <f t="shared" si="4"/>
        <v>1704915</v>
      </c>
      <c r="N38" s="140">
        <f t="shared" si="5"/>
        <v>327906</v>
      </c>
      <c r="O38" s="140">
        <v>1440</v>
      </c>
      <c r="P38" s="140">
        <v>0</v>
      </c>
      <c r="Q38" s="140">
        <v>45600</v>
      </c>
      <c r="R38" s="140">
        <v>234106</v>
      </c>
      <c r="S38" s="140">
        <v>0</v>
      </c>
      <c r="T38" s="140">
        <v>46760</v>
      </c>
      <c r="U38" s="140">
        <v>1377009</v>
      </c>
      <c r="V38" s="140">
        <f t="shared" si="6"/>
        <v>12465454</v>
      </c>
      <c r="W38" s="140">
        <f t="shared" si="7"/>
        <v>4567082</v>
      </c>
      <c r="X38" s="140">
        <f t="shared" si="8"/>
        <v>381154</v>
      </c>
      <c r="Y38" s="140">
        <f t="shared" si="9"/>
        <v>2088</v>
      </c>
      <c r="Z38" s="140">
        <f t="shared" si="10"/>
        <v>1530750</v>
      </c>
      <c r="AA38" s="140">
        <f t="shared" si="11"/>
        <v>1756771</v>
      </c>
      <c r="AB38" s="140">
        <f t="shared" si="12"/>
        <v>0</v>
      </c>
      <c r="AC38" s="140">
        <f t="shared" si="13"/>
        <v>896319</v>
      </c>
      <c r="AD38" s="140">
        <f t="shared" si="14"/>
        <v>7898372</v>
      </c>
      <c r="AE38" s="140">
        <f t="shared" si="15"/>
        <v>1243468</v>
      </c>
      <c r="AF38" s="140">
        <f t="shared" si="16"/>
        <v>1239147</v>
      </c>
      <c r="AG38" s="140">
        <v>0</v>
      </c>
      <c r="AH38" s="140">
        <v>1158570</v>
      </c>
      <c r="AI38" s="140">
        <v>80577</v>
      </c>
      <c r="AJ38" s="140">
        <v>0</v>
      </c>
      <c r="AK38" s="140">
        <v>4321</v>
      </c>
      <c r="AL38" s="140">
        <v>239337</v>
      </c>
      <c r="AM38" s="140">
        <f t="shared" si="17"/>
        <v>6289803</v>
      </c>
      <c r="AN38" s="140">
        <f t="shared" si="18"/>
        <v>1919566</v>
      </c>
      <c r="AO38" s="140">
        <v>1547629</v>
      </c>
      <c r="AP38" s="140">
        <v>190553</v>
      </c>
      <c r="AQ38" s="140">
        <v>146849</v>
      </c>
      <c r="AR38" s="140">
        <v>34535</v>
      </c>
      <c r="AS38" s="140">
        <f t="shared" si="19"/>
        <v>1154415</v>
      </c>
      <c r="AT38" s="140">
        <v>117660</v>
      </c>
      <c r="AU38" s="140">
        <v>904282</v>
      </c>
      <c r="AV38" s="140">
        <v>132473</v>
      </c>
      <c r="AW38" s="140">
        <v>34547</v>
      </c>
      <c r="AX38" s="140">
        <f t="shared" si="20"/>
        <v>3177208</v>
      </c>
      <c r="AY38" s="140">
        <v>1952244</v>
      </c>
      <c r="AZ38" s="140">
        <v>1023931</v>
      </c>
      <c r="BA38" s="140">
        <v>155154</v>
      </c>
      <c r="BB38" s="140">
        <v>45879</v>
      </c>
      <c r="BC38" s="140">
        <v>1542254</v>
      </c>
      <c r="BD38" s="140">
        <v>4067</v>
      </c>
      <c r="BE38" s="140">
        <v>1445677</v>
      </c>
      <c r="BF38" s="140">
        <f t="shared" si="21"/>
        <v>8978948</v>
      </c>
      <c r="BG38" s="140">
        <f t="shared" si="22"/>
        <v>28660</v>
      </c>
      <c r="BH38" s="140">
        <f t="shared" si="23"/>
        <v>25620</v>
      </c>
      <c r="BI38" s="140">
        <v>0</v>
      </c>
      <c r="BJ38" s="140">
        <v>14280</v>
      </c>
      <c r="BK38" s="140">
        <v>0</v>
      </c>
      <c r="BL38" s="140">
        <v>11340</v>
      </c>
      <c r="BM38" s="140">
        <v>3040</v>
      </c>
      <c r="BN38" s="140">
        <v>0</v>
      </c>
      <c r="BO38" s="140">
        <f t="shared" si="24"/>
        <v>1280393</v>
      </c>
      <c r="BP38" s="140">
        <f t="shared" si="25"/>
        <v>205645</v>
      </c>
      <c r="BQ38" s="140">
        <v>164204</v>
      </c>
      <c r="BR38" s="140">
        <v>0</v>
      </c>
      <c r="BS38" s="140">
        <v>41441</v>
      </c>
      <c r="BT38" s="140">
        <v>0</v>
      </c>
      <c r="BU38" s="140">
        <f t="shared" si="26"/>
        <v>806613</v>
      </c>
      <c r="BV38" s="140">
        <v>0</v>
      </c>
      <c r="BW38" s="140">
        <v>806613</v>
      </c>
      <c r="BX38" s="140">
        <v>0</v>
      </c>
      <c r="BY38" s="140">
        <v>0</v>
      </c>
      <c r="BZ38" s="140">
        <f t="shared" si="27"/>
        <v>268135</v>
      </c>
      <c r="CA38" s="140">
        <v>79292</v>
      </c>
      <c r="CB38" s="140">
        <v>186624</v>
      </c>
      <c r="CC38" s="140">
        <v>0</v>
      </c>
      <c r="CD38" s="140">
        <v>2219</v>
      </c>
      <c r="CE38" s="140">
        <v>360338</v>
      </c>
      <c r="CF38" s="140">
        <v>0</v>
      </c>
      <c r="CG38" s="140">
        <v>35524</v>
      </c>
      <c r="CH38" s="140">
        <f t="shared" si="28"/>
        <v>1344577</v>
      </c>
      <c r="CI38" s="140">
        <f t="shared" si="29"/>
        <v>1272128</v>
      </c>
      <c r="CJ38" s="140">
        <f t="shared" si="30"/>
        <v>1264767</v>
      </c>
      <c r="CK38" s="140">
        <f t="shared" si="31"/>
        <v>0</v>
      </c>
      <c r="CL38" s="140">
        <f t="shared" si="32"/>
        <v>1172850</v>
      </c>
      <c r="CM38" s="140">
        <f t="shared" si="33"/>
        <v>80577</v>
      </c>
      <c r="CN38" s="140">
        <f t="shared" si="34"/>
        <v>11340</v>
      </c>
      <c r="CO38" s="140">
        <f t="shared" si="35"/>
        <v>7361</v>
      </c>
      <c r="CP38" s="140">
        <f t="shared" si="36"/>
        <v>239337</v>
      </c>
      <c r="CQ38" s="140">
        <f t="shared" si="37"/>
        <v>7570196</v>
      </c>
      <c r="CR38" s="140">
        <f t="shared" si="38"/>
        <v>2125211</v>
      </c>
      <c r="CS38" s="140">
        <f t="shared" si="39"/>
        <v>1711833</v>
      </c>
      <c r="CT38" s="140">
        <f t="shared" si="40"/>
        <v>190553</v>
      </c>
      <c r="CU38" s="140">
        <f t="shared" si="41"/>
        <v>188290</v>
      </c>
      <c r="CV38" s="140">
        <f t="shared" si="42"/>
        <v>34535</v>
      </c>
      <c r="CW38" s="140">
        <f t="shared" si="43"/>
        <v>1961028</v>
      </c>
      <c r="CX38" s="140">
        <f t="shared" si="44"/>
        <v>117660</v>
      </c>
      <c r="CY38" s="140">
        <f t="shared" si="45"/>
        <v>1710895</v>
      </c>
      <c r="CZ38" s="140">
        <f t="shared" si="46"/>
        <v>132473</v>
      </c>
      <c r="DA38" s="140">
        <f t="shared" si="47"/>
        <v>34547</v>
      </c>
      <c r="DB38" s="140">
        <f t="shared" si="48"/>
        <v>3445343</v>
      </c>
      <c r="DC38" s="140">
        <f t="shared" si="49"/>
        <v>2031536</v>
      </c>
      <c r="DD38" s="140">
        <f t="shared" si="50"/>
        <v>1210555</v>
      </c>
      <c r="DE38" s="140">
        <f t="shared" si="51"/>
        <v>155154</v>
      </c>
      <c r="DF38" s="140">
        <f t="shared" si="52"/>
        <v>48098</v>
      </c>
      <c r="DG38" s="140">
        <f t="shared" si="53"/>
        <v>1902592</v>
      </c>
      <c r="DH38" s="140">
        <f t="shared" si="54"/>
        <v>4067</v>
      </c>
      <c r="DI38" s="140">
        <f t="shared" si="55"/>
        <v>1481201</v>
      </c>
      <c r="DJ38" s="140">
        <f t="shared" si="56"/>
        <v>10323525</v>
      </c>
    </row>
    <row r="39" spans="1:114" ht="12" customHeight="1">
      <c r="A39" s="139" t="s">
        <v>711</v>
      </c>
      <c r="B39" s="141" t="s">
        <v>713</v>
      </c>
      <c r="C39" s="139" t="s">
        <v>714</v>
      </c>
      <c r="D39" s="140">
        <f t="shared" si="2"/>
        <v>25880062</v>
      </c>
      <c r="E39" s="140">
        <f t="shared" si="3"/>
        <v>5529181</v>
      </c>
      <c r="F39" s="140">
        <v>4296</v>
      </c>
      <c r="G39" s="140">
        <v>8745</v>
      </c>
      <c r="H39" s="140">
        <v>980000</v>
      </c>
      <c r="I39" s="140">
        <v>3064190</v>
      </c>
      <c r="J39" s="140">
        <v>0</v>
      </c>
      <c r="K39" s="140">
        <v>1471950</v>
      </c>
      <c r="L39" s="140">
        <v>20350881</v>
      </c>
      <c r="M39" s="140">
        <f t="shared" si="4"/>
        <v>4837137</v>
      </c>
      <c r="N39" s="140">
        <f t="shared" si="5"/>
        <v>441952</v>
      </c>
      <c r="O39" s="140">
        <v>0</v>
      </c>
      <c r="P39" s="140">
        <v>0</v>
      </c>
      <c r="Q39" s="140">
        <v>600</v>
      </c>
      <c r="R39" s="140">
        <v>397988</v>
      </c>
      <c r="S39" s="140">
        <v>0</v>
      </c>
      <c r="T39" s="140">
        <v>43364</v>
      </c>
      <c r="U39" s="140">
        <v>4395185</v>
      </c>
      <c r="V39" s="140">
        <f t="shared" si="6"/>
        <v>30717199</v>
      </c>
      <c r="W39" s="140">
        <f t="shared" si="7"/>
        <v>5971133</v>
      </c>
      <c r="X39" s="140">
        <f t="shared" si="8"/>
        <v>4296</v>
      </c>
      <c r="Y39" s="140">
        <f t="shared" si="9"/>
        <v>8745</v>
      </c>
      <c r="Z39" s="140">
        <f t="shared" si="10"/>
        <v>980600</v>
      </c>
      <c r="AA39" s="140">
        <f t="shared" si="11"/>
        <v>3462178</v>
      </c>
      <c r="AB39" s="140">
        <f t="shared" si="12"/>
        <v>0</v>
      </c>
      <c r="AC39" s="140">
        <f t="shared" si="13"/>
        <v>1515314</v>
      </c>
      <c r="AD39" s="140">
        <f t="shared" si="14"/>
        <v>24746066</v>
      </c>
      <c r="AE39" s="140">
        <f t="shared" si="15"/>
        <v>1252365</v>
      </c>
      <c r="AF39" s="140">
        <f t="shared" si="16"/>
        <v>1245907</v>
      </c>
      <c r="AG39" s="140">
        <v>15840</v>
      </c>
      <c r="AH39" s="140">
        <v>1196634</v>
      </c>
      <c r="AI39" s="140">
        <v>31944</v>
      </c>
      <c r="AJ39" s="140">
        <v>1489</v>
      </c>
      <c r="AK39" s="140">
        <v>6458</v>
      </c>
      <c r="AL39" s="140">
        <v>98218</v>
      </c>
      <c r="AM39" s="140">
        <f t="shared" si="17"/>
        <v>20072944</v>
      </c>
      <c r="AN39" s="140">
        <f t="shared" si="18"/>
        <v>6735784</v>
      </c>
      <c r="AO39" s="140">
        <v>1097173</v>
      </c>
      <c r="AP39" s="140">
        <v>3680610</v>
      </c>
      <c r="AQ39" s="140">
        <v>1593392</v>
      </c>
      <c r="AR39" s="140">
        <v>364609</v>
      </c>
      <c r="AS39" s="140">
        <f t="shared" si="19"/>
        <v>3466587</v>
      </c>
      <c r="AT39" s="140">
        <v>499545</v>
      </c>
      <c r="AU39" s="140">
        <v>2635998</v>
      </c>
      <c r="AV39" s="140">
        <v>331044</v>
      </c>
      <c r="AW39" s="140">
        <v>39952</v>
      </c>
      <c r="AX39" s="140">
        <f t="shared" si="20"/>
        <v>9811122</v>
      </c>
      <c r="AY39" s="140">
        <v>3890148</v>
      </c>
      <c r="AZ39" s="140">
        <v>5373002</v>
      </c>
      <c r="BA39" s="140">
        <v>430743</v>
      </c>
      <c r="BB39" s="140">
        <v>117229</v>
      </c>
      <c r="BC39" s="140">
        <v>3178869</v>
      </c>
      <c r="BD39" s="140">
        <v>19499</v>
      </c>
      <c r="BE39" s="140">
        <v>1277666</v>
      </c>
      <c r="BF39" s="140">
        <f t="shared" si="21"/>
        <v>22602975</v>
      </c>
      <c r="BG39" s="140">
        <f t="shared" si="22"/>
        <v>7635</v>
      </c>
      <c r="BH39" s="140">
        <f t="shared" si="23"/>
        <v>0</v>
      </c>
      <c r="BI39" s="140">
        <v>0</v>
      </c>
      <c r="BJ39" s="140">
        <v>0</v>
      </c>
      <c r="BK39" s="140">
        <v>0</v>
      </c>
      <c r="BL39" s="140">
        <v>0</v>
      </c>
      <c r="BM39" s="140">
        <v>7635</v>
      </c>
      <c r="BN39" s="140">
        <v>67210</v>
      </c>
      <c r="BO39" s="140">
        <f t="shared" si="24"/>
        <v>2540520</v>
      </c>
      <c r="BP39" s="140">
        <f t="shared" si="25"/>
        <v>949281</v>
      </c>
      <c r="BQ39" s="140">
        <v>194220</v>
      </c>
      <c r="BR39" s="140">
        <v>582343</v>
      </c>
      <c r="BS39" s="140">
        <v>172718</v>
      </c>
      <c r="BT39" s="140">
        <v>0</v>
      </c>
      <c r="BU39" s="140">
        <f t="shared" si="26"/>
        <v>573127</v>
      </c>
      <c r="BV39" s="140">
        <v>47200</v>
      </c>
      <c r="BW39" s="140">
        <v>525822</v>
      </c>
      <c r="BX39" s="140">
        <v>105</v>
      </c>
      <c r="BY39" s="140">
        <v>8699</v>
      </c>
      <c r="BZ39" s="140">
        <f t="shared" si="27"/>
        <v>1009413</v>
      </c>
      <c r="CA39" s="140">
        <v>304728</v>
      </c>
      <c r="CB39" s="140">
        <v>678421</v>
      </c>
      <c r="CC39" s="140">
        <v>9507</v>
      </c>
      <c r="CD39" s="140">
        <v>16757</v>
      </c>
      <c r="CE39" s="140">
        <v>1946046</v>
      </c>
      <c r="CF39" s="140">
        <v>0</v>
      </c>
      <c r="CG39" s="140">
        <v>275726</v>
      </c>
      <c r="CH39" s="140">
        <f t="shared" si="28"/>
        <v>2823881</v>
      </c>
      <c r="CI39" s="140">
        <f t="shared" si="29"/>
        <v>1260000</v>
      </c>
      <c r="CJ39" s="140">
        <f t="shared" si="30"/>
        <v>1245907</v>
      </c>
      <c r="CK39" s="140">
        <f t="shared" si="31"/>
        <v>15840</v>
      </c>
      <c r="CL39" s="140">
        <f t="shared" si="32"/>
        <v>1196634</v>
      </c>
      <c r="CM39" s="140">
        <f t="shared" si="33"/>
        <v>31944</v>
      </c>
      <c r="CN39" s="140">
        <f t="shared" si="34"/>
        <v>1489</v>
      </c>
      <c r="CO39" s="140">
        <f t="shared" si="35"/>
        <v>14093</v>
      </c>
      <c r="CP39" s="140">
        <f t="shared" si="36"/>
        <v>165428</v>
      </c>
      <c r="CQ39" s="140">
        <f t="shared" si="37"/>
        <v>22613464</v>
      </c>
      <c r="CR39" s="140">
        <f t="shared" si="38"/>
        <v>7685065</v>
      </c>
      <c r="CS39" s="140">
        <f t="shared" si="39"/>
        <v>1291393</v>
      </c>
      <c r="CT39" s="140">
        <f t="shared" si="40"/>
        <v>4262953</v>
      </c>
      <c r="CU39" s="140">
        <f t="shared" si="41"/>
        <v>1766110</v>
      </c>
      <c r="CV39" s="140">
        <f t="shared" si="42"/>
        <v>364609</v>
      </c>
      <c r="CW39" s="140">
        <f t="shared" si="43"/>
        <v>4039714</v>
      </c>
      <c r="CX39" s="140">
        <f t="shared" si="44"/>
        <v>546745</v>
      </c>
      <c r="CY39" s="140">
        <f t="shared" si="45"/>
        <v>3161820</v>
      </c>
      <c r="CZ39" s="140">
        <f t="shared" si="46"/>
        <v>331149</v>
      </c>
      <c r="DA39" s="140">
        <f t="shared" si="47"/>
        <v>48651</v>
      </c>
      <c r="DB39" s="140">
        <f t="shared" si="48"/>
        <v>10820535</v>
      </c>
      <c r="DC39" s="140">
        <f t="shared" si="49"/>
        <v>4194876</v>
      </c>
      <c r="DD39" s="140">
        <f t="shared" si="50"/>
        <v>6051423</v>
      </c>
      <c r="DE39" s="140">
        <f t="shared" si="51"/>
        <v>440250</v>
      </c>
      <c r="DF39" s="140">
        <f t="shared" si="52"/>
        <v>133986</v>
      </c>
      <c r="DG39" s="140">
        <f t="shared" si="53"/>
        <v>5124915</v>
      </c>
      <c r="DH39" s="140">
        <f t="shared" si="54"/>
        <v>19499</v>
      </c>
      <c r="DI39" s="140">
        <f t="shared" si="55"/>
        <v>1553392</v>
      </c>
      <c r="DJ39" s="140">
        <f t="shared" si="56"/>
        <v>25426856</v>
      </c>
    </row>
    <row r="40" spans="1:114" ht="12" customHeight="1">
      <c r="A40" s="139" t="s">
        <v>724</v>
      </c>
      <c r="B40" s="141" t="s">
        <v>725</v>
      </c>
      <c r="C40" s="139" t="s">
        <v>726</v>
      </c>
      <c r="D40" s="140">
        <f t="shared" si="2"/>
        <v>37085200</v>
      </c>
      <c r="E40" s="140">
        <f t="shared" si="3"/>
        <v>8292854</v>
      </c>
      <c r="F40" s="140">
        <v>42004</v>
      </c>
      <c r="G40" s="140">
        <v>41104</v>
      </c>
      <c r="H40" s="140">
        <v>1723900</v>
      </c>
      <c r="I40" s="140">
        <v>4761815</v>
      </c>
      <c r="J40" s="140">
        <v>0</v>
      </c>
      <c r="K40" s="140">
        <v>1724031</v>
      </c>
      <c r="L40" s="140">
        <v>28792346</v>
      </c>
      <c r="M40" s="140">
        <f t="shared" si="4"/>
        <v>6896653</v>
      </c>
      <c r="N40" s="140">
        <f t="shared" si="5"/>
        <v>1458538</v>
      </c>
      <c r="O40" s="140">
        <v>415597</v>
      </c>
      <c r="P40" s="140">
        <v>100433</v>
      </c>
      <c r="Q40" s="140">
        <v>250200</v>
      </c>
      <c r="R40" s="140">
        <v>684640</v>
      </c>
      <c r="S40" s="140">
        <v>0</v>
      </c>
      <c r="T40" s="140">
        <v>7668</v>
      </c>
      <c r="U40" s="140">
        <v>5438115</v>
      </c>
      <c r="V40" s="140">
        <f t="shared" si="6"/>
        <v>43981853</v>
      </c>
      <c r="W40" s="140">
        <f t="shared" si="7"/>
        <v>9751392</v>
      </c>
      <c r="X40" s="140">
        <f t="shared" si="8"/>
        <v>457601</v>
      </c>
      <c r="Y40" s="140">
        <f t="shared" si="9"/>
        <v>141537</v>
      </c>
      <c r="Z40" s="140">
        <f t="shared" si="10"/>
        <v>1974100</v>
      </c>
      <c r="AA40" s="140">
        <f t="shared" si="11"/>
        <v>5446455</v>
      </c>
      <c r="AB40" s="140">
        <f t="shared" si="12"/>
        <v>0</v>
      </c>
      <c r="AC40" s="140">
        <f t="shared" si="13"/>
        <v>1731699</v>
      </c>
      <c r="AD40" s="140">
        <f t="shared" si="14"/>
        <v>34230461</v>
      </c>
      <c r="AE40" s="140">
        <f t="shared" si="15"/>
        <v>1924646</v>
      </c>
      <c r="AF40" s="140">
        <f t="shared" si="16"/>
        <v>1860089</v>
      </c>
      <c r="AG40" s="140">
        <v>27081</v>
      </c>
      <c r="AH40" s="140">
        <v>1685533</v>
      </c>
      <c r="AI40" s="140">
        <v>55946</v>
      </c>
      <c r="AJ40" s="140">
        <v>91529</v>
      </c>
      <c r="AK40" s="140">
        <v>64557</v>
      </c>
      <c r="AL40" s="140">
        <v>249</v>
      </c>
      <c r="AM40" s="140">
        <f t="shared" si="17"/>
        <v>31894019</v>
      </c>
      <c r="AN40" s="140">
        <f t="shared" si="18"/>
        <v>8782729</v>
      </c>
      <c r="AO40" s="140">
        <v>1997970</v>
      </c>
      <c r="AP40" s="140">
        <v>5623361</v>
      </c>
      <c r="AQ40" s="140">
        <v>940973</v>
      </c>
      <c r="AR40" s="140">
        <v>220425</v>
      </c>
      <c r="AS40" s="140">
        <f t="shared" si="19"/>
        <v>6081730</v>
      </c>
      <c r="AT40" s="140">
        <v>596340</v>
      </c>
      <c r="AU40" s="140">
        <v>5047944</v>
      </c>
      <c r="AV40" s="140">
        <v>437446</v>
      </c>
      <c r="AW40" s="140">
        <v>110228</v>
      </c>
      <c r="AX40" s="140">
        <f t="shared" si="20"/>
        <v>16919332</v>
      </c>
      <c r="AY40" s="140">
        <v>6549858</v>
      </c>
      <c r="AZ40" s="140">
        <v>9350185</v>
      </c>
      <c r="BA40" s="140">
        <v>521382</v>
      </c>
      <c r="BB40" s="140">
        <v>497907</v>
      </c>
      <c r="BC40" s="140">
        <v>1837306</v>
      </c>
      <c r="BD40" s="140">
        <v>0</v>
      </c>
      <c r="BE40" s="140">
        <v>1428980</v>
      </c>
      <c r="BF40" s="140">
        <f t="shared" si="21"/>
        <v>35247645</v>
      </c>
      <c r="BG40" s="140">
        <f t="shared" si="22"/>
        <v>813362</v>
      </c>
      <c r="BH40" s="140">
        <f t="shared" si="23"/>
        <v>766523</v>
      </c>
      <c r="BI40" s="140">
        <v>6993</v>
      </c>
      <c r="BJ40" s="140">
        <v>759530</v>
      </c>
      <c r="BK40" s="140">
        <v>0</v>
      </c>
      <c r="BL40" s="140">
        <v>0</v>
      </c>
      <c r="BM40" s="140">
        <v>46839</v>
      </c>
      <c r="BN40" s="140">
        <v>0</v>
      </c>
      <c r="BO40" s="140">
        <f t="shared" si="24"/>
        <v>4844363</v>
      </c>
      <c r="BP40" s="140">
        <f t="shared" si="25"/>
        <v>1081126</v>
      </c>
      <c r="BQ40" s="140">
        <v>489800</v>
      </c>
      <c r="BR40" s="140">
        <v>246147</v>
      </c>
      <c r="BS40" s="140">
        <v>340864</v>
      </c>
      <c r="BT40" s="140">
        <v>4315</v>
      </c>
      <c r="BU40" s="140">
        <f t="shared" si="26"/>
        <v>1763781</v>
      </c>
      <c r="BV40" s="140">
        <v>110401</v>
      </c>
      <c r="BW40" s="140">
        <v>1614873</v>
      </c>
      <c r="BX40" s="140">
        <v>38507</v>
      </c>
      <c r="BY40" s="140">
        <v>9061</v>
      </c>
      <c r="BZ40" s="140">
        <f t="shared" si="27"/>
        <v>1990395</v>
      </c>
      <c r="CA40" s="140">
        <v>217968</v>
      </c>
      <c r="CB40" s="140">
        <v>1749343</v>
      </c>
      <c r="CC40" s="140">
        <v>19905</v>
      </c>
      <c r="CD40" s="140">
        <v>3179</v>
      </c>
      <c r="CE40" s="140">
        <v>780553</v>
      </c>
      <c r="CF40" s="140">
        <v>0</v>
      </c>
      <c r="CG40" s="140">
        <v>458375</v>
      </c>
      <c r="CH40" s="140">
        <f t="shared" si="28"/>
        <v>6116100</v>
      </c>
      <c r="CI40" s="140">
        <f t="shared" si="29"/>
        <v>2738008</v>
      </c>
      <c r="CJ40" s="140">
        <f t="shared" si="30"/>
        <v>2626612</v>
      </c>
      <c r="CK40" s="140">
        <f t="shared" si="31"/>
        <v>34074</v>
      </c>
      <c r="CL40" s="140">
        <f t="shared" si="32"/>
        <v>2445063</v>
      </c>
      <c r="CM40" s="140">
        <f t="shared" si="33"/>
        <v>55946</v>
      </c>
      <c r="CN40" s="140">
        <f t="shared" si="34"/>
        <v>91529</v>
      </c>
      <c r="CO40" s="140">
        <f t="shared" si="35"/>
        <v>111396</v>
      </c>
      <c r="CP40" s="140">
        <f t="shared" si="36"/>
        <v>249</v>
      </c>
      <c r="CQ40" s="140">
        <f t="shared" si="37"/>
        <v>36738382</v>
      </c>
      <c r="CR40" s="140">
        <f t="shared" si="38"/>
        <v>9863855</v>
      </c>
      <c r="CS40" s="140">
        <f t="shared" si="39"/>
        <v>2487770</v>
      </c>
      <c r="CT40" s="140">
        <f t="shared" si="40"/>
        <v>5869508</v>
      </c>
      <c r="CU40" s="140">
        <f t="shared" si="41"/>
        <v>1281837</v>
      </c>
      <c r="CV40" s="140">
        <f t="shared" si="42"/>
        <v>224740</v>
      </c>
      <c r="CW40" s="140">
        <f t="shared" si="43"/>
        <v>7845511</v>
      </c>
      <c r="CX40" s="140">
        <f t="shared" si="44"/>
        <v>706741</v>
      </c>
      <c r="CY40" s="140">
        <f t="shared" si="45"/>
        <v>6662817</v>
      </c>
      <c r="CZ40" s="140">
        <f t="shared" si="46"/>
        <v>475953</v>
      </c>
      <c r="DA40" s="140">
        <f t="shared" si="47"/>
        <v>119289</v>
      </c>
      <c r="DB40" s="140">
        <f t="shared" si="48"/>
        <v>18909727</v>
      </c>
      <c r="DC40" s="140">
        <f t="shared" si="49"/>
        <v>6767826</v>
      </c>
      <c r="DD40" s="140">
        <f t="shared" si="50"/>
        <v>11099528</v>
      </c>
      <c r="DE40" s="140">
        <f t="shared" si="51"/>
        <v>541287</v>
      </c>
      <c r="DF40" s="140">
        <f t="shared" si="52"/>
        <v>501086</v>
      </c>
      <c r="DG40" s="140">
        <f t="shared" si="53"/>
        <v>2617859</v>
      </c>
      <c r="DH40" s="140">
        <f t="shared" si="54"/>
        <v>0</v>
      </c>
      <c r="DI40" s="140">
        <f t="shared" si="55"/>
        <v>1887355</v>
      </c>
      <c r="DJ40" s="140">
        <f t="shared" si="56"/>
        <v>41363745</v>
      </c>
    </row>
    <row r="41" spans="1:114" ht="12" customHeight="1">
      <c r="A41" s="139" t="s">
        <v>734</v>
      </c>
      <c r="B41" s="141" t="s">
        <v>732</v>
      </c>
      <c r="C41" s="139" t="s">
        <v>327</v>
      </c>
      <c r="D41" s="140">
        <f t="shared" si="2"/>
        <v>19342805</v>
      </c>
      <c r="E41" s="140">
        <f t="shared" si="3"/>
        <v>4170150</v>
      </c>
      <c r="F41" s="140">
        <v>226325</v>
      </c>
      <c r="G41" s="140">
        <v>71941</v>
      </c>
      <c r="H41" s="140">
        <v>348170</v>
      </c>
      <c r="I41" s="140">
        <v>2329384</v>
      </c>
      <c r="J41" s="140">
        <v>0</v>
      </c>
      <c r="K41" s="140">
        <v>1194330</v>
      </c>
      <c r="L41" s="140">
        <v>15172655</v>
      </c>
      <c r="M41" s="140">
        <f t="shared" si="4"/>
        <v>5676106</v>
      </c>
      <c r="N41" s="140">
        <f t="shared" si="5"/>
        <v>2143290</v>
      </c>
      <c r="O41" s="140">
        <v>1222758</v>
      </c>
      <c r="P41" s="140">
        <v>31217</v>
      </c>
      <c r="Q41" s="140">
        <v>295100</v>
      </c>
      <c r="R41" s="140">
        <v>565762</v>
      </c>
      <c r="S41" s="140">
        <v>0</v>
      </c>
      <c r="T41" s="140">
        <v>28453</v>
      </c>
      <c r="U41" s="140">
        <v>3532816</v>
      </c>
      <c r="V41" s="140">
        <f t="shared" si="6"/>
        <v>25018911</v>
      </c>
      <c r="W41" s="140">
        <f t="shared" si="7"/>
        <v>6313440</v>
      </c>
      <c r="X41" s="140">
        <f t="shared" si="8"/>
        <v>1449083</v>
      </c>
      <c r="Y41" s="140">
        <f t="shared" si="9"/>
        <v>103158</v>
      </c>
      <c r="Z41" s="140">
        <f t="shared" si="10"/>
        <v>643270</v>
      </c>
      <c r="AA41" s="140">
        <f t="shared" si="11"/>
        <v>2895146</v>
      </c>
      <c r="AB41" s="140">
        <f t="shared" si="12"/>
        <v>0</v>
      </c>
      <c r="AC41" s="140">
        <f t="shared" si="13"/>
        <v>1222783</v>
      </c>
      <c r="AD41" s="140">
        <f t="shared" si="14"/>
        <v>18705471</v>
      </c>
      <c r="AE41" s="140">
        <f t="shared" si="15"/>
        <v>879803</v>
      </c>
      <c r="AF41" s="140">
        <f t="shared" si="16"/>
        <v>873091</v>
      </c>
      <c r="AG41" s="140">
        <v>1433</v>
      </c>
      <c r="AH41" s="140">
        <v>762196</v>
      </c>
      <c r="AI41" s="140">
        <v>62419</v>
      </c>
      <c r="AJ41" s="140">
        <v>47043</v>
      </c>
      <c r="AK41" s="140">
        <v>6712</v>
      </c>
      <c r="AL41" s="140">
        <v>216</v>
      </c>
      <c r="AM41" s="140">
        <f t="shared" si="17"/>
        <v>15668183</v>
      </c>
      <c r="AN41" s="140">
        <f t="shared" si="18"/>
        <v>6508483</v>
      </c>
      <c r="AO41" s="140">
        <v>1442805</v>
      </c>
      <c r="AP41" s="140">
        <v>3672274</v>
      </c>
      <c r="AQ41" s="140">
        <v>1156529</v>
      </c>
      <c r="AR41" s="140">
        <v>236875</v>
      </c>
      <c r="AS41" s="140">
        <f t="shared" si="19"/>
        <v>3453217</v>
      </c>
      <c r="AT41" s="140">
        <v>406052</v>
      </c>
      <c r="AU41" s="140">
        <v>2862053</v>
      </c>
      <c r="AV41" s="140">
        <v>185112</v>
      </c>
      <c r="AW41" s="140">
        <v>155589</v>
      </c>
      <c r="AX41" s="140">
        <f t="shared" si="20"/>
        <v>5545901</v>
      </c>
      <c r="AY41" s="140">
        <v>2220781</v>
      </c>
      <c r="AZ41" s="140">
        <v>2592167</v>
      </c>
      <c r="BA41" s="140">
        <v>265405</v>
      </c>
      <c r="BB41" s="140">
        <v>467548</v>
      </c>
      <c r="BC41" s="140">
        <v>2018084</v>
      </c>
      <c r="BD41" s="140">
        <v>4993</v>
      </c>
      <c r="BE41" s="140">
        <v>776519</v>
      </c>
      <c r="BF41" s="140">
        <f t="shared" si="21"/>
        <v>17324505</v>
      </c>
      <c r="BG41" s="140">
        <f t="shared" si="22"/>
        <v>1550323</v>
      </c>
      <c r="BH41" s="140">
        <f t="shared" si="23"/>
        <v>1550323</v>
      </c>
      <c r="BI41" s="140">
        <v>0</v>
      </c>
      <c r="BJ41" s="140">
        <v>1464292</v>
      </c>
      <c r="BK41" s="140">
        <v>0</v>
      </c>
      <c r="BL41" s="140">
        <v>86031</v>
      </c>
      <c r="BM41" s="140">
        <v>0</v>
      </c>
      <c r="BN41" s="140">
        <v>0</v>
      </c>
      <c r="BO41" s="140">
        <f t="shared" si="24"/>
        <v>2913611</v>
      </c>
      <c r="BP41" s="140">
        <f t="shared" si="25"/>
        <v>713376</v>
      </c>
      <c r="BQ41" s="140">
        <v>261022</v>
      </c>
      <c r="BR41" s="140">
        <v>78918</v>
      </c>
      <c r="BS41" s="140">
        <v>373436</v>
      </c>
      <c r="BT41" s="140">
        <v>0</v>
      </c>
      <c r="BU41" s="140">
        <f t="shared" si="26"/>
        <v>1020020</v>
      </c>
      <c r="BV41" s="140">
        <v>26881</v>
      </c>
      <c r="BW41" s="140">
        <v>841364</v>
      </c>
      <c r="BX41" s="140">
        <v>151775</v>
      </c>
      <c r="BY41" s="140">
        <v>6833</v>
      </c>
      <c r="BZ41" s="140">
        <f t="shared" si="27"/>
        <v>1173382</v>
      </c>
      <c r="CA41" s="140">
        <v>658371</v>
      </c>
      <c r="CB41" s="140">
        <v>435564</v>
      </c>
      <c r="CC41" s="140">
        <v>41845</v>
      </c>
      <c r="CD41" s="140">
        <v>37602</v>
      </c>
      <c r="CE41" s="140">
        <v>1007959</v>
      </c>
      <c r="CF41" s="140">
        <v>0</v>
      </c>
      <c r="CG41" s="140">
        <v>204213</v>
      </c>
      <c r="CH41" s="140">
        <f t="shared" si="28"/>
        <v>4668147</v>
      </c>
      <c r="CI41" s="140">
        <f t="shared" si="29"/>
        <v>2430126</v>
      </c>
      <c r="CJ41" s="140">
        <f t="shared" si="30"/>
        <v>2423414</v>
      </c>
      <c r="CK41" s="140">
        <f t="shared" si="31"/>
        <v>1433</v>
      </c>
      <c r="CL41" s="140">
        <f t="shared" si="32"/>
        <v>2226488</v>
      </c>
      <c r="CM41" s="140">
        <f t="shared" si="33"/>
        <v>62419</v>
      </c>
      <c r="CN41" s="140">
        <f t="shared" si="34"/>
        <v>133074</v>
      </c>
      <c r="CO41" s="140">
        <f t="shared" si="35"/>
        <v>6712</v>
      </c>
      <c r="CP41" s="140">
        <f t="shared" si="36"/>
        <v>216</v>
      </c>
      <c r="CQ41" s="140">
        <f t="shared" si="37"/>
        <v>18581794</v>
      </c>
      <c r="CR41" s="140">
        <f t="shared" si="38"/>
        <v>7221859</v>
      </c>
      <c r="CS41" s="140">
        <f t="shared" si="39"/>
        <v>1703827</v>
      </c>
      <c r="CT41" s="140">
        <f t="shared" si="40"/>
        <v>3751192</v>
      </c>
      <c r="CU41" s="140">
        <f t="shared" si="41"/>
        <v>1529965</v>
      </c>
      <c r="CV41" s="140">
        <f t="shared" si="42"/>
        <v>236875</v>
      </c>
      <c r="CW41" s="140">
        <f t="shared" si="43"/>
        <v>4473237</v>
      </c>
      <c r="CX41" s="140">
        <f t="shared" si="44"/>
        <v>432933</v>
      </c>
      <c r="CY41" s="140">
        <f t="shared" si="45"/>
        <v>3703417</v>
      </c>
      <c r="CZ41" s="140">
        <f t="shared" si="46"/>
        <v>336887</v>
      </c>
      <c r="DA41" s="140">
        <f t="shared" si="47"/>
        <v>162422</v>
      </c>
      <c r="DB41" s="140">
        <f t="shared" si="48"/>
        <v>6719283</v>
      </c>
      <c r="DC41" s="140">
        <f t="shared" si="49"/>
        <v>2879152</v>
      </c>
      <c r="DD41" s="140">
        <f t="shared" si="50"/>
        <v>3027731</v>
      </c>
      <c r="DE41" s="140">
        <f t="shared" si="51"/>
        <v>307250</v>
      </c>
      <c r="DF41" s="140">
        <f t="shared" si="52"/>
        <v>505150</v>
      </c>
      <c r="DG41" s="140">
        <f t="shared" si="53"/>
        <v>3026043</v>
      </c>
      <c r="DH41" s="140">
        <f t="shared" si="54"/>
        <v>4993</v>
      </c>
      <c r="DI41" s="140">
        <f t="shared" si="55"/>
        <v>980732</v>
      </c>
      <c r="DJ41" s="140">
        <f t="shared" si="56"/>
        <v>21992652</v>
      </c>
    </row>
    <row r="42" spans="1:114" ht="12" customHeight="1">
      <c r="A42" s="139" t="s">
        <v>743</v>
      </c>
      <c r="B42" s="141" t="s">
        <v>744</v>
      </c>
      <c r="C42" s="139" t="s">
        <v>745</v>
      </c>
      <c r="D42" s="140">
        <f t="shared" si="2"/>
        <v>13518401.5</v>
      </c>
      <c r="E42" s="140">
        <f t="shared" si="3"/>
        <v>1390289.5</v>
      </c>
      <c r="F42" s="140">
        <v>0</v>
      </c>
      <c r="G42" s="140">
        <v>13747.5</v>
      </c>
      <c r="H42" s="140">
        <v>431738</v>
      </c>
      <c r="I42" s="140">
        <v>685704</v>
      </c>
      <c r="J42" s="140">
        <v>0</v>
      </c>
      <c r="K42" s="140">
        <v>259100</v>
      </c>
      <c r="L42" s="140">
        <v>12128112</v>
      </c>
      <c r="M42" s="140">
        <f t="shared" si="4"/>
        <v>2524594</v>
      </c>
      <c r="N42" s="140">
        <f t="shared" si="5"/>
        <v>297696</v>
      </c>
      <c r="O42" s="140">
        <v>0</v>
      </c>
      <c r="P42" s="140">
        <v>0</v>
      </c>
      <c r="Q42" s="140">
        <v>101100</v>
      </c>
      <c r="R42" s="140">
        <v>187355</v>
      </c>
      <c r="S42" s="140">
        <v>0</v>
      </c>
      <c r="T42" s="140">
        <v>9241</v>
      </c>
      <c r="U42" s="140">
        <v>2226898</v>
      </c>
      <c r="V42" s="140">
        <f t="shared" si="6"/>
        <v>16042995.5</v>
      </c>
      <c r="W42" s="140">
        <f t="shared" si="7"/>
        <v>1687985.5</v>
      </c>
      <c r="X42" s="140">
        <f t="shared" si="8"/>
        <v>0</v>
      </c>
      <c r="Y42" s="140">
        <f t="shared" si="9"/>
        <v>13747.5</v>
      </c>
      <c r="Z42" s="140">
        <f t="shared" si="10"/>
        <v>532838</v>
      </c>
      <c r="AA42" s="140">
        <f t="shared" si="11"/>
        <v>873059</v>
      </c>
      <c r="AB42" s="140">
        <f t="shared" si="12"/>
        <v>0</v>
      </c>
      <c r="AC42" s="140">
        <f t="shared" si="13"/>
        <v>268341</v>
      </c>
      <c r="AD42" s="140">
        <f t="shared" si="14"/>
        <v>14355010</v>
      </c>
      <c r="AE42" s="140">
        <f t="shared" si="15"/>
        <v>172172</v>
      </c>
      <c r="AF42" s="140">
        <f t="shared" si="16"/>
        <v>172172</v>
      </c>
      <c r="AG42" s="140">
        <v>0</v>
      </c>
      <c r="AH42" s="140">
        <v>172172</v>
      </c>
      <c r="AI42" s="140">
        <v>0</v>
      </c>
      <c r="AJ42" s="140">
        <v>0</v>
      </c>
      <c r="AK42" s="140">
        <v>0</v>
      </c>
      <c r="AL42" s="140">
        <v>49302</v>
      </c>
      <c r="AM42" s="140">
        <f t="shared" si="17"/>
        <v>10291450</v>
      </c>
      <c r="AN42" s="140">
        <f t="shared" si="18"/>
        <v>4571960</v>
      </c>
      <c r="AO42" s="140">
        <v>2009590</v>
      </c>
      <c r="AP42" s="140">
        <v>1801911</v>
      </c>
      <c r="AQ42" s="140">
        <v>734392</v>
      </c>
      <c r="AR42" s="140">
        <v>26067</v>
      </c>
      <c r="AS42" s="140">
        <f t="shared" si="19"/>
        <v>2801747</v>
      </c>
      <c r="AT42" s="140">
        <v>497100</v>
      </c>
      <c r="AU42" s="140">
        <v>2184191</v>
      </c>
      <c r="AV42" s="140">
        <v>120456</v>
      </c>
      <c r="AW42" s="140">
        <v>99098</v>
      </c>
      <c r="AX42" s="140">
        <f t="shared" si="20"/>
        <v>2803850</v>
      </c>
      <c r="AY42" s="140">
        <v>409899</v>
      </c>
      <c r="AZ42" s="140">
        <v>1493488</v>
      </c>
      <c r="BA42" s="140">
        <v>834886</v>
      </c>
      <c r="BB42" s="140">
        <v>65577</v>
      </c>
      <c r="BC42" s="140">
        <v>2558122</v>
      </c>
      <c r="BD42" s="140">
        <v>14795</v>
      </c>
      <c r="BE42" s="140">
        <v>455546</v>
      </c>
      <c r="BF42" s="140">
        <f t="shared" si="21"/>
        <v>10919168</v>
      </c>
      <c r="BG42" s="140">
        <f t="shared" si="22"/>
        <v>3119</v>
      </c>
      <c r="BH42" s="140">
        <f t="shared" si="23"/>
        <v>0</v>
      </c>
      <c r="BI42" s="140">
        <v>0</v>
      </c>
      <c r="BJ42" s="140">
        <v>0</v>
      </c>
      <c r="BK42" s="140">
        <v>0</v>
      </c>
      <c r="BL42" s="140">
        <v>0</v>
      </c>
      <c r="BM42" s="140">
        <v>3119</v>
      </c>
      <c r="BN42" s="140">
        <v>0</v>
      </c>
      <c r="BO42" s="140">
        <f t="shared" si="24"/>
        <v>1560445</v>
      </c>
      <c r="BP42" s="140">
        <f t="shared" si="25"/>
        <v>424237</v>
      </c>
      <c r="BQ42" s="140">
        <v>311221</v>
      </c>
      <c r="BR42" s="140">
        <v>288</v>
      </c>
      <c r="BS42" s="140">
        <v>112728</v>
      </c>
      <c r="BT42" s="140">
        <v>0</v>
      </c>
      <c r="BU42" s="140">
        <f t="shared" si="26"/>
        <v>780396</v>
      </c>
      <c r="BV42" s="140">
        <v>55269</v>
      </c>
      <c r="BW42" s="140">
        <v>725127</v>
      </c>
      <c r="BX42" s="140">
        <v>0</v>
      </c>
      <c r="BY42" s="140">
        <v>0</v>
      </c>
      <c r="BZ42" s="140">
        <f t="shared" si="27"/>
        <v>355297</v>
      </c>
      <c r="CA42" s="140">
        <v>57960</v>
      </c>
      <c r="CB42" s="140">
        <v>243595</v>
      </c>
      <c r="CC42" s="140">
        <v>48988</v>
      </c>
      <c r="CD42" s="140">
        <v>4754</v>
      </c>
      <c r="CE42" s="140">
        <v>791187</v>
      </c>
      <c r="CF42" s="140">
        <v>515</v>
      </c>
      <c r="CG42" s="140">
        <v>169843</v>
      </c>
      <c r="CH42" s="140">
        <f t="shared" si="28"/>
        <v>1733407</v>
      </c>
      <c r="CI42" s="140">
        <f t="shared" si="29"/>
        <v>175291</v>
      </c>
      <c r="CJ42" s="140">
        <f t="shared" si="30"/>
        <v>172172</v>
      </c>
      <c r="CK42" s="140">
        <f t="shared" si="31"/>
        <v>0</v>
      </c>
      <c r="CL42" s="140">
        <f t="shared" si="32"/>
        <v>172172</v>
      </c>
      <c r="CM42" s="140">
        <f t="shared" si="33"/>
        <v>0</v>
      </c>
      <c r="CN42" s="140">
        <f t="shared" si="34"/>
        <v>0</v>
      </c>
      <c r="CO42" s="140">
        <f t="shared" si="35"/>
        <v>3119</v>
      </c>
      <c r="CP42" s="140">
        <f t="shared" si="36"/>
        <v>49302</v>
      </c>
      <c r="CQ42" s="140">
        <f t="shared" si="37"/>
        <v>11851895</v>
      </c>
      <c r="CR42" s="140">
        <f t="shared" si="38"/>
        <v>4996197</v>
      </c>
      <c r="CS42" s="140">
        <f t="shared" si="39"/>
        <v>2320811</v>
      </c>
      <c r="CT42" s="140">
        <f t="shared" si="40"/>
        <v>1802199</v>
      </c>
      <c r="CU42" s="140">
        <f t="shared" si="41"/>
        <v>847120</v>
      </c>
      <c r="CV42" s="140">
        <f t="shared" si="42"/>
        <v>26067</v>
      </c>
      <c r="CW42" s="140">
        <f t="shared" si="43"/>
        <v>3582143</v>
      </c>
      <c r="CX42" s="140">
        <f t="shared" si="44"/>
        <v>552369</v>
      </c>
      <c r="CY42" s="140">
        <f t="shared" si="45"/>
        <v>2909318</v>
      </c>
      <c r="CZ42" s="140">
        <f t="shared" si="46"/>
        <v>120456</v>
      </c>
      <c r="DA42" s="140">
        <f t="shared" si="47"/>
        <v>99098</v>
      </c>
      <c r="DB42" s="140">
        <f t="shared" si="48"/>
        <v>3159147</v>
      </c>
      <c r="DC42" s="140">
        <f t="shared" si="49"/>
        <v>467859</v>
      </c>
      <c r="DD42" s="140">
        <f t="shared" si="50"/>
        <v>1737083</v>
      </c>
      <c r="DE42" s="140">
        <f t="shared" si="51"/>
        <v>883874</v>
      </c>
      <c r="DF42" s="140">
        <f t="shared" si="52"/>
        <v>70331</v>
      </c>
      <c r="DG42" s="140">
        <f t="shared" si="53"/>
        <v>3349309</v>
      </c>
      <c r="DH42" s="140">
        <f t="shared" si="54"/>
        <v>15310</v>
      </c>
      <c r="DI42" s="140">
        <f t="shared" si="55"/>
        <v>625389</v>
      </c>
      <c r="DJ42" s="140">
        <f t="shared" si="56"/>
        <v>12652575</v>
      </c>
    </row>
    <row r="43" spans="1:114" ht="12" customHeight="1">
      <c r="A43" s="139" t="s">
        <v>753</v>
      </c>
      <c r="B43" s="141" t="s">
        <v>754</v>
      </c>
      <c r="C43" s="139" t="s">
        <v>327</v>
      </c>
      <c r="D43" s="140">
        <f t="shared" si="2"/>
        <v>11572734</v>
      </c>
      <c r="E43" s="140">
        <f t="shared" si="3"/>
        <v>2598836</v>
      </c>
      <c r="F43" s="140">
        <v>15430</v>
      </c>
      <c r="G43" s="140">
        <v>0</v>
      </c>
      <c r="H43" s="140">
        <v>97600</v>
      </c>
      <c r="I43" s="140">
        <v>1835011</v>
      </c>
      <c r="J43" s="140">
        <v>0</v>
      </c>
      <c r="K43" s="140">
        <v>650795</v>
      </c>
      <c r="L43" s="140">
        <v>8973898</v>
      </c>
      <c r="M43" s="140">
        <f t="shared" si="4"/>
        <v>3140227</v>
      </c>
      <c r="N43" s="140">
        <f t="shared" si="5"/>
        <v>984781</v>
      </c>
      <c r="O43" s="140">
        <v>0</v>
      </c>
      <c r="P43" s="140">
        <v>0</v>
      </c>
      <c r="Q43" s="140">
        <v>4800</v>
      </c>
      <c r="R43" s="140">
        <v>725354</v>
      </c>
      <c r="S43" s="140">
        <v>0</v>
      </c>
      <c r="T43" s="140">
        <v>254627</v>
      </c>
      <c r="U43" s="140">
        <v>2155446</v>
      </c>
      <c r="V43" s="140">
        <f t="shared" si="6"/>
        <v>14712961</v>
      </c>
      <c r="W43" s="140">
        <f t="shared" si="7"/>
        <v>3583617</v>
      </c>
      <c r="X43" s="140">
        <f t="shared" si="8"/>
        <v>15430</v>
      </c>
      <c r="Y43" s="140">
        <f t="shared" si="9"/>
        <v>0</v>
      </c>
      <c r="Z43" s="140">
        <f t="shared" si="10"/>
        <v>102400</v>
      </c>
      <c r="AA43" s="140">
        <f t="shared" si="11"/>
        <v>2560365</v>
      </c>
      <c r="AB43" s="140">
        <f t="shared" si="12"/>
        <v>0</v>
      </c>
      <c r="AC43" s="140">
        <f t="shared" si="13"/>
        <v>905422</v>
      </c>
      <c r="AD43" s="140">
        <f t="shared" si="14"/>
        <v>11129344</v>
      </c>
      <c r="AE43" s="140">
        <f t="shared" si="15"/>
        <v>185844</v>
      </c>
      <c r="AF43" s="140">
        <f t="shared" si="16"/>
        <v>183276</v>
      </c>
      <c r="AG43" s="140">
        <v>0</v>
      </c>
      <c r="AH43" s="140">
        <v>157543</v>
      </c>
      <c r="AI43" s="140">
        <v>10526</v>
      </c>
      <c r="AJ43" s="140">
        <v>15207</v>
      </c>
      <c r="AK43" s="140">
        <v>2568</v>
      </c>
      <c r="AL43" s="140">
        <v>53682</v>
      </c>
      <c r="AM43" s="140">
        <f t="shared" si="17"/>
        <v>8803232</v>
      </c>
      <c r="AN43" s="140">
        <f t="shared" si="18"/>
        <v>3419316</v>
      </c>
      <c r="AO43" s="140">
        <v>973061</v>
      </c>
      <c r="AP43" s="140">
        <v>2192872</v>
      </c>
      <c r="AQ43" s="140">
        <v>194040</v>
      </c>
      <c r="AR43" s="140">
        <v>59343</v>
      </c>
      <c r="AS43" s="140">
        <f t="shared" si="19"/>
        <v>855987</v>
      </c>
      <c r="AT43" s="140">
        <v>336773</v>
      </c>
      <c r="AU43" s="140">
        <v>427318</v>
      </c>
      <c r="AV43" s="140">
        <v>91896</v>
      </c>
      <c r="AW43" s="140">
        <v>39608</v>
      </c>
      <c r="AX43" s="140">
        <f t="shared" si="20"/>
        <v>4488321</v>
      </c>
      <c r="AY43" s="140">
        <v>2113173</v>
      </c>
      <c r="AZ43" s="140">
        <v>1580666</v>
      </c>
      <c r="BA43" s="140">
        <v>504732</v>
      </c>
      <c r="BB43" s="140">
        <v>289750</v>
      </c>
      <c r="BC43" s="140">
        <v>2299321</v>
      </c>
      <c r="BD43" s="140">
        <v>0</v>
      </c>
      <c r="BE43" s="140">
        <v>230655</v>
      </c>
      <c r="BF43" s="140">
        <f t="shared" si="21"/>
        <v>9219731</v>
      </c>
      <c r="BG43" s="140">
        <f t="shared" si="22"/>
        <v>181459</v>
      </c>
      <c r="BH43" s="140">
        <f t="shared" si="23"/>
        <v>181459</v>
      </c>
      <c r="BI43" s="140">
        <v>3344</v>
      </c>
      <c r="BJ43" s="140">
        <v>154964</v>
      </c>
      <c r="BK43" s="140">
        <v>23151</v>
      </c>
      <c r="BL43" s="140">
        <v>0</v>
      </c>
      <c r="BM43" s="140">
        <v>0</v>
      </c>
      <c r="BN43" s="140">
        <v>110917</v>
      </c>
      <c r="BO43" s="140">
        <f t="shared" si="24"/>
        <v>1907589</v>
      </c>
      <c r="BP43" s="140">
        <f t="shared" si="25"/>
        <v>750221</v>
      </c>
      <c r="BQ43" s="140">
        <v>253982</v>
      </c>
      <c r="BR43" s="140">
        <v>429775</v>
      </c>
      <c r="BS43" s="140">
        <v>38376</v>
      </c>
      <c r="BT43" s="140">
        <v>28088</v>
      </c>
      <c r="BU43" s="140">
        <f t="shared" si="26"/>
        <v>555915</v>
      </c>
      <c r="BV43" s="140">
        <v>165092</v>
      </c>
      <c r="BW43" s="140">
        <v>169991</v>
      </c>
      <c r="BX43" s="140">
        <v>220832</v>
      </c>
      <c r="BY43" s="140">
        <v>0</v>
      </c>
      <c r="BZ43" s="140">
        <f t="shared" si="27"/>
        <v>601453</v>
      </c>
      <c r="CA43" s="140">
        <v>274807</v>
      </c>
      <c r="CB43" s="140">
        <v>219845</v>
      </c>
      <c r="CC43" s="140">
        <v>84703</v>
      </c>
      <c r="CD43" s="140">
        <v>22098</v>
      </c>
      <c r="CE43" s="140">
        <v>827638</v>
      </c>
      <c r="CF43" s="140">
        <v>0</v>
      </c>
      <c r="CG43" s="140">
        <v>112624</v>
      </c>
      <c r="CH43" s="140">
        <f t="shared" si="28"/>
        <v>2201672</v>
      </c>
      <c r="CI43" s="140">
        <f t="shared" si="29"/>
        <v>367303</v>
      </c>
      <c r="CJ43" s="140">
        <f t="shared" si="30"/>
        <v>364735</v>
      </c>
      <c r="CK43" s="140">
        <f t="shared" si="31"/>
        <v>3344</v>
      </c>
      <c r="CL43" s="140">
        <f t="shared" si="32"/>
        <v>312507</v>
      </c>
      <c r="CM43" s="140">
        <f t="shared" si="33"/>
        <v>33677</v>
      </c>
      <c r="CN43" s="140">
        <f t="shared" si="34"/>
        <v>15207</v>
      </c>
      <c r="CO43" s="140">
        <f t="shared" si="35"/>
        <v>2568</v>
      </c>
      <c r="CP43" s="140">
        <f t="shared" si="36"/>
        <v>164599</v>
      </c>
      <c r="CQ43" s="140">
        <f t="shared" si="37"/>
        <v>10710821</v>
      </c>
      <c r="CR43" s="140">
        <f t="shared" si="38"/>
        <v>4169537</v>
      </c>
      <c r="CS43" s="140">
        <f t="shared" si="39"/>
        <v>1227043</v>
      </c>
      <c r="CT43" s="140">
        <f t="shared" si="40"/>
        <v>2622647</v>
      </c>
      <c r="CU43" s="140">
        <f t="shared" si="41"/>
        <v>232416</v>
      </c>
      <c r="CV43" s="140">
        <f t="shared" si="42"/>
        <v>87431</v>
      </c>
      <c r="CW43" s="140">
        <f t="shared" si="43"/>
        <v>1411902</v>
      </c>
      <c r="CX43" s="140">
        <f t="shared" si="44"/>
        <v>501865</v>
      </c>
      <c r="CY43" s="140">
        <f t="shared" si="45"/>
        <v>597309</v>
      </c>
      <c r="CZ43" s="140">
        <f t="shared" si="46"/>
        <v>312728</v>
      </c>
      <c r="DA43" s="140">
        <f t="shared" si="47"/>
        <v>39608</v>
      </c>
      <c r="DB43" s="140">
        <f t="shared" si="48"/>
        <v>5089774</v>
      </c>
      <c r="DC43" s="140">
        <f t="shared" si="49"/>
        <v>2387980</v>
      </c>
      <c r="DD43" s="140">
        <f t="shared" si="50"/>
        <v>1800511</v>
      </c>
      <c r="DE43" s="140">
        <f t="shared" si="51"/>
        <v>589435</v>
      </c>
      <c r="DF43" s="140">
        <f t="shared" si="52"/>
        <v>311848</v>
      </c>
      <c r="DG43" s="140">
        <f t="shared" si="53"/>
        <v>3126959</v>
      </c>
      <c r="DH43" s="140">
        <f t="shared" si="54"/>
        <v>0</v>
      </c>
      <c r="DI43" s="140">
        <f t="shared" si="55"/>
        <v>343279</v>
      </c>
      <c r="DJ43" s="140">
        <f t="shared" si="56"/>
        <v>11421403</v>
      </c>
    </row>
    <row r="44" spans="1:114" ht="12" customHeight="1">
      <c r="A44" s="139" t="s">
        <v>764</v>
      </c>
      <c r="B44" s="141" t="s">
        <v>765</v>
      </c>
      <c r="C44" s="139" t="s">
        <v>766</v>
      </c>
      <c r="D44" s="140">
        <f t="shared" si="2"/>
        <v>16489572</v>
      </c>
      <c r="E44" s="140">
        <f t="shared" si="3"/>
        <v>2866227</v>
      </c>
      <c r="F44" s="140">
        <v>195556</v>
      </c>
      <c r="G44" s="140">
        <v>0</v>
      </c>
      <c r="H44" s="140">
        <v>129000</v>
      </c>
      <c r="I44" s="140">
        <v>1905278</v>
      </c>
      <c r="J44" s="140">
        <v>0</v>
      </c>
      <c r="K44" s="140">
        <v>636393</v>
      </c>
      <c r="L44" s="140">
        <v>13623345</v>
      </c>
      <c r="M44" s="140">
        <f t="shared" si="4"/>
        <v>2960663</v>
      </c>
      <c r="N44" s="140">
        <f t="shared" si="5"/>
        <v>270034</v>
      </c>
      <c r="O44" s="140">
        <v>39979</v>
      </c>
      <c r="P44" s="140">
        <v>9362</v>
      </c>
      <c r="Q44" s="140">
        <v>9200</v>
      </c>
      <c r="R44" s="140">
        <v>195727</v>
      </c>
      <c r="S44" s="140">
        <v>0</v>
      </c>
      <c r="T44" s="140">
        <v>15766</v>
      </c>
      <c r="U44" s="140">
        <v>2690629</v>
      </c>
      <c r="V44" s="140">
        <f t="shared" si="6"/>
        <v>19450235</v>
      </c>
      <c r="W44" s="140">
        <f t="shared" si="7"/>
        <v>3136261</v>
      </c>
      <c r="X44" s="140">
        <f t="shared" si="8"/>
        <v>235535</v>
      </c>
      <c r="Y44" s="140">
        <f t="shared" si="9"/>
        <v>9362</v>
      </c>
      <c r="Z44" s="140">
        <f t="shared" si="10"/>
        <v>138200</v>
      </c>
      <c r="AA44" s="140">
        <f t="shared" si="11"/>
        <v>2101005</v>
      </c>
      <c r="AB44" s="140">
        <f t="shared" si="12"/>
        <v>0</v>
      </c>
      <c r="AC44" s="140">
        <f t="shared" si="13"/>
        <v>652159</v>
      </c>
      <c r="AD44" s="140">
        <f t="shared" si="14"/>
        <v>16313974</v>
      </c>
      <c r="AE44" s="140">
        <f t="shared" si="15"/>
        <v>1353434</v>
      </c>
      <c r="AF44" s="140">
        <f t="shared" si="16"/>
        <v>1310334</v>
      </c>
      <c r="AG44" s="140">
        <v>0</v>
      </c>
      <c r="AH44" s="140">
        <v>1218031</v>
      </c>
      <c r="AI44" s="140">
        <v>56769</v>
      </c>
      <c r="AJ44" s="140">
        <v>35534</v>
      </c>
      <c r="AK44" s="140">
        <v>43100</v>
      </c>
      <c r="AL44" s="140">
        <v>1149</v>
      </c>
      <c r="AM44" s="140">
        <f t="shared" si="17"/>
        <v>14424496</v>
      </c>
      <c r="AN44" s="140">
        <f t="shared" si="18"/>
        <v>3063394</v>
      </c>
      <c r="AO44" s="140">
        <v>1878740</v>
      </c>
      <c r="AP44" s="140">
        <v>991224</v>
      </c>
      <c r="AQ44" s="140">
        <v>157313</v>
      </c>
      <c r="AR44" s="140">
        <v>36117</v>
      </c>
      <c r="AS44" s="140">
        <f t="shared" si="19"/>
        <v>3093026</v>
      </c>
      <c r="AT44" s="140">
        <v>214169</v>
      </c>
      <c r="AU44" s="140">
        <v>2643826</v>
      </c>
      <c r="AV44" s="140">
        <v>235031</v>
      </c>
      <c r="AW44" s="140">
        <v>29667</v>
      </c>
      <c r="AX44" s="140">
        <f t="shared" si="20"/>
        <v>8214065</v>
      </c>
      <c r="AY44" s="140">
        <v>3479706</v>
      </c>
      <c r="AZ44" s="140">
        <v>3990478</v>
      </c>
      <c r="BA44" s="140">
        <v>616592</v>
      </c>
      <c r="BB44" s="140">
        <v>127289</v>
      </c>
      <c r="BC44" s="140">
        <v>491457</v>
      </c>
      <c r="BD44" s="140">
        <v>24344</v>
      </c>
      <c r="BE44" s="140">
        <v>219036</v>
      </c>
      <c r="BF44" s="140">
        <f t="shared" si="21"/>
        <v>15996966</v>
      </c>
      <c r="BG44" s="140">
        <f t="shared" si="22"/>
        <v>12031</v>
      </c>
      <c r="BH44" s="140">
        <f t="shared" si="23"/>
        <v>5573</v>
      </c>
      <c r="BI44" s="140">
        <v>0</v>
      </c>
      <c r="BJ44" s="140">
        <v>0</v>
      </c>
      <c r="BK44" s="140">
        <v>5092</v>
      </c>
      <c r="BL44" s="140">
        <v>481</v>
      </c>
      <c r="BM44" s="140">
        <v>6458</v>
      </c>
      <c r="BN44" s="140">
        <v>77446</v>
      </c>
      <c r="BO44" s="140">
        <f t="shared" si="24"/>
        <v>1672371</v>
      </c>
      <c r="BP44" s="140">
        <f t="shared" si="25"/>
        <v>361724</v>
      </c>
      <c r="BQ44" s="140">
        <v>318856</v>
      </c>
      <c r="BR44" s="140">
        <v>0</v>
      </c>
      <c r="BS44" s="140">
        <v>42868</v>
      </c>
      <c r="BT44" s="140">
        <v>0</v>
      </c>
      <c r="BU44" s="140">
        <f t="shared" si="26"/>
        <v>804382</v>
      </c>
      <c r="BV44" s="140">
        <v>62363</v>
      </c>
      <c r="BW44" s="140">
        <v>742019</v>
      </c>
      <c r="BX44" s="140">
        <v>0</v>
      </c>
      <c r="BY44" s="140">
        <v>1691</v>
      </c>
      <c r="BZ44" s="140">
        <f t="shared" si="27"/>
        <v>498220</v>
      </c>
      <c r="CA44" s="140">
        <v>198527</v>
      </c>
      <c r="CB44" s="140">
        <v>255611</v>
      </c>
      <c r="CC44" s="140">
        <v>23493</v>
      </c>
      <c r="CD44" s="140">
        <v>20589</v>
      </c>
      <c r="CE44" s="140">
        <v>1126258</v>
      </c>
      <c r="CF44" s="140">
        <v>6354</v>
      </c>
      <c r="CG44" s="140">
        <v>72557</v>
      </c>
      <c r="CH44" s="140">
        <f t="shared" si="28"/>
        <v>1756959</v>
      </c>
      <c r="CI44" s="140">
        <f t="shared" si="29"/>
        <v>1365465</v>
      </c>
      <c r="CJ44" s="140">
        <f t="shared" si="30"/>
        <v>1315907</v>
      </c>
      <c r="CK44" s="140">
        <f t="shared" si="31"/>
        <v>0</v>
      </c>
      <c r="CL44" s="140">
        <f t="shared" si="32"/>
        <v>1218031</v>
      </c>
      <c r="CM44" s="140">
        <f t="shared" si="33"/>
        <v>61861</v>
      </c>
      <c r="CN44" s="140">
        <f t="shared" si="34"/>
        <v>36015</v>
      </c>
      <c r="CO44" s="140">
        <f t="shared" si="35"/>
        <v>49558</v>
      </c>
      <c r="CP44" s="140">
        <f t="shared" si="36"/>
        <v>78595</v>
      </c>
      <c r="CQ44" s="140">
        <f t="shared" si="37"/>
        <v>16096867</v>
      </c>
      <c r="CR44" s="140">
        <f t="shared" si="38"/>
        <v>3425118</v>
      </c>
      <c r="CS44" s="140">
        <f t="shared" si="39"/>
        <v>2197596</v>
      </c>
      <c r="CT44" s="140">
        <f t="shared" si="40"/>
        <v>991224</v>
      </c>
      <c r="CU44" s="140">
        <f t="shared" si="41"/>
        <v>200181</v>
      </c>
      <c r="CV44" s="140">
        <f t="shared" si="42"/>
        <v>36117</v>
      </c>
      <c r="CW44" s="140">
        <f t="shared" si="43"/>
        <v>3897408</v>
      </c>
      <c r="CX44" s="140">
        <f t="shared" si="44"/>
        <v>276532</v>
      </c>
      <c r="CY44" s="140">
        <f t="shared" si="45"/>
        <v>3385845</v>
      </c>
      <c r="CZ44" s="140">
        <f t="shared" si="46"/>
        <v>235031</v>
      </c>
      <c r="DA44" s="140">
        <f t="shared" si="47"/>
        <v>31358</v>
      </c>
      <c r="DB44" s="140">
        <f t="shared" si="48"/>
        <v>8712285</v>
      </c>
      <c r="DC44" s="140">
        <f t="shared" si="49"/>
        <v>3678233</v>
      </c>
      <c r="DD44" s="140">
        <f t="shared" si="50"/>
        <v>4246089</v>
      </c>
      <c r="DE44" s="140">
        <f t="shared" si="51"/>
        <v>640085</v>
      </c>
      <c r="DF44" s="140">
        <f t="shared" si="52"/>
        <v>147878</v>
      </c>
      <c r="DG44" s="140">
        <f t="shared" si="53"/>
        <v>1617715</v>
      </c>
      <c r="DH44" s="140">
        <f t="shared" si="54"/>
        <v>30698</v>
      </c>
      <c r="DI44" s="140">
        <f t="shared" si="55"/>
        <v>291593</v>
      </c>
      <c r="DJ44" s="140">
        <f t="shared" si="56"/>
        <v>17753925</v>
      </c>
    </row>
    <row r="45" spans="1:114" ht="12" customHeight="1">
      <c r="A45" s="139" t="s">
        <v>772</v>
      </c>
      <c r="B45" s="141" t="s">
        <v>774</v>
      </c>
      <c r="C45" s="139" t="s">
        <v>775</v>
      </c>
      <c r="D45" s="140">
        <f t="shared" si="2"/>
        <v>8232121</v>
      </c>
      <c r="E45" s="140">
        <f t="shared" si="3"/>
        <v>1675099</v>
      </c>
      <c r="F45" s="140">
        <v>28371</v>
      </c>
      <c r="G45" s="140">
        <v>0</v>
      </c>
      <c r="H45" s="140">
        <v>93400</v>
      </c>
      <c r="I45" s="140">
        <v>1228051</v>
      </c>
      <c r="J45" s="140">
        <v>0</v>
      </c>
      <c r="K45" s="140">
        <v>325277</v>
      </c>
      <c r="L45" s="140">
        <v>6557022</v>
      </c>
      <c r="M45" s="140">
        <f t="shared" si="4"/>
        <v>1959254</v>
      </c>
      <c r="N45" s="140">
        <f t="shared" si="5"/>
        <v>143904</v>
      </c>
      <c r="O45" s="140">
        <v>7515</v>
      </c>
      <c r="P45" s="140">
        <v>7377</v>
      </c>
      <c r="Q45" s="140">
        <v>22400</v>
      </c>
      <c r="R45" s="140">
        <v>106476</v>
      </c>
      <c r="S45" s="140">
        <v>0</v>
      </c>
      <c r="T45" s="140">
        <v>136</v>
      </c>
      <c r="U45" s="140">
        <v>1815350</v>
      </c>
      <c r="V45" s="140">
        <f t="shared" si="6"/>
        <v>10191375</v>
      </c>
      <c r="W45" s="140">
        <f t="shared" si="7"/>
        <v>1819003</v>
      </c>
      <c r="X45" s="140">
        <f t="shared" si="8"/>
        <v>35886</v>
      </c>
      <c r="Y45" s="140">
        <f t="shared" si="9"/>
        <v>7377</v>
      </c>
      <c r="Z45" s="140">
        <f t="shared" si="10"/>
        <v>115800</v>
      </c>
      <c r="AA45" s="140">
        <f t="shared" si="11"/>
        <v>1334527</v>
      </c>
      <c r="AB45" s="140">
        <f t="shared" si="12"/>
        <v>0</v>
      </c>
      <c r="AC45" s="140">
        <f t="shared" si="13"/>
        <v>325413</v>
      </c>
      <c r="AD45" s="140">
        <f t="shared" si="14"/>
        <v>8372372</v>
      </c>
      <c r="AE45" s="140">
        <f t="shared" si="15"/>
        <v>312630</v>
      </c>
      <c r="AF45" s="140">
        <f t="shared" si="16"/>
        <v>311926</v>
      </c>
      <c r="AG45" s="140">
        <v>0</v>
      </c>
      <c r="AH45" s="140">
        <v>304641</v>
      </c>
      <c r="AI45" s="140">
        <v>2289</v>
      </c>
      <c r="AJ45" s="140">
        <v>4996</v>
      </c>
      <c r="AK45" s="140">
        <v>704</v>
      </c>
      <c r="AL45" s="140">
        <v>29227</v>
      </c>
      <c r="AM45" s="140">
        <f t="shared" si="17"/>
        <v>5132771</v>
      </c>
      <c r="AN45" s="140">
        <f t="shared" si="18"/>
        <v>2158737</v>
      </c>
      <c r="AO45" s="140">
        <v>708998</v>
      </c>
      <c r="AP45" s="140">
        <v>1077945</v>
      </c>
      <c r="AQ45" s="140">
        <v>324965</v>
      </c>
      <c r="AR45" s="140">
        <v>46829</v>
      </c>
      <c r="AS45" s="140">
        <f t="shared" si="19"/>
        <v>866439</v>
      </c>
      <c r="AT45" s="140">
        <v>260118</v>
      </c>
      <c r="AU45" s="140">
        <v>509092</v>
      </c>
      <c r="AV45" s="140">
        <v>97229</v>
      </c>
      <c r="AW45" s="140">
        <v>1049</v>
      </c>
      <c r="AX45" s="140">
        <f t="shared" si="20"/>
        <v>2105790</v>
      </c>
      <c r="AY45" s="140">
        <v>1242329</v>
      </c>
      <c r="AZ45" s="140">
        <v>663411</v>
      </c>
      <c r="BA45" s="140">
        <v>152445</v>
      </c>
      <c r="BB45" s="140">
        <v>47605</v>
      </c>
      <c r="BC45" s="140">
        <v>2295975</v>
      </c>
      <c r="BD45" s="140">
        <v>756</v>
      </c>
      <c r="BE45" s="140">
        <v>461397</v>
      </c>
      <c r="BF45" s="140">
        <f t="shared" si="21"/>
        <v>5906798</v>
      </c>
      <c r="BG45" s="140">
        <f t="shared" si="22"/>
        <v>32514</v>
      </c>
      <c r="BH45" s="140">
        <f t="shared" si="23"/>
        <v>32514</v>
      </c>
      <c r="BI45" s="140">
        <v>0</v>
      </c>
      <c r="BJ45" s="140">
        <v>32514</v>
      </c>
      <c r="BK45" s="140">
        <v>0</v>
      </c>
      <c r="BL45" s="140">
        <v>0</v>
      </c>
      <c r="BM45" s="140">
        <v>0</v>
      </c>
      <c r="BN45" s="140">
        <v>48575</v>
      </c>
      <c r="BO45" s="140">
        <f t="shared" si="24"/>
        <v>1138655</v>
      </c>
      <c r="BP45" s="140">
        <f t="shared" si="25"/>
        <v>171705</v>
      </c>
      <c r="BQ45" s="140">
        <v>171705</v>
      </c>
      <c r="BR45" s="140">
        <v>0</v>
      </c>
      <c r="BS45" s="140">
        <v>0</v>
      </c>
      <c r="BT45" s="140">
        <v>0</v>
      </c>
      <c r="BU45" s="140">
        <f t="shared" si="26"/>
        <v>317162</v>
      </c>
      <c r="BV45" s="140">
        <v>349</v>
      </c>
      <c r="BW45" s="140">
        <v>316813</v>
      </c>
      <c r="BX45" s="140">
        <v>0</v>
      </c>
      <c r="BY45" s="140">
        <v>0</v>
      </c>
      <c r="BZ45" s="140">
        <f t="shared" si="27"/>
        <v>649787</v>
      </c>
      <c r="CA45" s="140">
        <v>16054</v>
      </c>
      <c r="CB45" s="140">
        <v>448698</v>
      </c>
      <c r="CC45" s="140">
        <v>125479</v>
      </c>
      <c r="CD45" s="140">
        <v>59556</v>
      </c>
      <c r="CE45" s="140">
        <v>676007</v>
      </c>
      <c r="CF45" s="140">
        <v>1</v>
      </c>
      <c r="CG45" s="140">
        <v>63503</v>
      </c>
      <c r="CH45" s="140">
        <f t="shared" si="28"/>
        <v>1234672</v>
      </c>
      <c r="CI45" s="140">
        <f t="shared" si="29"/>
        <v>345144</v>
      </c>
      <c r="CJ45" s="140">
        <f t="shared" si="30"/>
        <v>344440</v>
      </c>
      <c r="CK45" s="140">
        <f t="shared" si="31"/>
        <v>0</v>
      </c>
      <c r="CL45" s="140">
        <f t="shared" si="32"/>
        <v>337155</v>
      </c>
      <c r="CM45" s="140">
        <f t="shared" si="33"/>
        <v>2289</v>
      </c>
      <c r="CN45" s="140">
        <f t="shared" si="34"/>
        <v>4996</v>
      </c>
      <c r="CO45" s="140">
        <f t="shared" si="35"/>
        <v>704</v>
      </c>
      <c r="CP45" s="140">
        <f t="shared" si="36"/>
        <v>77802</v>
      </c>
      <c r="CQ45" s="140">
        <f t="shared" si="37"/>
        <v>6271426</v>
      </c>
      <c r="CR45" s="140">
        <f t="shared" si="38"/>
        <v>2330442</v>
      </c>
      <c r="CS45" s="140">
        <f t="shared" si="39"/>
        <v>880703</v>
      </c>
      <c r="CT45" s="140">
        <f t="shared" si="40"/>
        <v>1077945</v>
      </c>
      <c r="CU45" s="140">
        <f t="shared" si="41"/>
        <v>324965</v>
      </c>
      <c r="CV45" s="140">
        <f t="shared" si="42"/>
        <v>46829</v>
      </c>
      <c r="CW45" s="140">
        <f t="shared" si="43"/>
        <v>1183601</v>
      </c>
      <c r="CX45" s="140">
        <f t="shared" si="44"/>
        <v>260467</v>
      </c>
      <c r="CY45" s="140">
        <f t="shared" si="45"/>
        <v>825905</v>
      </c>
      <c r="CZ45" s="140">
        <f t="shared" si="46"/>
        <v>97229</v>
      </c>
      <c r="DA45" s="140">
        <f t="shared" si="47"/>
        <v>1049</v>
      </c>
      <c r="DB45" s="140">
        <f t="shared" si="48"/>
        <v>2755577</v>
      </c>
      <c r="DC45" s="140">
        <f t="shared" si="49"/>
        <v>1258383</v>
      </c>
      <c r="DD45" s="140">
        <f t="shared" si="50"/>
        <v>1112109</v>
      </c>
      <c r="DE45" s="140">
        <f t="shared" si="51"/>
        <v>277924</v>
      </c>
      <c r="DF45" s="140">
        <f t="shared" si="52"/>
        <v>107161</v>
      </c>
      <c r="DG45" s="140">
        <f t="shared" si="53"/>
        <v>2971982</v>
      </c>
      <c r="DH45" s="140">
        <f t="shared" si="54"/>
        <v>757</v>
      </c>
      <c r="DI45" s="140">
        <f t="shared" si="55"/>
        <v>524900</v>
      </c>
      <c r="DJ45" s="140">
        <f t="shared" si="56"/>
        <v>7141470</v>
      </c>
    </row>
    <row r="46" spans="1:114" ht="12" customHeight="1">
      <c r="A46" s="139" t="s">
        <v>785</v>
      </c>
      <c r="B46" s="141" t="s">
        <v>786</v>
      </c>
      <c r="C46" s="139" t="s">
        <v>787</v>
      </c>
      <c r="D46" s="140">
        <f t="shared" si="2"/>
        <v>72691208</v>
      </c>
      <c r="E46" s="140">
        <f t="shared" si="3"/>
        <v>23445274</v>
      </c>
      <c r="F46" s="140">
        <v>265044</v>
      </c>
      <c r="G46" s="140">
        <v>22264</v>
      </c>
      <c r="H46" s="140">
        <v>1836400</v>
      </c>
      <c r="I46" s="140">
        <v>14446029</v>
      </c>
      <c r="J46" s="140">
        <v>0</v>
      </c>
      <c r="K46" s="140">
        <v>6875537</v>
      </c>
      <c r="L46" s="140">
        <v>49245934</v>
      </c>
      <c r="M46" s="140">
        <f t="shared" si="4"/>
        <v>10266909</v>
      </c>
      <c r="N46" s="140">
        <f t="shared" si="5"/>
        <v>2217334</v>
      </c>
      <c r="O46" s="140">
        <v>31956</v>
      </c>
      <c r="P46" s="140">
        <v>24862</v>
      </c>
      <c r="Q46" s="140">
        <v>0</v>
      </c>
      <c r="R46" s="140">
        <v>1813971</v>
      </c>
      <c r="S46" s="140">
        <v>0</v>
      </c>
      <c r="T46" s="140">
        <v>346545</v>
      </c>
      <c r="U46" s="140">
        <v>8049575</v>
      </c>
      <c r="V46" s="140">
        <f t="shared" si="6"/>
        <v>82958117</v>
      </c>
      <c r="W46" s="140">
        <f t="shared" si="7"/>
        <v>25662608</v>
      </c>
      <c r="X46" s="140">
        <f t="shared" si="8"/>
        <v>297000</v>
      </c>
      <c r="Y46" s="140">
        <f t="shared" si="9"/>
        <v>47126</v>
      </c>
      <c r="Z46" s="140">
        <f t="shared" si="10"/>
        <v>1836400</v>
      </c>
      <c r="AA46" s="140">
        <f t="shared" si="11"/>
        <v>16260000</v>
      </c>
      <c r="AB46" s="140">
        <f t="shared" si="12"/>
        <v>0</v>
      </c>
      <c r="AC46" s="140">
        <f t="shared" si="13"/>
        <v>7222082</v>
      </c>
      <c r="AD46" s="140">
        <f t="shared" si="14"/>
        <v>57295509</v>
      </c>
      <c r="AE46" s="140">
        <f t="shared" si="15"/>
        <v>2512637</v>
      </c>
      <c r="AF46" s="140">
        <f t="shared" si="16"/>
        <v>2493007</v>
      </c>
      <c r="AG46" s="140">
        <v>2657</v>
      </c>
      <c r="AH46" s="140">
        <v>1816358</v>
      </c>
      <c r="AI46" s="140">
        <v>670503</v>
      </c>
      <c r="AJ46" s="140">
        <v>3489</v>
      </c>
      <c r="AK46" s="140">
        <v>19630</v>
      </c>
      <c r="AL46" s="140">
        <v>907220</v>
      </c>
      <c r="AM46" s="140">
        <f t="shared" si="17"/>
        <v>52105202</v>
      </c>
      <c r="AN46" s="140">
        <f t="shared" si="18"/>
        <v>10348741</v>
      </c>
      <c r="AO46" s="140">
        <v>4471727</v>
      </c>
      <c r="AP46" s="140">
        <v>4732948</v>
      </c>
      <c r="AQ46" s="140">
        <v>993961</v>
      </c>
      <c r="AR46" s="140">
        <v>150105</v>
      </c>
      <c r="AS46" s="140">
        <f t="shared" si="19"/>
        <v>8294736</v>
      </c>
      <c r="AT46" s="140">
        <v>2581884</v>
      </c>
      <c r="AU46" s="140">
        <v>5069848</v>
      </c>
      <c r="AV46" s="140">
        <v>643004</v>
      </c>
      <c r="AW46" s="140">
        <v>71793</v>
      </c>
      <c r="AX46" s="140">
        <f t="shared" si="20"/>
        <v>33385075</v>
      </c>
      <c r="AY46" s="140">
        <v>22643230</v>
      </c>
      <c r="AZ46" s="140">
        <v>8365736</v>
      </c>
      <c r="BA46" s="140">
        <v>1194627</v>
      </c>
      <c r="BB46" s="140">
        <v>1181482</v>
      </c>
      <c r="BC46" s="140">
        <v>13555064</v>
      </c>
      <c r="BD46" s="140">
        <v>4857</v>
      </c>
      <c r="BE46" s="140">
        <v>3890907</v>
      </c>
      <c r="BF46" s="140">
        <f t="shared" si="21"/>
        <v>58508746</v>
      </c>
      <c r="BG46" s="140">
        <f t="shared" si="22"/>
        <v>100110</v>
      </c>
      <c r="BH46" s="140">
        <f t="shared" si="23"/>
        <v>100110</v>
      </c>
      <c r="BI46" s="140">
        <v>0</v>
      </c>
      <c r="BJ46" s="140">
        <v>94489</v>
      </c>
      <c r="BK46" s="140">
        <v>1478</v>
      </c>
      <c r="BL46" s="140">
        <v>4143</v>
      </c>
      <c r="BM46" s="140">
        <v>0</v>
      </c>
      <c r="BN46" s="140">
        <v>38381</v>
      </c>
      <c r="BO46" s="140">
        <f t="shared" si="24"/>
        <v>7001007</v>
      </c>
      <c r="BP46" s="140">
        <f t="shared" si="25"/>
        <v>1553934</v>
      </c>
      <c r="BQ46" s="140">
        <v>778339</v>
      </c>
      <c r="BR46" s="140">
        <v>428259</v>
      </c>
      <c r="BS46" s="140">
        <v>347336</v>
      </c>
      <c r="BT46" s="140">
        <v>0</v>
      </c>
      <c r="BU46" s="140">
        <f t="shared" si="26"/>
        <v>1880271</v>
      </c>
      <c r="BV46" s="140">
        <v>107657</v>
      </c>
      <c r="BW46" s="140">
        <v>1772614</v>
      </c>
      <c r="BX46" s="140">
        <v>0</v>
      </c>
      <c r="BY46" s="140">
        <v>13035</v>
      </c>
      <c r="BZ46" s="140">
        <f t="shared" si="27"/>
        <v>3552433</v>
      </c>
      <c r="CA46" s="140">
        <v>1973453</v>
      </c>
      <c r="CB46" s="140">
        <v>1279836</v>
      </c>
      <c r="CC46" s="140">
        <v>181590</v>
      </c>
      <c r="CD46" s="140">
        <v>117554</v>
      </c>
      <c r="CE46" s="140">
        <v>2808144</v>
      </c>
      <c r="CF46" s="140">
        <v>1334</v>
      </c>
      <c r="CG46" s="140">
        <v>355382</v>
      </c>
      <c r="CH46" s="140">
        <f t="shared" si="28"/>
        <v>7456499</v>
      </c>
      <c r="CI46" s="140">
        <f t="shared" si="29"/>
        <v>2612747</v>
      </c>
      <c r="CJ46" s="140">
        <f t="shared" si="30"/>
        <v>2593117</v>
      </c>
      <c r="CK46" s="140">
        <f t="shared" si="31"/>
        <v>2657</v>
      </c>
      <c r="CL46" s="140">
        <f t="shared" si="32"/>
        <v>1910847</v>
      </c>
      <c r="CM46" s="140">
        <f t="shared" si="33"/>
        <v>671981</v>
      </c>
      <c r="CN46" s="140">
        <f t="shared" si="34"/>
        <v>7632</v>
      </c>
      <c r="CO46" s="140">
        <f t="shared" si="35"/>
        <v>19630</v>
      </c>
      <c r="CP46" s="140">
        <f t="shared" si="36"/>
        <v>945601</v>
      </c>
      <c r="CQ46" s="140">
        <f t="shared" si="37"/>
        <v>59106209</v>
      </c>
      <c r="CR46" s="140">
        <f t="shared" si="38"/>
        <v>11902675</v>
      </c>
      <c r="CS46" s="140">
        <f t="shared" si="39"/>
        <v>5250066</v>
      </c>
      <c r="CT46" s="140">
        <f t="shared" si="40"/>
        <v>5161207</v>
      </c>
      <c r="CU46" s="140">
        <f t="shared" si="41"/>
        <v>1341297</v>
      </c>
      <c r="CV46" s="140">
        <f t="shared" si="42"/>
        <v>150105</v>
      </c>
      <c r="CW46" s="140">
        <f t="shared" si="43"/>
        <v>10175007</v>
      </c>
      <c r="CX46" s="140">
        <f t="shared" si="44"/>
        <v>2689541</v>
      </c>
      <c r="CY46" s="140">
        <f t="shared" si="45"/>
        <v>6842462</v>
      </c>
      <c r="CZ46" s="140">
        <f t="shared" si="46"/>
        <v>643004</v>
      </c>
      <c r="DA46" s="140">
        <f t="shared" si="47"/>
        <v>84828</v>
      </c>
      <c r="DB46" s="140">
        <f t="shared" si="48"/>
        <v>36937508</v>
      </c>
      <c r="DC46" s="140">
        <f t="shared" si="49"/>
        <v>24616683</v>
      </c>
      <c r="DD46" s="140">
        <f t="shared" si="50"/>
        <v>9645572</v>
      </c>
      <c r="DE46" s="140">
        <f t="shared" si="51"/>
        <v>1376217</v>
      </c>
      <c r="DF46" s="140">
        <f t="shared" si="52"/>
        <v>1299036</v>
      </c>
      <c r="DG46" s="140">
        <f t="shared" si="53"/>
        <v>16363208</v>
      </c>
      <c r="DH46" s="140">
        <f t="shared" si="54"/>
        <v>6191</v>
      </c>
      <c r="DI46" s="140">
        <f t="shared" si="55"/>
        <v>4246289</v>
      </c>
      <c r="DJ46" s="140">
        <f t="shared" si="56"/>
        <v>65965245</v>
      </c>
    </row>
    <row r="47" spans="1:114" ht="12" customHeight="1">
      <c r="A47" s="139" t="s">
        <v>795</v>
      </c>
      <c r="B47" s="141" t="s">
        <v>796</v>
      </c>
      <c r="C47" s="139" t="s">
        <v>797</v>
      </c>
      <c r="D47" s="140">
        <f t="shared" si="2"/>
        <v>9675823</v>
      </c>
      <c r="E47" s="140">
        <f t="shared" si="3"/>
        <v>2115025</v>
      </c>
      <c r="F47" s="140">
        <v>0</v>
      </c>
      <c r="G47" s="140">
        <v>161239</v>
      </c>
      <c r="H47" s="140">
        <v>102000</v>
      </c>
      <c r="I47" s="140">
        <v>1527502</v>
      </c>
      <c r="J47" s="140">
        <v>0</v>
      </c>
      <c r="K47" s="140">
        <v>324284</v>
      </c>
      <c r="L47" s="140">
        <v>7560798</v>
      </c>
      <c r="M47" s="140">
        <f t="shared" si="4"/>
        <v>2631336</v>
      </c>
      <c r="N47" s="140">
        <f t="shared" si="5"/>
        <v>563455</v>
      </c>
      <c r="O47" s="140">
        <v>0</v>
      </c>
      <c r="P47" s="140">
        <v>40000</v>
      </c>
      <c r="Q47" s="140">
        <v>59389</v>
      </c>
      <c r="R47" s="140">
        <v>40768</v>
      </c>
      <c r="S47" s="140">
        <v>0</v>
      </c>
      <c r="T47" s="140">
        <v>423298</v>
      </c>
      <c r="U47" s="140">
        <v>2067881</v>
      </c>
      <c r="V47" s="140">
        <f t="shared" si="6"/>
        <v>12307159</v>
      </c>
      <c r="W47" s="140">
        <f t="shared" si="7"/>
        <v>2678480</v>
      </c>
      <c r="X47" s="140">
        <f t="shared" si="8"/>
        <v>0</v>
      </c>
      <c r="Y47" s="140">
        <f t="shared" si="9"/>
        <v>201239</v>
      </c>
      <c r="Z47" s="140">
        <f t="shared" si="10"/>
        <v>161389</v>
      </c>
      <c r="AA47" s="140">
        <f t="shared" si="11"/>
        <v>1568270</v>
      </c>
      <c r="AB47" s="140">
        <f t="shared" si="12"/>
        <v>0</v>
      </c>
      <c r="AC47" s="140">
        <f t="shared" si="13"/>
        <v>747582</v>
      </c>
      <c r="AD47" s="140">
        <f t="shared" si="14"/>
        <v>9628679</v>
      </c>
      <c r="AE47" s="140">
        <f t="shared" si="15"/>
        <v>125513</v>
      </c>
      <c r="AF47" s="140">
        <f t="shared" si="16"/>
        <v>119364</v>
      </c>
      <c r="AG47" s="140">
        <v>0</v>
      </c>
      <c r="AH47" s="140">
        <v>119364</v>
      </c>
      <c r="AI47" s="140">
        <v>0</v>
      </c>
      <c r="AJ47" s="140">
        <v>0</v>
      </c>
      <c r="AK47" s="140">
        <v>6149</v>
      </c>
      <c r="AL47" s="140">
        <v>205470</v>
      </c>
      <c r="AM47" s="140">
        <f t="shared" si="17"/>
        <v>6169717</v>
      </c>
      <c r="AN47" s="140">
        <f t="shared" si="18"/>
        <v>1559835</v>
      </c>
      <c r="AO47" s="140">
        <v>707754</v>
      </c>
      <c r="AP47" s="140">
        <v>672420</v>
      </c>
      <c r="AQ47" s="140">
        <v>172027</v>
      </c>
      <c r="AR47" s="140">
        <v>7634</v>
      </c>
      <c r="AS47" s="140">
        <f t="shared" si="19"/>
        <v>1120138</v>
      </c>
      <c r="AT47" s="140">
        <v>50619</v>
      </c>
      <c r="AU47" s="140">
        <v>1035530</v>
      </c>
      <c r="AV47" s="140">
        <v>33989</v>
      </c>
      <c r="AW47" s="140">
        <v>1863</v>
      </c>
      <c r="AX47" s="140">
        <f t="shared" si="20"/>
        <v>3486022</v>
      </c>
      <c r="AY47" s="140">
        <v>1702563</v>
      </c>
      <c r="AZ47" s="140">
        <v>1655854</v>
      </c>
      <c r="BA47" s="140">
        <v>34768</v>
      </c>
      <c r="BB47" s="140">
        <v>92837</v>
      </c>
      <c r="BC47" s="140">
        <v>2619632</v>
      </c>
      <c r="BD47" s="140">
        <v>1859</v>
      </c>
      <c r="BE47" s="140">
        <v>555491</v>
      </c>
      <c r="BF47" s="140">
        <f t="shared" si="21"/>
        <v>6850721</v>
      </c>
      <c r="BG47" s="140">
        <f t="shared" si="22"/>
        <v>0</v>
      </c>
      <c r="BH47" s="140">
        <f t="shared" si="23"/>
        <v>0</v>
      </c>
      <c r="BI47" s="140">
        <v>0</v>
      </c>
      <c r="BJ47" s="140">
        <v>0</v>
      </c>
      <c r="BK47" s="140">
        <v>0</v>
      </c>
      <c r="BL47" s="140">
        <v>0</v>
      </c>
      <c r="BM47" s="140">
        <v>0</v>
      </c>
      <c r="BN47" s="140">
        <v>0</v>
      </c>
      <c r="BO47" s="140">
        <f t="shared" si="24"/>
        <v>1280540</v>
      </c>
      <c r="BP47" s="140">
        <f t="shared" si="25"/>
        <v>445813</v>
      </c>
      <c r="BQ47" s="140">
        <v>223110</v>
      </c>
      <c r="BR47" s="140">
        <v>306</v>
      </c>
      <c r="BS47" s="140">
        <v>222397</v>
      </c>
      <c r="BT47" s="140">
        <v>0</v>
      </c>
      <c r="BU47" s="140">
        <f t="shared" si="26"/>
        <v>446316</v>
      </c>
      <c r="BV47" s="140">
        <v>0</v>
      </c>
      <c r="BW47" s="140">
        <v>445605</v>
      </c>
      <c r="BX47" s="140">
        <v>711</v>
      </c>
      <c r="BY47" s="140">
        <v>0</v>
      </c>
      <c r="BZ47" s="140">
        <f t="shared" si="27"/>
        <v>388411</v>
      </c>
      <c r="CA47" s="140">
        <v>140471</v>
      </c>
      <c r="CB47" s="140">
        <v>233434</v>
      </c>
      <c r="CC47" s="140">
        <v>2835</v>
      </c>
      <c r="CD47" s="140">
        <v>11671</v>
      </c>
      <c r="CE47" s="140">
        <v>1230456</v>
      </c>
      <c r="CF47" s="140">
        <v>0</v>
      </c>
      <c r="CG47" s="140">
        <v>120340</v>
      </c>
      <c r="CH47" s="140">
        <f t="shared" si="28"/>
        <v>1400880</v>
      </c>
      <c r="CI47" s="140">
        <f t="shared" si="29"/>
        <v>125513</v>
      </c>
      <c r="CJ47" s="140">
        <f t="shared" si="30"/>
        <v>119364</v>
      </c>
      <c r="CK47" s="140">
        <f t="shared" si="31"/>
        <v>0</v>
      </c>
      <c r="CL47" s="140">
        <f t="shared" si="32"/>
        <v>119364</v>
      </c>
      <c r="CM47" s="140">
        <f t="shared" si="33"/>
        <v>0</v>
      </c>
      <c r="CN47" s="140">
        <f t="shared" si="34"/>
        <v>0</v>
      </c>
      <c r="CO47" s="140">
        <f t="shared" si="35"/>
        <v>6149</v>
      </c>
      <c r="CP47" s="140">
        <f t="shared" si="36"/>
        <v>205470</v>
      </c>
      <c r="CQ47" s="140">
        <f t="shared" si="37"/>
        <v>7450257</v>
      </c>
      <c r="CR47" s="140">
        <f t="shared" si="38"/>
        <v>2005648</v>
      </c>
      <c r="CS47" s="140">
        <f t="shared" si="39"/>
        <v>930864</v>
      </c>
      <c r="CT47" s="140">
        <f t="shared" si="40"/>
        <v>672726</v>
      </c>
      <c r="CU47" s="140">
        <f t="shared" si="41"/>
        <v>394424</v>
      </c>
      <c r="CV47" s="140">
        <f t="shared" si="42"/>
        <v>7634</v>
      </c>
      <c r="CW47" s="140">
        <f t="shared" si="43"/>
        <v>1566454</v>
      </c>
      <c r="CX47" s="140">
        <f t="shared" si="44"/>
        <v>50619</v>
      </c>
      <c r="CY47" s="140">
        <f t="shared" si="45"/>
        <v>1481135</v>
      </c>
      <c r="CZ47" s="140">
        <f t="shared" si="46"/>
        <v>34700</v>
      </c>
      <c r="DA47" s="140">
        <f t="shared" si="47"/>
        <v>1863</v>
      </c>
      <c r="DB47" s="140">
        <f t="shared" si="48"/>
        <v>3874433</v>
      </c>
      <c r="DC47" s="140">
        <f t="shared" si="49"/>
        <v>1843034</v>
      </c>
      <c r="DD47" s="140">
        <f t="shared" si="50"/>
        <v>1889288</v>
      </c>
      <c r="DE47" s="140">
        <f t="shared" si="51"/>
        <v>37603</v>
      </c>
      <c r="DF47" s="140">
        <f t="shared" si="52"/>
        <v>104508</v>
      </c>
      <c r="DG47" s="140">
        <f t="shared" si="53"/>
        <v>3850088</v>
      </c>
      <c r="DH47" s="140">
        <f t="shared" si="54"/>
        <v>1859</v>
      </c>
      <c r="DI47" s="140">
        <f t="shared" si="55"/>
        <v>675831</v>
      </c>
      <c r="DJ47" s="140">
        <f t="shared" si="56"/>
        <v>8251601</v>
      </c>
    </row>
    <row r="48" spans="1:114" ht="12" customHeight="1">
      <c r="A48" s="139" t="s">
        <v>802</v>
      </c>
      <c r="B48" s="141" t="s">
        <v>804</v>
      </c>
      <c r="C48" s="139" t="s">
        <v>805</v>
      </c>
      <c r="D48" s="140">
        <f t="shared" si="2"/>
        <v>23120376</v>
      </c>
      <c r="E48" s="140">
        <f t="shared" si="3"/>
        <v>5211462</v>
      </c>
      <c r="F48" s="140">
        <v>332134</v>
      </c>
      <c r="G48" s="140">
        <v>25247</v>
      </c>
      <c r="H48" s="140">
        <v>2574600</v>
      </c>
      <c r="I48" s="140">
        <v>1437039</v>
      </c>
      <c r="J48" s="140">
        <v>0</v>
      </c>
      <c r="K48" s="140">
        <v>842442</v>
      </c>
      <c r="L48" s="140">
        <v>17908914</v>
      </c>
      <c r="M48" s="140">
        <f t="shared" si="4"/>
        <v>7008231</v>
      </c>
      <c r="N48" s="140">
        <f t="shared" si="5"/>
        <v>2896877</v>
      </c>
      <c r="O48" s="140">
        <v>660560</v>
      </c>
      <c r="P48" s="140">
        <v>45208</v>
      </c>
      <c r="Q48" s="140">
        <v>666100</v>
      </c>
      <c r="R48" s="140">
        <v>358738</v>
      </c>
      <c r="S48" s="140">
        <v>0</v>
      </c>
      <c r="T48" s="140">
        <v>1166271</v>
      </c>
      <c r="U48" s="140">
        <v>4111354</v>
      </c>
      <c r="V48" s="140">
        <f t="shared" si="6"/>
        <v>30128607</v>
      </c>
      <c r="W48" s="140">
        <f t="shared" si="7"/>
        <v>8108339</v>
      </c>
      <c r="X48" s="140">
        <f t="shared" si="8"/>
        <v>992694</v>
      </c>
      <c r="Y48" s="140">
        <f t="shared" si="9"/>
        <v>70455</v>
      </c>
      <c r="Z48" s="140">
        <f t="shared" si="10"/>
        <v>3240700</v>
      </c>
      <c r="AA48" s="140">
        <f t="shared" si="11"/>
        <v>1795777</v>
      </c>
      <c r="AB48" s="140">
        <f t="shared" si="12"/>
        <v>0</v>
      </c>
      <c r="AC48" s="140">
        <f t="shared" si="13"/>
        <v>2008713</v>
      </c>
      <c r="AD48" s="140">
        <f t="shared" si="14"/>
        <v>22020268</v>
      </c>
      <c r="AE48" s="140">
        <f t="shared" si="15"/>
        <v>2444883</v>
      </c>
      <c r="AF48" s="140">
        <f t="shared" si="16"/>
        <v>2293385</v>
      </c>
      <c r="AG48" s="140">
        <v>15737</v>
      </c>
      <c r="AH48" s="140">
        <v>2159712</v>
      </c>
      <c r="AI48" s="140">
        <v>91983</v>
      </c>
      <c r="AJ48" s="140">
        <v>25953</v>
      </c>
      <c r="AK48" s="140">
        <v>151498</v>
      </c>
      <c r="AL48" s="140">
        <v>9583</v>
      </c>
      <c r="AM48" s="140">
        <f t="shared" si="17"/>
        <v>16419472</v>
      </c>
      <c r="AN48" s="140">
        <f t="shared" si="18"/>
        <v>5413616</v>
      </c>
      <c r="AO48" s="140">
        <v>1822385</v>
      </c>
      <c r="AP48" s="140">
        <v>2721803</v>
      </c>
      <c r="AQ48" s="140">
        <v>751622</v>
      </c>
      <c r="AR48" s="140">
        <v>117806</v>
      </c>
      <c r="AS48" s="140">
        <f t="shared" si="19"/>
        <v>4383238</v>
      </c>
      <c r="AT48" s="140">
        <v>434829</v>
      </c>
      <c r="AU48" s="140">
        <v>2231684</v>
      </c>
      <c r="AV48" s="140">
        <v>1716725</v>
      </c>
      <c r="AW48" s="140">
        <v>47293</v>
      </c>
      <c r="AX48" s="140">
        <f t="shared" si="20"/>
        <v>6558560</v>
      </c>
      <c r="AY48" s="140">
        <v>2715834</v>
      </c>
      <c r="AZ48" s="140">
        <v>2741047</v>
      </c>
      <c r="BA48" s="140">
        <v>228864</v>
      </c>
      <c r="BB48" s="140">
        <v>872815</v>
      </c>
      <c r="BC48" s="140">
        <v>3309476</v>
      </c>
      <c r="BD48" s="140">
        <v>16765</v>
      </c>
      <c r="BE48" s="140">
        <v>568068</v>
      </c>
      <c r="BF48" s="140">
        <f t="shared" si="21"/>
        <v>19432423</v>
      </c>
      <c r="BG48" s="140">
        <f t="shared" si="22"/>
        <v>1516127</v>
      </c>
      <c r="BH48" s="140">
        <f t="shared" si="23"/>
        <v>1475848</v>
      </c>
      <c r="BI48" s="140">
        <v>1312</v>
      </c>
      <c r="BJ48" s="140">
        <v>1474536</v>
      </c>
      <c r="BK48" s="140">
        <v>0</v>
      </c>
      <c r="BL48" s="140">
        <v>0</v>
      </c>
      <c r="BM48" s="140">
        <v>40279</v>
      </c>
      <c r="BN48" s="140">
        <v>0</v>
      </c>
      <c r="BO48" s="140">
        <f t="shared" si="24"/>
        <v>3452949</v>
      </c>
      <c r="BP48" s="140">
        <f t="shared" si="25"/>
        <v>789473</v>
      </c>
      <c r="BQ48" s="140">
        <v>361783</v>
      </c>
      <c r="BR48" s="140">
        <v>92529</v>
      </c>
      <c r="BS48" s="140">
        <v>315079</v>
      </c>
      <c r="BT48" s="140">
        <v>20082</v>
      </c>
      <c r="BU48" s="140">
        <f t="shared" si="26"/>
        <v>1486755</v>
      </c>
      <c r="BV48" s="140">
        <v>48855</v>
      </c>
      <c r="BW48" s="140">
        <v>1421582</v>
      </c>
      <c r="BX48" s="140">
        <v>16318</v>
      </c>
      <c r="BY48" s="140">
        <v>18275</v>
      </c>
      <c r="BZ48" s="140">
        <f t="shared" si="27"/>
        <v>1155955</v>
      </c>
      <c r="CA48" s="140">
        <v>127988</v>
      </c>
      <c r="CB48" s="140">
        <v>963023</v>
      </c>
      <c r="CC48" s="140">
        <v>55078</v>
      </c>
      <c r="CD48" s="140">
        <v>9866</v>
      </c>
      <c r="CE48" s="140">
        <v>854914</v>
      </c>
      <c r="CF48" s="140">
        <v>2491</v>
      </c>
      <c r="CG48" s="140">
        <v>1184241</v>
      </c>
      <c r="CH48" s="140">
        <f t="shared" si="28"/>
        <v>6153317</v>
      </c>
      <c r="CI48" s="140">
        <f t="shared" si="29"/>
        <v>3961010</v>
      </c>
      <c r="CJ48" s="140">
        <f t="shared" si="30"/>
        <v>3769233</v>
      </c>
      <c r="CK48" s="140">
        <f t="shared" si="31"/>
        <v>17049</v>
      </c>
      <c r="CL48" s="140">
        <f t="shared" si="32"/>
        <v>3634248</v>
      </c>
      <c r="CM48" s="140">
        <f t="shared" si="33"/>
        <v>91983</v>
      </c>
      <c r="CN48" s="140">
        <f t="shared" si="34"/>
        <v>25953</v>
      </c>
      <c r="CO48" s="140">
        <f t="shared" si="35"/>
        <v>191777</v>
      </c>
      <c r="CP48" s="140">
        <f t="shared" si="36"/>
        <v>9583</v>
      </c>
      <c r="CQ48" s="140">
        <f t="shared" si="37"/>
        <v>19872421</v>
      </c>
      <c r="CR48" s="140">
        <f t="shared" si="38"/>
        <v>6203089</v>
      </c>
      <c r="CS48" s="140">
        <f t="shared" si="39"/>
        <v>2184168</v>
      </c>
      <c r="CT48" s="140">
        <f t="shared" si="40"/>
        <v>2814332</v>
      </c>
      <c r="CU48" s="140">
        <f t="shared" si="41"/>
        <v>1066701</v>
      </c>
      <c r="CV48" s="140">
        <f t="shared" si="42"/>
        <v>137888</v>
      </c>
      <c r="CW48" s="140">
        <f t="shared" si="43"/>
        <v>5869993</v>
      </c>
      <c r="CX48" s="140">
        <f t="shared" si="44"/>
        <v>483684</v>
      </c>
      <c r="CY48" s="140">
        <f t="shared" si="45"/>
        <v>3653266</v>
      </c>
      <c r="CZ48" s="140">
        <f t="shared" si="46"/>
        <v>1733043</v>
      </c>
      <c r="DA48" s="140">
        <f t="shared" si="47"/>
        <v>65568</v>
      </c>
      <c r="DB48" s="140">
        <f t="shared" si="48"/>
        <v>7714515</v>
      </c>
      <c r="DC48" s="140">
        <f t="shared" si="49"/>
        <v>2843822</v>
      </c>
      <c r="DD48" s="140">
        <f t="shared" si="50"/>
        <v>3704070</v>
      </c>
      <c r="DE48" s="140">
        <f t="shared" si="51"/>
        <v>283942</v>
      </c>
      <c r="DF48" s="140">
        <f t="shared" si="52"/>
        <v>882681</v>
      </c>
      <c r="DG48" s="140">
        <f t="shared" si="53"/>
        <v>4164390</v>
      </c>
      <c r="DH48" s="140">
        <f t="shared" si="54"/>
        <v>19256</v>
      </c>
      <c r="DI48" s="140">
        <f t="shared" si="55"/>
        <v>1752309</v>
      </c>
      <c r="DJ48" s="140">
        <f t="shared" si="56"/>
        <v>25585740</v>
      </c>
    </row>
    <row r="49" spans="1:114" ht="12" customHeight="1">
      <c r="A49" s="139" t="s">
        <v>815</v>
      </c>
      <c r="B49" s="141" t="s">
        <v>816</v>
      </c>
      <c r="C49" s="139" t="s">
        <v>817</v>
      </c>
      <c r="D49" s="140">
        <f t="shared" si="2"/>
        <v>18414747</v>
      </c>
      <c r="E49" s="140">
        <f t="shared" si="3"/>
        <v>4965297</v>
      </c>
      <c r="F49" s="140">
        <v>10955</v>
      </c>
      <c r="G49" s="140">
        <v>18447</v>
      </c>
      <c r="H49" s="140">
        <v>1341200</v>
      </c>
      <c r="I49" s="140">
        <v>2121687</v>
      </c>
      <c r="J49" s="140">
        <v>0</v>
      </c>
      <c r="K49" s="140">
        <v>1473008</v>
      </c>
      <c r="L49" s="140">
        <v>13449450</v>
      </c>
      <c r="M49" s="140">
        <f t="shared" si="4"/>
        <v>3977278</v>
      </c>
      <c r="N49" s="140">
        <f t="shared" si="5"/>
        <v>651810</v>
      </c>
      <c r="O49" s="140">
        <v>53213</v>
      </c>
      <c r="P49" s="140">
        <v>53066</v>
      </c>
      <c r="Q49" s="140">
        <v>305200</v>
      </c>
      <c r="R49" s="140">
        <v>194833</v>
      </c>
      <c r="S49" s="140">
        <v>0</v>
      </c>
      <c r="T49" s="140">
        <v>45498</v>
      </c>
      <c r="U49" s="140">
        <v>3325468</v>
      </c>
      <c r="V49" s="140">
        <f t="shared" si="6"/>
        <v>22392025</v>
      </c>
      <c r="W49" s="140">
        <f t="shared" si="7"/>
        <v>5617107</v>
      </c>
      <c r="X49" s="140">
        <f t="shared" si="8"/>
        <v>64168</v>
      </c>
      <c r="Y49" s="140">
        <f t="shared" si="9"/>
        <v>71513</v>
      </c>
      <c r="Z49" s="140">
        <f t="shared" si="10"/>
        <v>1646400</v>
      </c>
      <c r="AA49" s="140">
        <f t="shared" si="11"/>
        <v>2316520</v>
      </c>
      <c r="AB49" s="140">
        <f t="shared" si="12"/>
        <v>0</v>
      </c>
      <c r="AC49" s="140">
        <f t="shared" si="13"/>
        <v>1518506</v>
      </c>
      <c r="AD49" s="140">
        <f t="shared" si="14"/>
        <v>16774918</v>
      </c>
      <c r="AE49" s="140">
        <f t="shared" si="15"/>
        <v>1246497</v>
      </c>
      <c r="AF49" s="140">
        <f t="shared" si="16"/>
        <v>1237920</v>
      </c>
      <c r="AG49" s="140">
        <v>0</v>
      </c>
      <c r="AH49" s="140">
        <v>1215150</v>
      </c>
      <c r="AI49" s="140">
        <v>16514</v>
      </c>
      <c r="AJ49" s="140">
        <v>6256</v>
      </c>
      <c r="AK49" s="140">
        <v>8577</v>
      </c>
      <c r="AL49" s="140">
        <v>341226</v>
      </c>
      <c r="AM49" s="140">
        <f t="shared" si="17"/>
        <v>10925765</v>
      </c>
      <c r="AN49" s="140">
        <f t="shared" si="18"/>
        <v>4224895</v>
      </c>
      <c r="AO49" s="140">
        <v>910292</v>
      </c>
      <c r="AP49" s="140">
        <v>2174531</v>
      </c>
      <c r="AQ49" s="140">
        <v>1017306</v>
      </c>
      <c r="AR49" s="140">
        <v>122766</v>
      </c>
      <c r="AS49" s="140">
        <f t="shared" si="19"/>
        <v>2774232</v>
      </c>
      <c r="AT49" s="140">
        <v>598935</v>
      </c>
      <c r="AU49" s="140">
        <v>1819869</v>
      </c>
      <c r="AV49" s="140">
        <v>355428</v>
      </c>
      <c r="AW49" s="140">
        <v>143678</v>
      </c>
      <c r="AX49" s="140">
        <f t="shared" si="20"/>
        <v>3778532</v>
      </c>
      <c r="AY49" s="140">
        <v>2552460</v>
      </c>
      <c r="AZ49" s="140">
        <v>793642</v>
      </c>
      <c r="BA49" s="140">
        <v>347928</v>
      </c>
      <c r="BB49" s="140">
        <v>84502</v>
      </c>
      <c r="BC49" s="140">
        <v>5422299</v>
      </c>
      <c r="BD49" s="140">
        <v>4428</v>
      </c>
      <c r="BE49" s="140">
        <v>478027</v>
      </c>
      <c r="BF49" s="140">
        <f t="shared" si="21"/>
        <v>12650289</v>
      </c>
      <c r="BG49" s="140">
        <f t="shared" si="22"/>
        <v>327282</v>
      </c>
      <c r="BH49" s="140">
        <f t="shared" si="23"/>
        <v>327282</v>
      </c>
      <c r="BI49" s="140">
        <v>878</v>
      </c>
      <c r="BJ49" s="140">
        <v>305804</v>
      </c>
      <c r="BK49" s="140">
        <v>0</v>
      </c>
      <c r="BL49" s="140">
        <v>20600</v>
      </c>
      <c r="BM49" s="140">
        <v>0</v>
      </c>
      <c r="BN49" s="140">
        <v>94178</v>
      </c>
      <c r="BO49" s="140">
        <f t="shared" si="24"/>
        <v>1310465</v>
      </c>
      <c r="BP49" s="140">
        <f t="shared" si="25"/>
        <v>363207</v>
      </c>
      <c r="BQ49" s="140">
        <v>254480</v>
      </c>
      <c r="BR49" s="140">
        <v>0</v>
      </c>
      <c r="BS49" s="140">
        <v>108727</v>
      </c>
      <c r="BT49" s="140">
        <v>0</v>
      </c>
      <c r="BU49" s="140">
        <f t="shared" si="26"/>
        <v>490920</v>
      </c>
      <c r="BV49" s="140">
        <v>1554</v>
      </c>
      <c r="BW49" s="140">
        <v>489366</v>
      </c>
      <c r="BX49" s="140">
        <v>0</v>
      </c>
      <c r="BY49" s="140">
        <v>0</v>
      </c>
      <c r="BZ49" s="140">
        <f t="shared" si="27"/>
        <v>456338</v>
      </c>
      <c r="CA49" s="140">
        <v>294233</v>
      </c>
      <c r="CB49" s="140">
        <v>144003</v>
      </c>
      <c r="CC49" s="140">
        <v>12530</v>
      </c>
      <c r="CD49" s="140">
        <v>5572</v>
      </c>
      <c r="CE49" s="140">
        <v>2004647</v>
      </c>
      <c r="CF49" s="140">
        <v>0</v>
      </c>
      <c r="CG49" s="140">
        <v>242106</v>
      </c>
      <c r="CH49" s="140">
        <f t="shared" si="28"/>
        <v>1879853</v>
      </c>
      <c r="CI49" s="140">
        <f t="shared" si="29"/>
        <v>1573779</v>
      </c>
      <c r="CJ49" s="140">
        <f t="shared" si="30"/>
        <v>1565202</v>
      </c>
      <c r="CK49" s="140">
        <f t="shared" si="31"/>
        <v>878</v>
      </c>
      <c r="CL49" s="140">
        <f t="shared" si="32"/>
        <v>1520954</v>
      </c>
      <c r="CM49" s="140">
        <f t="shared" si="33"/>
        <v>16514</v>
      </c>
      <c r="CN49" s="140">
        <f t="shared" si="34"/>
        <v>26856</v>
      </c>
      <c r="CO49" s="140">
        <f t="shared" si="35"/>
        <v>8577</v>
      </c>
      <c r="CP49" s="140">
        <f t="shared" si="36"/>
        <v>435404</v>
      </c>
      <c r="CQ49" s="140">
        <f t="shared" si="37"/>
        <v>12236230</v>
      </c>
      <c r="CR49" s="140">
        <f t="shared" si="38"/>
        <v>4588102</v>
      </c>
      <c r="CS49" s="140">
        <f t="shared" si="39"/>
        <v>1164772</v>
      </c>
      <c r="CT49" s="140">
        <f t="shared" si="40"/>
        <v>2174531</v>
      </c>
      <c r="CU49" s="140">
        <f t="shared" si="41"/>
        <v>1126033</v>
      </c>
      <c r="CV49" s="140">
        <f t="shared" si="42"/>
        <v>122766</v>
      </c>
      <c r="CW49" s="140">
        <f t="shared" si="43"/>
        <v>3265152</v>
      </c>
      <c r="CX49" s="140">
        <f t="shared" si="44"/>
        <v>600489</v>
      </c>
      <c r="CY49" s="140">
        <f t="shared" si="45"/>
        <v>2309235</v>
      </c>
      <c r="CZ49" s="140">
        <f t="shared" si="46"/>
        <v>355428</v>
      </c>
      <c r="DA49" s="140">
        <f t="shared" si="47"/>
        <v>143678</v>
      </c>
      <c r="DB49" s="140">
        <f t="shared" si="48"/>
        <v>4234870</v>
      </c>
      <c r="DC49" s="140">
        <f t="shared" si="49"/>
        <v>2846693</v>
      </c>
      <c r="DD49" s="140">
        <f t="shared" si="50"/>
        <v>937645</v>
      </c>
      <c r="DE49" s="140">
        <f t="shared" si="51"/>
        <v>360458</v>
      </c>
      <c r="DF49" s="140">
        <f t="shared" si="52"/>
        <v>90074</v>
      </c>
      <c r="DG49" s="140">
        <f t="shared" si="53"/>
        <v>7426946</v>
      </c>
      <c r="DH49" s="140">
        <f t="shared" si="54"/>
        <v>4428</v>
      </c>
      <c r="DI49" s="140">
        <f t="shared" si="55"/>
        <v>720133</v>
      </c>
      <c r="DJ49" s="140">
        <f t="shared" si="56"/>
        <v>14530142</v>
      </c>
    </row>
    <row r="50" spans="1:114" ht="12" customHeight="1">
      <c r="A50" s="139" t="s">
        <v>822</v>
      </c>
      <c r="B50" s="141" t="s">
        <v>824</v>
      </c>
      <c r="C50" s="139" t="s">
        <v>825</v>
      </c>
      <c r="D50" s="140">
        <f t="shared" si="2"/>
        <v>14777382</v>
      </c>
      <c r="E50" s="140">
        <f t="shared" si="3"/>
        <v>2748586</v>
      </c>
      <c r="F50" s="140">
        <v>60000</v>
      </c>
      <c r="G50" s="140">
        <v>29553</v>
      </c>
      <c r="H50" s="140">
        <v>145100</v>
      </c>
      <c r="I50" s="140">
        <v>1392907</v>
      </c>
      <c r="J50" s="140">
        <v>0</v>
      </c>
      <c r="K50" s="140">
        <v>1121026</v>
      </c>
      <c r="L50" s="140">
        <v>12028796</v>
      </c>
      <c r="M50" s="140">
        <f t="shared" si="4"/>
        <v>2819394</v>
      </c>
      <c r="N50" s="140">
        <f t="shared" si="5"/>
        <v>401816</v>
      </c>
      <c r="O50" s="140">
        <v>228</v>
      </c>
      <c r="P50" s="140">
        <v>774</v>
      </c>
      <c r="Q50" s="140">
        <v>134400</v>
      </c>
      <c r="R50" s="140">
        <v>264941</v>
      </c>
      <c r="S50" s="140">
        <v>0</v>
      </c>
      <c r="T50" s="140">
        <v>1473</v>
      </c>
      <c r="U50" s="140">
        <v>2417578</v>
      </c>
      <c r="V50" s="140">
        <f t="shared" si="6"/>
        <v>17596776</v>
      </c>
      <c r="W50" s="140">
        <f t="shared" si="7"/>
        <v>3150402</v>
      </c>
      <c r="X50" s="140">
        <f t="shared" si="8"/>
        <v>60228</v>
      </c>
      <c r="Y50" s="140">
        <f t="shared" si="9"/>
        <v>30327</v>
      </c>
      <c r="Z50" s="140">
        <f t="shared" si="10"/>
        <v>279500</v>
      </c>
      <c r="AA50" s="140">
        <f t="shared" si="11"/>
        <v>1657848</v>
      </c>
      <c r="AB50" s="140">
        <f t="shared" si="12"/>
        <v>0</v>
      </c>
      <c r="AC50" s="140">
        <f t="shared" si="13"/>
        <v>1122499</v>
      </c>
      <c r="AD50" s="140">
        <f t="shared" si="14"/>
        <v>14446374</v>
      </c>
      <c r="AE50" s="140">
        <f t="shared" si="15"/>
        <v>305851</v>
      </c>
      <c r="AF50" s="140">
        <f t="shared" si="16"/>
        <v>297676</v>
      </c>
      <c r="AG50" s="140">
        <v>1437</v>
      </c>
      <c r="AH50" s="140">
        <v>192058</v>
      </c>
      <c r="AI50" s="140">
        <v>97325</v>
      </c>
      <c r="AJ50" s="140">
        <v>6856</v>
      </c>
      <c r="AK50" s="140">
        <v>8175</v>
      </c>
      <c r="AL50" s="140">
        <v>0</v>
      </c>
      <c r="AM50" s="140">
        <f t="shared" si="17"/>
        <v>13136244</v>
      </c>
      <c r="AN50" s="140">
        <f t="shared" si="18"/>
        <v>4575041</v>
      </c>
      <c r="AO50" s="140">
        <v>1610534</v>
      </c>
      <c r="AP50" s="140">
        <v>2211994</v>
      </c>
      <c r="AQ50" s="140">
        <v>675539</v>
      </c>
      <c r="AR50" s="140">
        <v>76974</v>
      </c>
      <c r="AS50" s="140">
        <f t="shared" si="19"/>
        <v>3020101</v>
      </c>
      <c r="AT50" s="140">
        <v>488391</v>
      </c>
      <c r="AU50" s="140">
        <v>2333133</v>
      </c>
      <c r="AV50" s="140">
        <v>198577</v>
      </c>
      <c r="AW50" s="140">
        <v>93500</v>
      </c>
      <c r="AX50" s="140">
        <f t="shared" si="20"/>
        <v>5447602</v>
      </c>
      <c r="AY50" s="140">
        <v>2092770</v>
      </c>
      <c r="AZ50" s="140">
        <v>2776619</v>
      </c>
      <c r="BA50" s="140">
        <v>198571</v>
      </c>
      <c r="BB50" s="140">
        <v>379642</v>
      </c>
      <c r="BC50" s="140">
        <v>1057359</v>
      </c>
      <c r="BD50" s="140">
        <v>0</v>
      </c>
      <c r="BE50" s="140">
        <v>277928</v>
      </c>
      <c r="BF50" s="140">
        <f t="shared" si="21"/>
        <v>13720023</v>
      </c>
      <c r="BG50" s="140">
        <f t="shared" si="22"/>
        <v>198978</v>
      </c>
      <c r="BH50" s="140">
        <f t="shared" si="23"/>
        <v>198978</v>
      </c>
      <c r="BI50" s="140">
        <v>452</v>
      </c>
      <c r="BJ50" s="140">
        <v>198526</v>
      </c>
      <c r="BK50" s="140">
        <v>0</v>
      </c>
      <c r="BL50" s="140">
        <v>0</v>
      </c>
      <c r="BM50" s="140">
        <v>0</v>
      </c>
      <c r="BN50" s="140">
        <v>0</v>
      </c>
      <c r="BO50" s="140">
        <f t="shared" si="24"/>
        <v>2217472</v>
      </c>
      <c r="BP50" s="140">
        <f t="shared" si="25"/>
        <v>715588</v>
      </c>
      <c r="BQ50" s="140">
        <v>389385</v>
      </c>
      <c r="BR50" s="140">
        <v>85967</v>
      </c>
      <c r="BS50" s="140">
        <v>240236</v>
      </c>
      <c r="BT50" s="140">
        <v>0</v>
      </c>
      <c r="BU50" s="140">
        <f t="shared" si="26"/>
        <v>934524</v>
      </c>
      <c r="BV50" s="140">
        <v>51330</v>
      </c>
      <c r="BW50" s="140">
        <v>883194</v>
      </c>
      <c r="BX50" s="140">
        <v>0</v>
      </c>
      <c r="BY50" s="140">
        <v>4169</v>
      </c>
      <c r="BZ50" s="140">
        <f t="shared" si="27"/>
        <v>563191</v>
      </c>
      <c r="CA50" s="140">
        <v>356445</v>
      </c>
      <c r="CB50" s="140">
        <v>176279</v>
      </c>
      <c r="CC50" s="140">
        <v>6919</v>
      </c>
      <c r="CD50" s="140">
        <v>23548</v>
      </c>
      <c r="CE50" s="140">
        <v>387951</v>
      </c>
      <c r="CF50" s="140">
        <v>0</v>
      </c>
      <c r="CG50" s="140">
        <v>14993</v>
      </c>
      <c r="CH50" s="140">
        <f t="shared" si="28"/>
        <v>2431443</v>
      </c>
      <c r="CI50" s="140">
        <f t="shared" si="29"/>
        <v>504829</v>
      </c>
      <c r="CJ50" s="140">
        <f t="shared" si="30"/>
        <v>496654</v>
      </c>
      <c r="CK50" s="140">
        <f t="shared" si="31"/>
        <v>1889</v>
      </c>
      <c r="CL50" s="140">
        <f t="shared" si="32"/>
        <v>390584</v>
      </c>
      <c r="CM50" s="140">
        <f t="shared" si="33"/>
        <v>97325</v>
      </c>
      <c r="CN50" s="140">
        <f t="shared" si="34"/>
        <v>6856</v>
      </c>
      <c r="CO50" s="140">
        <f t="shared" si="35"/>
        <v>8175</v>
      </c>
      <c r="CP50" s="140">
        <f t="shared" si="36"/>
        <v>0</v>
      </c>
      <c r="CQ50" s="140">
        <f t="shared" si="37"/>
        <v>15353716</v>
      </c>
      <c r="CR50" s="140">
        <f t="shared" si="38"/>
        <v>5290629</v>
      </c>
      <c r="CS50" s="140">
        <f t="shared" si="39"/>
        <v>1999919</v>
      </c>
      <c r="CT50" s="140">
        <f t="shared" si="40"/>
        <v>2297961</v>
      </c>
      <c r="CU50" s="140">
        <f t="shared" si="41"/>
        <v>915775</v>
      </c>
      <c r="CV50" s="140">
        <f t="shared" si="42"/>
        <v>76974</v>
      </c>
      <c r="CW50" s="140">
        <f t="shared" si="43"/>
        <v>3954625</v>
      </c>
      <c r="CX50" s="140">
        <f t="shared" si="44"/>
        <v>539721</v>
      </c>
      <c r="CY50" s="140">
        <f t="shared" si="45"/>
        <v>3216327</v>
      </c>
      <c r="CZ50" s="140">
        <f t="shared" si="46"/>
        <v>198577</v>
      </c>
      <c r="DA50" s="140">
        <f t="shared" si="47"/>
        <v>97669</v>
      </c>
      <c r="DB50" s="140">
        <f t="shared" si="48"/>
        <v>6010793</v>
      </c>
      <c r="DC50" s="140">
        <f t="shared" si="49"/>
        <v>2449215</v>
      </c>
      <c r="DD50" s="140">
        <f t="shared" si="50"/>
        <v>2952898</v>
      </c>
      <c r="DE50" s="140">
        <f t="shared" si="51"/>
        <v>205490</v>
      </c>
      <c r="DF50" s="140">
        <f t="shared" si="52"/>
        <v>403190</v>
      </c>
      <c r="DG50" s="140">
        <f t="shared" si="53"/>
        <v>1445310</v>
      </c>
      <c r="DH50" s="140">
        <f t="shared" si="54"/>
        <v>0</v>
      </c>
      <c r="DI50" s="140">
        <f t="shared" si="55"/>
        <v>292921</v>
      </c>
      <c r="DJ50" s="140">
        <f t="shared" si="56"/>
        <v>16151466</v>
      </c>
    </row>
    <row r="51" spans="1:114" ht="12" customHeight="1">
      <c r="A51" s="139" t="s">
        <v>835</v>
      </c>
      <c r="B51" s="141" t="s">
        <v>834</v>
      </c>
      <c r="C51" s="139" t="s">
        <v>327</v>
      </c>
      <c r="D51" s="140">
        <f t="shared" si="2"/>
        <v>18060942</v>
      </c>
      <c r="E51" s="140">
        <f t="shared" si="3"/>
        <v>3699291</v>
      </c>
      <c r="F51" s="140">
        <v>1225647</v>
      </c>
      <c r="G51" s="140">
        <v>0</v>
      </c>
      <c r="H51" s="140">
        <v>165100</v>
      </c>
      <c r="I51" s="140">
        <v>818464</v>
      </c>
      <c r="J51" s="140">
        <v>0</v>
      </c>
      <c r="K51" s="140">
        <v>1490080</v>
      </c>
      <c r="L51" s="140">
        <v>14361651</v>
      </c>
      <c r="M51" s="140">
        <f t="shared" si="4"/>
        <v>2756602</v>
      </c>
      <c r="N51" s="140">
        <f t="shared" si="5"/>
        <v>299893</v>
      </c>
      <c r="O51" s="140">
        <v>14050</v>
      </c>
      <c r="P51" s="140">
        <v>14492</v>
      </c>
      <c r="Q51" s="140">
        <v>0</v>
      </c>
      <c r="R51" s="140">
        <v>249938</v>
      </c>
      <c r="S51" s="140">
        <v>0</v>
      </c>
      <c r="T51" s="140">
        <v>21413</v>
      </c>
      <c r="U51" s="140">
        <v>2456709</v>
      </c>
      <c r="V51" s="140">
        <f t="shared" si="6"/>
        <v>20817544</v>
      </c>
      <c r="W51" s="140">
        <f t="shared" si="7"/>
        <v>3999184</v>
      </c>
      <c r="X51" s="140">
        <f t="shared" si="8"/>
        <v>1239697</v>
      </c>
      <c r="Y51" s="140">
        <f t="shared" si="9"/>
        <v>14492</v>
      </c>
      <c r="Z51" s="140">
        <f t="shared" si="10"/>
        <v>165100</v>
      </c>
      <c r="AA51" s="140">
        <f t="shared" si="11"/>
        <v>1068402</v>
      </c>
      <c r="AB51" s="140">
        <f t="shared" si="12"/>
        <v>0</v>
      </c>
      <c r="AC51" s="140">
        <f t="shared" si="13"/>
        <v>1511493</v>
      </c>
      <c r="AD51" s="140">
        <f t="shared" si="14"/>
        <v>16818360</v>
      </c>
      <c r="AE51" s="140">
        <f t="shared" si="15"/>
        <v>5648856</v>
      </c>
      <c r="AF51" s="140">
        <f t="shared" si="16"/>
        <v>5595290</v>
      </c>
      <c r="AG51" s="140">
        <v>0</v>
      </c>
      <c r="AH51" s="140">
        <v>5338905</v>
      </c>
      <c r="AI51" s="140">
        <v>249943</v>
      </c>
      <c r="AJ51" s="140">
        <v>6442</v>
      </c>
      <c r="AK51" s="140">
        <v>53566</v>
      </c>
      <c r="AL51" s="140">
        <v>184853</v>
      </c>
      <c r="AM51" s="140">
        <f t="shared" si="17"/>
        <v>10161503</v>
      </c>
      <c r="AN51" s="140">
        <f t="shared" si="18"/>
        <v>3134171</v>
      </c>
      <c r="AO51" s="140">
        <v>722924</v>
      </c>
      <c r="AP51" s="140">
        <v>1941312</v>
      </c>
      <c r="AQ51" s="140">
        <v>400589</v>
      </c>
      <c r="AR51" s="140">
        <v>69346</v>
      </c>
      <c r="AS51" s="140">
        <f t="shared" si="19"/>
        <v>1190396</v>
      </c>
      <c r="AT51" s="140">
        <v>469454</v>
      </c>
      <c r="AU51" s="140">
        <v>588095</v>
      </c>
      <c r="AV51" s="140">
        <v>132847</v>
      </c>
      <c r="AW51" s="140">
        <v>44859</v>
      </c>
      <c r="AX51" s="140">
        <f t="shared" si="20"/>
        <v>5791082</v>
      </c>
      <c r="AY51" s="140">
        <v>2466721</v>
      </c>
      <c r="AZ51" s="140">
        <v>2750054</v>
      </c>
      <c r="BA51" s="140">
        <v>435986</v>
      </c>
      <c r="BB51" s="140">
        <v>138321</v>
      </c>
      <c r="BC51" s="140">
        <v>1178070</v>
      </c>
      <c r="BD51" s="140">
        <v>995</v>
      </c>
      <c r="BE51" s="140">
        <v>937816</v>
      </c>
      <c r="BF51" s="140">
        <f t="shared" si="21"/>
        <v>16748175</v>
      </c>
      <c r="BG51" s="140">
        <f t="shared" si="22"/>
        <v>347</v>
      </c>
      <c r="BH51" s="140">
        <f t="shared" si="23"/>
        <v>347</v>
      </c>
      <c r="BI51" s="140">
        <v>0</v>
      </c>
      <c r="BJ51" s="140">
        <v>347</v>
      </c>
      <c r="BK51" s="140">
        <v>0</v>
      </c>
      <c r="BL51" s="140">
        <v>0</v>
      </c>
      <c r="BM51" s="140">
        <v>0</v>
      </c>
      <c r="BN51" s="140">
        <v>0</v>
      </c>
      <c r="BO51" s="140">
        <f t="shared" si="24"/>
        <v>1624368</v>
      </c>
      <c r="BP51" s="140">
        <f t="shared" si="25"/>
        <v>178416</v>
      </c>
      <c r="BQ51" s="140">
        <v>82766</v>
      </c>
      <c r="BR51" s="140">
        <v>3171</v>
      </c>
      <c r="BS51" s="140">
        <v>92479</v>
      </c>
      <c r="BT51" s="140">
        <v>0</v>
      </c>
      <c r="BU51" s="140">
        <f t="shared" si="26"/>
        <v>531355</v>
      </c>
      <c r="BV51" s="140">
        <v>4027</v>
      </c>
      <c r="BW51" s="140">
        <v>527328</v>
      </c>
      <c r="BX51" s="140">
        <v>0</v>
      </c>
      <c r="BY51" s="140">
        <v>0</v>
      </c>
      <c r="BZ51" s="140">
        <f t="shared" si="27"/>
        <v>914057</v>
      </c>
      <c r="CA51" s="140">
        <v>394513</v>
      </c>
      <c r="CB51" s="140">
        <v>408850</v>
      </c>
      <c r="CC51" s="140">
        <v>39807</v>
      </c>
      <c r="CD51" s="140">
        <v>70887</v>
      </c>
      <c r="CE51" s="140">
        <v>878601</v>
      </c>
      <c r="CF51" s="140">
        <v>540</v>
      </c>
      <c r="CG51" s="140">
        <v>253286</v>
      </c>
      <c r="CH51" s="140">
        <f t="shared" si="28"/>
        <v>1878001</v>
      </c>
      <c r="CI51" s="140">
        <f t="shared" si="29"/>
        <v>5649203</v>
      </c>
      <c r="CJ51" s="140">
        <f t="shared" si="30"/>
        <v>5595637</v>
      </c>
      <c r="CK51" s="140">
        <f t="shared" si="31"/>
        <v>0</v>
      </c>
      <c r="CL51" s="140">
        <f t="shared" si="32"/>
        <v>5339252</v>
      </c>
      <c r="CM51" s="140">
        <f t="shared" si="33"/>
        <v>249943</v>
      </c>
      <c r="CN51" s="140">
        <f t="shared" si="34"/>
        <v>6442</v>
      </c>
      <c r="CO51" s="140">
        <f t="shared" si="35"/>
        <v>53566</v>
      </c>
      <c r="CP51" s="140">
        <f t="shared" si="36"/>
        <v>184853</v>
      </c>
      <c r="CQ51" s="140">
        <f t="shared" si="37"/>
        <v>11785871</v>
      </c>
      <c r="CR51" s="140">
        <f t="shared" si="38"/>
        <v>3312587</v>
      </c>
      <c r="CS51" s="140">
        <f t="shared" si="39"/>
        <v>805690</v>
      </c>
      <c r="CT51" s="140">
        <f t="shared" si="40"/>
        <v>1944483</v>
      </c>
      <c r="CU51" s="140">
        <f t="shared" si="41"/>
        <v>493068</v>
      </c>
      <c r="CV51" s="140">
        <f t="shared" si="42"/>
        <v>69346</v>
      </c>
      <c r="CW51" s="140">
        <f t="shared" si="43"/>
        <v>1721751</v>
      </c>
      <c r="CX51" s="140">
        <f t="shared" si="44"/>
        <v>473481</v>
      </c>
      <c r="CY51" s="140">
        <f t="shared" si="45"/>
        <v>1115423</v>
      </c>
      <c r="CZ51" s="140">
        <f t="shared" si="46"/>
        <v>132847</v>
      </c>
      <c r="DA51" s="140">
        <f t="shared" si="47"/>
        <v>44859</v>
      </c>
      <c r="DB51" s="140">
        <f t="shared" si="48"/>
        <v>6705139</v>
      </c>
      <c r="DC51" s="140">
        <f t="shared" si="49"/>
        <v>2861234</v>
      </c>
      <c r="DD51" s="140">
        <f t="shared" si="50"/>
        <v>3158904</v>
      </c>
      <c r="DE51" s="140">
        <f t="shared" si="51"/>
        <v>475793</v>
      </c>
      <c r="DF51" s="140">
        <f t="shared" si="52"/>
        <v>209208</v>
      </c>
      <c r="DG51" s="140">
        <f t="shared" si="53"/>
        <v>2056671</v>
      </c>
      <c r="DH51" s="140">
        <f t="shared" si="54"/>
        <v>1535</v>
      </c>
      <c r="DI51" s="140">
        <f t="shared" si="55"/>
        <v>1191102</v>
      </c>
      <c r="DJ51" s="140">
        <f t="shared" si="56"/>
        <v>18626176</v>
      </c>
    </row>
    <row r="52" spans="1:114" ht="12" customHeight="1">
      <c r="A52" s="139" t="s">
        <v>845</v>
      </c>
      <c r="B52" s="141" t="s">
        <v>846</v>
      </c>
      <c r="C52" s="139" t="s">
        <v>847</v>
      </c>
      <c r="D52" s="140">
        <f t="shared" si="2"/>
        <v>15947596</v>
      </c>
      <c r="E52" s="140">
        <f t="shared" si="3"/>
        <v>2447655</v>
      </c>
      <c r="F52" s="140">
        <v>68668</v>
      </c>
      <c r="G52" s="140">
        <v>2586</v>
      </c>
      <c r="H52" s="140">
        <v>184600</v>
      </c>
      <c r="I52" s="140">
        <v>858589</v>
      </c>
      <c r="J52" s="140">
        <v>0</v>
      </c>
      <c r="K52" s="140">
        <v>1333212</v>
      </c>
      <c r="L52" s="140">
        <v>13499941</v>
      </c>
      <c r="M52" s="140">
        <f t="shared" si="4"/>
        <v>4361346</v>
      </c>
      <c r="N52" s="140">
        <f t="shared" si="5"/>
        <v>867537</v>
      </c>
      <c r="O52" s="140">
        <v>86768</v>
      </c>
      <c r="P52" s="140">
        <v>25780</v>
      </c>
      <c r="Q52" s="140">
        <v>360100</v>
      </c>
      <c r="R52" s="140">
        <v>277362</v>
      </c>
      <c r="S52" s="140">
        <v>0</v>
      </c>
      <c r="T52" s="140">
        <v>117527</v>
      </c>
      <c r="U52" s="140">
        <v>3493809</v>
      </c>
      <c r="V52" s="140">
        <f t="shared" si="6"/>
        <v>20308942</v>
      </c>
      <c r="W52" s="140">
        <f t="shared" si="7"/>
        <v>3315192</v>
      </c>
      <c r="X52" s="140">
        <f t="shared" si="8"/>
        <v>155436</v>
      </c>
      <c r="Y52" s="140">
        <f t="shared" si="9"/>
        <v>28366</v>
      </c>
      <c r="Z52" s="140">
        <f t="shared" si="10"/>
        <v>544700</v>
      </c>
      <c r="AA52" s="140">
        <f t="shared" si="11"/>
        <v>1135951</v>
      </c>
      <c r="AB52" s="140">
        <f t="shared" si="12"/>
        <v>0</v>
      </c>
      <c r="AC52" s="140">
        <f t="shared" si="13"/>
        <v>1450739</v>
      </c>
      <c r="AD52" s="140">
        <f t="shared" si="14"/>
        <v>16993750</v>
      </c>
      <c r="AE52" s="140">
        <f t="shared" si="15"/>
        <v>891423</v>
      </c>
      <c r="AF52" s="140">
        <f t="shared" si="16"/>
        <v>689953</v>
      </c>
      <c r="AG52" s="140">
        <v>483</v>
      </c>
      <c r="AH52" s="140">
        <v>512882</v>
      </c>
      <c r="AI52" s="140">
        <v>175015</v>
      </c>
      <c r="AJ52" s="140">
        <v>1573</v>
      </c>
      <c r="AK52" s="140">
        <v>201470</v>
      </c>
      <c r="AL52" s="140">
        <v>247091</v>
      </c>
      <c r="AM52" s="140">
        <f t="shared" si="17"/>
        <v>11250420</v>
      </c>
      <c r="AN52" s="140">
        <f t="shared" si="18"/>
        <v>2756823</v>
      </c>
      <c r="AO52" s="140">
        <v>792715</v>
      </c>
      <c r="AP52" s="140">
        <v>1419749</v>
      </c>
      <c r="AQ52" s="140">
        <v>420089</v>
      </c>
      <c r="AR52" s="140">
        <v>124270</v>
      </c>
      <c r="AS52" s="140">
        <f t="shared" si="19"/>
        <v>2864400</v>
      </c>
      <c r="AT52" s="140">
        <v>446528</v>
      </c>
      <c r="AU52" s="140">
        <v>2244390</v>
      </c>
      <c r="AV52" s="140">
        <v>173482</v>
      </c>
      <c r="AW52" s="140">
        <v>73443</v>
      </c>
      <c r="AX52" s="140">
        <f t="shared" si="20"/>
        <v>5532253</v>
      </c>
      <c r="AY52" s="140">
        <v>3079120</v>
      </c>
      <c r="AZ52" s="140">
        <v>2146100</v>
      </c>
      <c r="BA52" s="140">
        <v>187653</v>
      </c>
      <c r="BB52" s="140">
        <v>119380</v>
      </c>
      <c r="BC52" s="140">
        <v>3243851</v>
      </c>
      <c r="BD52" s="140">
        <v>23501</v>
      </c>
      <c r="BE52" s="140">
        <v>314811</v>
      </c>
      <c r="BF52" s="140">
        <f t="shared" si="21"/>
        <v>12456654</v>
      </c>
      <c r="BG52" s="140">
        <f t="shared" si="22"/>
        <v>3391</v>
      </c>
      <c r="BH52" s="140">
        <f t="shared" si="23"/>
        <v>3391</v>
      </c>
      <c r="BI52" s="140">
        <v>2803</v>
      </c>
      <c r="BJ52" s="140">
        <v>588</v>
      </c>
      <c r="BK52" s="140">
        <v>0</v>
      </c>
      <c r="BL52" s="140">
        <v>0</v>
      </c>
      <c r="BM52" s="140">
        <v>0</v>
      </c>
      <c r="BN52" s="140">
        <v>1524</v>
      </c>
      <c r="BO52" s="140">
        <f t="shared" si="24"/>
        <v>2271308</v>
      </c>
      <c r="BP52" s="140">
        <f t="shared" si="25"/>
        <v>466341</v>
      </c>
      <c r="BQ52" s="140">
        <v>242686</v>
      </c>
      <c r="BR52" s="140">
        <v>54354</v>
      </c>
      <c r="BS52" s="140">
        <v>149382</v>
      </c>
      <c r="BT52" s="140">
        <v>19919</v>
      </c>
      <c r="BU52" s="140">
        <f t="shared" si="26"/>
        <v>710494</v>
      </c>
      <c r="BV52" s="140">
        <v>7127</v>
      </c>
      <c r="BW52" s="140">
        <v>603932</v>
      </c>
      <c r="BX52" s="140">
        <v>99435</v>
      </c>
      <c r="BY52" s="140">
        <v>0</v>
      </c>
      <c r="BZ52" s="140">
        <f t="shared" si="27"/>
        <v>1094473</v>
      </c>
      <c r="CA52" s="140">
        <v>635368</v>
      </c>
      <c r="CB52" s="140">
        <v>195632</v>
      </c>
      <c r="CC52" s="140">
        <v>164904</v>
      </c>
      <c r="CD52" s="140">
        <v>98569</v>
      </c>
      <c r="CE52" s="140">
        <v>1609326</v>
      </c>
      <c r="CF52" s="140">
        <v>0</v>
      </c>
      <c r="CG52" s="140">
        <v>475797</v>
      </c>
      <c r="CH52" s="140">
        <f t="shared" si="28"/>
        <v>2750496</v>
      </c>
      <c r="CI52" s="140">
        <f t="shared" si="29"/>
        <v>894814</v>
      </c>
      <c r="CJ52" s="140">
        <f t="shared" si="30"/>
        <v>693344</v>
      </c>
      <c r="CK52" s="140">
        <f t="shared" si="31"/>
        <v>3286</v>
      </c>
      <c r="CL52" s="140">
        <f t="shared" si="32"/>
        <v>513470</v>
      </c>
      <c r="CM52" s="140">
        <f t="shared" si="33"/>
        <v>175015</v>
      </c>
      <c r="CN52" s="140">
        <f t="shared" si="34"/>
        <v>1573</v>
      </c>
      <c r="CO52" s="140">
        <f t="shared" si="35"/>
        <v>201470</v>
      </c>
      <c r="CP52" s="140">
        <f t="shared" si="36"/>
        <v>248615</v>
      </c>
      <c r="CQ52" s="140">
        <f t="shared" si="37"/>
        <v>13521728</v>
      </c>
      <c r="CR52" s="140">
        <f t="shared" si="38"/>
        <v>3223164</v>
      </c>
      <c r="CS52" s="140">
        <f t="shared" si="39"/>
        <v>1035401</v>
      </c>
      <c r="CT52" s="140">
        <f t="shared" si="40"/>
        <v>1474103</v>
      </c>
      <c r="CU52" s="140">
        <f t="shared" si="41"/>
        <v>569471</v>
      </c>
      <c r="CV52" s="140">
        <f t="shared" si="42"/>
        <v>144189</v>
      </c>
      <c r="CW52" s="140">
        <f t="shared" si="43"/>
        <v>3574894</v>
      </c>
      <c r="CX52" s="140">
        <f t="shared" si="44"/>
        <v>453655</v>
      </c>
      <c r="CY52" s="140">
        <f t="shared" si="45"/>
        <v>2848322</v>
      </c>
      <c r="CZ52" s="140">
        <f t="shared" si="46"/>
        <v>272917</v>
      </c>
      <c r="DA52" s="140">
        <f t="shared" si="47"/>
        <v>73443</v>
      </c>
      <c r="DB52" s="140">
        <f t="shared" si="48"/>
        <v>6626726</v>
      </c>
      <c r="DC52" s="140">
        <f t="shared" si="49"/>
        <v>3714488</v>
      </c>
      <c r="DD52" s="140">
        <f t="shared" si="50"/>
        <v>2341732</v>
      </c>
      <c r="DE52" s="140">
        <f t="shared" si="51"/>
        <v>352557</v>
      </c>
      <c r="DF52" s="140">
        <f t="shared" si="52"/>
        <v>217949</v>
      </c>
      <c r="DG52" s="140">
        <f t="shared" si="53"/>
        <v>4853177</v>
      </c>
      <c r="DH52" s="140">
        <f t="shared" si="54"/>
        <v>23501</v>
      </c>
      <c r="DI52" s="140">
        <f t="shared" si="55"/>
        <v>790608</v>
      </c>
      <c r="DJ52" s="140">
        <f t="shared" si="56"/>
        <v>15207150</v>
      </c>
    </row>
    <row r="53" spans="1:114" ht="12" customHeight="1">
      <c r="A53" s="139" t="s">
        <v>854</v>
      </c>
      <c r="B53" s="141" t="s">
        <v>855</v>
      </c>
      <c r="C53" s="139" t="s">
        <v>856</v>
      </c>
      <c r="D53" s="140">
        <f t="shared" si="2"/>
        <v>13840753.5</v>
      </c>
      <c r="E53" s="140">
        <f t="shared" si="3"/>
        <v>2082855.5</v>
      </c>
      <c r="F53" s="140">
        <v>423698.5</v>
      </c>
      <c r="G53" s="140">
        <v>100</v>
      </c>
      <c r="H53" s="140">
        <v>317800</v>
      </c>
      <c r="I53" s="140">
        <v>1172443</v>
      </c>
      <c r="J53" s="140">
        <v>0</v>
      </c>
      <c r="K53" s="140">
        <v>168814</v>
      </c>
      <c r="L53" s="140">
        <v>11757898</v>
      </c>
      <c r="M53" s="140">
        <f t="shared" si="4"/>
        <v>964796</v>
      </c>
      <c r="N53" s="140">
        <f t="shared" si="5"/>
        <v>132545</v>
      </c>
      <c r="O53" s="140">
        <v>3027</v>
      </c>
      <c r="P53" s="140">
        <v>29430</v>
      </c>
      <c r="Q53" s="140">
        <v>3100</v>
      </c>
      <c r="R53" s="140">
        <v>46874</v>
      </c>
      <c r="S53" s="140">
        <v>0</v>
      </c>
      <c r="T53" s="140">
        <v>50114</v>
      </c>
      <c r="U53" s="140">
        <v>832251</v>
      </c>
      <c r="V53" s="140">
        <f t="shared" si="6"/>
        <v>14805549.5</v>
      </c>
      <c r="W53" s="140">
        <f t="shared" si="7"/>
        <v>2215400.5</v>
      </c>
      <c r="X53" s="140">
        <f t="shared" si="8"/>
        <v>426725.5</v>
      </c>
      <c r="Y53" s="140">
        <f t="shared" si="9"/>
        <v>29530</v>
      </c>
      <c r="Z53" s="140">
        <f t="shared" si="10"/>
        <v>320900</v>
      </c>
      <c r="AA53" s="140">
        <f t="shared" si="11"/>
        <v>1219317</v>
      </c>
      <c r="AB53" s="140">
        <f t="shared" si="12"/>
        <v>0</v>
      </c>
      <c r="AC53" s="140">
        <f t="shared" si="13"/>
        <v>218928</v>
      </c>
      <c r="AD53" s="140">
        <f t="shared" si="14"/>
        <v>12590149</v>
      </c>
      <c r="AE53" s="140">
        <f t="shared" si="15"/>
        <v>650930</v>
      </c>
      <c r="AF53" s="140">
        <f t="shared" si="16"/>
        <v>602682</v>
      </c>
      <c r="AG53" s="140">
        <v>0</v>
      </c>
      <c r="AH53" s="140">
        <v>568097</v>
      </c>
      <c r="AI53" s="140">
        <v>28327</v>
      </c>
      <c r="AJ53" s="140">
        <v>6258</v>
      </c>
      <c r="AK53" s="140">
        <v>48248</v>
      </c>
      <c r="AL53" s="140">
        <v>1361177</v>
      </c>
      <c r="AM53" s="140">
        <f t="shared" si="17"/>
        <v>6713530</v>
      </c>
      <c r="AN53" s="140">
        <f t="shared" si="18"/>
        <v>1618516</v>
      </c>
      <c r="AO53" s="140">
        <v>844576</v>
      </c>
      <c r="AP53" s="140">
        <v>708550</v>
      </c>
      <c r="AQ53" s="140">
        <v>59578</v>
      </c>
      <c r="AR53" s="140">
        <v>5812</v>
      </c>
      <c r="AS53" s="140">
        <f t="shared" si="19"/>
        <v>1014715</v>
      </c>
      <c r="AT53" s="140">
        <v>147482</v>
      </c>
      <c r="AU53" s="140">
        <v>800208</v>
      </c>
      <c r="AV53" s="140">
        <v>67025</v>
      </c>
      <c r="AW53" s="140">
        <v>23795</v>
      </c>
      <c r="AX53" s="140">
        <f t="shared" si="20"/>
        <v>4039751</v>
      </c>
      <c r="AY53" s="140">
        <v>2838835</v>
      </c>
      <c r="AZ53" s="140">
        <v>834417</v>
      </c>
      <c r="BA53" s="140">
        <v>222109</v>
      </c>
      <c r="BB53" s="140">
        <v>144390</v>
      </c>
      <c r="BC53" s="140">
        <v>4580200</v>
      </c>
      <c r="BD53" s="140">
        <v>16753</v>
      </c>
      <c r="BE53" s="140">
        <v>530636</v>
      </c>
      <c r="BF53" s="140">
        <f t="shared" si="21"/>
        <v>7895096</v>
      </c>
      <c r="BG53" s="140">
        <f t="shared" si="22"/>
        <v>49447</v>
      </c>
      <c r="BH53" s="140">
        <f t="shared" si="23"/>
        <v>39997</v>
      </c>
      <c r="BI53" s="140">
        <v>0</v>
      </c>
      <c r="BJ53" s="140">
        <v>20675</v>
      </c>
      <c r="BK53" s="140">
        <v>0</v>
      </c>
      <c r="BL53" s="140">
        <v>19322</v>
      </c>
      <c r="BM53" s="140">
        <v>9450</v>
      </c>
      <c r="BN53" s="140">
        <v>0</v>
      </c>
      <c r="BO53" s="140">
        <f t="shared" si="24"/>
        <v>314560</v>
      </c>
      <c r="BP53" s="140">
        <f t="shared" si="25"/>
        <v>50708</v>
      </c>
      <c r="BQ53" s="140">
        <v>50708</v>
      </c>
      <c r="BR53" s="140">
        <v>0</v>
      </c>
      <c r="BS53" s="140">
        <v>0</v>
      </c>
      <c r="BT53" s="140">
        <v>0</v>
      </c>
      <c r="BU53" s="140">
        <f t="shared" si="26"/>
        <v>54903</v>
      </c>
      <c r="BV53" s="140">
        <v>0</v>
      </c>
      <c r="BW53" s="140">
        <v>54903</v>
      </c>
      <c r="BX53" s="140">
        <v>0</v>
      </c>
      <c r="BY53" s="140">
        <v>4742</v>
      </c>
      <c r="BZ53" s="140">
        <f t="shared" si="27"/>
        <v>204197</v>
      </c>
      <c r="CA53" s="140">
        <v>1740</v>
      </c>
      <c r="CB53" s="140">
        <v>119245</v>
      </c>
      <c r="CC53" s="140">
        <v>42310</v>
      </c>
      <c r="CD53" s="140">
        <v>40902</v>
      </c>
      <c r="CE53" s="140">
        <v>543515</v>
      </c>
      <c r="CF53" s="140">
        <v>10</v>
      </c>
      <c r="CG53" s="140">
        <v>61555</v>
      </c>
      <c r="CH53" s="140">
        <f t="shared" si="28"/>
        <v>425562</v>
      </c>
      <c r="CI53" s="140">
        <f t="shared" si="29"/>
        <v>700377</v>
      </c>
      <c r="CJ53" s="140">
        <f t="shared" si="30"/>
        <v>642679</v>
      </c>
      <c r="CK53" s="140">
        <f t="shared" si="31"/>
        <v>0</v>
      </c>
      <c r="CL53" s="140">
        <f t="shared" si="32"/>
        <v>588772</v>
      </c>
      <c r="CM53" s="140">
        <f t="shared" si="33"/>
        <v>28327</v>
      </c>
      <c r="CN53" s="140">
        <f t="shared" si="34"/>
        <v>25580</v>
      </c>
      <c r="CO53" s="140">
        <f t="shared" si="35"/>
        <v>57698</v>
      </c>
      <c r="CP53" s="140">
        <f t="shared" si="36"/>
        <v>1361177</v>
      </c>
      <c r="CQ53" s="140">
        <f t="shared" si="37"/>
        <v>7028090</v>
      </c>
      <c r="CR53" s="140">
        <f t="shared" si="38"/>
        <v>1669224</v>
      </c>
      <c r="CS53" s="140">
        <f t="shared" si="39"/>
        <v>895284</v>
      </c>
      <c r="CT53" s="140">
        <f t="shared" si="40"/>
        <v>708550</v>
      </c>
      <c r="CU53" s="140">
        <f t="shared" si="41"/>
        <v>59578</v>
      </c>
      <c r="CV53" s="140">
        <f t="shared" si="42"/>
        <v>5812</v>
      </c>
      <c r="CW53" s="140">
        <f t="shared" si="43"/>
        <v>1069618</v>
      </c>
      <c r="CX53" s="140">
        <f t="shared" si="44"/>
        <v>147482</v>
      </c>
      <c r="CY53" s="140">
        <f t="shared" si="45"/>
        <v>855111</v>
      </c>
      <c r="CZ53" s="140">
        <f t="shared" si="46"/>
        <v>67025</v>
      </c>
      <c r="DA53" s="140">
        <f t="shared" si="47"/>
        <v>28537</v>
      </c>
      <c r="DB53" s="140">
        <f t="shared" si="48"/>
        <v>4243948</v>
      </c>
      <c r="DC53" s="140">
        <f t="shared" si="49"/>
        <v>2840575</v>
      </c>
      <c r="DD53" s="140">
        <f t="shared" si="50"/>
        <v>953662</v>
      </c>
      <c r="DE53" s="140">
        <f t="shared" si="51"/>
        <v>264419</v>
      </c>
      <c r="DF53" s="140">
        <f t="shared" si="52"/>
        <v>185292</v>
      </c>
      <c r="DG53" s="140">
        <f t="shared" si="53"/>
        <v>5123715</v>
      </c>
      <c r="DH53" s="140">
        <f t="shared" si="54"/>
        <v>16763</v>
      </c>
      <c r="DI53" s="140">
        <f t="shared" si="55"/>
        <v>592191</v>
      </c>
      <c r="DJ53" s="140">
        <f t="shared" si="56"/>
        <v>8320658</v>
      </c>
    </row>
    <row r="54" spans="1:119" ht="12" customHeight="1">
      <c r="A54" s="139" t="s">
        <v>863</v>
      </c>
      <c r="B54" s="139" t="s">
        <v>864</v>
      </c>
      <c r="C54" s="139" t="s">
        <v>865</v>
      </c>
      <c r="D54" s="140">
        <f>+SUM(D7:D53)</f>
        <v>1692923066.42</v>
      </c>
      <c r="E54" s="140">
        <f aca="true" t="shared" si="57" ref="E54:BP54">+SUM(E7:E53)</f>
        <v>376517141.42</v>
      </c>
      <c r="F54" s="140">
        <f t="shared" si="57"/>
        <v>27897692.5</v>
      </c>
      <c r="G54" s="140">
        <f t="shared" si="57"/>
        <v>4889766.5</v>
      </c>
      <c r="H54" s="140">
        <f t="shared" si="57"/>
        <v>66644989</v>
      </c>
      <c r="I54" s="140">
        <f t="shared" si="57"/>
        <v>182217866.93</v>
      </c>
      <c r="J54" s="140">
        <f t="shared" si="57"/>
        <v>0</v>
      </c>
      <c r="K54" s="140">
        <f t="shared" si="57"/>
        <v>94866826.49000001</v>
      </c>
      <c r="L54" s="140">
        <f t="shared" si="57"/>
        <v>1316405925</v>
      </c>
      <c r="M54" s="140">
        <f t="shared" si="57"/>
        <v>219786188.5</v>
      </c>
      <c r="N54" s="140">
        <f t="shared" si="57"/>
        <v>37436209.5</v>
      </c>
      <c r="O54" s="140">
        <f t="shared" si="57"/>
        <v>4305477</v>
      </c>
      <c r="P54" s="140">
        <f t="shared" si="57"/>
        <v>1272227</v>
      </c>
      <c r="Q54" s="140">
        <f t="shared" si="57"/>
        <v>5628763</v>
      </c>
      <c r="R54" s="140">
        <f t="shared" si="57"/>
        <v>21615910</v>
      </c>
      <c r="S54" s="140">
        <f t="shared" si="57"/>
        <v>0</v>
      </c>
      <c r="T54" s="140">
        <f t="shared" si="57"/>
        <v>4613832.5</v>
      </c>
      <c r="U54" s="140">
        <f t="shared" si="57"/>
        <v>182349979</v>
      </c>
      <c r="V54" s="140">
        <f t="shared" si="57"/>
        <v>1912709254.92</v>
      </c>
      <c r="W54" s="140">
        <f t="shared" si="57"/>
        <v>413953350.92</v>
      </c>
      <c r="X54" s="140">
        <f t="shared" si="57"/>
        <v>32203169.5</v>
      </c>
      <c r="Y54" s="140">
        <f t="shared" si="57"/>
        <v>6161993.5</v>
      </c>
      <c r="Z54" s="140">
        <f t="shared" si="57"/>
        <v>72273752</v>
      </c>
      <c r="AA54" s="140">
        <f t="shared" si="57"/>
        <v>203833776.93</v>
      </c>
      <c r="AB54" s="140">
        <f t="shared" si="57"/>
        <v>0</v>
      </c>
      <c r="AC54" s="140">
        <f t="shared" si="57"/>
        <v>99480658.99000001</v>
      </c>
      <c r="AD54" s="140">
        <f t="shared" si="57"/>
        <v>1498755904</v>
      </c>
      <c r="AE54" s="140">
        <f t="shared" si="57"/>
        <v>128655869</v>
      </c>
      <c r="AF54" s="140">
        <f t="shared" si="57"/>
        <v>126392184</v>
      </c>
      <c r="AG54" s="140">
        <f t="shared" si="57"/>
        <v>1077971</v>
      </c>
      <c r="AH54" s="140">
        <f t="shared" si="57"/>
        <v>109770811</v>
      </c>
      <c r="AI54" s="140">
        <f t="shared" si="57"/>
        <v>12291392</v>
      </c>
      <c r="AJ54" s="140">
        <f t="shared" si="57"/>
        <v>3252010</v>
      </c>
      <c r="AK54" s="140">
        <f t="shared" si="57"/>
        <v>2263685</v>
      </c>
      <c r="AL54" s="140">
        <f t="shared" si="57"/>
        <v>27313683</v>
      </c>
      <c r="AM54" s="140">
        <f t="shared" si="57"/>
        <v>1217582558</v>
      </c>
      <c r="AN54" s="140">
        <f t="shared" si="57"/>
        <v>430711142</v>
      </c>
      <c r="AO54" s="140">
        <f t="shared" si="57"/>
        <v>127143010.82173914</v>
      </c>
      <c r="AP54" s="140">
        <f t="shared" si="57"/>
        <v>233672241.4173913</v>
      </c>
      <c r="AQ54" s="140">
        <f t="shared" si="57"/>
        <v>63449978.76086956</v>
      </c>
      <c r="AR54" s="140">
        <f t="shared" si="57"/>
        <v>6445911</v>
      </c>
      <c r="AS54" s="140">
        <f t="shared" si="57"/>
        <v>256957186</v>
      </c>
      <c r="AT54" s="140">
        <f t="shared" si="57"/>
        <v>65046026</v>
      </c>
      <c r="AU54" s="140">
        <f t="shared" si="57"/>
        <v>168639262</v>
      </c>
      <c r="AV54" s="140">
        <f t="shared" si="57"/>
        <v>23271898</v>
      </c>
      <c r="AW54" s="140">
        <f t="shared" si="57"/>
        <v>6588990</v>
      </c>
      <c r="AX54" s="140">
        <f t="shared" si="57"/>
        <v>522314082</v>
      </c>
      <c r="AY54" s="140">
        <f t="shared" si="57"/>
        <v>279651834</v>
      </c>
      <c r="AZ54" s="140">
        <f t="shared" si="57"/>
        <v>191730177</v>
      </c>
      <c r="BA54" s="140">
        <f t="shared" si="57"/>
        <v>34569046</v>
      </c>
      <c r="BB54" s="140">
        <f t="shared" si="57"/>
        <v>16363025</v>
      </c>
      <c r="BC54" s="140">
        <f t="shared" si="57"/>
        <v>247727110</v>
      </c>
      <c r="BD54" s="140">
        <f t="shared" si="57"/>
        <v>1011158</v>
      </c>
      <c r="BE54" s="140">
        <f t="shared" si="57"/>
        <v>70297791</v>
      </c>
      <c r="BF54" s="140">
        <f t="shared" si="57"/>
        <v>1416536218</v>
      </c>
      <c r="BG54" s="140">
        <f t="shared" si="57"/>
        <v>12849518</v>
      </c>
      <c r="BH54" s="140">
        <f t="shared" si="57"/>
        <v>12693324</v>
      </c>
      <c r="BI54" s="140">
        <f t="shared" si="57"/>
        <v>568476</v>
      </c>
      <c r="BJ54" s="140">
        <f t="shared" si="57"/>
        <v>10971255</v>
      </c>
      <c r="BK54" s="140">
        <f t="shared" si="57"/>
        <v>94429</v>
      </c>
      <c r="BL54" s="140">
        <f t="shared" si="57"/>
        <v>1059164</v>
      </c>
      <c r="BM54" s="140">
        <f t="shared" si="57"/>
        <v>156194</v>
      </c>
      <c r="BN54" s="140">
        <f t="shared" si="57"/>
        <v>2377486</v>
      </c>
      <c r="BO54" s="140">
        <f t="shared" si="57"/>
        <v>119598445</v>
      </c>
      <c r="BP54" s="140">
        <f t="shared" si="57"/>
        <v>31794468</v>
      </c>
      <c r="BQ54" s="140">
        <f aca="true" t="shared" si="58" ref="BQ54:DI54">+SUM(BQ7:BQ53)</f>
        <v>15592167</v>
      </c>
      <c r="BR54" s="140">
        <f t="shared" si="58"/>
        <v>7759677</v>
      </c>
      <c r="BS54" s="140">
        <f t="shared" si="58"/>
        <v>7951980</v>
      </c>
      <c r="BT54" s="140">
        <f t="shared" si="58"/>
        <v>490644</v>
      </c>
      <c r="BU54" s="140">
        <f t="shared" si="58"/>
        <v>37515829</v>
      </c>
      <c r="BV54" s="140">
        <f t="shared" si="58"/>
        <v>4527708</v>
      </c>
      <c r="BW54" s="140">
        <f t="shared" si="58"/>
        <v>31186191</v>
      </c>
      <c r="BX54" s="140">
        <f t="shared" si="58"/>
        <v>1801930</v>
      </c>
      <c r="BY54" s="140">
        <f t="shared" si="58"/>
        <v>250105</v>
      </c>
      <c r="BZ54" s="140">
        <f t="shared" si="58"/>
        <v>49985213</v>
      </c>
      <c r="CA54" s="140">
        <f t="shared" si="58"/>
        <v>24686830</v>
      </c>
      <c r="CB54" s="140">
        <f t="shared" si="58"/>
        <v>20235573</v>
      </c>
      <c r="CC54" s="140">
        <f t="shared" si="58"/>
        <v>3154402</v>
      </c>
      <c r="CD54" s="140">
        <f t="shared" si="58"/>
        <v>1908408</v>
      </c>
      <c r="CE54" s="140">
        <f t="shared" si="58"/>
        <v>73950503</v>
      </c>
      <c r="CF54" s="140">
        <f t="shared" si="58"/>
        <v>52830</v>
      </c>
      <c r="CG54" s="140">
        <f t="shared" si="58"/>
        <v>11191179</v>
      </c>
      <c r="CH54" s="140">
        <f t="shared" si="58"/>
        <v>143639142</v>
      </c>
      <c r="CI54" s="140">
        <f t="shared" si="58"/>
        <v>141505387</v>
      </c>
      <c r="CJ54" s="140">
        <f t="shared" si="58"/>
        <v>139085508</v>
      </c>
      <c r="CK54" s="140">
        <f t="shared" si="58"/>
        <v>1646447</v>
      </c>
      <c r="CL54" s="140">
        <f t="shared" si="58"/>
        <v>120742066</v>
      </c>
      <c r="CM54" s="140">
        <f t="shared" si="58"/>
        <v>12385821</v>
      </c>
      <c r="CN54" s="140">
        <f t="shared" si="58"/>
        <v>4311174</v>
      </c>
      <c r="CO54" s="140">
        <f t="shared" si="58"/>
        <v>2419879</v>
      </c>
      <c r="CP54" s="140">
        <f t="shared" si="58"/>
        <v>29691169</v>
      </c>
      <c r="CQ54" s="140">
        <f t="shared" si="58"/>
        <v>1337181003</v>
      </c>
      <c r="CR54" s="140">
        <f t="shared" si="58"/>
        <v>462505610</v>
      </c>
      <c r="CS54" s="140">
        <f t="shared" si="58"/>
        <v>142735177.82173914</v>
      </c>
      <c r="CT54" s="140">
        <f t="shared" si="58"/>
        <v>241431918.4173913</v>
      </c>
      <c r="CU54" s="140">
        <f t="shared" si="58"/>
        <v>71401958.76086956</v>
      </c>
      <c r="CV54" s="140">
        <f t="shared" si="58"/>
        <v>6936555</v>
      </c>
      <c r="CW54" s="140">
        <f t="shared" si="58"/>
        <v>294473015</v>
      </c>
      <c r="CX54" s="140">
        <f t="shared" si="58"/>
        <v>69573734</v>
      </c>
      <c r="CY54" s="140">
        <f t="shared" si="58"/>
        <v>199825453</v>
      </c>
      <c r="CZ54" s="140">
        <f t="shared" si="58"/>
        <v>25073828</v>
      </c>
      <c r="DA54" s="140">
        <f t="shared" si="58"/>
        <v>6839095</v>
      </c>
      <c r="DB54" s="140">
        <f t="shared" si="58"/>
        <v>572299295</v>
      </c>
      <c r="DC54" s="140">
        <f t="shared" si="58"/>
        <v>304338664</v>
      </c>
      <c r="DD54" s="140">
        <f t="shared" si="58"/>
        <v>211965750</v>
      </c>
      <c r="DE54" s="140">
        <f t="shared" si="58"/>
        <v>37723448</v>
      </c>
      <c r="DF54" s="140">
        <f t="shared" si="58"/>
        <v>18271433</v>
      </c>
      <c r="DG54" s="140">
        <f t="shared" si="58"/>
        <v>321677613</v>
      </c>
      <c r="DH54" s="140">
        <f t="shared" si="58"/>
        <v>1063988</v>
      </c>
      <c r="DI54" s="140">
        <f t="shared" si="58"/>
        <v>81488970</v>
      </c>
      <c r="DJ54" s="140">
        <f>+SUM(DJ7:DJ53)</f>
        <v>1560175360</v>
      </c>
      <c r="DK54" s="74"/>
      <c r="DL54" s="74"/>
      <c r="DM54" s="74"/>
      <c r="DN54" s="74"/>
      <c r="DO54" s="74"/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4"/>
  <sheetViews>
    <sheetView zoomScalePageLayoutView="0" workbookViewId="0" topLeftCell="A1">
      <pane xSplit="3" ySplit="6" topLeftCell="CH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7" sqref="F4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0.5" style="75" bestFit="1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53" t="s">
        <v>320</v>
      </c>
      <c r="B2" s="156" t="s">
        <v>306</v>
      </c>
      <c r="C2" s="159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54"/>
      <c r="B3" s="157"/>
      <c r="C3" s="160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54"/>
      <c r="B4" s="157"/>
      <c r="C4" s="160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52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52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52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54"/>
      <c r="B5" s="157"/>
      <c r="C5" s="160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52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52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52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5"/>
      <c r="B6" s="158"/>
      <c r="C6" s="161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331</v>
      </c>
      <c r="B7" s="141" t="s">
        <v>326</v>
      </c>
      <c r="C7" s="139" t="s">
        <v>327</v>
      </c>
      <c r="D7" s="140">
        <v>3094457</v>
      </c>
      <c r="E7" s="140">
        <v>2775109</v>
      </c>
      <c r="F7" s="140">
        <v>543681</v>
      </c>
      <c r="G7" s="140">
        <v>0</v>
      </c>
      <c r="H7" s="140">
        <v>180600</v>
      </c>
      <c r="I7" s="140">
        <v>1446722</v>
      </c>
      <c r="J7" s="140">
        <v>9673565</v>
      </c>
      <c r="K7" s="140">
        <v>604106</v>
      </c>
      <c r="L7" s="140">
        <v>319348</v>
      </c>
      <c r="M7" s="140">
        <v>1434297</v>
      </c>
      <c r="N7" s="140">
        <v>1325495</v>
      </c>
      <c r="O7" s="140">
        <v>3089</v>
      </c>
      <c r="P7" s="140">
        <v>0</v>
      </c>
      <c r="Q7" s="140">
        <v>187400</v>
      </c>
      <c r="R7" s="140">
        <v>1111331</v>
      </c>
      <c r="S7" s="140">
        <v>3312462</v>
      </c>
      <c r="T7" s="140">
        <v>23675</v>
      </c>
      <c r="U7" s="140">
        <v>108802</v>
      </c>
      <c r="V7" s="140">
        <v>4528754</v>
      </c>
      <c r="W7" s="140">
        <v>4100604</v>
      </c>
      <c r="X7" s="140">
        <v>546770</v>
      </c>
      <c r="Y7" s="140">
        <v>0</v>
      </c>
      <c r="Z7" s="140">
        <v>368000</v>
      </c>
      <c r="AA7" s="140">
        <v>2558053</v>
      </c>
      <c r="AB7" s="140">
        <v>12986027</v>
      </c>
      <c r="AC7" s="140">
        <v>627781</v>
      </c>
      <c r="AD7" s="140">
        <v>428150</v>
      </c>
      <c r="AE7" s="140">
        <v>1013093</v>
      </c>
      <c r="AF7" s="140">
        <v>1013023</v>
      </c>
      <c r="AG7" s="140">
        <v>0</v>
      </c>
      <c r="AH7" s="140">
        <v>235112</v>
      </c>
      <c r="AI7" s="140">
        <v>556052</v>
      </c>
      <c r="AJ7" s="140">
        <v>221859</v>
      </c>
      <c r="AK7" s="140">
        <v>70</v>
      </c>
      <c r="AL7" s="140">
        <v>0</v>
      </c>
      <c r="AM7" s="140">
        <v>10850170</v>
      </c>
      <c r="AN7" s="140">
        <v>1422073</v>
      </c>
      <c r="AO7" s="140">
        <v>934863</v>
      </c>
      <c r="AP7" s="140">
        <v>0</v>
      </c>
      <c r="AQ7" s="140">
        <v>453452</v>
      </c>
      <c r="AR7" s="140">
        <v>33758</v>
      </c>
      <c r="AS7" s="140">
        <v>3641730</v>
      </c>
      <c r="AT7" s="140">
        <v>69423</v>
      </c>
      <c r="AU7" s="140">
        <v>3405283</v>
      </c>
      <c r="AV7" s="140">
        <v>167024</v>
      </c>
      <c r="AW7" s="140">
        <v>12794</v>
      </c>
      <c r="AX7" s="140">
        <v>5773573</v>
      </c>
      <c r="AY7" s="140">
        <v>638065</v>
      </c>
      <c r="AZ7" s="140">
        <v>4803761</v>
      </c>
      <c r="BA7" s="140">
        <v>302207</v>
      </c>
      <c r="BB7" s="140">
        <v>29540</v>
      </c>
      <c r="BC7" s="140">
        <v>0</v>
      </c>
      <c r="BD7" s="140">
        <v>0</v>
      </c>
      <c r="BE7" s="140">
        <v>904759</v>
      </c>
      <c r="BF7" s="140">
        <v>12768022</v>
      </c>
      <c r="BG7" s="140">
        <v>274419</v>
      </c>
      <c r="BH7" s="140">
        <v>274419</v>
      </c>
      <c r="BI7" s="140">
        <v>4956</v>
      </c>
      <c r="BJ7" s="140">
        <v>255970</v>
      </c>
      <c r="BK7" s="140">
        <v>0</v>
      </c>
      <c r="BL7" s="140">
        <v>13493</v>
      </c>
      <c r="BM7" s="140">
        <v>0</v>
      </c>
      <c r="BN7" s="140">
        <v>0</v>
      </c>
      <c r="BO7" s="140">
        <v>4152883</v>
      </c>
      <c r="BP7" s="140">
        <v>1250087</v>
      </c>
      <c r="BQ7" s="140">
        <v>975356</v>
      </c>
      <c r="BR7" s="140">
        <v>0</v>
      </c>
      <c r="BS7" s="140">
        <v>273127</v>
      </c>
      <c r="BT7" s="140">
        <v>1604</v>
      </c>
      <c r="BU7" s="140">
        <v>1556975</v>
      </c>
      <c r="BV7" s="140">
        <v>113268</v>
      </c>
      <c r="BW7" s="140">
        <v>1439578</v>
      </c>
      <c r="BX7" s="140">
        <v>4129</v>
      </c>
      <c r="BY7" s="140">
        <v>0</v>
      </c>
      <c r="BZ7" s="140">
        <v>1345821</v>
      </c>
      <c r="CA7" s="140">
        <v>685546</v>
      </c>
      <c r="CB7" s="140">
        <v>594101</v>
      </c>
      <c r="CC7" s="140">
        <v>235</v>
      </c>
      <c r="CD7" s="140">
        <v>65939</v>
      </c>
      <c r="CE7" s="140">
        <v>0</v>
      </c>
      <c r="CF7" s="140">
        <v>0</v>
      </c>
      <c r="CG7" s="140">
        <v>315692</v>
      </c>
      <c r="CH7" s="140">
        <v>4742994</v>
      </c>
      <c r="CI7" s="140">
        <v>1287512</v>
      </c>
      <c r="CJ7" s="140">
        <v>1287442</v>
      </c>
      <c r="CK7" s="140">
        <v>4956</v>
      </c>
      <c r="CL7" s="140">
        <v>491082</v>
      </c>
      <c r="CM7" s="140">
        <v>556052</v>
      </c>
      <c r="CN7" s="140">
        <v>235352</v>
      </c>
      <c r="CO7" s="140">
        <v>70</v>
      </c>
      <c r="CP7" s="140">
        <v>0</v>
      </c>
      <c r="CQ7" s="140">
        <v>15003053</v>
      </c>
      <c r="CR7" s="140">
        <v>2672160</v>
      </c>
      <c r="CS7" s="140">
        <v>1910219</v>
      </c>
      <c r="CT7" s="140">
        <v>0</v>
      </c>
      <c r="CU7" s="140">
        <v>726579</v>
      </c>
      <c r="CV7" s="140">
        <v>35362</v>
      </c>
      <c r="CW7" s="140">
        <v>5198705</v>
      </c>
      <c r="CX7" s="140">
        <v>182691</v>
      </c>
      <c r="CY7" s="140">
        <v>4844861</v>
      </c>
      <c r="CZ7" s="140">
        <v>171153</v>
      </c>
      <c r="DA7" s="140">
        <v>12794</v>
      </c>
      <c r="DB7" s="140">
        <v>7119394</v>
      </c>
      <c r="DC7" s="140">
        <v>1323611</v>
      </c>
      <c r="DD7" s="140">
        <v>5397862</v>
      </c>
      <c r="DE7" s="140">
        <v>302442</v>
      </c>
      <c r="DF7" s="140">
        <v>95479</v>
      </c>
      <c r="DG7" s="140">
        <v>0</v>
      </c>
      <c r="DH7" s="140">
        <v>0</v>
      </c>
      <c r="DI7" s="140">
        <v>1220451</v>
      </c>
      <c r="DJ7" s="140">
        <v>17511016</v>
      </c>
    </row>
    <row r="8" spans="1:114" ht="12" customHeight="1">
      <c r="A8" s="139" t="s">
        <v>341</v>
      </c>
      <c r="B8" s="141" t="s">
        <v>342</v>
      </c>
      <c r="C8" s="139" t="s">
        <v>327</v>
      </c>
      <c r="D8" s="140">
        <f>SUM(E8,+L8)</f>
        <v>1578519</v>
      </c>
      <c r="E8" s="140">
        <f>SUM(F8:I8)+K8</f>
        <v>1442506</v>
      </c>
      <c r="F8" s="140">
        <v>31620</v>
      </c>
      <c r="G8" s="140">
        <v>0</v>
      </c>
      <c r="H8" s="140">
        <v>348500</v>
      </c>
      <c r="I8" s="140">
        <v>649490</v>
      </c>
      <c r="J8" s="140">
        <v>6237315</v>
      </c>
      <c r="K8" s="140">
        <v>412896</v>
      </c>
      <c r="L8" s="140">
        <v>136013</v>
      </c>
      <c r="M8" s="140">
        <f>SUM(N8,+U8)</f>
        <v>345518</v>
      </c>
      <c r="N8" s="140">
        <f>SUM(O8:R8)+T8</f>
        <v>288119</v>
      </c>
      <c r="O8" s="140">
        <v>30748</v>
      </c>
      <c r="P8" s="140">
        <v>0</v>
      </c>
      <c r="Q8" s="140">
        <v>209100</v>
      </c>
      <c r="R8" s="140">
        <v>40006</v>
      </c>
      <c r="S8" s="140">
        <v>3079989</v>
      </c>
      <c r="T8" s="140">
        <v>8265</v>
      </c>
      <c r="U8" s="140">
        <v>57399</v>
      </c>
      <c r="V8" s="140">
        <f aca="true" t="shared" si="0" ref="V8:AD8">+SUM(D8,M8)</f>
        <v>1924037</v>
      </c>
      <c r="W8" s="140">
        <f t="shared" si="0"/>
        <v>1730625</v>
      </c>
      <c r="X8" s="140">
        <f t="shared" si="0"/>
        <v>62368</v>
      </c>
      <c r="Y8" s="140">
        <f t="shared" si="0"/>
        <v>0</v>
      </c>
      <c r="Z8" s="140">
        <f t="shared" si="0"/>
        <v>557600</v>
      </c>
      <c r="AA8" s="140">
        <f t="shared" si="0"/>
        <v>689496</v>
      </c>
      <c r="AB8" s="140">
        <f t="shared" si="0"/>
        <v>9317304</v>
      </c>
      <c r="AC8" s="140">
        <f t="shared" si="0"/>
        <v>421161</v>
      </c>
      <c r="AD8" s="140">
        <f t="shared" si="0"/>
        <v>193412</v>
      </c>
      <c r="AE8" s="140">
        <f>SUM(AF8,+AK8)</f>
        <v>481231</v>
      </c>
      <c r="AF8" s="140">
        <f>SUM(AG8:AJ8)</f>
        <v>478816</v>
      </c>
      <c r="AG8" s="140">
        <v>0</v>
      </c>
      <c r="AH8" s="140">
        <v>352187</v>
      </c>
      <c r="AI8" s="140">
        <v>0</v>
      </c>
      <c r="AJ8" s="140">
        <v>126629</v>
      </c>
      <c r="AK8" s="140">
        <v>2415</v>
      </c>
      <c r="AL8" s="140">
        <v>0</v>
      </c>
      <c r="AM8" s="140">
        <f>SUM(AN8,AS8,AW8,AX8,BD8)</f>
        <v>7259196</v>
      </c>
      <c r="AN8" s="140">
        <f>SUM(AO8:AR8)</f>
        <v>1830137</v>
      </c>
      <c r="AO8" s="140">
        <v>1093741</v>
      </c>
      <c r="AP8" s="140">
        <v>0</v>
      </c>
      <c r="AQ8" s="140">
        <v>706027</v>
      </c>
      <c r="AR8" s="140">
        <v>30369</v>
      </c>
      <c r="AS8" s="140">
        <f>SUM(AT8:AV8)</f>
        <v>2281584</v>
      </c>
      <c r="AT8" s="140">
        <v>1466</v>
      </c>
      <c r="AU8" s="140">
        <v>2032827</v>
      </c>
      <c r="AV8" s="140">
        <v>247291</v>
      </c>
      <c r="AW8" s="140">
        <v>19438</v>
      </c>
      <c r="AX8" s="140">
        <f>SUM(AY8:BB8)</f>
        <v>3128037</v>
      </c>
      <c r="AY8" s="140">
        <v>436455</v>
      </c>
      <c r="AZ8" s="140">
        <v>2625889</v>
      </c>
      <c r="BA8" s="140">
        <v>30510</v>
      </c>
      <c r="BB8" s="140">
        <v>35183</v>
      </c>
      <c r="BC8" s="140">
        <v>0</v>
      </c>
      <c r="BD8" s="140">
        <v>0</v>
      </c>
      <c r="BE8" s="140">
        <v>75407</v>
      </c>
      <c r="BF8" s="140">
        <f>SUM(AE8,+AM8,+BE8)</f>
        <v>7815834</v>
      </c>
      <c r="BG8" s="140">
        <f>SUM(BH8,+BM8)</f>
        <v>354110</v>
      </c>
      <c r="BH8" s="140">
        <f>SUM(BI8:BL8)</f>
        <v>338253</v>
      </c>
      <c r="BI8" s="140">
        <v>0</v>
      </c>
      <c r="BJ8" s="140">
        <v>248090</v>
      </c>
      <c r="BK8" s="140">
        <v>0</v>
      </c>
      <c r="BL8" s="140">
        <v>90163</v>
      </c>
      <c r="BM8" s="140">
        <v>15857</v>
      </c>
      <c r="BN8" s="140">
        <v>0</v>
      </c>
      <c r="BO8" s="140">
        <f>SUM(BP8,BU8,BY8,BZ8,CF8)</f>
        <v>2918549</v>
      </c>
      <c r="BP8" s="140">
        <f>SUM(BQ8:BT8)</f>
        <v>955139</v>
      </c>
      <c r="BQ8" s="140">
        <v>433233</v>
      </c>
      <c r="BR8" s="140">
        <v>0</v>
      </c>
      <c r="BS8" s="140">
        <v>521906</v>
      </c>
      <c r="BT8" s="140">
        <v>0</v>
      </c>
      <c r="BU8" s="140">
        <f>SUM(BV8:BX8)</f>
        <v>1368577</v>
      </c>
      <c r="BV8" s="140">
        <v>0</v>
      </c>
      <c r="BW8" s="140">
        <v>1368577</v>
      </c>
      <c r="BX8" s="140">
        <v>0</v>
      </c>
      <c r="BY8" s="140">
        <v>0</v>
      </c>
      <c r="BZ8" s="140">
        <f>SUM(CA8:CD8)</f>
        <v>594833</v>
      </c>
      <c r="CA8" s="140">
        <v>46296</v>
      </c>
      <c r="CB8" s="140">
        <v>420560</v>
      </c>
      <c r="CC8" s="140">
        <v>88469</v>
      </c>
      <c r="CD8" s="140">
        <v>39508</v>
      </c>
      <c r="CE8" s="140">
        <v>0</v>
      </c>
      <c r="CF8" s="140">
        <v>0</v>
      </c>
      <c r="CG8" s="140">
        <v>152848</v>
      </c>
      <c r="CH8" s="140">
        <f>SUM(BG8,+BO8,+CG8)</f>
        <v>3425507</v>
      </c>
      <c r="CI8" s="140">
        <f aca="true" t="shared" si="1" ref="CI8:DJ8">SUM(AE8,+BG8)</f>
        <v>835341</v>
      </c>
      <c r="CJ8" s="140">
        <f t="shared" si="1"/>
        <v>817069</v>
      </c>
      <c r="CK8" s="140">
        <f t="shared" si="1"/>
        <v>0</v>
      </c>
      <c r="CL8" s="140">
        <f t="shared" si="1"/>
        <v>600277</v>
      </c>
      <c r="CM8" s="140">
        <f t="shared" si="1"/>
        <v>0</v>
      </c>
      <c r="CN8" s="140">
        <f t="shared" si="1"/>
        <v>216792</v>
      </c>
      <c r="CO8" s="140">
        <f t="shared" si="1"/>
        <v>18272</v>
      </c>
      <c r="CP8" s="140">
        <f t="shared" si="1"/>
        <v>0</v>
      </c>
      <c r="CQ8" s="140">
        <f t="shared" si="1"/>
        <v>10177745</v>
      </c>
      <c r="CR8" s="140">
        <f t="shared" si="1"/>
        <v>2785276</v>
      </c>
      <c r="CS8" s="140">
        <f t="shared" si="1"/>
        <v>1526974</v>
      </c>
      <c r="CT8" s="140">
        <f t="shared" si="1"/>
        <v>0</v>
      </c>
      <c r="CU8" s="140">
        <f t="shared" si="1"/>
        <v>1227933</v>
      </c>
      <c r="CV8" s="140">
        <f t="shared" si="1"/>
        <v>30369</v>
      </c>
      <c r="CW8" s="140">
        <f t="shared" si="1"/>
        <v>3650161</v>
      </c>
      <c r="CX8" s="140">
        <f t="shared" si="1"/>
        <v>1466</v>
      </c>
      <c r="CY8" s="140">
        <f t="shared" si="1"/>
        <v>3401404</v>
      </c>
      <c r="CZ8" s="140">
        <f t="shared" si="1"/>
        <v>247291</v>
      </c>
      <c r="DA8" s="140">
        <f t="shared" si="1"/>
        <v>19438</v>
      </c>
      <c r="DB8" s="140">
        <f t="shared" si="1"/>
        <v>3722870</v>
      </c>
      <c r="DC8" s="140">
        <f t="shared" si="1"/>
        <v>482751</v>
      </c>
      <c r="DD8" s="140">
        <f t="shared" si="1"/>
        <v>3046449</v>
      </c>
      <c r="DE8" s="140">
        <f t="shared" si="1"/>
        <v>118979</v>
      </c>
      <c r="DF8" s="140">
        <f t="shared" si="1"/>
        <v>74691</v>
      </c>
      <c r="DG8" s="140">
        <f t="shared" si="1"/>
        <v>0</v>
      </c>
      <c r="DH8" s="140">
        <f t="shared" si="1"/>
        <v>0</v>
      </c>
      <c r="DI8" s="140">
        <f t="shared" si="1"/>
        <v>228255</v>
      </c>
      <c r="DJ8" s="140">
        <f t="shared" si="1"/>
        <v>11241341</v>
      </c>
    </row>
    <row r="9" spans="1:114" ht="12" customHeight="1">
      <c r="A9" s="139" t="s">
        <v>353</v>
      </c>
      <c r="B9" s="141" t="s">
        <v>354</v>
      </c>
      <c r="C9" s="139" t="s">
        <v>327</v>
      </c>
      <c r="D9" s="140">
        <f aca="true" t="shared" si="2" ref="D9:D53">SUM(E9,+L9)</f>
        <v>1495918</v>
      </c>
      <c r="E9" s="140">
        <f aca="true" t="shared" si="3" ref="E9:E53">SUM(F9:I9)+K9</f>
        <v>1184271</v>
      </c>
      <c r="F9" s="140">
        <v>94441</v>
      </c>
      <c r="G9" s="140">
        <v>0</v>
      </c>
      <c r="H9" s="140">
        <v>219800</v>
      </c>
      <c r="I9" s="140">
        <v>597656</v>
      </c>
      <c r="J9" s="140">
        <v>4079960</v>
      </c>
      <c r="K9" s="140">
        <v>272374</v>
      </c>
      <c r="L9" s="140">
        <v>311647</v>
      </c>
      <c r="M9" s="140">
        <f aca="true" t="shared" si="4" ref="M9:M53">SUM(N9,+U9)</f>
        <v>985399</v>
      </c>
      <c r="N9" s="140">
        <f aca="true" t="shared" si="5" ref="N9:N53">SUM(O9:R9)+T9</f>
        <v>912194</v>
      </c>
      <c r="O9" s="140">
        <v>0</v>
      </c>
      <c r="P9" s="140">
        <v>0</v>
      </c>
      <c r="Q9" s="140">
        <v>0</v>
      </c>
      <c r="R9" s="140">
        <v>898059</v>
      </c>
      <c r="S9" s="140">
        <v>2531921</v>
      </c>
      <c r="T9" s="140">
        <v>14135</v>
      </c>
      <c r="U9" s="140">
        <v>73205</v>
      </c>
      <c r="V9" s="140">
        <f aca="true" t="shared" si="6" ref="V9:V53">+SUM(D9,M9)</f>
        <v>2481317</v>
      </c>
      <c r="W9" s="140">
        <f aca="true" t="shared" si="7" ref="W9:W53">+SUM(E9,N9)</f>
        <v>2096465</v>
      </c>
      <c r="X9" s="140">
        <f aca="true" t="shared" si="8" ref="X9:X53">+SUM(F9,O9)</f>
        <v>94441</v>
      </c>
      <c r="Y9" s="140">
        <f aca="true" t="shared" si="9" ref="Y9:Y53">+SUM(G9,P9)</f>
        <v>0</v>
      </c>
      <c r="Z9" s="140">
        <f aca="true" t="shared" si="10" ref="Z9:Z53">+SUM(H9,Q9)</f>
        <v>219800</v>
      </c>
      <c r="AA9" s="140">
        <f aca="true" t="shared" si="11" ref="AA9:AA53">+SUM(I9,R9)</f>
        <v>1495715</v>
      </c>
      <c r="AB9" s="140">
        <f aca="true" t="shared" si="12" ref="AB9:AB53">+SUM(J9,S9)</f>
        <v>6611881</v>
      </c>
      <c r="AC9" s="140">
        <f aca="true" t="shared" si="13" ref="AC9:AC53">+SUM(K9,T9)</f>
        <v>286509</v>
      </c>
      <c r="AD9" s="140">
        <f aca="true" t="shared" si="14" ref="AD9:AD53">+SUM(L9,U9)</f>
        <v>384852</v>
      </c>
      <c r="AE9" s="140">
        <f aca="true" t="shared" si="15" ref="AE9:AE53">SUM(AF9,+AK9)</f>
        <v>443615</v>
      </c>
      <c r="AF9" s="140">
        <f aca="true" t="shared" si="16" ref="AF9:AF53">SUM(AG9:AJ9)</f>
        <v>431855</v>
      </c>
      <c r="AG9" s="140">
        <v>0</v>
      </c>
      <c r="AH9" s="140">
        <v>339611</v>
      </c>
      <c r="AI9" s="140">
        <v>38114</v>
      </c>
      <c r="AJ9" s="140">
        <v>54130</v>
      </c>
      <c r="AK9" s="140">
        <v>11760</v>
      </c>
      <c r="AL9" s="140">
        <v>0</v>
      </c>
      <c r="AM9" s="140">
        <f aca="true" t="shared" si="17" ref="AM9:AM53">SUM(AN9,AS9,AW9,AX9,BD9)</f>
        <v>5089664</v>
      </c>
      <c r="AN9" s="140">
        <f aca="true" t="shared" si="18" ref="AN9:AN53">SUM(AO9:AR9)</f>
        <v>886946</v>
      </c>
      <c r="AO9" s="140">
        <v>628669</v>
      </c>
      <c r="AP9" s="140">
        <v>33099</v>
      </c>
      <c r="AQ9" s="140">
        <v>192520</v>
      </c>
      <c r="AR9" s="140">
        <v>32658</v>
      </c>
      <c r="AS9" s="140">
        <f aca="true" t="shared" si="19" ref="AS9:AS53">SUM(AT9:AV9)</f>
        <v>1889209</v>
      </c>
      <c r="AT9" s="140">
        <v>15015</v>
      </c>
      <c r="AU9" s="140">
        <v>1693840</v>
      </c>
      <c r="AV9" s="140">
        <v>180354</v>
      </c>
      <c r="AW9" s="140">
        <v>0</v>
      </c>
      <c r="AX9" s="140">
        <f aca="true" t="shared" si="20" ref="AX9:AX53">SUM(AY9:BB9)</f>
        <v>2313509</v>
      </c>
      <c r="AY9" s="140">
        <v>753044</v>
      </c>
      <c r="AZ9" s="140">
        <v>1486903</v>
      </c>
      <c r="BA9" s="140">
        <v>57324</v>
      </c>
      <c r="BB9" s="140">
        <v>16238</v>
      </c>
      <c r="BC9" s="140">
        <v>0</v>
      </c>
      <c r="BD9" s="140">
        <v>0</v>
      </c>
      <c r="BE9" s="140">
        <v>42599</v>
      </c>
      <c r="BF9" s="140">
        <f aca="true" t="shared" si="21" ref="BF9:BF53">SUM(AE9,+AM9,+BE9)</f>
        <v>5575878</v>
      </c>
      <c r="BG9" s="140">
        <f aca="true" t="shared" si="22" ref="BG9:BG53">SUM(BH9,+BM9)</f>
        <v>13751</v>
      </c>
      <c r="BH9" s="140">
        <f aca="true" t="shared" si="23" ref="BH9:BH53">SUM(BI9:BL9)</f>
        <v>1497</v>
      </c>
      <c r="BI9" s="140">
        <v>0</v>
      </c>
      <c r="BJ9" s="140">
        <v>1497</v>
      </c>
      <c r="BK9" s="140">
        <v>0</v>
      </c>
      <c r="BL9" s="140">
        <v>0</v>
      </c>
      <c r="BM9" s="140">
        <v>12254</v>
      </c>
      <c r="BN9" s="140">
        <v>0</v>
      </c>
      <c r="BO9" s="140">
        <f aca="true" t="shared" si="24" ref="BO9:BO53">SUM(BP9,BU9,BY9,BZ9,CF9)</f>
        <v>3473203</v>
      </c>
      <c r="BP9" s="140">
        <f aca="true" t="shared" si="25" ref="BP9:BP53">SUM(BQ9:BT9)</f>
        <v>737675</v>
      </c>
      <c r="BQ9" s="140">
        <v>664798</v>
      </c>
      <c r="BR9" s="140">
        <v>0</v>
      </c>
      <c r="BS9" s="140">
        <v>72877</v>
      </c>
      <c r="BT9" s="140">
        <v>0</v>
      </c>
      <c r="BU9" s="140">
        <f aca="true" t="shared" si="26" ref="BU9:BU53">SUM(BV9:BX9)</f>
        <v>1519986</v>
      </c>
      <c r="BV9" s="140">
        <v>0</v>
      </c>
      <c r="BW9" s="140">
        <v>1515222</v>
      </c>
      <c r="BX9" s="140">
        <v>4764</v>
      </c>
      <c r="BY9" s="140">
        <v>0</v>
      </c>
      <c r="BZ9" s="140">
        <f aca="true" t="shared" si="27" ref="BZ9:BZ53">SUM(CA9:CD9)</f>
        <v>1215542</v>
      </c>
      <c r="CA9" s="140">
        <v>721392</v>
      </c>
      <c r="CB9" s="140">
        <v>472579</v>
      </c>
      <c r="CC9" s="140">
        <v>19503</v>
      </c>
      <c r="CD9" s="140">
        <v>2068</v>
      </c>
      <c r="CE9" s="140">
        <v>0</v>
      </c>
      <c r="CF9" s="140">
        <v>0</v>
      </c>
      <c r="CG9" s="140">
        <v>30366</v>
      </c>
      <c r="CH9" s="140">
        <f aca="true" t="shared" si="28" ref="CH9:CH53">SUM(BG9,+BO9,+CG9)</f>
        <v>3517320</v>
      </c>
      <c r="CI9" s="140">
        <f aca="true" t="shared" si="29" ref="CI9:CI53">SUM(AE9,+BG9)</f>
        <v>457366</v>
      </c>
      <c r="CJ9" s="140">
        <f aca="true" t="shared" si="30" ref="CJ9:CJ53">SUM(AF9,+BH9)</f>
        <v>433352</v>
      </c>
      <c r="CK9" s="140">
        <f aca="true" t="shared" si="31" ref="CK9:CK53">SUM(AG9,+BI9)</f>
        <v>0</v>
      </c>
      <c r="CL9" s="140">
        <f aca="true" t="shared" si="32" ref="CL9:CL53">SUM(AH9,+BJ9)</f>
        <v>341108</v>
      </c>
      <c r="CM9" s="140">
        <f aca="true" t="shared" si="33" ref="CM9:CM53">SUM(AI9,+BK9)</f>
        <v>38114</v>
      </c>
      <c r="CN9" s="140">
        <f aca="true" t="shared" si="34" ref="CN9:CN53">SUM(AJ9,+BL9)</f>
        <v>54130</v>
      </c>
      <c r="CO9" s="140">
        <f aca="true" t="shared" si="35" ref="CO9:CO53">SUM(AK9,+BM9)</f>
        <v>24014</v>
      </c>
      <c r="CP9" s="140">
        <f aca="true" t="shared" si="36" ref="CP9:CP53">SUM(AL9,+BN9)</f>
        <v>0</v>
      </c>
      <c r="CQ9" s="140">
        <f aca="true" t="shared" si="37" ref="CQ9:CQ53">SUM(AM9,+BO9)</f>
        <v>8562867</v>
      </c>
      <c r="CR9" s="140">
        <f aca="true" t="shared" si="38" ref="CR9:CR53">SUM(AN9,+BP9)</f>
        <v>1624621</v>
      </c>
      <c r="CS9" s="140">
        <f aca="true" t="shared" si="39" ref="CS9:CS53">SUM(AO9,+BQ9)</f>
        <v>1293467</v>
      </c>
      <c r="CT9" s="140">
        <f aca="true" t="shared" si="40" ref="CT9:CT53">SUM(AP9,+BR9)</f>
        <v>33099</v>
      </c>
      <c r="CU9" s="140">
        <f aca="true" t="shared" si="41" ref="CU9:CU53">SUM(AQ9,+BS9)</f>
        <v>265397</v>
      </c>
      <c r="CV9" s="140">
        <f aca="true" t="shared" si="42" ref="CV9:CV53">SUM(AR9,+BT9)</f>
        <v>32658</v>
      </c>
      <c r="CW9" s="140">
        <f aca="true" t="shared" si="43" ref="CW9:CW53">SUM(AS9,+BU9)</f>
        <v>3409195</v>
      </c>
      <c r="CX9" s="140">
        <f aca="true" t="shared" si="44" ref="CX9:CX53">SUM(AT9,+BV9)</f>
        <v>15015</v>
      </c>
      <c r="CY9" s="140">
        <f aca="true" t="shared" si="45" ref="CY9:CY53">SUM(AU9,+BW9)</f>
        <v>3209062</v>
      </c>
      <c r="CZ9" s="140">
        <f aca="true" t="shared" si="46" ref="CZ9:CZ53">SUM(AV9,+BX9)</f>
        <v>185118</v>
      </c>
      <c r="DA9" s="140">
        <f aca="true" t="shared" si="47" ref="DA9:DA53">SUM(AW9,+BY9)</f>
        <v>0</v>
      </c>
      <c r="DB9" s="140">
        <f aca="true" t="shared" si="48" ref="DB9:DB53">SUM(AX9,+BZ9)</f>
        <v>3529051</v>
      </c>
      <c r="DC9" s="140">
        <f aca="true" t="shared" si="49" ref="DC9:DC53">SUM(AY9,+CA9)</f>
        <v>1474436</v>
      </c>
      <c r="DD9" s="140">
        <f aca="true" t="shared" si="50" ref="DD9:DD53">SUM(AZ9,+CB9)</f>
        <v>1959482</v>
      </c>
      <c r="DE9" s="140">
        <f aca="true" t="shared" si="51" ref="DE9:DE53">SUM(BA9,+CC9)</f>
        <v>76827</v>
      </c>
      <c r="DF9" s="140">
        <f aca="true" t="shared" si="52" ref="DF9:DF53">SUM(BB9,+CD9)</f>
        <v>18306</v>
      </c>
      <c r="DG9" s="140">
        <f aca="true" t="shared" si="53" ref="DG9:DG53">SUM(BC9,+CE9)</f>
        <v>0</v>
      </c>
      <c r="DH9" s="140">
        <f aca="true" t="shared" si="54" ref="DH9:DH53">SUM(BD9,+CF9)</f>
        <v>0</v>
      </c>
      <c r="DI9" s="140">
        <f aca="true" t="shared" si="55" ref="DI9:DI53">SUM(BE9,+CG9)</f>
        <v>72965</v>
      </c>
      <c r="DJ9" s="140">
        <f aca="true" t="shared" si="56" ref="DJ9:DJ53">SUM(BF9,+CH9)</f>
        <v>9093198</v>
      </c>
    </row>
    <row r="10" spans="1:114" ht="12" customHeight="1">
      <c r="A10" s="139" t="s">
        <v>363</v>
      </c>
      <c r="B10" s="141" t="s">
        <v>364</v>
      </c>
      <c r="C10" s="139" t="s">
        <v>365</v>
      </c>
      <c r="D10" s="140">
        <f t="shared" si="2"/>
        <v>1138932</v>
      </c>
      <c r="E10" s="140">
        <f t="shared" si="3"/>
        <v>881265</v>
      </c>
      <c r="F10" s="140">
        <v>0</v>
      </c>
      <c r="G10" s="140">
        <v>838</v>
      </c>
      <c r="H10" s="140">
        <v>14500</v>
      </c>
      <c r="I10" s="140">
        <v>615325</v>
      </c>
      <c r="J10" s="140">
        <v>5422866</v>
      </c>
      <c r="K10" s="140">
        <v>250602</v>
      </c>
      <c r="L10" s="140">
        <v>257667</v>
      </c>
      <c r="M10" s="140">
        <f t="shared" si="4"/>
        <v>713794</v>
      </c>
      <c r="N10" s="140">
        <f t="shared" si="5"/>
        <v>606023</v>
      </c>
      <c r="O10" s="140">
        <v>85623</v>
      </c>
      <c r="P10" s="140">
        <v>0</v>
      </c>
      <c r="Q10" s="140">
        <v>159500</v>
      </c>
      <c r="R10" s="140">
        <v>342479</v>
      </c>
      <c r="S10" s="140">
        <v>2679996</v>
      </c>
      <c r="T10" s="140">
        <v>18421</v>
      </c>
      <c r="U10" s="140">
        <v>107771</v>
      </c>
      <c r="V10" s="140">
        <f t="shared" si="6"/>
        <v>1852726</v>
      </c>
      <c r="W10" s="140">
        <f t="shared" si="7"/>
        <v>1487288</v>
      </c>
      <c r="X10" s="140">
        <f t="shared" si="8"/>
        <v>85623</v>
      </c>
      <c r="Y10" s="140">
        <f t="shared" si="9"/>
        <v>838</v>
      </c>
      <c r="Z10" s="140">
        <f t="shared" si="10"/>
        <v>174000</v>
      </c>
      <c r="AA10" s="140">
        <f t="shared" si="11"/>
        <v>957804</v>
      </c>
      <c r="AB10" s="140">
        <f t="shared" si="12"/>
        <v>8102862</v>
      </c>
      <c r="AC10" s="140">
        <f t="shared" si="13"/>
        <v>269023</v>
      </c>
      <c r="AD10" s="140">
        <f t="shared" si="14"/>
        <v>365438</v>
      </c>
      <c r="AE10" s="140">
        <f t="shared" si="15"/>
        <v>255436</v>
      </c>
      <c r="AF10" s="140">
        <f t="shared" si="16"/>
        <v>255436</v>
      </c>
      <c r="AG10" s="140">
        <v>0</v>
      </c>
      <c r="AH10" s="140">
        <v>137356</v>
      </c>
      <c r="AI10" s="140">
        <v>118080</v>
      </c>
      <c r="AJ10" s="140">
        <v>0</v>
      </c>
      <c r="AK10" s="140">
        <v>0</v>
      </c>
      <c r="AL10" s="140">
        <v>0</v>
      </c>
      <c r="AM10" s="140">
        <f t="shared" si="17"/>
        <v>6206458</v>
      </c>
      <c r="AN10" s="140">
        <f t="shared" si="18"/>
        <v>1369228</v>
      </c>
      <c r="AO10" s="140">
        <v>884927</v>
      </c>
      <c r="AP10" s="140">
        <v>0</v>
      </c>
      <c r="AQ10" s="140">
        <v>469509</v>
      </c>
      <c r="AR10" s="140">
        <v>14792</v>
      </c>
      <c r="AS10" s="140">
        <f t="shared" si="19"/>
        <v>2508137</v>
      </c>
      <c r="AT10" s="140">
        <v>0</v>
      </c>
      <c r="AU10" s="140">
        <v>2370766</v>
      </c>
      <c r="AV10" s="140">
        <v>137371</v>
      </c>
      <c r="AW10" s="140">
        <v>0</v>
      </c>
      <c r="AX10" s="140">
        <f t="shared" si="20"/>
        <v>2329093</v>
      </c>
      <c r="AY10" s="140">
        <v>902658</v>
      </c>
      <c r="AZ10" s="140">
        <v>1264240</v>
      </c>
      <c r="BA10" s="140">
        <v>90510</v>
      </c>
      <c r="BB10" s="140">
        <v>71685</v>
      </c>
      <c r="BC10" s="140">
        <v>0</v>
      </c>
      <c r="BD10" s="140">
        <v>0</v>
      </c>
      <c r="BE10" s="140">
        <v>99904</v>
      </c>
      <c r="BF10" s="140">
        <f t="shared" si="21"/>
        <v>6561798</v>
      </c>
      <c r="BG10" s="140">
        <f t="shared" si="22"/>
        <v>257250</v>
      </c>
      <c r="BH10" s="140">
        <f t="shared" si="23"/>
        <v>257250</v>
      </c>
      <c r="BI10" s="140">
        <v>0</v>
      </c>
      <c r="BJ10" s="140">
        <v>257250</v>
      </c>
      <c r="BK10" s="140">
        <v>0</v>
      </c>
      <c r="BL10" s="140">
        <v>0</v>
      </c>
      <c r="BM10" s="140">
        <v>0</v>
      </c>
      <c r="BN10" s="140">
        <v>0</v>
      </c>
      <c r="BO10" s="140">
        <f t="shared" si="24"/>
        <v>3042108</v>
      </c>
      <c r="BP10" s="140">
        <f t="shared" si="25"/>
        <v>628435</v>
      </c>
      <c r="BQ10" s="140">
        <v>485368</v>
      </c>
      <c r="BR10" s="140">
        <v>0</v>
      </c>
      <c r="BS10" s="140">
        <v>143067</v>
      </c>
      <c r="BT10" s="140">
        <v>0</v>
      </c>
      <c r="BU10" s="140">
        <f t="shared" si="26"/>
        <v>1821080</v>
      </c>
      <c r="BV10" s="140">
        <v>0</v>
      </c>
      <c r="BW10" s="140">
        <v>1821080</v>
      </c>
      <c r="BX10" s="140">
        <v>0</v>
      </c>
      <c r="BY10" s="140">
        <v>0</v>
      </c>
      <c r="BZ10" s="140">
        <f t="shared" si="27"/>
        <v>592593</v>
      </c>
      <c r="CA10" s="140">
        <v>97136</v>
      </c>
      <c r="CB10" s="140">
        <v>479090</v>
      </c>
      <c r="CC10" s="140">
        <v>0</v>
      </c>
      <c r="CD10" s="140">
        <v>16367</v>
      </c>
      <c r="CE10" s="140">
        <v>0</v>
      </c>
      <c r="CF10" s="140">
        <v>0</v>
      </c>
      <c r="CG10" s="140">
        <v>94432</v>
      </c>
      <c r="CH10" s="140">
        <f t="shared" si="28"/>
        <v>3393790</v>
      </c>
      <c r="CI10" s="140">
        <f t="shared" si="29"/>
        <v>512686</v>
      </c>
      <c r="CJ10" s="140">
        <f t="shared" si="30"/>
        <v>512686</v>
      </c>
      <c r="CK10" s="140">
        <f t="shared" si="31"/>
        <v>0</v>
      </c>
      <c r="CL10" s="140">
        <f t="shared" si="32"/>
        <v>394606</v>
      </c>
      <c r="CM10" s="140">
        <f t="shared" si="33"/>
        <v>118080</v>
      </c>
      <c r="CN10" s="140">
        <f t="shared" si="34"/>
        <v>0</v>
      </c>
      <c r="CO10" s="140">
        <f t="shared" si="35"/>
        <v>0</v>
      </c>
      <c r="CP10" s="140">
        <f t="shared" si="36"/>
        <v>0</v>
      </c>
      <c r="CQ10" s="140">
        <f t="shared" si="37"/>
        <v>9248566</v>
      </c>
      <c r="CR10" s="140">
        <f t="shared" si="38"/>
        <v>1997663</v>
      </c>
      <c r="CS10" s="140">
        <f t="shared" si="39"/>
        <v>1370295</v>
      </c>
      <c r="CT10" s="140">
        <f t="shared" si="40"/>
        <v>0</v>
      </c>
      <c r="CU10" s="140">
        <f t="shared" si="41"/>
        <v>612576</v>
      </c>
      <c r="CV10" s="140">
        <f t="shared" si="42"/>
        <v>14792</v>
      </c>
      <c r="CW10" s="140">
        <f t="shared" si="43"/>
        <v>4329217</v>
      </c>
      <c r="CX10" s="140">
        <f t="shared" si="44"/>
        <v>0</v>
      </c>
      <c r="CY10" s="140">
        <f t="shared" si="45"/>
        <v>4191846</v>
      </c>
      <c r="CZ10" s="140">
        <f t="shared" si="46"/>
        <v>137371</v>
      </c>
      <c r="DA10" s="140">
        <f t="shared" si="47"/>
        <v>0</v>
      </c>
      <c r="DB10" s="140">
        <f t="shared" si="48"/>
        <v>2921686</v>
      </c>
      <c r="DC10" s="140">
        <f t="shared" si="49"/>
        <v>999794</v>
      </c>
      <c r="DD10" s="140">
        <f t="shared" si="50"/>
        <v>1743330</v>
      </c>
      <c r="DE10" s="140">
        <f t="shared" si="51"/>
        <v>90510</v>
      </c>
      <c r="DF10" s="140">
        <f t="shared" si="52"/>
        <v>88052</v>
      </c>
      <c r="DG10" s="140">
        <f t="shared" si="53"/>
        <v>0</v>
      </c>
      <c r="DH10" s="140">
        <f t="shared" si="54"/>
        <v>0</v>
      </c>
      <c r="DI10" s="140">
        <f t="shared" si="55"/>
        <v>194336</v>
      </c>
      <c r="DJ10" s="140">
        <f t="shared" si="56"/>
        <v>9955588</v>
      </c>
    </row>
    <row r="11" spans="1:114" ht="12" customHeight="1">
      <c r="A11" s="139" t="s">
        <v>370</v>
      </c>
      <c r="B11" s="141" t="s">
        <v>377</v>
      </c>
      <c r="C11" s="139" t="s">
        <v>378</v>
      </c>
      <c r="D11" s="140">
        <f t="shared" si="2"/>
        <v>823679</v>
      </c>
      <c r="E11" s="140">
        <f t="shared" si="3"/>
        <v>799018</v>
      </c>
      <c r="F11" s="140">
        <v>156147</v>
      </c>
      <c r="G11" s="140">
        <v>0</v>
      </c>
      <c r="H11" s="140">
        <v>115707</v>
      </c>
      <c r="I11" s="140">
        <v>308795</v>
      </c>
      <c r="J11" s="140">
        <v>2074470</v>
      </c>
      <c r="K11" s="140">
        <v>218369</v>
      </c>
      <c r="L11" s="140">
        <v>24661</v>
      </c>
      <c r="M11" s="140">
        <f t="shared" si="4"/>
        <v>144999</v>
      </c>
      <c r="N11" s="140">
        <f t="shared" si="5"/>
        <v>133482</v>
      </c>
      <c r="O11" s="140">
        <v>0</v>
      </c>
      <c r="P11" s="140">
        <v>0</v>
      </c>
      <c r="Q11" s="140">
        <v>0</v>
      </c>
      <c r="R11" s="140">
        <v>133009</v>
      </c>
      <c r="S11" s="140">
        <v>1655400</v>
      </c>
      <c r="T11" s="140">
        <v>473</v>
      </c>
      <c r="U11" s="140">
        <v>11517</v>
      </c>
      <c r="V11" s="140">
        <f t="shared" si="6"/>
        <v>968678</v>
      </c>
      <c r="W11" s="140">
        <f t="shared" si="7"/>
        <v>932500</v>
      </c>
      <c r="X11" s="140">
        <f t="shared" si="8"/>
        <v>156147</v>
      </c>
      <c r="Y11" s="140">
        <f t="shared" si="9"/>
        <v>0</v>
      </c>
      <c r="Z11" s="140">
        <f t="shared" si="10"/>
        <v>115707</v>
      </c>
      <c r="AA11" s="140">
        <f t="shared" si="11"/>
        <v>441804</v>
      </c>
      <c r="AB11" s="140">
        <f t="shared" si="12"/>
        <v>3729870</v>
      </c>
      <c r="AC11" s="140">
        <f t="shared" si="13"/>
        <v>218842</v>
      </c>
      <c r="AD11" s="140">
        <f t="shared" si="14"/>
        <v>36178</v>
      </c>
      <c r="AE11" s="140">
        <f t="shared" si="15"/>
        <v>347035</v>
      </c>
      <c r="AF11" s="140">
        <f t="shared" si="16"/>
        <v>347035</v>
      </c>
      <c r="AG11" s="140">
        <v>0</v>
      </c>
      <c r="AH11" s="140">
        <v>12606</v>
      </c>
      <c r="AI11" s="140">
        <v>334429</v>
      </c>
      <c r="AJ11" s="140">
        <v>0</v>
      </c>
      <c r="AK11" s="140">
        <v>0</v>
      </c>
      <c r="AL11" s="140">
        <v>0</v>
      </c>
      <c r="AM11" s="140">
        <f t="shared" si="17"/>
        <v>2538088</v>
      </c>
      <c r="AN11" s="140">
        <f t="shared" si="18"/>
        <v>429869</v>
      </c>
      <c r="AO11" s="140">
        <v>217997</v>
      </c>
      <c r="AP11" s="140">
        <v>49314</v>
      </c>
      <c r="AQ11" s="140">
        <v>153282</v>
      </c>
      <c r="AR11" s="140">
        <v>9276</v>
      </c>
      <c r="AS11" s="140">
        <f t="shared" si="19"/>
        <v>1394238</v>
      </c>
      <c r="AT11" s="140">
        <v>0</v>
      </c>
      <c r="AU11" s="140">
        <v>1307610</v>
      </c>
      <c r="AV11" s="140">
        <v>86628</v>
      </c>
      <c r="AW11" s="140">
        <v>0</v>
      </c>
      <c r="AX11" s="140">
        <f t="shared" si="20"/>
        <v>713981</v>
      </c>
      <c r="AY11" s="140">
        <v>114997</v>
      </c>
      <c r="AZ11" s="140">
        <v>542928</v>
      </c>
      <c r="BA11" s="140">
        <v>36819</v>
      </c>
      <c r="BB11" s="140">
        <v>19237</v>
      </c>
      <c r="BC11" s="140">
        <v>0</v>
      </c>
      <c r="BD11" s="140">
        <v>0</v>
      </c>
      <c r="BE11" s="140">
        <v>13026</v>
      </c>
      <c r="BF11" s="140">
        <f t="shared" si="21"/>
        <v>2898149</v>
      </c>
      <c r="BG11" s="140">
        <f t="shared" si="22"/>
        <v>0</v>
      </c>
      <c r="BH11" s="140">
        <f t="shared" si="23"/>
        <v>0</v>
      </c>
      <c r="BI11" s="140">
        <v>0</v>
      </c>
      <c r="BJ11" s="140">
        <v>0</v>
      </c>
      <c r="BK11" s="140">
        <v>0</v>
      </c>
      <c r="BL11" s="140">
        <v>0</v>
      </c>
      <c r="BM11" s="140">
        <v>0</v>
      </c>
      <c r="BN11" s="140">
        <v>0</v>
      </c>
      <c r="BO11" s="140">
        <f t="shared" si="24"/>
        <v>1790545</v>
      </c>
      <c r="BP11" s="140">
        <f t="shared" si="25"/>
        <v>415787</v>
      </c>
      <c r="BQ11" s="140">
        <v>321252</v>
      </c>
      <c r="BR11" s="140">
        <v>0</v>
      </c>
      <c r="BS11" s="140">
        <v>94535</v>
      </c>
      <c r="BT11" s="140">
        <v>0</v>
      </c>
      <c r="BU11" s="140">
        <f t="shared" si="26"/>
        <v>956321</v>
      </c>
      <c r="BV11" s="140">
        <v>0</v>
      </c>
      <c r="BW11" s="140">
        <v>950908</v>
      </c>
      <c r="BX11" s="140">
        <v>5413</v>
      </c>
      <c r="BY11" s="140">
        <v>0</v>
      </c>
      <c r="BZ11" s="140">
        <f t="shared" si="27"/>
        <v>418437</v>
      </c>
      <c r="CA11" s="140">
        <v>2099</v>
      </c>
      <c r="CB11" s="140">
        <v>399787</v>
      </c>
      <c r="CC11" s="140">
        <v>2851</v>
      </c>
      <c r="CD11" s="140">
        <v>13700</v>
      </c>
      <c r="CE11" s="140">
        <v>0</v>
      </c>
      <c r="CF11" s="140">
        <v>0</v>
      </c>
      <c r="CG11" s="140">
        <v>9854</v>
      </c>
      <c r="CH11" s="140">
        <f t="shared" si="28"/>
        <v>1800399</v>
      </c>
      <c r="CI11" s="140">
        <f t="shared" si="29"/>
        <v>347035</v>
      </c>
      <c r="CJ11" s="140">
        <f t="shared" si="30"/>
        <v>347035</v>
      </c>
      <c r="CK11" s="140">
        <f t="shared" si="31"/>
        <v>0</v>
      </c>
      <c r="CL11" s="140">
        <f t="shared" si="32"/>
        <v>12606</v>
      </c>
      <c r="CM11" s="140">
        <f t="shared" si="33"/>
        <v>334429</v>
      </c>
      <c r="CN11" s="140">
        <f t="shared" si="34"/>
        <v>0</v>
      </c>
      <c r="CO11" s="140">
        <f t="shared" si="35"/>
        <v>0</v>
      </c>
      <c r="CP11" s="140">
        <f t="shared" si="36"/>
        <v>0</v>
      </c>
      <c r="CQ11" s="140">
        <f t="shared" si="37"/>
        <v>4328633</v>
      </c>
      <c r="CR11" s="140">
        <f t="shared" si="38"/>
        <v>845656</v>
      </c>
      <c r="CS11" s="140">
        <f t="shared" si="39"/>
        <v>539249</v>
      </c>
      <c r="CT11" s="140">
        <f t="shared" si="40"/>
        <v>49314</v>
      </c>
      <c r="CU11" s="140">
        <f t="shared" si="41"/>
        <v>247817</v>
      </c>
      <c r="CV11" s="140">
        <f t="shared" si="42"/>
        <v>9276</v>
      </c>
      <c r="CW11" s="140">
        <f t="shared" si="43"/>
        <v>2350559</v>
      </c>
      <c r="CX11" s="140">
        <f t="shared" si="44"/>
        <v>0</v>
      </c>
      <c r="CY11" s="140">
        <f t="shared" si="45"/>
        <v>2258518</v>
      </c>
      <c r="CZ11" s="140">
        <f t="shared" si="46"/>
        <v>92041</v>
      </c>
      <c r="DA11" s="140">
        <f t="shared" si="47"/>
        <v>0</v>
      </c>
      <c r="DB11" s="140">
        <f t="shared" si="48"/>
        <v>1132418</v>
      </c>
      <c r="DC11" s="140">
        <f t="shared" si="49"/>
        <v>117096</v>
      </c>
      <c r="DD11" s="140">
        <f t="shared" si="50"/>
        <v>942715</v>
      </c>
      <c r="DE11" s="140">
        <f t="shared" si="51"/>
        <v>39670</v>
      </c>
      <c r="DF11" s="140">
        <f t="shared" si="52"/>
        <v>32937</v>
      </c>
      <c r="DG11" s="140">
        <f t="shared" si="53"/>
        <v>0</v>
      </c>
      <c r="DH11" s="140">
        <f t="shared" si="54"/>
        <v>0</v>
      </c>
      <c r="DI11" s="140">
        <f t="shared" si="55"/>
        <v>22880</v>
      </c>
      <c r="DJ11" s="140">
        <f t="shared" si="56"/>
        <v>4698548</v>
      </c>
    </row>
    <row r="12" spans="1:114" ht="12" customHeight="1">
      <c r="A12" s="139" t="s">
        <v>383</v>
      </c>
      <c r="B12" s="141" t="s">
        <v>384</v>
      </c>
      <c r="C12" s="139" t="s">
        <v>391</v>
      </c>
      <c r="D12" s="140">
        <f t="shared" si="2"/>
        <v>2905980</v>
      </c>
      <c r="E12" s="140">
        <f t="shared" si="3"/>
        <v>2452318</v>
      </c>
      <c r="F12" s="140">
        <v>187313</v>
      </c>
      <c r="G12" s="140">
        <v>0</v>
      </c>
      <c r="H12" s="140">
        <v>423200</v>
      </c>
      <c r="I12" s="140">
        <v>1455175</v>
      </c>
      <c r="J12" s="140">
        <v>2772500</v>
      </c>
      <c r="K12" s="140">
        <v>386630</v>
      </c>
      <c r="L12" s="140">
        <v>453662</v>
      </c>
      <c r="M12" s="140">
        <f t="shared" si="4"/>
        <v>485088</v>
      </c>
      <c r="N12" s="140">
        <f t="shared" si="5"/>
        <v>441434</v>
      </c>
      <c r="O12" s="140">
        <v>0</v>
      </c>
      <c r="P12" s="140">
        <v>0</v>
      </c>
      <c r="Q12" s="140">
        <v>11800</v>
      </c>
      <c r="R12" s="140">
        <v>426464</v>
      </c>
      <c r="S12" s="140">
        <v>1424028</v>
      </c>
      <c r="T12" s="140">
        <v>3170</v>
      </c>
      <c r="U12" s="140">
        <v>43654</v>
      </c>
      <c r="V12" s="140">
        <f t="shared" si="6"/>
        <v>3391068</v>
      </c>
      <c r="W12" s="140">
        <f t="shared" si="7"/>
        <v>2893752</v>
      </c>
      <c r="X12" s="140">
        <f t="shared" si="8"/>
        <v>187313</v>
      </c>
      <c r="Y12" s="140">
        <f t="shared" si="9"/>
        <v>0</v>
      </c>
      <c r="Z12" s="140">
        <f t="shared" si="10"/>
        <v>435000</v>
      </c>
      <c r="AA12" s="140">
        <f t="shared" si="11"/>
        <v>1881639</v>
      </c>
      <c r="AB12" s="140">
        <f t="shared" si="12"/>
        <v>4196528</v>
      </c>
      <c r="AC12" s="140">
        <f t="shared" si="13"/>
        <v>389800</v>
      </c>
      <c r="AD12" s="140">
        <f t="shared" si="14"/>
        <v>497316</v>
      </c>
      <c r="AE12" s="140">
        <f t="shared" si="15"/>
        <v>566759</v>
      </c>
      <c r="AF12" s="140">
        <f t="shared" si="16"/>
        <v>522639</v>
      </c>
      <c r="AG12" s="140">
        <v>0</v>
      </c>
      <c r="AH12" s="140">
        <v>508170</v>
      </c>
      <c r="AI12" s="140">
        <v>14469</v>
      </c>
      <c r="AJ12" s="140">
        <v>0</v>
      </c>
      <c r="AK12" s="140">
        <v>44120</v>
      </c>
      <c r="AL12" s="140">
        <v>0</v>
      </c>
      <c r="AM12" s="140">
        <f t="shared" si="17"/>
        <v>4851989</v>
      </c>
      <c r="AN12" s="140">
        <f t="shared" si="18"/>
        <v>1062010</v>
      </c>
      <c r="AO12" s="140">
        <v>559086</v>
      </c>
      <c r="AP12" s="140">
        <v>0</v>
      </c>
      <c r="AQ12" s="140">
        <v>471463</v>
      </c>
      <c r="AR12" s="140">
        <v>31461</v>
      </c>
      <c r="AS12" s="140">
        <f t="shared" si="19"/>
        <v>2248967</v>
      </c>
      <c r="AT12" s="140">
        <v>2186</v>
      </c>
      <c r="AU12" s="140">
        <v>2163286</v>
      </c>
      <c r="AV12" s="140">
        <v>83495</v>
      </c>
      <c r="AW12" s="140">
        <v>0</v>
      </c>
      <c r="AX12" s="140">
        <f t="shared" si="20"/>
        <v>1540834</v>
      </c>
      <c r="AY12" s="140">
        <v>193864</v>
      </c>
      <c r="AZ12" s="140">
        <v>1281848</v>
      </c>
      <c r="BA12" s="140">
        <v>33326</v>
      </c>
      <c r="BB12" s="140">
        <v>31796</v>
      </c>
      <c r="BC12" s="140">
        <v>0</v>
      </c>
      <c r="BD12" s="140">
        <v>178</v>
      </c>
      <c r="BE12" s="140">
        <v>259732</v>
      </c>
      <c r="BF12" s="140">
        <f t="shared" si="21"/>
        <v>5678480</v>
      </c>
      <c r="BG12" s="140">
        <f t="shared" si="22"/>
        <v>0</v>
      </c>
      <c r="BH12" s="140">
        <f t="shared" si="23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f t="shared" si="24"/>
        <v>1845340</v>
      </c>
      <c r="BP12" s="140">
        <f t="shared" si="25"/>
        <v>640722</v>
      </c>
      <c r="BQ12" s="140">
        <v>333751</v>
      </c>
      <c r="BR12" s="140">
        <v>118595</v>
      </c>
      <c r="BS12" s="140">
        <v>188376</v>
      </c>
      <c r="BT12" s="140">
        <v>0</v>
      </c>
      <c r="BU12" s="140">
        <f t="shared" si="26"/>
        <v>861681</v>
      </c>
      <c r="BV12" s="140">
        <v>35732</v>
      </c>
      <c r="BW12" s="140">
        <v>825949</v>
      </c>
      <c r="BX12" s="140">
        <v>0</v>
      </c>
      <c r="BY12" s="140">
        <v>0</v>
      </c>
      <c r="BZ12" s="140">
        <f t="shared" si="27"/>
        <v>342937</v>
      </c>
      <c r="CA12" s="140">
        <v>74233</v>
      </c>
      <c r="CB12" s="140">
        <v>233191</v>
      </c>
      <c r="CC12" s="140">
        <v>27200</v>
      </c>
      <c r="CD12" s="140">
        <v>8313</v>
      </c>
      <c r="CE12" s="140">
        <v>0</v>
      </c>
      <c r="CF12" s="140">
        <v>0</v>
      </c>
      <c r="CG12" s="140">
        <v>63776</v>
      </c>
      <c r="CH12" s="140">
        <f t="shared" si="28"/>
        <v>1909116</v>
      </c>
      <c r="CI12" s="140">
        <f t="shared" si="29"/>
        <v>566759</v>
      </c>
      <c r="CJ12" s="140">
        <f t="shared" si="30"/>
        <v>522639</v>
      </c>
      <c r="CK12" s="140">
        <f t="shared" si="31"/>
        <v>0</v>
      </c>
      <c r="CL12" s="140">
        <f t="shared" si="32"/>
        <v>508170</v>
      </c>
      <c r="CM12" s="140">
        <f t="shared" si="33"/>
        <v>14469</v>
      </c>
      <c r="CN12" s="140">
        <f t="shared" si="34"/>
        <v>0</v>
      </c>
      <c r="CO12" s="140">
        <f t="shared" si="35"/>
        <v>44120</v>
      </c>
      <c r="CP12" s="140">
        <f t="shared" si="36"/>
        <v>0</v>
      </c>
      <c r="CQ12" s="140">
        <f t="shared" si="37"/>
        <v>6697329</v>
      </c>
      <c r="CR12" s="140">
        <f t="shared" si="38"/>
        <v>1702732</v>
      </c>
      <c r="CS12" s="140">
        <f t="shared" si="39"/>
        <v>892837</v>
      </c>
      <c r="CT12" s="140">
        <f t="shared" si="40"/>
        <v>118595</v>
      </c>
      <c r="CU12" s="140">
        <f t="shared" si="41"/>
        <v>659839</v>
      </c>
      <c r="CV12" s="140">
        <f t="shared" si="42"/>
        <v>31461</v>
      </c>
      <c r="CW12" s="140">
        <f t="shared" si="43"/>
        <v>3110648</v>
      </c>
      <c r="CX12" s="140">
        <f t="shared" si="44"/>
        <v>37918</v>
      </c>
      <c r="CY12" s="140">
        <f t="shared" si="45"/>
        <v>2989235</v>
      </c>
      <c r="CZ12" s="140">
        <f t="shared" si="46"/>
        <v>83495</v>
      </c>
      <c r="DA12" s="140">
        <f t="shared" si="47"/>
        <v>0</v>
      </c>
      <c r="DB12" s="140">
        <f t="shared" si="48"/>
        <v>1883771</v>
      </c>
      <c r="DC12" s="140">
        <f t="shared" si="49"/>
        <v>268097</v>
      </c>
      <c r="DD12" s="140">
        <f t="shared" si="50"/>
        <v>1515039</v>
      </c>
      <c r="DE12" s="140">
        <f t="shared" si="51"/>
        <v>60526</v>
      </c>
      <c r="DF12" s="140">
        <f t="shared" si="52"/>
        <v>40109</v>
      </c>
      <c r="DG12" s="140">
        <f t="shared" si="53"/>
        <v>0</v>
      </c>
      <c r="DH12" s="140">
        <f t="shared" si="54"/>
        <v>178</v>
      </c>
      <c r="DI12" s="140">
        <f t="shared" si="55"/>
        <v>323508</v>
      </c>
      <c r="DJ12" s="140">
        <f t="shared" si="56"/>
        <v>7587596</v>
      </c>
    </row>
    <row r="13" spans="1:114" ht="12" customHeight="1">
      <c r="A13" s="147" t="s">
        <v>397</v>
      </c>
      <c r="B13" s="148" t="s">
        <v>398</v>
      </c>
      <c r="C13" s="147" t="s">
        <v>327</v>
      </c>
      <c r="D13" s="140">
        <f t="shared" si="2"/>
        <v>1128997</v>
      </c>
      <c r="E13" s="140">
        <f t="shared" si="3"/>
        <v>1036936</v>
      </c>
      <c r="F13" s="140">
        <v>0</v>
      </c>
      <c r="G13" s="140">
        <v>0</v>
      </c>
      <c r="H13" s="140">
        <v>0</v>
      </c>
      <c r="I13" s="140">
        <v>827148</v>
      </c>
      <c r="J13" s="140">
        <v>4958966</v>
      </c>
      <c r="K13" s="140">
        <v>209788</v>
      </c>
      <c r="L13" s="140">
        <v>92061</v>
      </c>
      <c r="M13" s="140">
        <f t="shared" si="4"/>
        <v>1696869</v>
      </c>
      <c r="N13" s="140">
        <f t="shared" si="5"/>
        <v>1679812</v>
      </c>
      <c r="O13" s="140">
        <v>107451</v>
      </c>
      <c r="P13" s="140">
        <v>0</v>
      </c>
      <c r="Q13" s="140">
        <v>896700</v>
      </c>
      <c r="R13" s="140">
        <v>543276</v>
      </c>
      <c r="S13" s="140">
        <v>1781520</v>
      </c>
      <c r="T13" s="140">
        <v>132385</v>
      </c>
      <c r="U13" s="140">
        <v>17057</v>
      </c>
      <c r="V13" s="140">
        <f t="shared" si="6"/>
        <v>2825866</v>
      </c>
      <c r="W13" s="140">
        <f t="shared" si="7"/>
        <v>2716748</v>
      </c>
      <c r="X13" s="140">
        <f t="shared" si="8"/>
        <v>107451</v>
      </c>
      <c r="Y13" s="140">
        <f t="shared" si="9"/>
        <v>0</v>
      </c>
      <c r="Z13" s="140">
        <f t="shared" si="10"/>
        <v>896700</v>
      </c>
      <c r="AA13" s="140">
        <f t="shared" si="11"/>
        <v>1370424</v>
      </c>
      <c r="AB13" s="140">
        <f t="shared" si="12"/>
        <v>6740486</v>
      </c>
      <c r="AC13" s="140">
        <f t="shared" si="13"/>
        <v>342173</v>
      </c>
      <c r="AD13" s="140">
        <f t="shared" si="14"/>
        <v>109118</v>
      </c>
      <c r="AE13" s="140">
        <f t="shared" si="15"/>
        <v>112479</v>
      </c>
      <c r="AF13" s="140">
        <f t="shared" si="16"/>
        <v>112479</v>
      </c>
      <c r="AG13" s="140">
        <v>0</v>
      </c>
      <c r="AH13" s="140">
        <v>86324</v>
      </c>
      <c r="AI13" s="140">
        <v>23782</v>
      </c>
      <c r="AJ13" s="140">
        <v>2373</v>
      </c>
      <c r="AK13" s="140">
        <v>0</v>
      </c>
      <c r="AL13" s="140">
        <v>0</v>
      </c>
      <c r="AM13" s="140">
        <f t="shared" si="17"/>
        <v>5714355</v>
      </c>
      <c r="AN13" s="140">
        <f t="shared" si="18"/>
        <v>1375058</v>
      </c>
      <c r="AO13" s="140">
        <v>664435</v>
      </c>
      <c r="AP13" s="140">
        <v>33336</v>
      </c>
      <c r="AQ13" s="140">
        <v>632485</v>
      </c>
      <c r="AR13" s="140">
        <v>44802</v>
      </c>
      <c r="AS13" s="140">
        <f t="shared" si="19"/>
        <v>2406505</v>
      </c>
      <c r="AT13" s="140">
        <v>73767</v>
      </c>
      <c r="AU13" s="140">
        <v>2152346</v>
      </c>
      <c r="AV13" s="140">
        <v>180392</v>
      </c>
      <c r="AW13" s="140">
        <v>6418</v>
      </c>
      <c r="AX13" s="140">
        <f t="shared" si="20"/>
        <v>1911709</v>
      </c>
      <c r="AY13" s="140">
        <v>856873</v>
      </c>
      <c r="AZ13" s="140">
        <v>946073</v>
      </c>
      <c r="BA13" s="140">
        <v>105981</v>
      </c>
      <c r="BB13" s="140">
        <v>2782</v>
      </c>
      <c r="BC13" s="140">
        <v>0</v>
      </c>
      <c r="BD13" s="140">
        <v>14665</v>
      </c>
      <c r="BE13" s="140">
        <v>261129</v>
      </c>
      <c r="BF13" s="140">
        <f t="shared" si="21"/>
        <v>6087963</v>
      </c>
      <c r="BG13" s="140">
        <f t="shared" si="22"/>
        <v>1222532</v>
      </c>
      <c r="BH13" s="140">
        <f t="shared" si="23"/>
        <v>1222532</v>
      </c>
      <c r="BI13" s="140">
        <v>0</v>
      </c>
      <c r="BJ13" s="140">
        <v>1215780</v>
      </c>
      <c r="BK13" s="140">
        <v>0</v>
      </c>
      <c r="BL13" s="140">
        <v>6752</v>
      </c>
      <c r="BM13" s="140">
        <v>0</v>
      </c>
      <c r="BN13" s="140">
        <v>0</v>
      </c>
      <c r="BO13" s="140">
        <f t="shared" si="24"/>
        <v>2185909</v>
      </c>
      <c r="BP13" s="140">
        <f t="shared" si="25"/>
        <v>886355</v>
      </c>
      <c r="BQ13" s="140">
        <v>372417</v>
      </c>
      <c r="BR13" s="140">
        <v>246956</v>
      </c>
      <c r="BS13" s="140">
        <v>266982</v>
      </c>
      <c r="BT13" s="140">
        <v>0</v>
      </c>
      <c r="BU13" s="140">
        <f t="shared" si="26"/>
        <v>1086025</v>
      </c>
      <c r="BV13" s="140">
        <v>36703</v>
      </c>
      <c r="BW13" s="140">
        <v>1049322</v>
      </c>
      <c r="BX13" s="140">
        <v>0</v>
      </c>
      <c r="BY13" s="140">
        <v>0</v>
      </c>
      <c r="BZ13" s="140">
        <f t="shared" si="27"/>
        <v>210029</v>
      </c>
      <c r="CA13" s="140">
        <v>2736</v>
      </c>
      <c r="CB13" s="140">
        <v>204636</v>
      </c>
      <c r="CC13" s="140">
        <v>441</v>
      </c>
      <c r="CD13" s="140">
        <v>2216</v>
      </c>
      <c r="CE13" s="140">
        <v>0</v>
      </c>
      <c r="CF13" s="140">
        <v>3500</v>
      </c>
      <c r="CG13" s="140">
        <v>69948</v>
      </c>
      <c r="CH13" s="140">
        <f t="shared" si="28"/>
        <v>3478389</v>
      </c>
      <c r="CI13" s="140">
        <f t="shared" si="29"/>
        <v>1335011</v>
      </c>
      <c r="CJ13" s="140">
        <f t="shared" si="30"/>
        <v>1335011</v>
      </c>
      <c r="CK13" s="140">
        <f t="shared" si="31"/>
        <v>0</v>
      </c>
      <c r="CL13" s="140">
        <f t="shared" si="32"/>
        <v>1302104</v>
      </c>
      <c r="CM13" s="140">
        <f t="shared" si="33"/>
        <v>23782</v>
      </c>
      <c r="CN13" s="140">
        <f t="shared" si="34"/>
        <v>9125</v>
      </c>
      <c r="CO13" s="140">
        <f t="shared" si="35"/>
        <v>0</v>
      </c>
      <c r="CP13" s="140">
        <f t="shared" si="36"/>
        <v>0</v>
      </c>
      <c r="CQ13" s="140">
        <f t="shared" si="37"/>
        <v>7900264</v>
      </c>
      <c r="CR13" s="140">
        <f t="shared" si="38"/>
        <v>2261413</v>
      </c>
      <c r="CS13" s="140">
        <f t="shared" si="39"/>
        <v>1036852</v>
      </c>
      <c r="CT13" s="140">
        <f t="shared" si="40"/>
        <v>280292</v>
      </c>
      <c r="CU13" s="140">
        <f t="shared" si="41"/>
        <v>899467</v>
      </c>
      <c r="CV13" s="140">
        <f t="shared" si="42"/>
        <v>44802</v>
      </c>
      <c r="CW13" s="140">
        <f t="shared" si="43"/>
        <v>3492530</v>
      </c>
      <c r="CX13" s="140">
        <f t="shared" si="44"/>
        <v>110470</v>
      </c>
      <c r="CY13" s="140">
        <f t="shared" si="45"/>
        <v>3201668</v>
      </c>
      <c r="CZ13" s="140">
        <f t="shared" si="46"/>
        <v>180392</v>
      </c>
      <c r="DA13" s="140">
        <f t="shared" si="47"/>
        <v>6418</v>
      </c>
      <c r="DB13" s="140">
        <f t="shared" si="48"/>
        <v>2121738</v>
      </c>
      <c r="DC13" s="140">
        <f t="shared" si="49"/>
        <v>859609</v>
      </c>
      <c r="DD13" s="140">
        <f t="shared" si="50"/>
        <v>1150709</v>
      </c>
      <c r="DE13" s="140">
        <f t="shared" si="51"/>
        <v>106422</v>
      </c>
      <c r="DF13" s="140">
        <f t="shared" si="52"/>
        <v>4998</v>
      </c>
      <c r="DG13" s="140">
        <f t="shared" si="53"/>
        <v>0</v>
      </c>
      <c r="DH13" s="140">
        <f t="shared" si="54"/>
        <v>18165</v>
      </c>
      <c r="DI13" s="140">
        <f t="shared" si="55"/>
        <v>331077</v>
      </c>
      <c r="DJ13" s="140">
        <f t="shared" si="56"/>
        <v>9566352</v>
      </c>
    </row>
    <row r="14" spans="1:114" ht="12" customHeight="1">
      <c r="A14" s="139" t="s">
        <v>413</v>
      </c>
      <c r="B14" s="141" t="s">
        <v>414</v>
      </c>
      <c r="C14" s="139" t="s">
        <v>327</v>
      </c>
      <c r="D14" s="140">
        <f t="shared" si="2"/>
        <v>3474433</v>
      </c>
      <c r="E14" s="140">
        <f t="shared" si="3"/>
        <v>2622081</v>
      </c>
      <c r="F14" s="140">
        <v>0</v>
      </c>
      <c r="G14" s="140">
        <v>0</v>
      </c>
      <c r="H14" s="140">
        <v>19200</v>
      </c>
      <c r="I14" s="140">
        <v>2005339</v>
      </c>
      <c r="J14" s="140">
        <v>10325627</v>
      </c>
      <c r="K14" s="140">
        <v>597542</v>
      </c>
      <c r="L14" s="140">
        <v>852352</v>
      </c>
      <c r="M14" s="140">
        <f t="shared" si="4"/>
        <v>580569</v>
      </c>
      <c r="N14" s="140">
        <f t="shared" si="5"/>
        <v>250198</v>
      </c>
      <c r="O14" s="140">
        <v>0</v>
      </c>
      <c r="P14" s="140">
        <v>0</v>
      </c>
      <c r="Q14" s="140">
        <v>45600</v>
      </c>
      <c r="R14" s="140">
        <v>169058</v>
      </c>
      <c r="S14" s="140">
        <v>2859573</v>
      </c>
      <c r="T14" s="140">
        <v>35540</v>
      </c>
      <c r="U14" s="140">
        <v>330371</v>
      </c>
      <c r="V14" s="140">
        <f t="shared" si="6"/>
        <v>4055002</v>
      </c>
      <c r="W14" s="140">
        <f t="shared" si="7"/>
        <v>2872279</v>
      </c>
      <c r="X14" s="140">
        <f t="shared" si="8"/>
        <v>0</v>
      </c>
      <c r="Y14" s="140">
        <f t="shared" si="9"/>
        <v>0</v>
      </c>
      <c r="Z14" s="140">
        <f t="shared" si="10"/>
        <v>64800</v>
      </c>
      <c r="AA14" s="140">
        <f t="shared" si="11"/>
        <v>2174397</v>
      </c>
      <c r="AB14" s="140">
        <f t="shared" si="12"/>
        <v>13185200</v>
      </c>
      <c r="AC14" s="140">
        <f t="shared" si="13"/>
        <v>633082</v>
      </c>
      <c r="AD14" s="140">
        <f t="shared" si="14"/>
        <v>1182723</v>
      </c>
      <c r="AE14" s="140">
        <f t="shared" si="15"/>
        <v>169976</v>
      </c>
      <c r="AF14" s="140">
        <f t="shared" si="16"/>
        <v>154475</v>
      </c>
      <c r="AG14" s="140">
        <v>0</v>
      </c>
      <c r="AH14" s="140">
        <v>153125</v>
      </c>
      <c r="AI14" s="140">
        <v>0</v>
      </c>
      <c r="AJ14" s="140">
        <v>1350</v>
      </c>
      <c r="AK14" s="140">
        <v>15501</v>
      </c>
      <c r="AL14" s="140">
        <v>0</v>
      </c>
      <c r="AM14" s="140">
        <f t="shared" si="17"/>
        <v>10165343</v>
      </c>
      <c r="AN14" s="140">
        <f t="shared" si="18"/>
        <v>1672759</v>
      </c>
      <c r="AO14" s="140">
        <v>1165039</v>
      </c>
      <c r="AP14" s="140">
        <v>0</v>
      </c>
      <c r="AQ14" s="140">
        <v>495399</v>
      </c>
      <c r="AR14" s="140">
        <v>12321</v>
      </c>
      <c r="AS14" s="140">
        <f t="shared" si="19"/>
        <v>2917804</v>
      </c>
      <c r="AT14" s="140">
        <v>15599</v>
      </c>
      <c r="AU14" s="140">
        <v>2743654</v>
      </c>
      <c r="AV14" s="140">
        <v>158551</v>
      </c>
      <c r="AW14" s="140">
        <v>9855</v>
      </c>
      <c r="AX14" s="140">
        <f t="shared" si="20"/>
        <v>5564925</v>
      </c>
      <c r="AY14" s="140">
        <v>375240</v>
      </c>
      <c r="AZ14" s="140">
        <v>3771961</v>
      </c>
      <c r="BA14" s="140">
        <v>1122710</v>
      </c>
      <c r="BB14" s="140">
        <v>295014</v>
      </c>
      <c r="BC14" s="140">
        <v>0</v>
      </c>
      <c r="BD14" s="140">
        <v>0</v>
      </c>
      <c r="BE14" s="140">
        <v>3464741</v>
      </c>
      <c r="BF14" s="140">
        <f t="shared" si="21"/>
        <v>13800060</v>
      </c>
      <c r="BG14" s="140">
        <f t="shared" si="22"/>
        <v>185918</v>
      </c>
      <c r="BH14" s="140">
        <f t="shared" si="23"/>
        <v>185918</v>
      </c>
      <c r="BI14" s="140">
        <v>0</v>
      </c>
      <c r="BJ14" s="140">
        <v>182184</v>
      </c>
      <c r="BK14" s="140">
        <v>0</v>
      </c>
      <c r="BL14" s="140">
        <v>3734</v>
      </c>
      <c r="BM14" s="140">
        <v>0</v>
      </c>
      <c r="BN14" s="140">
        <v>0</v>
      </c>
      <c r="BO14" s="140">
        <f t="shared" si="24"/>
        <v>2555611</v>
      </c>
      <c r="BP14" s="140">
        <f t="shared" si="25"/>
        <v>946580</v>
      </c>
      <c r="BQ14" s="140">
        <v>689049</v>
      </c>
      <c r="BR14" s="140">
        <v>0</v>
      </c>
      <c r="BS14" s="140">
        <v>257531</v>
      </c>
      <c r="BT14" s="140">
        <v>0</v>
      </c>
      <c r="BU14" s="140">
        <f t="shared" si="26"/>
        <v>1238852</v>
      </c>
      <c r="BV14" s="140">
        <v>744</v>
      </c>
      <c r="BW14" s="140">
        <v>1237550</v>
      </c>
      <c r="BX14" s="140">
        <v>558</v>
      </c>
      <c r="BY14" s="140">
        <v>0</v>
      </c>
      <c r="BZ14" s="140">
        <f t="shared" si="27"/>
        <v>367659</v>
      </c>
      <c r="CA14" s="140">
        <v>0</v>
      </c>
      <c r="CB14" s="140">
        <v>284619</v>
      </c>
      <c r="CC14" s="140">
        <v>8614</v>
      </c>
      <c r="CD14" s="140">
        <v>74426</v>
      </c>
      <c r="CE14" s="140">
        <v>0</v>
      </c>
      <c r="CF14" s="140">
        <v>2520</v>
      </c>
      <c r="CG14" s="140">
        <v>698613</v>
      </c>
      <c r="CH14" s="140">
        <f t="shared" si="28"/>
        <v>3440142</v>
      </c>
      <c r="CI14" s="140">
        <f t="shared" si="29"/>
        <v>355894</v>
      </c>
      <c r="CJ14" s="140">
        <f t="shared" si="30"/>
        <v>340393</v>
      </c>
      <c r="CK14" s="140">
        <f t="shared" si="31"/>
        <v>0</v>
      </c>
      <c r="CL14" s="140">
        <f t="shared" si="32"/>
        <v>335309</v>
      </c>
      <c r="CM14" s="140">
        <f t="shared" si="33"/>
        <v>0</v>
      </c>
      <c r="CN14" s="140">
        <f t="shared" si="34"/>
        <v>5084</v>
      </c>
      <c r="CO14" s="140">
        <f t="shared" si="35"/>
        <v>15501</v>
      </c>
      <c r="CP14" s="140">
        <f t="shared" si="36"/>
        <v>0</v>
      </c>
      <c r="CQ14" s="140">
        <f t="shared" si="37"/>
        <v>12720954</v>
      </c>
      <c r="CR14" s="140">
        <f t="shared" si="38"/>
        <v>2619339</v>
      </c>
      <c r="CS14" s="140">
        <f t="shared" si="39"/>
        <v>1854088</v>
      </c>
      <c r="CT14" s="140">
        <f t="shared" si="40"/>
        <v>0</v>
      </c>
      <c r="CU14" s="140">
        <f t="shared" si="41"/>
        <v>752930</v>
      </c>
      <c r="CV14" s="140">
        <f t="shared" si="42"/>
        <v>12321</v>
      </c>
      <c r="CW14" s="140">
        <f t="shared" si="43"/>
        <v>4156656</v>
      </c>
      <c r="CX14" s="140">
        <f t="shared" si="44"/>
        <v>16343</v>
      </c>
      <c r="CY14" s="140">
        <f t="shared" si="45"/>
        <v>3981204</v>
      </c>
      <c r="CZ14" s="140">
        <f t="shared" si="46"/>
        <v>159109</v>
      </c>
      <c r="DA14" s="140">
        <f t="shared" si="47"/>
        <v>9855</v>
      </c>
      <c r="DB14" s="140">
        <f t="shared" si="48"/>
        <v>5932584</v>
      </c>
      <c r="DC14" s="140">
        <f t="shared" si="49"/>
        <v>375240</v>
      </c>
      <c r="DD14" s="140">
        <f t="shared" si="50"/>
        <v>4056580</v>
      </c>
      <c r="DE14" s="140">
        <f t="shared" si="51"/>
        <v>1131324</v>
      </c>
      <c r="DF14" s="140">
        <f t="shared" si="52"/>
        <v>369440</v>
      </c>
      <c r="DG14" s="140">
        <f t="shared" si="53"/>
        <v>0</v>
      </c>
      <c r="DH14" s="140">
        <f t="shared" si="54"/>
        <v>2520</v>
      </c>
      <c r="DI14" s="140">
        <f t="shared" si="55"/>
        <v>4163354</v>
      </c>
      <c r="DJ14" s="140">
        <f t="shared" si="56"/>
        <v>17240202</v>
      </c>
    </row>
    <row r="15" spans="1:114" ht="12" customHeight="1">
      <c r="A15" s="139" t="s">
        <v>427</v>
      </c>
      <c r="B15" s="141" t="s">
        <v>428</v>
      </c>
      <c r="C15" s="139" t="s">
        <v>429</v>
      </c>
      <c r="D15" s="140">
        <f t="shared" si="2"/>
        <v>3166332</v>
      </c>
      <c r="E15" s="140">
        <f t="shared" si="3"/>
        <v>3123902</v>
      </c>
      <c r="F15" s="140">
        <v>1281327</v>
      </c>
      <c r="G15" s="140">
        <v>0</v>
      </c>
      <c r="H15" s="140">
        <v>5900</v>
      </c>
      <c r="I15" s="140">
        <v>1157244</v>
      </c>
      <c r="J15" s="140">
        <v>9340423</v>
      </c>
      <c r="K15" s="140">
        <v>679431</v>
      </c>
      <c r="L15" s="140">
        <v>42430</v>
      </c>
      <c r="M15" s="140">
        <f t="shared" si="4"/>
        <v>463407</v>
      </c>
      <c r="N15" s="140">
        <f t="shared" si="5"/>
        <v>423304</v>
      </c>
      <c r="O15" s="140">
        <v>0</v>
      </c>
      <c r="P15" s="140">
        <v>0</v>
      </c>
      <c r="Q15" s="140">
        <v>0</v>
      </c>
      <c r="R15" s="140">
        <v>379103</v>
      </c>
      <c r="S15" s="140">
        <v>1747550</v>
      </c>
      <c r="T15" s="140">
        <v>44201</v>
      </c>
      <c r="U15" s="140">
        <v>40103</v>
      </c>
      <c r="V15" s="140">
        <f t="shared" si="6"/>
        <v>3629739</v>
      </c>
      <c r="W15" s="140">
        <f t="shared" si="7"/>
        <v>3547206</v>
      </c>
      <c r="X15" s="140">
        <f t="shared" si="8"/>
        <v>1281327</v>
      </c>
      <c r="Y15" s="140">
        <f t="shared" si="9"/>
        <v>0</v>
      </c>
      <c r="Z15" s="140">
        <f t="shared" si="10"/>
        <v>5900</v>
      </c>
      <c r="AA15" s="140">
        <f t="shared" si="11"/>
        <v>1536347</v>
      </c>
      <c r="AB15" s="140">
        <f t="shared" si="12"/>
        <v>11087973</v>
      </c>
      <c r="AC15" s="140">
        <f t="shared" si="13"/>
        <v>723632</v>
      </c>
      <c r="AD15" s="140">
        <f t="shared" si="14"/>
        <v>82533</v>
      </c>
      <c r="AE15" s="140">
        <f t="shared" si="15"/>
        <v>6551495</v>
      </c>
      <c r="AF15" s="140">
        <f t="shared" si="16"/>
        <v>6507608</v>
      </c>
      <c r="AG15" s="140">
        <v>0</v>
      </c>
      <c r="AH15" s="140">
        <v>6507608</v>
      </c>
      <c r="AI15" s="140">
        <v>0</v>
      </c>
      <c r="AJ15" s="140">
        <v>0</v>
      </c>
      <c r="AK15" s="140">
        <v>43887</v>
      </c>
      <c r="AL15" s="140">
        <v>0</v>
      </c>
      <c r="AM15" s="140">
        <f t="shared" si="17"/>
        <v>5669626</v>
      </c>
      <c r="AN15" s="140">
        <f t="shared" si="18"/>
        <v>657956</v>
      </c>
      <c r="AO15" s="140">
        <v>412546</v>
      </c>
      <c r="AP15" s="140">
        <v>37910</v>
      </c>
      <c r="AQ15" s="140">
        <v>196271</v>
      </c>
      <c r="AR15" s="140">
        <v>11229</v>
      </c>
      <c r="AS15" s="140">
        <f t="shared" si="19"/>
        <v>1665101</v>
      </c>
      <c r="AT15" s="140">
        <v>6790</v>
      </c>
      <c r="AU15" s="140">
        <v>1585658</v>
      </c>
      <c r="AV15" s="140">
        <v>72653</v>
      </c>
      <c r="AW15" s="140">
        <v>0</v>
      </c>
      <c r="AX15" s="140">
        <f t="shared" si="20"/>
        <v>3346569</v>
      </c>
      <c r="AY15" s="140">
        <v>64464</v>
      </c>
      <c r="AZ15" s="140">
        <v>2390903</v>
      </c>
      <c r="BA15" s="140">
        <v>439739</v>
      </c>
      <c r="BB15" s="140">
        <v>451463</v>
      </c>
      <c r="BC15" s="140">
        <v>0</v>
      </c>
      <c r="BD15" s="140">
        <v>0</v>
      </c>
      <c r="BE15" s="140">
        <v>285634</v>
      </c>
      <c r="BF15" s="140">
        <f t="shared" si="21"/>
        <v>12506755</v>
      </c>
      <c r="BG15" s="140">
        <f t="shared" si="22"/>
        <v>49770</v>
      </c>
      <c r="BH15" s="140">
        <f t="shared" si="23"/>
        <v>49770</v>
      </c>
      <c r="BI15" s="140">
        <v>0</v>
      </c>
      <c r="BJ15" s="140">
        <v>44940</v>
      </c>
      <c r="BK15" s="140">
        <v>0</v>
      </c>
      <c r="BL15" s="140">
        <v>4830</v>
      </c>
      <c r="BM15" s="140">
        <v>0</v>
      </c>
      <c r="BN15" s="140">
        <v>0</v>
      </c>
      <c r="BO15" s="140">
        <f t="shared" si="24"/>
        <v>2114686</v>
      </c>
      <c r="BP15" s="140">
        <f t="shared" si="25"/>
        <v>418057</v>
      </c>
      <c r="BQ15" s="140">
        <v>197061</v>
      </c>
      <c r="BR15" s="140">
        <v>195669</v>
      </c>
      <c r="BS15" s="140">
        <v>25327</v>
      </c>
      <c r="BT15" s="140">
        <v>0</v>
      </c>
      <c r="BU15" s="140">
        <f t="shared" si="26"/>
        <v>1111562</v>
      </c>
      <c r="BV15" s="140">
        <v>207036</v>
      </c>
      <c r="BW15" s="140">
        <v>904526</v>
      </c>
      <c r="BX15" s="140">
        <v>0</v>
      </c>
      <c r="BY15" s="140">
        <v>0</v>
      </c>
      <c r="BZ15" s="140">
        <f t="shared" si="27"/>
        <v>585067</v>
      </c>
      <c r="CA15" s="140">
        <v>22459</v>
      </c>
      <c r="CB15" s="140">
        <v>556453</v>
      </c>
      <c r="CC15" s="140">
        <v>4904</v>
      </c>
      <c r="CD15" s="140">
        <v>1251</v>
      </c>
      <c r="CE15" s="140">
        <v>0</v>
      </c>
      <c r="CF15" s="140">
        <v>0</v>
      </c>
      <c r="CG15" s="140">
        <v>46501</v>
      </c>
      <c r="CH15" s="140">
        <f t="shared" si="28"/>
        <v>2210957</v>
      </c>
      <c r="CI15" s="140">
        <f t="shared" si="29"/>
        <v>6601265</v>
      </c>
      <c r="CJ15" s="140">
        <f t="shared" si="30"/>
        <v>6557378</v>
      </c>
      <c r="CK15" s="140">
        <f t="shared" si="31"/>
        <v>0</v>
      </c>
      <c r="CL15" s="140">
        <f t="shared" si="32"/>
        <v>6552548</v>
      </c>
      <c r="CM15" s="140">
        <f t="shared" si="33"/>
        <v>0</v>
      </c>
      <c r="CN15" s="140">
        <f t="shared" si="34"/>
        <v>4830</v>
      </c>
      <c r="CO15" s="140">
        <f t="shared" si="35"/>
        <v>43887</v>
      </c>
      <c r="CP15" s="140">
        <f t="shared" si="36"/>
        <v>0</v>
      </c>
      <c r="CQ15" s="140">
        <f t="shared" si="37"/>
        <v>7784312</v>
      </c>
      <c r="CR15" s="140">
        <f t="shared" si="38"/>
        <v>1076013</v>
      </c>
      <c r="CS15" s="140">
        <f t="shared" si="39"/>
        <v>609607</v>
      </c>
      <c r="CT15" s="140">
        <f t="shared" si="40"/>
        <v>233579</v>
      </c>
      <c r="CU15" s="140">
        <f t="shared" si="41"/>
        <v>221598</v>
      </c>
      <c r="CV15" s="140">
        <f t="shared" si="42"/>
        <v>11229</v>
      </c>
      <c r="CW15" s="140">
        <f t="shared" si="43"/>
        <v>2776663</v>
      </c>
      <c r="CX15" s="140">
        <f t="shared" si="44"/>
        <v>213826</v>
      </c>
      <c r="CY15" s="140">
        <f t="shared" si="45"/>
        <v>2490184</v>
      </c>
      <c r="CZ15" s="140">
        <f t="shared" si="46"/>
        <v>72653</v>
      </c>
      <c r="DA15" s="140">
        <f t="shared" si="47"/>
        <v>0</v>
      </c>
      <c r="DB15" s="140">
        <f t="shared" si="48"/>
        <v>3931636</v>
      </c>
      <c r="DC15" s="140">
        <f t="shared" si="49"/>
        <v>86923</v>
      </c>
      <c r="DD15" s="140">
        <f t="shared" si="50"/>
        <v>2947356</v>
      </c>
      <c r="DE15" s="140">
        <f t="shared" si="51"/>
        <v>444643</v>
      </c>
      <c r="DF15" s="140">
        <f t="shared" si="52"/>
        <v>452714</v>
      </c>
      <c r="DG15" s="140">
        <f t="shared" si="53"/>
        <v>0</v>
      </c>
      <c r="DH15" s="140">
        <f t="shared" si="54"/>
        <v>0</v>
      </c>
      <c r="DI15" s="140">
        <f t="shared" si="55"/>
        <v>332135</v>
      </c>
      <c r="DJ15" s="140">
        <f t="shared" si="56"/>
        <v>14717712</v>
      </c>
    </row>
    <row r="16" spans="1:114" ht="12" customHeight="1">
      <c r="A16" s="139" t="s">
        <v>433</v>
      </c>
      <c r="B16" s="141" t="s">
        <v>439</v>
      </c>
      <c r="C16" s="139" t="s">
        <v>440</v>
      </c>
      <c r="D16" s="140">
        <f t="shared" si="2"/>
        <v>1077675</v>
      </c>
      <c r="E16" s="140">
        <f t="shared" si="3"/>
        <v>1048135</v>
      </c>
      <c r="F16" s="140">
        <v>0</v>
      </c>
      <c r="G16" s="140">
        <v>0</v>
      </c>
      <c r="H16" s="140">
        <v>131000</v>
      </c>
      <c r="I16" s="140">
        <v>570030</v>
      </c>
      <c r="J16" s="140">
        <v>2607341</v>
      </c>
      <c r="K16" s="140">
        <v>347105</v>
      </c>
      <c r="L16" s="140">
        <v>29540</v>
      </c>
      <c r="M16" s="140">
        <f t="shared" si="4"/>
        <v>159889</v>
      </c>
      <c r="N16" s="140">
        <f t="shared" si="5"/>
        <v>143993</v>
      </c>
      <c r="O16" s="140">
        <v>0</v>
      </c>
      <c r="P16" s="140">
        <v>0</v>
      </c>
      <c r="Q16" s="140">
        <v>0</v>
      </c>
      <c r="R16" s="140">
        <v>75744</v>
      </c>
      <c r="S16" s="140">
        <v>1259957</v>
      </c>
      <c r="T16" s="140">
        <v>68249</v>
      </c>
      <c r="U16" s="140">
        <v>15896</v>
      </c>
      <c r="V16" s="140">
        <f t="shared" si="6"/>
        <v>1237564</v>
      </c>
      <c r="W16" s="140">
        <f t="shared" si="7"/>
        <v>1192128</v>
      </c>
      <c r="X16" s="140">
        <f t="shared" si="8"/>
        <v>0</v>
      </c>
      <c r="Y16" s="140">
        <f t="shared" si="9"/>
        <v>0</v>
      </c>
      <c r="Z16" s="140">
        <f t="shared" si="10"/>
        <v>131000</v>
      </c>
      <c r="AA16" s="140">
        <f t="shared" si="11"/>
        <v>645774</v>
      </c>
      <c r="AB16" s="140">
        <f t="shared" si="12"/>
        <v>3867298</v>
      </c>
      <c r="AC16" s="140">
        <f t="shared" si="13"/>
        <v>415354</v>
      </c>
      <c r="AD16" s="140">
        <f t="shared" si="14"/>
        <v>45436</v>
      </c>
      <c r="AE16" s="140">
        <f t="shared" si="15"/>
        <v>263108</v>
      </c>
      <c r="AF16" s="140">
        <f t="shared" si="16"/>
        <v>263108</v>
      </c>
      <c r="AG16" s="140">
        <v>0</v>
      </c>
      <c r="AH16" s="140">
        <v>245225</v>
      </c>
      <c r="AI16" s="140">
        <v>17883</v>
      </c>
      <c r="AJ16" s="140">
        <v>0</v>
      </c>
      <c r="AK16" s="140">
        <v>0</v>
      </c>
      <c r="AL16" s="140">
        <v>0</v>
      </c>
      <c r="AM16" s="140">
        <f t="shared" si="17"/>
        <v>3237409</v>
      </c>
      <c r="AN16" s="140">
        <f t="shared" si="18"/>
        <v>541716</v>
      </c>
      <c r="AO16" s="140">
        <v>270079</v>
      </c>
      <c r="AP16" s="140">
        <v>0</v>
      </c>
      <c r="AQ16" s="140">
        <v>254005</v>
      </c>
      <c r="AR16" s="140">
        <v>17632</v>
      </c>
      <c r="AS16" s="140">
        <f t="shared" si="19"/>
        <v>1146207</v>
      </c>
      <c r="AT16" s="140">
        <v>5464</v>
      </c>
      <c r="AU16" s="140">
        <v>1031925</v>
      </c>
      <c r="AV16" s="140">
        <v>108818</v>
      </c>
      <c r="AW16" s="140">
        <v>1093</v>
      </c>
      <c r="AX16" s="140">
        <f t="shared" si="20"/>
        <v>1548393</v>
      </c>
      <c r="AY16" s="140">
        <v>437876</v>
      </c>
      <c r="AZ16" s="140">
        <v>864350</v>
      </c>
      <c r="BA16" s="140">
        <v>241326</v>
      </c>
      <c r="BB16" s="140">
        <v>4841</v>
      </c>
      <c r="BC16" s="140">
        <v>0</v>
      </c>
      <c r="BD16" s="140">
        <v>0</v>
      </c>
      <c r="BE16" s="140">
        <v>184499</v>
      </c>
      <c r="BF16" s="140">
        <f t="shared" si="21"/>
        <v>3685016</v>
      </c>
      <c r="BG16" s="140">
        <f t="shared" si="22"/>
        <v>11961</v>
      </c>
      <c r="BH16" s="140">
        <f t="shared" si="23"/>
        <v>11961</v>
      </c>
      <c r="BI16" s="140">
        <v>0</v>
      </c>
      <c r="BJ16" s="140">
        <v>11961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4"/>
        <v>1403492</v>
      </c>
      <c r="BP16" s="140">
        <f t="shared" si="25"/>
        <v>432913</v>
      </c>
      <c r="BQ16" s="140">
        <v>309707</v>
      </c>
      <c r="BR16" s="140">
        <v>0</v>
      </c>
      <c r="BS16" s="140">
        <v>123206</v>
      </c>
      <c r="BT16" s="140">
        <v>0</v>
      </c>
      <c r="BU16" s="140">
        <f t="shared" si="26"/>
        <v>760972</v>
      </c>
      <c r="BV16" s="140">
        <v>1854</v>
      </c>
      <c r="BW16" s="140">
        <v>759030</v>
      </c>
      <c r="BX16" s="140">
        <v>88</v>
      </c>
      <c r="BY16" s="140">
        <v>0</v>
      </c>
      <c r="BZ16" s="140">
        <f t="shared" si="27"/>
        <v>209607</v>
      </c>
      <c r="CA16" s="140">
        <v>38892</v>
      </c>
      <c r="CB16" s="140">
        <v>152517</v>
      </c>
      <c r="CC16" s="140">
        <v>6443</v>
      </c>
      <c r="CD16" s="140">
        <v>11755</v>
      </c>
      <c r="CE16" s="140">
        <v>0</v>
      </c>
      <c r="CF16" s="140">
        <v>0</v>
      </c>
      <c r="CG16" s="140">
        <v>4393</v>
      </c>
      <c r="CH16" s="140">
        <f t="shared" si="28"/>
        <v>1419846</v>
      </c>
      <c r="CI16" s="140">
        <f t="shared" si="29"/>
        <v>275069</v>
      </c>
      <c r="CJ16" s="140">
        <f t="shared" si="30"/>
        <v>275069</v>
      </c>
      <c r="CK16" s="140">
        <f t="shared" si="31"/>
        <v>0</v>
      </c>
      <c r="CL16" s="140">
        <f t="shared" si="32"/>
        <v>257186</v>
      </c>
      <c r="CM16" s="140">
        <f t="shared" si="33"/>
        <v>17883</v>
      </c>
      <c r="CN16" s="140">
        <f t="shared" si="34"/>
        <v>0</v>
      </c>
      <c r="CO16" s="140">
        <f t="shared" si="35"/>
        <v>0</v>
      </c>
      <c r="CP16" s="140">
        <f t="shared" si="36"/>
        <v>0</v>
      </c>
      <c r="CQ16" s="140">
        <f t="shared" si="37"/>
        <v>4640901</v>
      </c>
      <c r="CR16" s="140">
        <f t="shared" si="38"/>
        <v>974629</v>
      </c>
      <c r="CS16" s="140">
        <f t="shared" si="39"/>
        <v>579786</v>
      </c>
      <c r="CT16" s="140">
        <f t="shared" si="40"/>
        <v>0</v>
      </c>
      <c r="CU16" s="140">
        <f t="shared" si="41"/>
        <v>377211</v>
      </c>
      <c r="CV16" s="140">
        <f t="shared" si="42"/>
        <v>17632</v>
      </c>
      <c r="CW16" s="140">
        <f t="shared" si="43"/>
        <v>1907179</v>
      </c>
      <c r="CX16" s="140">
        <f t="shared" si="44"/>
        <v>7318</v>
      </c>
      <c r="CY16" s="140">
        <f t="shared" si="45"/>
        <v>1790955</v>
      </c>
      <c r="CZ16" s="140">
        <f t="shared" si="46"/>
        <v>108906</v>
      </c>
      <c r="DA16" s="140">
        <f t="shared" si="47"/>
        <v>1093</v>
      </c>
      <c r="DB16" s="140">
        <f t="shared" si="48"/>
        <v>1758000</v>
      </c>
      <c r="DC16" s="140">
        <f t="shared" si="49"/>
        <v>476768</v>
      </c>
      <c r="DD16" s="140">
        <f t="shared" si="50"/>
        <v>1016867</v>
      </c>
      <c r="DE16" s="140">
        <f t="shared" si="51"/>
        <v>247769</v>
      </c>
      <c r="DF16" s="140">
        <f t="shared" si="52"/>
        <v>16596</v>
      </c>
      <c r="DG16" s="140">
        <f t="shared" si="53"/>
        <v>0</v>
      </c>
      <c r="DH16" s="140">
        <f t="shared" si="54"/>
        <v>0</v>
      </c>
      <c r="DI16" s="140">
        <f t="shared" si="55"/>
        <v>188892</v>
      </c>
      <c r="DJ16" s="140">
        <f t="shared" si="56"/>
        <v>5104862</v>
      </c>
    </row>
    <row r="17" spans="1:114" ht="12" customHeight="1">
      <c r="A17" s="139" t="s">
        <v>445</v>
      </c>
      <c r="B17" s="141" t="s">
        <v>446</v>
      </c>
      <c r="C17" s="139" t="s">
        <v>449</v>
      </c>
      <c r="D17" s="140">
        <f t="shared" si="2"/>
        <v>2546016</v>
      </c>
      <c r="E17" s="140">
        <f t="shared" si="3"/>
        <v>6148739</v>
      </c>
      <c r="F17" s="140">
        <v>34125</v>
      </c>
      <c r="G17" s="140">
        <v>0</v>
      </c>
      <c r="H17" s="140">
        <v>506900</v>
      </c>
      <c r="I17" s="140">
        <v>4236267</v>
      </c>
      <c r="J17" s="140">
        <v>20389365</v>
      </c>
      <c r="K17" s="140">
        <v>1371447</v>
      </c>
      <c r="L17" s="140">
        <v>-3602723</v>
      </c>
      <c r="M17" s="140">
        <f t="shared" si="4"/>
        <v>179207</v>
      </c>
      <c r="N17" s="140">
        <f t="shared" si="5"/>
        <v>333448</v>
      </c>
      <c r="O17" s="140">
        <v>0</v>
      </c>
      <c r="P17" s="140">
        <v>0</v>
      </c>
      <c r="Q17" s="140">
        <v>0</v>
      </c>
      <c r="R17" s="140">
        <v>134700</v>
      </c>
      <c r="S17" s="140">
        <v>4506967</v>
      </c>
      <c r="T17" s="140">
        <v>198748</v>
      </c>
      <c r="U17" s="140">
        <v>-154241</v>
      </c>
      <c r="V17" s="140">
        <f t="shared" si="6"/>
        <v>2725223</v>
      </c>
      <c r="W17" s="140">
        <f t="shared" si="7"/>
        <v>6482187</v>
      </c>
      <c r="X17" s="140">
        <f t="shared" si="8"/>
        <v>34125</v>
      </c>
      <c r="Y17" s="140">
        <f t="shared" si="9"/>
        <v>0</v>
      </c>
      <c r="Z17" s="140">
        <f t="shared" si="10"/>
        <v>506900</v>
      </c>
      <c r="AA17" s="140">
        <f t="shared" si="11"/>
        <v>4370967</v>
      </c>
      <c r="AB17" s="140">
        <f t="shared" si="12"/>
        <v>24896332</v>
      </c>
      <c r="AC17" s="140">
        <f t="shared" si="13"/>
        <v>1570195</v>
      </c>
      <c r="AD17" s="140">
        <f t="shared" si="14"/>
        <v>-3756964</v>
      </c>
      <c r="AE17" s="140">
        <f t="shared" si="15"/>
        <v>1253962</v>
      </c>
      <c r="AF17" s="140">
        <f t="shared" si="16"/>
        <v>1232349</v>
      </c>
      <c r="AG17" s="140">
        <v>0</v>
      </c>
      <c r="AH17" s="140">
        <v>1130454</v>
      </c>
      <c r="AI17" s="140">
        <v>51895</v>
      </c>
      <c r="AJ17" s="140">
        <v>50000</v>
      </c>
      <c r="AK17" s="140">
        <v>21613</v>
      </c>
      <c r="AL17" s="140">
        <v>0</v>
      </c>
      <c r="AM17" s="140">
        <f t="shared" si="17"/>
        <v>19913161</v>
      </c>
      <c r="AN17" s="140">
        <f t="shared" si="18"/>
        <v>2774596</v>
      </c>
      <c r="AO17" s="140">
        <v>2101591</v>
      </c>
      <c r="AP17" s="140">
        <v>105053</v>
      </c>
      <c r="AQ17" s="140">
        <v>548989</v>
      </c>
      <c r="AR17" s="140">
        <v>18963</v>
      </c>
      <c r="AS17" s="140">
        <f t="shared" si="19"/>
        <v>7170870</v>
      </c>
      <c r="AT17" s="140">
        <v>21704</v>
      </c>
      <c r="AU17" s="140">
        <v>7062617</v>
      </c>
      <c r="AV17" s="140">
        <v>86549</v>
      </c>
      <c r="AW17" s="140">
        <v>8155</v>
      </c>
      <c r="AX17" s="140">
        <f t="shared" si="20"/>
        <v>9959540</v>
      </c>
      <c r="AY17" s="140">
        <v>1387596</v>
      </c>
      <c r="AZ17" s="140">
        <v>6079073</v>
      </c>
      <c r="BA17" s="140">
        <v>2112181</v>
      </c>
      <c r="BB17" s="140">
        <v>380690</v>
      </c>
      <c r="BC17" s="140">
        <v>0</v>
      </c>
      <c r="BD17" s="140">
        <v>0</v>
      </c>
      <c r="BE17" s="140">
        <v>1768258</v>
      </c>
      <c r="BF17" s="140">
        <f t="shared" si="21"/>
        <v>22935381</v>
      </c>
      <c r="BG17" s="140">
        <f t="shared" si="22"/>
        <v>96506</v>
      </c>
      <c r="BH17" s="140">
        <f t="shared" si="23"/>
        <v>96506</v>
      </c>
      <c r="BI17" s="140">
        <v>0</v>
      </c>
      <c r="BJ17" s="140">
        <v>96506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4"/>
        <v>3386665</v>
      </c>
      <c r="BP17" s="140">
        <f t="shared" si="25"/>
        <v>898129</v>
      </c>
      <c r="BQ17" s="140">
        <v>613617</v>
      </c>
      <c r="BR17" s="140">
        <v>0</v>
      </c>
      <c r="BS17" s="140">
        <v>284512</v>
      </c>
      <c r="BT17" s="140">
        <v>0</v>
      </c>
      <c r="BU17" s="140">
        <f t="shared" si="26"/>
        <v>1153074</v>
      </c>
      <c r="BV17" s="140">
        <v>1133</v>
      </c>
      <c r="BW17" s="140">
        <v>1139692</v>
      </c>
      <c r="BX17" s="140">
        <v>12249</v>
      </c>
      <c r="BY17" s="140">
        <v>0</v>
      </c>
      <c r="BZ17" s="140">
        <f t="shared" si="27"/>
        <v>1335462</v>
      </c>
      <c r="CA17" s="140">
        <v>72504</v>
      </c>
      <c r="CB17" s="140">
        <v>756474</v>
      </c>
      <c r="CC17" s="140">
        <v>47762</v>
      </c>
      <c r="CD17" s="140">
        <v>458722</v>
      </c>
      <c r="CE17" s="140">
        <v>0</v>
      </c>
      <c r="CF17" s="140">
        <v>0</v>
      </c>
      <c r="CG17" s="140">
        <v>1203003</v>
      </c>
      <c r="CH17" s="140">
        <f t="shared" si="28"/>
        <v>4686174</v>
      </c>
      <c r="CI17" s="140">
        <f t="shared" si="29"/>
        <v>1350468</v>
      </c>
      <c r="CJ17" s="140">
        <f t="shared" si="30"/>
        <v>1328855</v>
      </c>
      <c r="CK17" s="140">
        <f t="shared" si="31"/>
        <v>0</v>
      </c>
      <c r="CL17" s="140">
        <f t="shared" si="32"/>
        <v>1226960</v>
      </c>
      <c r="CM17" s="140">
        <f t="shared" si="33"/>
        <v>51895</v>
      </c>
      <c r="CN17" s="140">
        <f t="shared" si="34"/>
        <v>50000</v>
      </c>
      <c r="CO17" s="140">
        <f t="shared" si="35"/>
        <v>21613</v>
      </c>
      <c r="CP17" s="140">
        <f t="shared" si="36"/>
        <v>0</v>
      </c>
      <c r="CQ17" s="140">
        <f t="shared" si="37"/>
        <v>23299826</v>
      </c>
      <c r="CR17" s="140">
        <f t="shared" si="38"/>
        <v>3672725</v>
      </c>
      <c r="CS17" s="140">
        <f t="shared" si="39"/>
        <v>2715208</v>
      </c>
      <c r="CT17" s="140">
        <f t="shared" si="40"/>
        <v>105053</v>
      </c>
      <c r="CU17" s="140">
        <f t="shared" si="41"/>
        <v>833501</v>
      </c>
      <c r="CV17" s="140">
        <f t="shared" si="42"/>
        <v>18963</v>
      </c>
      <c r="CW17" s="140">
        <f t="shared" si="43"/>
        <v>8323944</v>
      </c>
      <c r="CX17" s="140">
        <f t="shared" si="44"/>
        <v>22837</v>
      </c>
      <c r="CY17" s="140">
        <f t="shared" si="45"/>
        <v>8202309</v>
      </c>
      <c r="CZ17" s="140">
        <f t="shared" si="46"/>
        <v>98798</v>
      </c>
      <c r="DA17" s="140">
        <f t="shared" si="47"/>
        <v>8155</v>
      </c>
      <c r="DB17" s="140">
        <f t="shared" si="48"/>
        <v>11295002</v>
      </c>
      <c r="DC17" s="140">
        <f t="shared" si="49"/>
        <v>1460100</v>
      </c>
      <c r="DD17" s="140">
        <f t="shared" si="50"/>
        <v>6835547</v>
      </c>
      <c r="DE17" s="140">
        <f t="shared" si="51"/>
        <v>2159943</v>
      </c>
      <c r="DF17" s="140">
        <f t="shared" si="52"/>
        <v>839412</v>
      </c>
      <c r="DG17" s="140">
        <f t="shared" si="53"/>
        <v>0</v>
      </c>
      <c r="DH17" s="140">
        <f t="shared" si="54"/>
        <v>0</v>
      </c>
      <c r="DI17" s="140">
        <f t="shared" si="55"/>
        <v>2971261</v>
      </c>
      <c r="DJ17" s="140">
        <f t="shared" si="56"/>
        <v>27621555</v>
      </c>
    </row>
    <row r="18" spans="1:114" ht="12" customHeight="1">
      <c r="A18" s="139" t="s">
        <v>458</v>
      </c>
      <c r="B18" s="141" t="s">
        <v>459</v>
      </c>
      <c r="C18" s="139" t="s">
        <v>465</v>
      </c>
      <c r="D18" s="140">
        <f t="shared" si="2"/>
        <v>3099984</v>
      </c>
      <c r="E18" s="140">
        <f t="shared" si="3"/>
        <v>2615241</v>
      </c>
      <c r="F18" s="140">
        <v>33233</v>
      </c>
      <c r="G18" s="140">
        <v>0</v>
      </c>
      <c r="H18" s="140">
        <v>73400</v>
      </c>
      <c r="I18" s="140">
        <v>2192865</v>
      </c>
      <c r="J18" s="140">
        <v>7458827</v>
      </c>
      <c r="K18" s="140">
        <v>315743</v>
      </c>
      <c r="L18" s="140">
        <v>484743</v>
      </c>
      <c r="M18" s="140">
        <f t="shared" si="4"/>
        <v>2179227</v>
      </c>
      <c r="N18" s="140">
        <f t="shared" si="5"/>
        <v>2167039</v>
      </c>
      <c r="O18" s="140">
        <v>3325</v>
      </c>
      <c r="P18" s="140">
        <v>0</v>
      </c>
      <c r="Q18" s="140">
        <v>203900</v>
      </c>
      <c r="R18" s="140">
        <v>1800950</v>
      </c>
      <c r="S18" s="140">
        <v>1233067</v>
      </c>
      <c r="T18" s="140">
        <v>158864</v>
      </c>
      <c r="U18" s="140">
        <v>12188</v>
      </c>
      <c r="V18" s="140">
        <f t="shared" si="6"/>
        <v>5279211</v>
      </c>
      <c r="W18" s="140">
        <f t="shared" si="7"/>
        <v>4782280</v>
      </c>
      <c r="X18" s="140">
        <f t="shared" si="8"/>
        <v>36558</v>
      </c>
      <c r="Y18" s="140">
        <f t="shared" si="9"/>
        <v>0</v>
      </c>
      <c r="Z18" s="140">
        <f t="shared" si="10"/>
        <v>277300</v>
      </c>
      <c r="AA18" s="140">
        <f t="shared" si="11"/>
        <v>3993815</v>
      </c>
      <c r="AB18" s="140">
        <f t="shared" si="12"/>
        <v>8691894</v>
      </c>
      <c r="AC18" s="140">
        <f t="shared" si="13"/>
        <v>474607</v>
      </c>
      <c r="AD18" s="140">
        <f t="shared" si="14"/>
        <v>496931</v>
      </c>
      <c r="AE18" s="140">
        <f t="shared" si="15"/>
        <v>197849</v>
      </c>
      <c r="AF18" s="140">
        <f t="shared" si="16"/>
        <v>197849</v>
      </c>
      <c r="AG18" s="140">
        <v>0</v>
      </c>
      <c r="AH18" s="140">
        <v>91512</v>
      </c>
      <c r="AI18" s="140">
        <v>106337</v>
      </c>
      <c r="AJ18" s="140">
        <v>0</v>
      </c>
      <c r="AK18" s="140">
        <v>0</v>
      </c>
      <c r="AL18" s="140">
        <v>0</v>
      </c>
      <c r="AM18" s="140">
        <f t="shared" si="17"/>
        <v>9327015</v>
      </c>
      <c r="AN18" s="140">
        <f t="shared" si="18"/>
        <v>1511428</v>
      </c>
      <c r="AO18" s="140">
        <v>1296257</v>
      </c>
      <c r="AP18" s="140">
        <v>30551</v>
      </c>
      <c r="AQ18" s="140">
        <v>136948</v>
      </c>
      <c r="AR18" s="140">
        <v>47672</v>
      </c>
      <c r="AS18" s="140">
        <f t="shared" si="19"/>
        <v>2605526</v>
      </c>
      <c r="AT18" s="140">
        <v>43522</v>
      </c>
      <c r="AU18" s="140">
        <v>2359488</v>
      </c>
      <c r="AV18" s="140">
        <v>202516</v>
      </c>
      <c r="AW18" s="140">
        <v>0</v>
      </c>
      <c r="AX18" s="140">
        <f t="shared" si="20"/>
        <v>5210061</v>
      </c>
      <c r="AY18" s="140">
        <v>1789645</v>
      </c>
      <c r="AZ18" s="140">
        <v>3098997</v>
      </c>
      <c r="BA18" s="140">
        <v>242549</v>
      </c>
      <c r="BB18" s="140">
        <v>78870</v>
      </c>
      <c r="BC18" s="140">
        <v>0</v>
      </c>
      <c r="BD18" s="140">
        <v>0</v>
      </c>
      <c r="BE18" s="140">
        <v>1033947</v>
      </c>
      <c r="BF18" s="140">
        <f t="shared" si="21"/>
        <v>10558811</v>
      </c>
      <c r="BG18" s="140">
        <f t="shared" si="22"/>
        <v>286677</v>
      </c>
      <c r="BH18" s="140">
        <f t="shared" si="23"/>
        <v>273748</v>
      </c>
      <c r="BI18" s="140">
        <v>0</v>
      </c>
      <c r="BJ18" s="140">
        <v>273748</v>
      </c>
      <c r="BK18" s="140">
        <v>0</v>
      </c>
      <c r="BL18" s="140">
        <v>0</v>
      </c>
      <c r="BM18" s="140">
        <v>12929</v>
      </c>
      <c r="BN18" s="140">
        <v>0</v>
      </c>
      <c r="BO18" s="140">
        <f t="shared" si="24"/>
        <v>3074024</v>
      </c>
      <c r="BP18" s="140">
        <f t="shared" si="25"/>
        <v>1066826</v>
      </c>
      <c r="BQ18" s="140">
        <v>831714</v>
      </c>
      <c r="BR18" s="140">
        <v>168297</v>
      </c>
      <c r="BS18" s="140">
        <v>66815</v>
      </c>
      <c r="BT18" s="140">
        <v>0</v>
      </c>
      <c r="BU18" s="140">
        <f t="shared" si="26"/>
        <v>1065465</v>
      </c>
      <c r="BV18" s="140">
        <v>87113</v>
      </c>
      <c r="BW18" s="140">
        <v>978286</v>
      </c>
      <c r="BX18" s="140">
        <v>66</v>
      </c>
      <c r="BY18" s="140">
        <v>4322</v>
      </c>
      <c r="BZ18" s="140">
        <f t="shared" si="27"/>
        <v>937411</v>
      </c>
      <c r="CA18" s="140">
        <v>475020</v>
      </c>
      <c r="CB18" s="140">
        <v>426898</v>
      </c>
      <c r="CC18" s="140">
        <v>14746</v>
      </c>
      <c r="CD18" s="140">
        <v>20747</v>
      </c>
      <c r="CE18" s="140">
        <v>0</v>
      </c>
      <c r="CF18" s="140">
        <v>0</v>
      </c>
      <c r="CG18" s="140">
        <v>51593</v>
      </c>
      <c r="CH18" s="140">
        <f t="shared" si="28"/>
        <v>3412294</v>
      </c>
      <c r="CI18" s="140">
        <f t="shared" si="29"/>
        <v>484526</v>
      </c>
      <c r="CJ18" s="140">
        <f t="shared" si="30"/>
        <v>471597</v>
      </c>
      <c r="CK18" s="140">
        <f t="shared" si="31"/>
        <v>0</v>
      </c>
      <c r="CL18" s="140">
        <f t="shared" si="32"/>
        <v>365260</v>
      </c>
      <c r="CM18" s="140">
        <f t="shared" si="33"/>
        <v>106337</v>
      </c>
      <c r="CN18" s="140">
        <f t="shared" si="34"/>
        <v>0</v>
      </c>
      <c r="CO18" s="140">
        <f t="shared" si="35"/>
        <v>12929</v>
      </c>
      <c r="CP18" s="140">
        <f t="shared" si="36"/>
        <v>0</v>
      </c>
      <c r="CQ18" s="140">
        <f t="shared" si="37"/>
        <v>12401039</v>
      </c>
      <c r="CR18" s="140">
        <f t="shared" si="38"/>
        <v>2578254</v>
      </c>
      <c r="CS18" s="140">
        <f t="shared" si="39"/>
        <v>2127971</v>
      </c>
      <c r="CT18" s="140">
        <f t="shared" si="40"/>
        <v>198848</v>
      </c>
      <c r="CU18" s="140">
        <f t="shared" si="41"/>
        <v>203763</v>
      </c>
      <c r="CV18" s="140">
        <f t="shared" si="42"/>
        <v>47672</v>
      </c>
      <c r="CW18" s="140">
        <f t="shared" si="43"/>
        <v>3670991</v>
      </c>
      <c r="CX18" s="140">
        <f t="shared" si="44"/>
        <v>130635</v>
      </c>
      <c r="CY18" s="140">
        <f t="shared" si="45"/>
        <v>3337774</v>
      </c>
      <c r="CZ18" s="140">
        <f t="shared" si="46"/>
        <v>202582</v>
      </c>
      <c r="DA18" s="140">
        <f t="shared" si="47"/>
        <v>4322</v>
      </c>
      <c r="DB18" s="140">
        <f t="shared" si="48"/>
        <v>6147472</v>
      </c>
      <c r="DC18" s="140">
        <f t="shared" si="49"/>
        <v>2264665</v>
      </c>
      <c r="DD18" s="140">
        <f t="shared" si="50"/>
        <v>3525895</v>
      </c>
      <c r="DE18" s="140">
        <f t="shared" si="51"/>
        <v>257295</v>
      </c>
      <c r="DF18" s="140">
        <f t="shared" si="52"/>
        <v>99617</v>
      </c>
      <c r="DG18" s="140">
        <f t="shared" si="53"/>
        <v>0</v>
      </c>
      <c r="DH18" s="140">
        <f t="shared" si="54"/>
        <v>0</v>
      </c>
      <c r="DI18" s="140">
        <f t="shared" si="55"/>
        <v>1085540</v>
      </c>
      <c r="DJ18" s="140">
        <f t="shared" si="56"/>
        <v>13971105</v>
      </c>
    </row>
    <row r="19" spans="1:114" ht="12" customHeight="1">
      <c r="A19" s="139" t="s">
        <v>471</v>
      </c>
      <c r="B19" s="141" t="s">
        <v>472</v>
      </c>
      <c r="C19" s="139" t="s">
        <v>327</v>
      </c>
      <c r="D19" s="140">
        <f t="shared" si="2"/>
        <v>40136712</v>
      </c>
      <c r="E19" s="140">
        <f t="shared" si="3"/>
        <v>24676350</v>
      </c>
      <c r="F19" s="140">
        <v>44731</v>
      </c>
      <c r="G19" s="140">
        <v>0</v>
      </c>
      <c r="H19" s="140">
        <v>1907</v>
      </c>
      <c r="I19" s="140">
        <v>15648687</v>
      </c>
      <c r="J19" s="140">
        <v>45895233</v>
      </c>
      <c r="K19" s="140">
        <v>8981025</v>
      </c>
      <c r="L19" s="140">
        <v>15460362</v>
      </c>
      <c r="M19" s="140">
        <f t="shared" si="4"/>
        <v>151931</v>
      </c>
      <c r="N19" s="140">
        <f t="shared" si="5"/>
        <v>90176</v>
      </c>
      <c r="O19" s="140">
        <v>0</v>
      </c>
      <c r="P19" s="140">
        <v>0</v>
      </c>
      <c r="Q19" s="140">
        <v>0</v>
      </c>
      <c r="R19" s="140">
        <v>3420</v>
      </c>
      <c r="S19" s="140">
        <v>642331</v>
      </c>
      <c r="T19" s="140">
        <v>86756</v>
      </c>
      <c r="U19" s="140">
        <v>61755</v>
      </c>
      <c r="V19" s="140">
        <f t="shared" si="6"/>
        <v>40288643</v>
      </c>
      <c r="W19" s="140">
        <f t="shared" si="7"/>
        <v>24766526</v>
      </c>
      <c r="X19" s="140">
        <f t="shared" si="8"/>
        <v>44731</v>
      </c>
      <c r="Y19" s="140">
        <f t="shared" si="9"/>
        <v>0</v>
      </c>
      <c r="Z19" s="140">
        <f t="shared" si="10"/>
        <v>1907</v>
      </c>
      <c r="AA19" s="140">
        <f t="shared" si="11"/>
        <v>15652107</v>
      </c>
      <c r="AB19" s="140">
        <f t="shared" si="12"/>
        <v>46537564</v>
      </c>
      <c r="AC19" s="140">
        <f t="shared" si="13"/>
        <v>9067781</v>
      </c>
      <c r="AD19" s="140">
        <f t="shared" si="14"/>
        <v>15522117</v>
      </c>
      <c r="AE19" s="140">
        <f t="shared" si="15"/>
        <v>3840052</v>
      </c>
      <c r="AF19" s="140">
        <f t="shared" si="16"/>
        <v>3703677</v>
      </c>
      <c r="AG19" s="140">
        <v>0</v>
      </c>
      <c r="AH19" s="140">
        <v>3575430</v>
      </c>
      <c r="AI19" s="140">
        <v>128247</v>
      </c>
      <c r="AJ19" s="140">
        <v>0</v>
      </c>
      <c r="AK19" s="140">
        <v>136375</v>
      </c>
      <c r="AL19" s="140">
        <v>0</v>
      </c>
      <c r="AM19" s="140">
        <f t="shared" si="17"/>
        <v>68022589</v>
      </c>
      <c r="AN19" s="140">
        <f t="shared" si="18"/>
        <v>16072512</v>
      </c>
      <c r="AO19" s="140">
        <v>10605298</v>
      </c>
      <c r="AP19" s="140">
        <v>0</v>
      </c>
      <c r="AQ19" s="140">
        <v>5467214</v>
      </c>
      <c r="AR19" s="140">
        <v>0</v>
      </c>
      <c r="AS19" s="140">
        <f t="shared" si="19"/>
        <v>35858712</v>
      </c>
      <c r="AT19" s="140">
        <v>0</v>
      </c>
      <c r="AU19" s="140">
        <v>28604540</v>
      </c>
      <c r="AV19" s="140">
        <v>7254172</v>
      </c>
      <c r="AW19" s="140">
        <v>0</v>
      </c>
      <c r="AX19" s="140">
        <f t="shared" si="20"/>
        <v>15899111</v>
      </c>
      <c r="AY19" s="140">
        <v>0</v>
      </c>
      <c r="AZ19" s="140">
        <v>13071488</v>
      </c>
      <c r="BA19" s="140">
        <v>1944185</v>
      </c>
      <c r="BB19" s="140">
        <v>883438</v>
      </c>
      <c r="BC19" s="140">
        <v>0</v>
      </c>
      <c r="BD19" s="140">
        <v>192254</v>
      </c>
      <c r="BE19" s="140">
        <v>14169304</v>
      </c>
      <c r="BF19" s="140">
        <f t="shared" si="21"/>
        <v>86031945</v>
      </c>
      <c r="BG19" s="140">
        <f t="shared" si="22"/>
        <v>14913</v>
      </c>
      <c r="BH19" s="140">
        <f t="shared" si="23"/>
        <v>14913</v>
      </c>
      <c r="BI19" s="140">
        <v>0</v>
      </c>
      <c r="BJ19" s="140">
        <v>14913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4"/>
        <v>624376</v>
      </c>
      <c r="BP19" s="140">
        <f t="shared" si="25"/>
        <v>113802</v>
      </c>
      <c r="BQ19" s="140">
        <v>105788</v>
      </c>
      <c r="BR19" s="140">
        <v>0</v>
      </c>
      <c r="BS19" s="140">
        <v>8014</v>
      </c>
      <c r="BT19" s="140">
        <v>0</v>
      </c>
      <c r="BU19" s="140">
        <f t="shared" si="26"/>
        <v>226636</v>
      </c>
      <c r="BV19" s="140">
        <v>0</v>
      </c>
      <c r="BW19" s="140">
        <v>226636</v>
      </c>
      <c r="BX19" s="140">
        <v>0</v>
      </c>
      <c r="BY19" s="140">
        <v>0</v>
      </c>
      <c r="BZ19" s="140">
        <f t="shared" si="27"/>
        <v>283938</v>
      </c>
      <c r="CA19" s="140">
        <v>0</v>
      </c>
      <c r="CB19" s="140">
        <v>283796</v>
      </c>
      <c r="CC19" s="140">
        <v>142</v>
      </c>
      <c r="CD19" s="140">
        <v>0</v>
      </c>
      <c r="CE19" s="140">
        <v>0</v>
      </c>
      <c r="CF19" s="140">
        <v>0</v>
      </c>
      <c r="CG19" s="140">
        <v>154973</v>
      </c>
      <c r="CH19" s="140">
        <f t="shared" si="28"/>
        <v>794262</v>
      </c>
      <c r="CI19" s="140">
        <f t="shared" si="29"/>
        <v>3854965</v>
      </c>
      <c r="CJ19" s="140">
        <f t="shared" si="30"/>
        <v>3718590</v>
      </c>
      <c r="CK19" s="140">
        <f t="shared" si="31"/>
        <v>0</v>
      </c>
      <c r="CL19" s="140">
        <f t="shared" si="32"/>
        <v>3590343</v>
      </c>
      <c r="CM19" s="140">
        <f t="shared" si="33"/>
        <v>128247</v>
      </c>
      <c r="CN19" s="140">
        <f t="shared" si="34"/>
        <v>0</v>
      </c>
      <c r="CO19" s="140">
        <f t="shared" si="35"/>
        <v>136375</v>
      </c>
      <c r="CP19" s="140">
        <f t="shared" si="36"/>
        <v>0</v>
      </c>
      <c r="CQ19" s="140">
        <f t="shared" si="37"/>
        <v>68646965</v>
      </c>
      <c r="CR19" s="140">
        <f t="shared" si="38"/>
        <v>16186314</v>
      </c>
      <c r="CS19" s="140">
        <f t="shared" si="39"/>
        <v>10711086</v>
      </c>
      <c r="CT19" s="140">
        <f t="shared" si="40"/>
        <v>0</v>
      </c>
      <c r="CU19" s="140">
        <f t="shared" si="41"/>
        <v>5475228</v>
      </c>
      <c r="CV19" s="140">
        <f t="shared" si="42"/>
        <v>0</v>
      </c>
      <c r="CW19" s="140">
        <f t="shared" si="43"/>
        <v>36085348</v>
      </c>
      <c r="CX19" s="140">
        <f t="shared" si="44"/>
        <v>0</v>
      </c>
      <c r="CY19" s="140">
        <f t="shared" si="45"/>
        <v>28831176</v>
      </c>
      <c r="CZ19" s="140">
        <f t="shared" si="46"/>
        <v>7254172</v>
      </c>
      <c r="DA19" s="140">
        <f t="shared" si="47"/>
        <v>0</v>
      </c>
      <c r="DB19" s="140">
        <f t="shared" si="48"/>
        <v>16183049</v>
      </c>
      <c r="DC19" s="140">
        <f t="shared" si="49"/>
        <v>0</v>
      </c>
      <c r="DD19" s="140">
        <f t="shared" si="50"/>
        <v>13355284</v>
      </c>
      <c r="DE19" s="140">
        <f t="shared" si="51"/>
        <v>1944327</v>
      </c>
      <c r="DF19" s="140">
        <f t="shared" si="52"/>
        <v>883438</v>
      </c>
      <c r="DG19" s="140">
        <f t="shared" si="53"/>
        <v>0</v>
      </c>
      <c r="DH19" s="140">
        <f t="shared" si="54"/>
        <v>192254</v>
      </c>
      <c r="DI19" s="140">
        <f t="shared" si="55"/>
        <v>14324277</v>
      </c>
      <c r="DJ19" s="140">
        <f t="shared" si="56"/>
        <v>86826207</v>
      </c>
    </row>
    <row r="20" spans="1:114" ht="12" customHeight="1">
      <c r="A20" s="139" t="s">
        <v>487</v>
      </c>
      <c r="B20" s="141" t="s">
        <v>482</v>
      </c>
      <c r="C20" s="139" t="s">
        <v>327</v>
      </c>
      <c r="D20" s="140">
        <f t="shared" si="2"/>
        <v>1519721</v>
      </c>
      <c r="E20" s="140">
        <f t="shared" si="3"/>
        <v>1460984</v>
      </c>
      <c r="F20" s="140">
        <v>25187</v>
      </c>
      <c r="G20" s="140">
        <v>0</v>
      </c>
      <c r="H20" s="140">
        <v>631900</v>
      </c>
      <c r="I20" s="140">
        <v>657400</v>
      </c>
      <c r="J20" s="140">
        <v>4530049</v>
      </c>
      <c r="K20" s="140">
        <v>146497</v>
      </c>
      <c r="L20" s="140">
        <v>58737</v>
      </c>
      <c r="M20" s="140">
        <f t="shared" si="4"/>
        <v>204979</v>
      </c>
      <c r="N20" s="140">
        <f t="shared" si="5"/>
        <v>204979</v>
      </c>
      <c r="O20" s="140">
        <v>0</v>
      </c>
      <c r="P20" s="140">
        <v>20500</v>
      </c>
      <c r="Q20" s="140">
        <v>0</v>
      </c>
      <c r="R20" s="140">
        <v>0</v>
      </c>
      <c r="S20" s="140">
        <v>474316</v>
      </c>
      <c r="T20" s="140">
        <v>184479</v>
      </c>
      <c r="U20" s="140">
        <v>0</v>
      </c>
      <c r="V20" s="140">
        <f t="shared" si="6"/>
        <v>1724700</v>
      </c>
      <c r="W20" s="140">
        <f t="shared" si="7"/>
        <v>1665963</v>
      </c>
      <c r="X20" s="140">
        <f t="shared" si="8"/>
        <v>25187</v>
      </c>
      <c r="Y20" s="140">
        <f t="shared" si="9"/>
        <v>20500</v>
      </c>
      <c r="Z20" s="140">
        <f t="shared" si="10"/>
        <v>631900</v>
      </c>
      <c r="AA20" s="140">
        <f t="shared" si="11"/>
        <v>657400</v>
      </c>
      <c r="AB20" s="140">
        <f t="shared" si="12"/>
        <v>5004365</v>
      </c>
      <c r="AC20" s="140">
        <f t="shared" si="13"/>
        <v>330976</v>
      </c>
      <c r="AD20" s="140">
        <f t="shared" si="14"/>
        <v>58737</v>
      </c>
      <c r="AE20" s="140">
        <f t="shared" si="15"/>
        <v>991311</v>
      </c>
      <c r="AF20" s="140">
        <f t="shared" si="16"/>
        <v>911715</v>
      </c>
      <c r="AG20" s="140">
        <v>0</v>
      </c>
      <c r="AH20" s="140">
        <v>911715</v>
      </c>
      <c r="AI20" s="140">
        <v>0</v>
      </c>
      <c r="AJ20" s="140">
        <v>0</v>
      </c>
      <c r="AK20" s="140">
        <v>79596</v>
      </c>
      <c r="AL20" s="140">
        <v>0</v>
      </c>
      <c r="AM20" s="140">
        <f t="shared" si="17"/>
        <v>4940332</v>
      </c>
      <c r="AN20" s="140">
        <f t="shared" si="18"/>
        <v>1148588</v>
      </c>
      <c r="AO20" s="140">
        <v>151144</v>
      </c>
      <c r="AP20" s="140">
        <v>0</v>
      </c>
      <c r="AQ20" s="140">
        <v>997444</v>
      </c>
      <c r="AR20" s="140">
        <v>0</v>
      </c>
      <c r="AS20" s="140">
        <f t="shared" si="19"/>
        <v>2147113</v>
      </c>
      <c r="AT20" s="140">
        <v>0</v>
      </c>
      <c r="AU20" s="140">
        <v>2103044</v>
      </c>
      <c r="AV20" s="140">
        <v>44069</v>
      </c>
      <c r="AW20" s="140">
        <v>2793</v>
      </c>
      <c r="AX20" s="140">
        <f t="shared" si="20"/>
        <v>1629964</v>
      </c>
      <c r="AY20" s="140">
        <v>0</v>
      </c>
      <c r="AZ20" s="140">
        <v>1447229</v>
      </c>
      <c r="BA20" s="140">
        <v>182735</v>
      </c>
      <c r="BB20" s="140">
        <v>0</v>
      </c>
      <c r="BC20" s="140">
        <v>0</v>
      </c>
      <c r="BD20" s="140">
        <v>11874</v>
      </c>
      <c r="BE20" s="140">
        <v>118127</v>
      </c>
      <c r="BF20" s="140">
        <f t="shared" si="21"/>
        <v>6049770</v>
      </c>
      <c r="BG20" s="140">
        <f t="shared" si="22"/>
        <v>152158</v>
      </c>
      <c r="BH20" s="140">
        <f t="shared" si="23"/>
        <v>152158</v>
      </c>
      <c r="BI20" s="140">
        <v>0</v>
      </c>
      <c r="BJ20" s="140">
        <v>152158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4"/>
        <v>527137</v>
      </c>
      <c r="BP20" s="140">
        <f t="shared" si="25"/>
        <v>236860</v>
      </c>
      <c r="BQ20" s="140">
        <v>99489</v>
      </c>
      <c r="BR20" s="140">
        <v>0</v>
      </c>
      <c r="BS20" s="140">
        <v>137371</v>
      </c>
      <c r="BT20" s="140">
        <v>0</v>
      </c>
      <c r="BU20" s="140">
        <f t="shared" si="26"/>
        <v>214058</v>
      </c>
      <c r="BV20" s="140">
        <v>0</v>
      </c>
      <c r="BW20" s="140">
        <v>214058</v>
      </c>
      <c r="BX20" s="140">
        <v>0</v>
      </c>
      <c r="BY20" s="140">
        <v>0</v>
      </c>
      <c r="BZ20" s="140">
        <f t="shared" si="27"/>
        <v>74239</v>
      </c>
      <c r="CA20" s="140">
        <v>0</v>
      </c>
      <c r="CB20" s="140">
        <v>67706</v>
      </c>
      <c r="CC20" s="140">
        <v>6533</v>
      </c>
      <c r="CD20" s="140">
        <v>0</v>
      </c>
      <c r="CE20" s="140">
        <v>0</v>
      </c>
      <c r="CF20" s="140">
        <v>1980</v>
      </c>
      <c r="CG20" s="140">
        <v>0</v>
      </c>
      <c r="CH20" s="140">
        <f t="shared" si="28"/>
        <v>679295</v>
      </c>
      <c r="CI20" s="140">
        <f t="shared" si="29"/>
        <v>1143469</v>
      </c>
      <c r="CJ20" s="140">
        <f t="shared" si="30"/>
        <v>1063873</v>
      </c>
      <c r="CK20" s="140">
        <f t="shared" si="31"/>
        <v>0</v>
      </c>
      <c r="CL20" s="140">
        <f t="shared" si="32"/>
        <v>1063873</v>
      </c>
      <c r="CM20" s="140">
        <f t="shared" si="33"/>
        <v>0</v>
      </c>
      <c r="CN20" s="140">
        <f t="shared" si="34"/>
        <v>0</v>
      </c>
      <c r="CO20" s="140">
        <f t="shared" si="35"/>
        <v>79596</v>
      </c>
      <c r="CP20" s="140">
        <f t="shared" si="36"/>
        <v>0</v>
      </c>
      <c r="CQ20" s="140">
        <f t="shared" si="37"/>
        <v>5467469</v>
      </c>
      <c r="CR20" s="140">
        <f t="shared" si="38"/>
        <v>1385448</v>
      </c>
      <c r="CS20" s="140">
        <f t="shared" si="39"/>
        <v>250633</v>
      </c>
      <c r="CT20" s="140">
        <f t="shared" si="40"/>
        <v>0</v>
      </c>
      <c r="CU20" s="140">
        <f t="shared" si="41"/>
        <v>1134815</v>
      </c>
      <c r="CV20" s="140">
        <f t="shared" si="42"/>
        <v>0</v>
      </c>
      <c r="CW20" s="140">
        <f t="shared" si="43"/>
        <v>2361171</v>
      </c>
      <c r="CX20" s="140">
        <f t="shared" si="44"/>
        <v>0</v>
      </c>
      <c r="CY20" s="140">
        <f t="shared" si="45"/>
        <v>2317102</v>
      </c>
      <c r="CZ20" s="140">
        <f t="shared" si="46"/>
        <v>44069</v>
      </c>
      <c r="DA20" s="140">
        <f t="shared" si="47"/>
        <v>2793</v>
      </c>
      <c r="DB20" s="140">
        <f t="shared" si="48"/>
        <v>1704203</v>
      </c>
      <c r="DC20" s="140">
        <f t="shared" si="49"/>
        <v>0</v>
      </c>
      <c r="DD20" s="140">
        <f t="shared" si="50"/>
        <v>1514935</v>
      </c>
      <c r="DE20" s="140">
        <f t="shared" si="51"/>
        <v>189268</v>
      </c>
      <c r="DF20" s="140">
        <f t="shared" si="52"/>
        <v>0</v>
      </c>
      <c r="DG20" s="140">
        <f t="shared" si="53"/>
        <v>0</v>
      </c>
      <c r="DH20" s="140">
        <f t="shared" si="54"/>
        <v>13854</v>
      </c>
      <c r="DI20" s="140">
        <f t="shared" si="55"/>
        <v>118127</v>
      </c>
      <c r="DJ20" s="140">
        <f t="shared" si="56"/>
        <v>6729065</v>
      </c>
    </row>
    <row r="21" spans="1:114" ht="12" customHeight="1">
      <c r="A21" s="139" t="s">
        <v>499</v>
      </c>
      <c r="B21" s="141" t="s">
        <v>500</v>
      </c>
      <c r="C21" s="139" t="s">
        <v>327</v>
      </c>
      <c r="D21" s="140">
        <f t="shared" si="2"/>
        <v>976572</v>
      </c>
      <c r="E21" s="140">
        <f t="shared" si="3"/>
        <v>775262</v>
      </c>
      <c r="F21" s="140">
        <v>305</v>
      </c>
      <c r="G21" s="140">
        <v>0</v>
      </c>
      <c r="H21" s="140">
        <v>65800</v>
      </c>
      <c r="I21" s="140">
        <v>556334</v>
      </c>
      <c r="J21" s="140">
        <v>2557345</v>
      </c>
      <c r="K21" s="140">
        <v>152823</v>
      </c>
      <c r="L21" s="140">
        <v>201310</v>
      </c>
      <c r="M21" s="140">
        <f t="shared" si="4"/>
        <v>255704</v>
      </c>
      <c r="N21" s="140">
        <f t="shared" si="5"/>
        <v>216129</v>
      </c>
      <c r="O21" s="140">
        <v>0</v>
      </c>
      <c r="P21" s="140">
        <v>0</v>
      </c>
      <c r="Q21" s="140">
        <v>0</v>
      </c>
      <c r="R21" s="140">
        <v>97040</v>
      </c>
      <c r="S21" s="140">
        <v>1200614</v>
      </c>
      <c r="T21" s="140">
        <v>119089</v>
      </c>
      <c r="U21" s="140">
        <v>39575</v>
      </c>
      <c r="V21" s="140">
        <f t="shared" si="6"/>
        <v>1232276</v>
      </c>
      <c r="W21" s="140">
        <f t="shared" si="7"/>
        <v>991391</v>
      </c>
      <c r="X21" s="140">
        <f t="shared" si="8"/>
        <v>305</v>
      </c>
      <c r="Y21" s="140">
        <f t="shared" si="9"/>
        <v>0</v>
      </c>
      <c r="Z21" s="140">
        <f t="shared" si="10"/>
        <v>65800</v>
      </c>
      <c r="AA21" s="140">
        <f t="shared" si="11"/>
        <v>653374</v>
      </c>
      <c r="AB21" s="140">
        <f t="shared" si="12"/>
        <v>3757959</v>
      </c>
      <c r="AC21" s="140">
        <f t="shared" si="13"/>
        <v>271912</v>
      </c>
      <c r="AD21" s="140">
        <f t="shared" si="14"/>
        <v>240885</v>
      </c>
      <c r="AE21" s="140">
        <f t="shared" si="15"/>
        <v>547509</v>
      </c>
      <c r="AF21" s="140">
        <f t="shared" si="16"/>
        <v>535564</v>
      </c>
      <c r="AG21" s="140">
        <v>0</v>
      </c>
      <c r="AH21" s="140">
        <v>532530</v>
      </c>
      <c r="AI21" s="140">
        <v>3034</v>
      </c>
      <c r="AJ21" s="140">
        <v>0</v>
      </c>
      <c r="AK21" s="140">
        <v>11945</v>
      </c>
      <c r="AL21" s="140">
        <v>0</v>
      </c>
      <c r="AM21" s="140">
        <f t="shared" si="17"/>
        <v>2931402</v>
      </c>
      <c r="AN21" s="140">
        <f t="shared" si="18"/>
        <v>602829</v>
      </c>
      <c r="AO21" s="140">
        <v>357204</v>
      </c>
      <c r="AP21" s="140">
        <v>0</v>
      </c>
      <c r="AQ21" s="140">
        <v>208712</v>
      </c>
      <c r="AR21" s="140">
        <v>36913</v>
      </c>
      <c r="AS21" s="140">
        <f t="shared" si="19"/>
        <v>1461513</v>
      </c>
      <c r="AT21" s="140">
        <v>0</v>
      </c>
      <c r="AU21" s="140">
        <v>1280709</v>
      </c>
      <c r="AV21" s="140">
        <v>180804</v>
      </c>
      <c r="AW21" s="140">
        <v>0</v>
      </c>
      <c r="AX21" s="140">
        <f t="shared" si="20"/>
        <v>867060</v>
      </c>
      <c r="AY21" s="140">
        <v>44403</v>
      </c>
      <c r="AZ21" s="140">
        <v>702924</v>
      </c>
      <c r="BA21" s="140">
        <v>72004</v>
      </c>
      <c r="BB21" s="140">
        <v>47729</v>
      </c>
      <c r="BC21" s="140">
        <v>0</v>
      </c>
      <c r="BD21" s="140">
        <v>0</v>
      </c>
      <c r="BE21" s="140">
        <v>55006</v>
      </c>
      <c r="BF21" s="140">
        <f t="shared" si="21"/>
        <v>3533917</v>
      </c>
      <c r="BG21" s="140">
        <f t="shared" si="22"/>
        <v>27878</v>
      </c>
      <c r="BH21" s="140">
        <f t="shared" si="23"/>
        <v>27878</v>
      </c>
      <c r="BI21" s="140">
        <v>0</v>
      </c>
      <c r="BJ21" s="140">
        <v>27878</v>
      </c>
      <c r="BK21" s="140">
        <v>0</v>
      </c>
      <c r="BL21" s="140">
        <v>0</v>
      </c>
      <c r="BM21" s="140">
        <v>0</v>
      </c>
      <c r="BN21" s="140">
        <v>0</v>
      </c>
      <c r="BO21" s="140">
        <f t="shared" si="24"/>
        <v>1384438</v>
      </c>
      <c r="BP21" s="140">
        <f t="shared" si="25"/>
        <v>489277</v>
      </c>
      <c r="BQ21" s="140">
        <v>333408</v>
      </c>
      <c r="BR21" s="140">
        <v>0</v>
      </c>
      <c r="BS21" s="140">
        <v>155869</v>
      </c>
      <c r="BT21" s="140">
        <v>0</v>
      </c>
      <c r="BU21" s="140">
        <f t="shared" si="26"/>
        <v>702175</v>
      </c>
      <c r="BV21" s="140">
        <v>0</v>
      </c>
      <c r="BW21" s="140">
        <v>702175</v>
      </c>
      <c r="BX21" s="140">
        <v>0</v>
      </c>
      <c r="BY21" s="140">
        <v>0</v>
      </c>
      <c r="BZ21" s="140">
        <f t="shared" si="27"/>
        <v>192986</v>
      </c>
      <c r="CA21" s="140">
        <v>65233</v>
      </c>
      <c r="CB21" s="140">
        <v>120354</v>
      </c>
      <c r="CC21" s="140">
        <v>0</v>
      </c>
      <c r="CD21" s="140">
        <v>7399</v>
      </c>
      <c r="CE21" s="140">
        <v>0</v>
      </c>
      <c r="CF21" s="140">
        <v>0</v>
      </c>
      <c r="CG21" s="140">
        <v>44002</v>
      </c>
      <c r="CH21" s="140">
        <f t="shared" si="28"/>
        <v>1456318</v>
      </c>
      <c r="CI21" s="140">
        <f t="shared" si="29"/>
        <v>575387</v>
      </c>
      <c r="CJ21" s="140">
        <f t="shared" si="30"/>
        <v>563442</v>
      </c>
      <c r="CK21" s="140">
        <f t="shared" si="31"/>
        <v>0</v>
      </c>
      <c r="CL21" s="140">
        <f t="shared" si="32"/>
        <v>560408</v>
      </c>
      <c r="CM21" s="140">
        <f t="shared" si="33"/>
        <v>3034</v>
      </c>
      <c r="CN21" s="140">
        <f t="shared" si="34"/>
        <v>0</v>
      </c>
      <c r="CO21" s="140">
        <f t="shared" si="35"/>
        <v>11945</v>
      </c>
      <c r="CP21" s="140">
        <f t="shared" si="36"/>
        <v>0</v>
      </c>
      <c r="CQ21" s="140">
        <f t="shared" si="37"/>
        <v>4315840</v>
      </c>
      <c r="CR21" s="140">
        <f t="shared" si="38"/>
        <v>1092106</v>
      </c>
      <c r="CS21" s="140">
        <f t="shared" si="39"/>
        <v>690612</v>
      </c>
      <c r="CT21" s="140">
        <f t="shared" si="40"/>
        <v>0</v>
      </c>
      <c r="CU21" s="140">
        <f t="shared" si="41"/>
        <v>364581</v>
      </c>
      <c r="CV21" s="140">
        <f t="shared" si="42"/>
        <v>36913</v>
      </c>
      <c r="CW21" s="140">
        <f t="shared" si="43"/>
        <v>2163688</v>
      </c>
      <c r="CX21" s="140">
        <f t="shared" si="44"/>
        <v>0</v>
      </c>
      <c r="CY21" s="140">
        <f t="shared" si="45"/>
        <v>1982884</v>
      </c>
      <c r="CZ21" s="140">
        <f t="shared" si="46"/>
        <v>180804</v>
      </c>
      <c r="DA21" s="140">
        <f t="shared" si="47"/>
        <v>0</v>
      </c>
      <c r="DB21" s="140">
        <f t="shared" si="48"/>
        <v>1060046</v>
      </c>
      <c r="DC21" s="140">
        <f t="shared" si="49"/>
        <v>109636</v>
      </c>
      <c r="DD21" s="140">
        <f t="shared" si="50"/>
        <v>823278</v>
      </c>
      <c r="DE21" s="140">
        <f t="shared" si="51"/>
        <v>72004</v>
      </c>
      <c r="DF21" s="140">
        <f t="shared" si="52"/>
        <v>55128</v>
      </c>
      <c r="DG21" s="140">
        <f t="shared" si="53"/>
        <v>0</v>
      </c>
      <c r="DH21" s="140">
        <f t="shared" si="54"/>
        <v>0</v>
      </c>
      <c r="DI21" s="140">
        <f t="shared" si="55"/>
        <v>99008</v>
      </c>
      <c r="DJ21" s="140">
        <f t="shared" si="56"/>
        <v>4990235</v>
      </c>
    </row>
    <row r="22" spans="1:114" ht="12" customHeight="1">
      <c r="A22" s="139" t="s">
        <v>504</v>
      </c>
      <c r="B22" s="139" t="s">
        <v>505</v>
      </c>
      <c r="C22" s="139" t="s">
        <v>4</v>
      </c>
      <c r="D22" s="140">
        <f t="shared" si="2"/>
        <v>2189614</v>
      </c>
      <c r="E22" s="140">
        <f t="shared" si="3"/>
        <v>1131610</v>
      </c>
      <c r="F22" s="140">
        <v>0</v>
      </c>
      <c r="G22" s="140">
        <v>0</v>
      </c>
      <c r="H22" s="140">
        <v>212400</v>
      </c>
      <c r="I22" s="140">
        <v>847760</v>
      </c>
      <c r="J22" s="140">
        <v>1742707</v>
      </c>
      <c r="K22" s="140">
        <v>71450</v>
      </c>
      <c r="L22" s="140">
        <v>1058004</v>
      </c>
      <c r="M22" s="140">
        <f t="shared" si="4"/>
        <v>82597</v>
      </c>
      <c r="N22" s="140">
        <f t="shared" si="5"/>
        <v>82597</v>
      </c>
      <c r="O22" s="140">
        <v>0</v>
      </c>
      <c r="P22" s="140">
        <v>0</v>
      </c>
      <c r="Q22" s="140">
        <v>66944</v>
      </c>
      <c r="R22" s="140">
        <v>13187</v>
      </c>
      <c r="S22" s="140">
        <v>917087</v>
      </c>
      <c r="T22" s="140">
        <v>2466</v>
      </c>
      <c r="U22" s="140">
        <v>0</v>
      </c>
      <c r="V22" s="140">
        <f t="shared" si="6"/>
        <v>2272211</v>
      </c>
      <c r="W22" s="140">
        <f t="shared" si="7"/>
        <v>1214207</v>
      </c>
      <c r="X22" s="140">
        <f t="shared" si="8"/>
        <v>0</v>
      </c>
      <c r="Y22" s="140">
        <f t="shared" si="9"/>
        <v>0</v>
      </c>
      <c r="Z22" s="140">
        <f t="shared" si="10"/>
        <v>279344</v>
      </c>
      <c r="AA22" s="140">
        <f t="shared" si="11"/>
        <v>860947</v>
      </c>
      <c r="AB22" s="140">
        <f t="shared" si="12"/>
        <v>2659794</v>
      </c>
      <c r="AC22" s="140">
        <f t="shared" si="13"/>
        <v>73916</v>
      </c>
      <c r="AD22" s="140">
        <f t="shared" si="14"/>
        <v>1058004</v>
      </c>
      <c r="AE22" s="140">
        <f t="shared" si="15"/>
        <v>381240</v>
      </c>
      <c r="AF22" s="140">
        <f t="shared" si="16"/>
        <v>343176</v>
      </c>
      <c r="AG22" s="140">
        <v>0</v>
      </c>
      <c r="AH22" s="140">
        <v>329799</v>
      </c>
      <c r="AI22" s="140">
        <v>12600</v>
      </c>
      <c r="AJ22" s="140">
        <v>777</v>
      </c>
      <c r="AK22" s="140">
        <v>38064</v>
      </c>
      <c r="AL22" s="140">
        <v>0</v>
      </c>
      <c r="AM22" s="140">
        <f t="shared" si="17"/>
        <v>3343598</v>
      </c>
      <c r="AN22" s="140">
        <f t="shared" si="18"/>
        <v>981173</v>
      </c>
      <c r="AO22" s="140">
        <v>720250</v>
      </c>
      <c r="AP22" s="140">
        <v>0</v>
      </c>
      <c r="AQ22" s="140">
        <v>254527</v>
      </c>
      <c r="AR22" s="140">
        <v>6396</v>
      </c>
      <c r="AS22" s="140">
        <f t="shared" si="19"/>
        <v>1474328</v>
      </c>
      <c r="AT22" s="140">
        <v>0</v>
      </c>
      <c r="AU22" s="140">
        <v>1357167</v>
      </c>
      <c r="AV22" s="140">
        <v>117161</v>
      </c>
      <c r="AW22" s="140">
        <v>0</v>
      </c>
      <c r="AX22" s="140">
        <f t="shared" si="20"/>
        <v>888097</v>
      </c>
      <c r="AY22" s="140">
        <v>141</v>
      </c>
      <c r="AZ22" s="140">
        <v>852215</v>
      </c>
      <c r="BA22" s="140">
        <v>23574</v>
      </c>
      <c r="BB22" s="140">
        <v>12167</v>
      </c>
      <c r="BC22" s="140">
        <v>0</v>
      </c>
      <c r="BD22" s="140">
        <v>0</v>
      </c>
      <c r="BE22" s="140">
        <v>207483</v>
      </c>
      <c r="BF22" s="140">
        <f t="shared" si="21"/>
        <v>3932321</v>
      </c>
      <c r="BG22" s="140">
        <f t="shared" si="22"/>
        <v>156230</v>
      </c>
      <c r="BH22" s="140">
        <f t="shared" si="23"/>
        <v>122218</v>
      </c>
      <c r="BI22" s="140">
        <v>0</v>
      </c>
      <c r="BJ22" s="140">
        <v>122218</v>
      </c>
      <c r="BK22" s="140">
        <v>0</v>
      </c>
      <c r="BL22" s="140">
        <v>0</v>
      </c>
      <c r="BM22" s="140">
        <v>34012</v>
      </c>
      <c r="BN22" s="140">
        <v>0</v>
      </c>
      <c r="BO22" s="140">
        <f t="shared" si="24"/>
        <v>836892</v>
      </c>
      <c r="BP22" s="140">
        <f t="shared" si="25"/>
        <v>327862</v>
      </c>
      <c r="BQ22" s="140">
        <v>157799</v>
      </c>
      <c r="BR22" s="140">
        <v>0</v>
      </c>
      <c r="BS22" s="140">
        <v>170063</v>
      </c>
      <c r="BT22" s="140">
        <v>0</v>
      </c>
      <c r="BU22" s="140">
        <f t="shared" si="26"/>
        <v>456272</v>
      </c>
      <c r="BV22" s="140">
        <v>0</v>
      </c>
      <c r="BW22" s="140">
        <v>456272</v>
      </c>
      <c r="BX22" s="140">
        <v>0</v>
      </c>
      <c r="BY22" s="140">
        <v>0</v>
      </c>
      <c r="BZ22" s="140">
        <f t="shared" si="27"/>
        <v>52758</v>
      </c>
      <c r="CA22" s="140">
        <v>39286</v>
      </c>
      <c r="CB22" s="140">
        <v>2790</v>
      </c>
      <c r="CC22" s="140">
        <v>1761</v>
      </c>
      <c r="CD22" s="140">
        <v>8921</v>
      </c>
      <c r="CE22" s="140">
        <v>0</v>
      </c>
      <c r="CF22" s="140">
        <v>0</v>
      </c>
      <c r="CG22" s="140">
        <v>6562</v>
      </c>
      <c r="CH22" s="140">
        <f t="shared" si="28"/>
        <v>999684</v>
      </c>
      <c r="CI22" s="140">
        <f t="shared" si="29"/>
        <v>537470</v>
      </c>
      <c r="CJ22" s="140">
        <f t="shared" si="30"/>
        <v>465394</v>
      </c>
      <c r="CK22" s="140">
        <f t="shared" si="31"/>
        <v>0</v>
      </c>
      <c r="CL22" s="140">
        <f t="shared" si="32"/>
        <v>452017</v>
      </c>
      <c r="CM22" s="140">
        <f t="shared" si="33"/>
        <v>12600</v>
      </c>
      <c r="CN22" s="140">
        <f t="shared" si="34"/>
        <v>777</v>
      </c>
      <c r="CO22" s="140">
        <f t="shared" si="35"/>
        <v>72076</v>
      </c>
      <c r="CP22" s="140">
        <f t="shared" si="36"/>
        <v>0</v>
      </c>
      <c r="CQ22" s="140">
        <f t="shared" si="37"/>
        <v>4180490</v>
      </c>
      <c r="CR22" s="140">
        <f t="shared" si="38"/>
        <v>1309035</v>
      </c>
      <c r="CS22" s="140">
        <f t="shared" si="39"/>
        <v>878049</v>
      </c>
      <c r="CT22" s="140">
        <f t="shared" si="40"/>
        <v>0</v>
      </c>
      <c r="CU22" s="140">
        <f t="shared" si="41"/>
        <v>424590</v>
      </c>
      <c r="CV22" s="140">
        <f t="shared" si="42"/>
        <v>6396</v>
      </c>
      <c r="CW22" s="140">
        <f t="shared" si="43"/>
        <v>1930600</v>
      </c>
      <c r="CX22" s="140">
        <f t="shared" si="44"/>
        <v>0</v>
      </c>
      <c r="CY22" s="140">
        <f t="shared" si="45"/>
        <v>1813439</v>
      </c>
      <c r="CZ22" s="140">
        <f t="shared" si="46"/>
        <v>117161</v>
      </c>
      <c r="DA22" s="140">
        <f t="shared" si="47"/>
        <v>0</v>
      </c>
      <c r="DB22" s="140">
        <f t="shared" si="48"/>
        <v>940855</v>
      </c>
      <c r="DC22" s="140">
        <f t="shared" si="49"/>
        <v>39427</v>
      </c>
      <c r="DD22" s="140">
        <f t="shared" si="50"/>
        <v>855005</v>
      </c>
      <c r="DE22" s="140">
        <f t="shared" si="51"/>
        <v>25335</v>
      </c>
      <c r="DF22" s="140">
        <f t="shared" si="52"/>
        <v>21088</v>
      </c>
      <c r="DG22" s="140">
        <f t="shared" si="53"/>
        <v>0</v>
      </c>
      <c r="DH22" s="140">
        <f t="shared" si="54"/>
        <v>0</v>
      </c>
      <c r="DI22" s="140">
        <f t="shared" si="55"/>
        <v>214045</v>
      </c>
      <c r="DJ22" s="140">
        <f t="shared" si="56"/>
        <v>4932005</v>
      </c>
    </row>
    <row r="23" spans="1:114" ht="12" customHeight="1">
      <c r="A23" s="139" t="s">
        <v>506</v>
      </c>
      <c r="B23" s="141" t="s">
        <v>507</v>
      </c>
      <c r="C23" s="139" t="s">
        <v>512</v>
      </c>
      <c r="D23" s="140">
        <f t="shared" si="2"/>
        <v>1447375</v>
      </c>
      <c r="E23" s="140">
        <f t="shared" si="3"/>
        <v>1167247</v>
      </c>
      <c r="F23" s="140">
        <v>0</v>
      </c>
      <c r="G23" s="140">
        <v>0</v>
      </c>
      <c r="H23" s="140">
        <v>0</v>
      </c>
      <c r="I23" s="140">
        <v>676188</v>
      </c>
      <c r="J23" s="140">
        <v>3938462</v>
      </c>
      <c r="K23" s="140">
        <v>491059</v>
      </c>
      <c r="L23" s="140">
        <v>280128</v>
      </c>
      <c r="M23" s="140">
        <f t="shared" si="4"/>
        <v>46937</v>
      </c>
      <c r="N23" s="140">
        <f t="shared" si="5"/>
        <v>28265</v>
      </c>
      <c r="O23" s="140">
        <v>0</v>
      </c>
      <c r="P23" s="140">
        <v>0</v>
      </c>
      <c r="Q23" s="140">
        <v>0</v>
      </c>
      <c r="R23" s="140">
        <v>19208</v>
      </c>
      <c r="S23" s="140">
        <v>992937</v>
      </c>
      <c r="T23" s="140">
        <v>9057</v>
      </c>
      <c r="U23" s="140">
        <v>18672</v>
      </c>
      <c r="V23" s="140">
        <f t="shared" si="6"/>
        <v>1494312</v>
      </c>
      <c r="W23" s="140">
        <f t="shared" si="7"/>
        <v>1195512</v>
      </c>
      <c r="X23" s="140">
        <f t="shared" si="8"/>
        <v>0</v>
      </c>
      <c r="Y23" s="140">
        <f t="shared" si="9"/>
        <v>0</v>
      </c>
      <c r="Z23" s="140">
        <f t="shared" si="10"/>
        <v>0</v>
      </c>
      <c r="AA23" s="140">
        <f t="shared" si="11"/>
        <v>695396</v>
      </c>
      <c r="AB23" s="140">
        <f t="shared" si="12"/>
        <v>4931399</v>
      </c>
      <c r="AC23" s="140">
        <f t="shared" si="13"/>
        <v>500116</v>
      </c>
      <c r="AD23" s="140">
        <f t="shared" si="14"/>
        <v>298800</v>
      </c>
      <c r="AE23" s="140">
        <f t="shared" si="15"/>
        <v>338814</v>
      </c>
      <c r="AF23" s="140">
        <f t="shared" si="16"/>
        <v>338814</v>
      </c>
      <c r="AG23" s="140">
        <v>0</v>
      </c>
      <c r="AH23" s="140">
        <v>291073</v>
      </c>
      <c r="AI23" s="140">
        <v>47741</v>
      </c>
      <c r="AJ23" s="140">
        <v>0</v>
      </c>
      <c r="AK23" s="140">
        <v>0</v>
      </c>
      <c r="AL23" s="140">
        <v>0</v>
      </c>
      <c r="AM23" s="140">
        <f t="shared" si="17"/>
        <v>4936880</v>
      </c>
      <c r="AN23" s="140">
        <f t="shared" si="18"/>
        <v>1047289</v>
      </c>
      <c r="AO23" s="140">
        <v>586022</v>
      </c>
      <c r="AP23" s="140">
        <v>0</v>
      </c>
      <c r="AQ23" s="140">
        <v>428606</v>
      </c>
      <c r="AR23" s="140">
        <v>32661</v>
      </c>
      <c r="AS23" s="140">
        <f t="shared" si="19"/>
        <v>1759207</v>
      </c>
      <c r="AT23" s="140">
        <v>0</v>
      </c>
      <c r="AU23" s="140">
        <v>1659610</v>
      </c>
      <c r="AV23" s="140">
        <v>99597</v>
      </c>
      <c r="AW23" s="140">
        <v>0</v>
      </c>
      <c r="AX23" s="140">
        <f t="shared" si="20"/>
        <v>2130384</v>
      </c>
      <c r="AY23" s="140">
        <v>0</v>
      </c>
      <c r="AZ23" s="140">
        <v>1922989</v>
      </c>
      <c r="BA23" s="140">
        <v>22748</v>
      </c>
      <c r="BB23" s="140">
        <v>184647</v>
      </c>
      <c r="BC23" s="140">
        <v>0</v>
      </c>
      <c r="BD23" s="140">
        <v>0</v>
      </c>
      <c r="BE23" s="140">
        <v>110143</v>
      </c>
      <c r="BF23" s="140">
        <f t="shared" si="21"/>
        <v>5385837</v>
      </c>
      <c r="BG23" s="140">
        <f t="shared" si="22"/>
        <v>15185</v>
      </c>
      <c r="BH23" s="140">
        <f t="shared" si="23"/>
        <v>15185</v>
      </c>
      <c r="BI23" s="140">
        <v>0</v>
      </c>
      <c r="BJ23" s="140">
        <v>15185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4"/>
        <v>1024396</v>
      </c>
      <c r="BP23" s="140">
        <f t="shared" si="25"/>
        <v>433898</v>
      </c>
      <c r="BQ23" s="140">
        <v>307128</v>
      </c>
      <c r="BR23" s="140">
        <v>0</v>
      </c>
      <c r="BS23" s="140">
        <v>126770</v>
      </c>
      <c r="BT23" s="140">
        <v>0</v>
      </c>
      <c r="BU23" s="140">
        <f t="shared" si="26"/>
        <v>406038</v>
      </c>
      <c r="BV23" s="140">
        <v>0</v>
      </c>
      <c r="BW23" s="140">
        <v>406038</v>
      </c>
      <c r="BX23" s="140">
        <v>0</v>
      </c>
      <c r="BY23" s="140">
        <v>5724</v>
      </c>
      <c r="BZ23" s="140">
        <f t="shared" si="27"/>
        <v>178736</v>
      </c>
      <c r="CA23" s="140">
        <v>0</v>
      </c>
      <c r="CB23" s="140">
        <v>161235</v>
      </c>
      <c r="CC23" s="140">
        <v>3084</v>
      </c>
      <c r="CD23" s="140">
        <v>14417</v>
      </c>
      <c r="CE23" s="140">
        <v>0</v>
      </c>
      <c r="CF23" s="140">
        <v>0</v>
      </c>
      <c r="CG23" s="140">
        <v>293</v>
      </c>
      <c r="CH23" s="140">
        <f t="shared" si="28"/>
        <v>1039874</v>
      </c>
      <c r="CI23" s="140">
        <f t="shared" si="29"/>
        <v>353999</v>
      </c>
      <c r="CJ23" s="140">
        <f t="shared" si="30"/>
        <v>353999</v>
      </c>
      <c r="CK23" s="140">
        <f t="shared" si="31"/>
        <v>0</v>
      </c>
      <c r="CL23" s="140">
        <f t="shared" si="32"/>
        <v>306258</v>
      </c>
      <c r="CM23" s="140">
        <f t="shared" si="33"/>
        <v>47741</v>
      </c>
      <c r="CN23" s="140">
        <f t="shared" si="34"/>
        <v>0</v>
      </c>
      <c r="CO23" s="140">
        <f t="shared" si="35"/>
        <v>0</v>
      </c>
      <c r="CP23" s="140">
        <f t="shared" si="36"/>
        <v>0</v>
      </c>
      <c r="CQ23" s="140">
        <f t="shared" si="37"/>
        <v>5961276</v>
      </c>
      <c r="CR23" s="140">
        <f t="shared" si="38"/>
        <v>1481187</v>
      </c>
      <c r="CS23" s="140">
        <f t="shared" si="39"/>
        <v>893150</v>
      </c>
      <c r="CT23" s="140">
        <f t="shared" si="40"/>
        <v>0</v>
      </c>
      <c r="CU23" s="140">
        <f t="shared" si="41"/>
        <v>555376</v>
      </c>
      <c r="CV23" s="140">
        <f t="shared" si="42"/>
        <v>32661</v>
      </c>
      <c r="CW23" s="140">
        <f t="shared" si="43"/>
        <v>2165245</v>
      </c>
      <c r="CX23" s="140">
        <f t="shared" si="44"/>
        <v>0</v>
      </c>
      <c r="CY23" s="140">
        <f t="shared" si="45"/>
        <v>2065648</v>
      </c>
      <c r="CZ23" s="140">
        <f t="shared" si="46"/>
        <v>99597</v>
      </c>
      <c r="DA23" s="140">
        <f t="shared" si="47"/>
        <v>5724</v>
      </c>
      <c r="DB23" s="140">
        <f t="shared" si="48"/>
        <v>2309120</v>
      </c>
      <c r="DC23" s="140">
        <f t="shared" si="49"/>
        <v>0</v>
      </c>
      <c r="DD23" s="140">
        <f t="shared" si="50"/>
        <v>2084224</v>
      </c>
      <c r="DE23" s="140">
        <f t="shared" si="51"/>
        <v>25832</v>
      </c>
      <c r="DF23" s="140">
        <f t="shared" si="52"/>
        <v>199064</v>
      </c>
      <c r="DG23" s="140">
        <f t="shared" si="53"/>
        <v>0</v>
      </c>
      <c r="DH23" s="140">
        <f t="shared" si="54"/>
        <v>0</v>
      </c>
      <c r="DI23" s="140">
        <f t="shared" si="55"/>
        <v>110436</v>
      </c>
      <c r="DJ23" s="140">
        <f t="shared" si="56"/>
        <v>6425711</v>
      </c>
    </row>
    <row r="24" spans="1:114" ht="12" customHeight="1">
      <c r="A24" s="139" t="s">
        <v>517</v>
      </c>
      <c r="B24" s="141" t="s">
        <v>518</v>
      </c>
      <c r="C24" s="139" t="s">
        <v>327</v>
      </c>
      <c r="D24" s="140">
        <f t="shared" si="2"/>
        <v>430897</v>
      </c>
      <c r="E24" s="140">
        <f t="shared" si="3"/>
        <v>466499</v>
      </c>
      <c r="F24" s="140">
        <v>0</v>
      </c>
      <c r="G24" s="140">
        <v>3260</v>
      </c>
      <c r="H24" s="140">
        <v>0</v>
      </c>
      <c r="I24" s="140">
        <v>289933</v>
      </c>
      <c r="J24" s="140">
        <v>3154157</v>
      </c>
      <c r="K24" s="140">
        <v>173306</v>
      </c>
      <c r="L24" s="140">
        <v>-35602</v>
      </c>
      <c r="M24" s="140">
        <f t="shared" si="4"/>
        <v>88314</v>
      </c>
      <c r="N24" s="140">
        <f t="shared" si="5"/>
        <v>13633</v>
      </c>
      <c r="O24" s="140">
        <v>1155</v>
      </c>
      <c r="P24" s="140">
        <v>0</v>
      </c>
      <c r="Q24" s="140">
        <v>0</v>
      </c>
      <c r="R24" s="140">
        <v>12449</v>
      </c>
      <c r="S24" s="140">
        <v>657372</v>
      </c>
      <c r="T24" s="140">
        <v>29</v>
      </c>
      <c r="U24" s="140">
        <v>74681</v>
      </c>
      <c r="V24" s="140">
        <f t="shared" si="6"/>
        <v>519211</v>
      </c>
      <c r="W24" s="140">
        <f t="shared" si="7"/>
        <v>480132</v>
      </c>
      <c r="X24" s="140">
        <f t="shared" si="8"/>
        <v>1155</v>
      </c>
      <c r="Y24" s="140">
        <f t="shared" si="9"/>
        <v>3260</v>
      </c>
      <c r="Z24" s="140">
        <f t="shared" si="10"/>
        <v>0</v>
      </c>
      <c r="AA24" s="140">
        <f t="shared" si="11"/>
        <v>302382</v>
      </c>
      <c r="AB24" s="140">
        <f t="shared" si="12"/>
        <v>3811529</v>
      </c>
      <c r="AC24" s="140">
        <f t="shared" si="13"/>
        <v>173335</v>
      </c>
      <c r="AD24" s="140">
        <f t="shared" si="14"/>
        <v>39079</v>
      </c>
      <c r="AE24" s="140">
        <f t="shared" si="15"/>
        <v>66169</v>
      </c>
      <c r="AF24" s="140">
        <f t="shared" si="16"/>
        <v>64804</v>
      </c>
      <c r="AG24" s="140">
        <v>0</v>
      </c>
      <c r="AH24" s="140">
        <v>63081</v>
      </c>
      <c r="AI24" s="140">
        <v>0</v>
      </c>
      <c r="AJ24" s="140">
        <v>1723</v>
      </c>
      <c r="AK24" s="140">
        <v>1365</v>
      </c>
      <c r="AL24" s="140">
        <v>0</v>
      </c>
      <c r="AM24" s="140">
        <f t="shared" si="17"/>
        <v>3204072</v>
      </c>
      <c r="AN24" s="140">
        <f t="shared" si="18"/>
        <v>459499</v>
      </c>
      <c r="AO24" s="140">
        <v>241636</v>
      </c>
      <c r="AP24" s="140">
        <v>15914</v>
      </c>
      <c r="AQ24" s="140">
        <v>176510</v>
      </c>
      <c r="AR24" s="140">
        <v>25439</v>
      </c>
      <c r="AS24" s="140">
        <f t="shared" si="19"/>
        <v>1245100</v>
      </c>
      <c r="AT24" s="140">
        <v>5842</v>
      </c>
      <c r="AU24" s="140">
        <v>1099434</v>
      </c>
      <c r="AV24" s="140">
        <v>139824</v>
      </c>
      <c r="AW24" s="140">
        <v>1000</v>
      </c>
      <c r="AX24" s="140">
        <f t="shared" si="20"/>
        <v>1478254</v>
      </c>
      <c r="AY24" s="140">
        <v>368494</v>
      </c>
      <c r="AZ24" s="140">
        <v>1035997</v>
      </c>
      <c r="BA24" s="140">
        <v>56179</v>
      </c>
      <c r="BB24" s="140">
        <v>17584</v>
      </c>
      <c r="BC24" s="140">
        <v>0</v>
      </c>
      <c r="BD24" s="140">
        <v>20219</v>
      </c>
      <c r="BE24" s="140">
        <v>314813</v>
      </c>
      <c r="BF24" s="140">
        <f t="shared" si="21"/>
        <v>3585054</v>
      </c>
      <c r="BG24" s="140">
        <f t="shared" si="22"/>
        <v>88824</v>
      </c>
      <c r="BH24" s="140">
        <f t="shared" si="23"/>
        <v>70875</v>
      </c>
      <c r="BI24" s="140">
        <v>0</v>
      </c>
      <c r="BJ24" s="140">
        <v>70875</v>
      </c>
      <c r="BK24" s="140">
        <v>0</v>
      </c>
      <c r="BL24" s="140">
        <v>0</v>
      </c>
      <c r="BM24" s="140">
        <v>17949</v>
      </c>
      <c r="BN24" s="140">
        <v>0</v>
      </c>
      <c r="BO24" s="140">
        <f t="shared" si="24"/>
        <v>625634</v>
      </c>
      <c r="BP24" s="140">
        <f t="shared" si="25"/>
        <v>125993</v>
      </c>
      <c r="BQ24" s="140">
        <v>120393</v>
      </c>
      <c r="BR24" s="140">
        <v>0</v>
      </c>
      <c r="BS24" s="140">
        <v>5600</v>
      </c>
      <c r="BT24" s="140">
        <v>0</v>
      </c>
      <c r="BU24" s="140">
        <f t="shared" si="26"/>
        <v>287173</v>
      </c>
      <c r="BV24" s="140">
        <v>0</v>
      </c>
      <c r="BW24" s="140">
        <v>287173</v>
      </c>
      <c r="BX24" s="140">
        <v>0</v>
      </c>
      <c r="BY24" s="140">
        <v>0</v>
      </c>
      <c r="BZ24" s="140">
        <f t="shared" si="27"/>
        <v>212468</v>
      </c>
      <c r="CA24" s="140">
        <v>0</v>
      </c>
      <c r="CB24" s="140">
        <v>152671</v>
      </c>
      <c r="CC24" s="140">
        <v>50474</v>
      </c>
      <c r="CD24" s="140">
        <v>9323</v>
      </c>
      <c r="CE24" s="140">
        <v>0</v>
      </c>
      <c r="CF24" s="140">
        <v>0</v>
      </c>
      <c r="CG24" s="140">
        <v>31228</v>
      </c>
      <c r="CH24" s="140">
        <f t="shared" si="28"/>
        <v>745686</v>
      </c>
      <c r="CI24" s="140">
        <f t="shared" si="29"/>
        <v>154993</v>
      </c>
      <c r="CJ24" s="140">
        <f t="shared" si="30"/>
        <v>135679</v>
      </c>
      <c r="CK24" s="140">
        <f t="shared" si="31"/>
        <v>0</v>
      </c>
      <c r="CL24" s="140">
        <f t="shared" si="32"/>
        <v>133956</v>
      </c>
      <c r="CM24" s="140">
        <f t="shared" si="33"/>
        <v>0</v>
      </c>
      <c r="CN24" s="140">
        <f t="shared" si="34"/>
        <v>1723</v>
      </c>
      <c r="CO24" s="140">
        <f t="shared" si="35"/>
        <v>19314</v>
      </c>
      <c r="CP24" s="140">
        <f t="shared" si="36"/>
        <v>0</v>
      </c>
      <c r="CQ24" s="140">
        <f t="shared" si="37"/>
        <v>3829706</v>
      </c>
      <c r="CR24" s="140">
        <f t="shared" si="38"/>
        <v>585492</v>
      </c>
      <c r="CS24" s="140">
        <f t="shared" si="39"/>
        <v>362029</v>
      </c>
      <c r="CT24" s="140">
        <f t="shared" si="40"/>
        <v>15914</v>
      </c>
      <c r="CU24" s="140">
        <f t="shared" si="41"/>
        <v>182110</v>
      </c>
      <c r="CV24" s="140">
        <f t="shared" si="42"/>
        <v>25439</v>
      </c>
      <c r="CW24" s="140">
        <f t="shared" si="43"/>
        <v>1532273</v>
      </c>
      <c r="CX24" s="140">
        <f t="shared" si="44"/>
        <v>5842</v>
      </c>
      <c r="CY24" s="140">
        <f t="shared" si="45"/>
        <v>1386607</v>
      </c>
      <c r="CZ24" s="140">
        <f t="shared" si="46"/>
        <v>139824</v>
      </c>
      <c r="DA24" s="140">
        <f t="shared" si="47"/>
        <v>1000</v>
      </c>
      <c r="DB24" s="140">
        <f t="shared" si="48"/>
        <v>1690722</v>
      </c>
      <c r="DC24" s="140">
        <f t="shared" si="49"/>
        <v>368494</v>
      </c>
      <c r="DD24" s="140">
        <f t="shared" si="50"/>
        <v>1188668</v>
      </c>
      <c r="DE24" s="140">
        <f t="shared" si="51"/>
        <v>106653</v>
      </c>
      <c r="DF24" s="140">
        <f t="shared" si="52"/>
        <v>26907</v>
      </c>
      <c r="DG24" s="140">
        <f t="shared" si="53"/>
        <v>0</v>
      </c>
      <c r="DH24" s="140">
        <f t="shared" si="54"/>
        <v>20219</v>
      </c>
      <c r="DI24" s="140">
        <f t="shared" si="55"/>
        <v>346041</v>
      </c>
      <c r="DJ24" s="140">
        <f t="shared" si="56"/>
        <v>4330740</v>
      </c>
    </row>
    <row r="25" spans="1:114" ht="12" customHeight="1">
      <c r="A25" s="139" t="s">
        <v>535</v>
      </c>
      <c r="B25" s="141" t="s">
        <v>530</v>
      </c>
      <c r="C25" s="139" t="s">
        <v>327</v>
      </c>
      <c r="D25" s="140">
        <f t="shared" si="2"/>
        <v>892670</v>
      </c>
      <c r="E25" s="140">
        <f t="shared" si="3"/>
        <v>671643</v>
      </c>
      <c r="F25" s="140">
        <v>44968</v>
      </c>
      <c r="G25" s="140">
        <v>503</v>
      </c>
      <c r="H25" s="140">
        <v>0</v>
      </c>
      <c r="I25" s="140">
        <v>522414</v>
      </c>
      <c r="J25" s="140">
        <v>2133334</v>
      </c>
      <c r="K25" s="140">
        <v>103758</v>
      </c>
      <c r="L25" s="140">
        <v>221027</v>
      </c>
      <c r="M25" s="140">
        <f t="shared" si="4"/>
        <v>245510</v>
      </c>
      <c r="N25" s="140">
        <f t="shared" si="5"/>
        <v>180442</v>
      </c>
      <c r="O25" s="140">
        <v>0</v>
      </c>
      <c r="P25" s="140">
        <v>0</v>
      </c>
      <c r="Q25" s="140">
        <v>0</v>
      </c>
      <c r="R25" s="140">
        <v>78542</v>
      </c>
      <c r="S25" s="140">
        <v>646802</v>
      </c>
      <c r="T25" s="140">
        <v>101900</v>
      </c>
      <c r="U25" s="140">
        <v>65068</v>
      </c>
      <c r="V25" s="140">
        <f t="shared" si="6"/>
        <v>1138180</v>
      </c>
      <c r="W25" s="140">
        <f t="shared" si="7"/>
        <v>852085</v>
      </c>
      <c r="X25" s="140">
        <f t="shared" si="8"/>
        <v>44968</v>
      </c>
      <c r="Y25" s="140">
        <f t="shared" si="9"/>
        <v>503</v>
      </c>
      <c r="Z25" s="140">
        <f t="shared" si="10"/>
        <v>0</v>
      </c>
      <c r="AA25" s="140">
        <f t="shared" si="11"/>
        <v>600956</v>
      </c>
      <c r="AB25" s="140">
        <f t="shared" si="12"/>
        <v>2780136</v>
      </c>
      <c r="AC25" s="140">
        <f t="shared" si="13"/>
        <v>205658</v>
      </c>
      <c r="AD25" s="140">
        <f t="shared" si="14"/>
        <v>286095</v>
      </c>
      <c r="AE25" s="140">
        <f t="shared" si="15"/>
        <v>111918</v>
      </c>
      <c r="AF25" s="140">
        <f t="shared" si="16"/>
        <v>27617</v>
      </c>
      <c r="AG25" s="140">
        <v>0</v>
      </c>
      <c r="AH25" s="140">
        <v>5577</v>
      </c>
      <c r="AI25" s="140">
        <v>0</v>
      </c>
      <c r="AJ25" s="140">
        <v>22040</v>
      </c>
      <c r="AK25" s="140">
        <v>84301</v>
      </c>
      <c r="AL25" s="140">
        <v>0</v>
      </c>
      <c r="AM25" s="140">
        <f t="shared" si="17"/>
        <v>2549354</v>
      </c>
      <c r="AN25" s="140">
        <f t="shared" si="18"/>
        <v>328709</v>
      </c>
      <c r="AO25" s="140">
        <v>162918</v>
      </c>
      <c r="AP25" s="140">
        <v>15358</v>
      </c>
      <c r="AQ25" s="140">
        <v>150433</v>
      </c>
      <c r="AR25" s="140">
        <v>0</v>
      </c>
      <c r="AS25" s="140">
        <f t="shared" si="19"/>
        <v>1080057</v>
      </c>
      <c r="AT25" s="140">
        <v>9305</v>
      </c>
      <c r="AU25" s="140">
        <v>1069415</v>
      </c>
      <c r="AV25" s="140">
        <v>1337</v>
      </c>
      <c r="AW25" s="140">
        <v>1160</v>
      </c>
      <c r="AX25" s="140">
        <f t="shared" si="20"/>
        <v>1139428</v>
      </c>
      <c r="AY25" s="140">
        <v>166283</v>
      </c>
      <c r="AZ25" s="140">
        <v>432212</v>
      </c>
      <c r="BA25" s="140">
        <v>353082</v>
      </c>
      <c r="BB25" s="140">
        <v>187851</v>
      </c>
      <c r="BC25" s="140">
        <v>0</v>
      </c>
      <c r="BD25" s="140">
        <v>0</v>
      </c>
      <c r="BE25" s="140">
        <v>364732</v>
      </c>
      <c r="BF25" s="140">
        <f t="shared" si="21"/>
        <v>3026004</v>
      </c>
      <c r="BG25" s="140">
        <f t="shared" si="22"/>
        <v>2987</v>
      </c>
      <c r="BH25" s="140">
        <f t="shared" si="23"/>
        <v>2987</v>
      </c>
      <c r="BI25" s="140">
        <v>0</v>
      </c>
      <c r="BJ25" s="140">
        <v>2987</v>
      </c>
      <c r="BK25" s="140">
        <v>0</v>
      </c>
      <c r="BL25" s="140">
        <v>0</v>
      </c>
      <c r="BM25" s="140">
        <v>0</v>
      </c>
      <c r="BN25" s="140">
        <v>0</v>
      </c>
      <c r="BO25" s="140">
        <f t="shared" si="24"/>
        <v>867790</v>
      </c>
      <c r="BP25" s="140">
        <f t="shared" si="25"/>
        <v>153033</v>
      </c>
      <c r="BQ25" s="140">
        <v>74350</v>
      </c>
      <c r="BR25" s="140">
        <v>0</v>
      </c>
      <c r="BS25" s="140">
        <v>78683</v>
      </c>
      <c r="BT25" s="140">
        <v>0</v>
      </c>
      <c r="BU25" s="140">
        <f t="shared" si="26"/>
        <v>299920</v>
      </c>
      <c r="BV25" s="140">
        <v>0</v>
      </c>
      <c r="BW25" s="140">
        <v>299920</v>
      </c>
      <c r="BX25" s="140">
        <v>0</v>
      </c>
      <c r="BY25" s="140">
        <v>0</v>
      </c>
      <c r="BZ25" s="140">
        <f t="shared" si="27"/>
        <v>414837</v>
      </c>
      <c r="CA25" s="140">
        <v>5160</v>
      </c>
      <c r="CB25" s="140">
        <v>47219</v>
      </c>
      <c r="CC25" s="140">
        <v>56989</v>
      </c>
      <c r="CD25" s="140">
        <v>305469</v>
      </c>
      <c r="CE25" s="140">
        <v>0</v>
      </c>
      <c r="CF25" s="140">
        <v>0</v>
      </c>
      <c r="CG25" s="140">
        <v>21535</v>
      </c>
      <c r="CH25" s="140">
        <f t="shared" si="28"/>
        <v>892312</v>
      </c>
      <c r="CI25" s="140">
        <f t="shared" si="29"/>
        <v>114905</v>
      </c>
      <c r="CJ25" s="140">
        <f t="shared" si="30"/>
        <v>30604</v>
      </c>
      <c r="CK25" s="140">
        <f t="shared" si="31"/>
        <v>0</v>
      </c>
      <c r="CL25" s="140">
        <f t="shared" si="32"/>
        <v>8564</v>
      </c>
      <c r="CM25" s="140">
        <f t="shared" si="33"/>
        <v>0</v>
      </c>
      <c r="CN25" s="140">
        <f t="shared" si="34"/>
        <v>22040</v>
      </c>
      <c r="CO25" s="140">
        <f t="shared" si="35"/>
        <v>84301</v>
      </c>
      <c r="CP25" s="140">
        <f t="shared" si="36"/>
        <v>0</v>
      </c>
      <c r="CQ25" s="140">
        <f t="shared" si="37"/>
        <v>3417144</v>
      </c>
      <c r="CR25" s="140">
        <f t="shared" si="38"/>
        <v>481742</v>
      </c>
      <c r="CS25" s="140">
        <f t="shared" si="39"/>
        <v>237268</v>
      </c>
      <c r="CT25" s="140">
        <f t="shared" si="40"/>
        <v>15358</v>
      </c>
      <c r="CU25" s="140">
        <f t="shared" si="41"/>
        <v>229116</v>
      </c>
      <c r="CV25" s="140">
        <f t="shared" si="42"/>
        <v>0</v>
      </c>
      <c r="CW25" s="140">
        <f t="shared" si="43"/>
        <v>1379977</v>
      </c>
      <c r="CX25" s="140">
        <f t="shared" si="44"/>
        <v>9305</v>
      </c>
      <c r="CY25" s="140">
        <f t="shared" si="45"/>
        <v>1369335</v>
      </c>
      <c r="CZ25" s="140">
        <f t="shared" si="46"/>
        <v>1337</v>
      </c>
      <c r="DA25" s="140">
        <f t="shared" si="47"/>
        <v>1160</v>
      </c>
      <c r="DB25" s="140">
        <f t="shared" si="48"/>
        <v>1554265</v>
      </c>
      <c r="DC25" s="140">
        <f t="shared" si="49"/>
        <v>171443</v>
      </c>
      <c r="DD25" s="140">
        <f t="shared" si="50"/>
        <v>479431</v>
      </c>
      <c r="DE25" s="140">
        <f t="shared" si="51"/>
        <v>410071</v>
      </c>
      <c r="DF25" s="140">
        <f t="shared" si="52"/>
        <v>493320</v>
      </c>
      <c r="DG25" s="140">
        <f t="shared" si="53"/>
        <v>0</v>
      </c>
      <c r="DH25" s="140">
        <f t="shared" si="54"/>
        <v>0</v>
      </c>
      <c r="DI25" s="140">
        <f t="shared" si="55"/>
        <v>386267</v>
      </c>
      <c r="DJ25" s="140">
        <f t="shared" si="56"/>
        <v>3918316</v>
      </c>
    </row>
    <row r="26" spans="1:114" ht="12" customHeight="1">
      <c r="A26" s="139" t="s">
        <v>550</v>
      </c>
      <c r="B26" s="141" t="s">
        <v>551</v>
      </c>
      <c r="C26" s="139" t="s">
        <v>327</v>
      </c>
      <c r="D26" s="140">
        <f t="shared" si="2"/>
        <v>4779871</v>
      </c>
      <c r="E26" s="140">
        <f t="shared" si="3"/>
        <v>4511587</v>
      </c>
      <c r="F26" s="140">
        <v>577547</v>
      </c>
      <c r="G26" s="140">
        <v>0</v>
      </c>
      <c r="H26" s="140">
        <v>1358500</v>
      </c>
      <c r="I26" s="140">
        <v>2224132</v>
      </c>
      <c r="J26" s="140">
        <v>6202275</v>
      </c>
      <c r="K26" s="140">
        <v>351408</v>
      </c>
      <c r="L26" s="140">
        <v>268284</v>
      </c>
      <c r="M26" s="140">
        <f t="shared" si="4"/>
        <v>1259049</v>
      </c>
      <c r="N26" s="140">
        <f t="shared" si="5"/>
        <v>881830</v>
      </c>
      <c r="O26" s="140">
        <v>0</v>
      </c>
      <c r="P26" s="140">
        <v>0</v>
      </c>
      <c r="Q26" s="140">
        <v>0</v>
      </c>
      <c r="R26" s="140">
        <v>860777</v>
      </c>
      <c r="S26" s="140">
        <v>3398832</v>
      </c>
      <c r="T26" s="140">
        <v>21053</v>
      </c>
      <c r="U26" s="140">
        <v>377219</v>
      </c>
      <c r="V26" s="140">
        <f t="shared" si="6"/>
        <v>6038920</v>
      </c>
      <c r="W26" s="140">
        <f t="shared" si="7"/>
        <v>5393417</v>
      </c>
      <c r="X26" s="140">
        <f t="shared" si="8"/>
        <v>577547</v>
      </c>
      <c r="Y26" s="140">
        <f t="shared" si="9"/>
        <v>0</v>
      </c>
      <c r="Z26" s="140">
        <f t="shared" si="10"/>
        <v>1358500</v>
      </c>
      <c r="AA26" s="140">
        <f t="shared" si="11"/>
        <v>3084909</v>
      </c>
      <c r="AB26" s="140">
        <f t="shared" si="12"/>
        <v>9601107</v>
      </c>
      <c r="AC26" s="140">
        <f t="shared" si="13"/>
        <v>372461</v>
      </c>
      <c r="AD26" s="140">
        <f t="shared" si="14"/>
        <v>645503</v>
      </c>
      <c r="AE26" s="140">
        <f t="shared" si="15"/>
        <v>2455396</v>
      </c>
      <c r="AF26" s="140">
        <f t="shared" si="16"/>
        <v>2449743</v>
      </c>
      <c r="AG26" s="140">
        <v>0</v>
      </c>
      <c r="AH26" s="140">
        <v>1756842</v>
      </c>
      <c r="AI26" s="140">
        <v>692821</v>
      </c>
      <c r="AJ26" s="140">
        <v>80</v>
      </c>
      <c r="AK26" s="140">
        <v>5653</v>
      </c>
      <c r="AL26" s="140">
        <v>0</v>
      </c>
      <c r="AM26" s="140">
        <f t="shared" si="17"/>
        <v>7383352</v>
      </c>
      <c r="AN26" s="140">
        <f t="shared" si="18"/>
        <v>1327484</v>
      </c>
      <c r="AO26" s="140">
        <v>839658</v>
      </c>
      <c r="AP26" s="140">
        <v>0</v>
      </c>
      <c r="AQ26" s="140">
        <v>461230</v>
      </c>
      <c r="AR26" s="140">
        <v>26596</v>
      </c>
      <c r="AS26" s="140">
        <f t="shared" si="19"/>
        <v>3069610</v>
      </c>
      <c r="AT26" s="140">
        <v>10887</v>
      </c>
      <c r="AU26" s="140">
        <v>3002510</v>
      </c>
      <c r="AV26" s="140">
        <v>56213</v>
      </c>
      <c r="AW26" s="140">
        <v>1562</v>
      </c>
      <c r="AX26" s="140">
        <f t="shared" si="20"/>
        <v>2879662</v>
      </c>
      <c r="AY26" s="140">
        <v>252954</v>
      </c>
      <c r="AZ26" s="140">
        <v>2138004</v>
      </c>
      <c r="BA26" s="140">
        <v>350809</v>
      </c>
      <c r="BB26" s="140">
        <v>137895</v>
      </c>
      <c r="BC26" s="140">
        <v>0</v>
      </c>
      <c r="BD26" s="140">
        <v>105034</v>
      </c>
      <c r="BE26" s="140">
        <v>1143398</v>
      </c>
      <c r="BF26" s="140">
        <f t="shared" si="21"/>
        <v>10982146</v>
      </c>
      <c r="BG26" s="140">
        <f t="shared" si="22"/>
        <v>127201</v>
      </c>
      <c r="BH26" s="140">
        <f t="shared" si="23"/>
        <v>127201</v>
      </c>
      <c r="BI26" s="140">
        <v>93188</v>
      </c>
      <c r="BJ26" s="140">
        <v>34013</v>
      </c>
      <c r="BK26" s="140">
        <v>0</v>
      </c>
      <c r="BL26" s="140">
        <v>0</v>
      </c>
      <c r="BM26" s="140">
        <v>0</v>
      </c>
      <c r="BN26" s="140">
        <v>0</v>
      </c>
      <c r="BO26" s="140">
        <f t="shared" si="24"/>
        <v>4396054</v>
      </c>
      <c r="BP26" s="140">
        <f t="shared" si="25"/>
        <v>1877725</v>
      </c>
      <c r="BQ26" s="140">
        <v>750281</v>
      </c>
      <c r="BR26" s="140">
        <v>32686</v>
      </c>
      <c r="BS26" s="140">
        <v>1094758</v>
      </c>
      <c r="BT26" s="140">
        <v>0</v>
      </c>
      <c r="BU26" s="140">
        <f t="shared" si="26"/>
        <v>1875505</v>
      </c>
      <c r="BV26" s="140">
        <v>14350</v>
      </c>
      <c r="BW26" s="140">
        <v>1855250</v>
      </c>
      <c r="BX26" s="140">
        <v>5905</v>
      </c>
      <c r="BY26" s="140">
        <v>8592</v>
      </c>
      <c r="BZ26" s="140">
        <f t="shared" si="27"/>
        <v>634232</v>
      </c>
      <c r="CA26" s="140">
        <v>150990</v>
      </c>
      <c r="CB26" s="140">
        <v>312944</v>
      </c>
      <c r="CC26" s="140">
        <v>51634</v>
      </c>
      <c r="CD26" s="140">
        <v>118664</v>
      </c>
      <c r="CE26" s="140">
        <v>0</v>
      </c>
      <c r="CF26" s="140">
        <v>0</v>
      </c>
      <c r="CG26" s="140">
        <v>134626</v>
      </c>
      <c r="CH26" s="140">
        <f t="shared" si="28"/>
        <v>4657881</v>
      </c>
      <c r="CI26" s="140">
        <f t="shared" si="29"/>
        <v>2582597</v>
      </c>
      <c r="CJ26" s="140">
        <f t="shared" si="30"/>
        <v>2576944</v>
      </c>
      <c r="CK26" s="140">
        <f t="shared" si="31"/>
        <v>93188</v>
      </c>
      <c r="CL26" s="140">
        <f t="shared" si="32"/>
        <v>1790855</v>
      </c>
      <c r="CM26" s="140">
        <f t="shared" si="33"/>
        <v>692821</v>
      </c>
      <c r="CN26" s="140">
        <f t="shared" si="34"/>
        <v>80</v>
      </c>
      <c r="CO26" s="140">
        <f t="shared" si="35"/>
        <v>5653</v>
      </c>
      <c r="CP26" s="140">
        <f t="shared" si="36"/>
        <v>0</v>
      </c>
      <c r="CQ26" s="140">
        <f t="shared" si="37"/>
        <v>11779406</v>
      </c>
      <c r="CR26" s="140">
        <f t="shared" si="38"/>
        <v>3205209</v>
      </c>
      <c r="CS26" s="140">
        <f t="shared" si="39"/>
        <v>1589939</v>
      </c>
      <c r="CT26" s="140">
        <f t="shared" si="40"/>
        <v>32686</v>
      </c>
      <c r="CU26" s="140">
        <f t="shared" si="41"/>
        <v>1555988</v>
      </c>
      <c r="CV26" s="140">
        <f t="shared" si="42"/>
        <v>26596</v>
      </c>
      <c r="CW26" s="140">
        <f t="shared" si="43"/>
        <v>4945115</v>
      </c>
      <c r="CX26" s="140">
        <f t="shared" si="44"/>
        <v>25237</v>
      </c>
      <c r="CY26" s="140">
        <f t="shared" si="45"/>
        <v>4857760</v>
      </c>
      <c r="CZ26" s="140">
        <f t="shared" si="46"/>
        <v>62118</v>
      </c>
      <c r="DA26" s="140">
        <f t="shared" si="47"/>
        <v>10154</v>
      </c>
      <c r="DB26" s="140">
        <f t="shared" si="48"/>
        <v>3513894</v>
      </c>
      <c r="DC26" s="140">
        <f t="shared" si="49"/>
        <v>403944</v>
      </c>
      <c r="DD26" s="140">
        <f t="shared" si="50"/>
        <v>2450948</v>
      </c>
      <c r="DE26" s="140">
        <f t="shared" si="51"/>
        <v>402443</v>
      </c>
      <c r="DF26" s="140">
        <f t="shared" si="52"/>
        <v>256559</v>
      </c>
      <c r="DG26" s="140">
        <f t="shared" si="53"/>
        <v>0</v>
      </c>
      <c r="DH26" s="140">
        <f t="shared" si="54"/>
        <v>105034</v>
      </c>
      <c r="DI26" s="140">
        <f t="shared" si="55"/>
        <v>1278024</v>
      </c>
      <c r="DJ26" s="140">
        <f t="shared" si="56"/>
        <v>15640027</v>
      </c>
    </row>
    <row r="27" spans="1:114" ht="12" customHeight="1">
      <c r="A27" s="139" t="s">
        <v>567</v>
      </c>
      <c r="B27" s="141" t="s">
        <v>568</v>
      </c>
      <c r="C27" s="139" t="s">
        <v>569</v>
      </c>
      <c r="D27" s="140">
        <f t="shared" si="2"/>
        <v>4190583</v>
      </c>
      <c r="E27" s="140">
        <f t="shared" si="3"/>
        <v>3794785</v>
      </c>
      <c r="F27" s="140">
        <v>739844</v>
      </c>
      <c r="G27" s="140">
        <v>0</v>
      </c>
      <c r="H27" s="140">
        <v>1965400</v>
      </c>
      <c r="I27" s="140">
        <v>696308</v>
      </c>
      <c r="J27" s="140">
        <v>4831191</v>
      </c>
      <c r="K27" s="140">
        <v>393233</v>
      </c>
      <c r="L27" s="140">
        <v>395798</v>
      </c>
      <c r="M27" s="140">
        <f t="shared" si="4"/>
        <v>237330</v>
      </c>
      <c r="N27" s="140">
        <f t="shared" si="5"/>
        <v>83675</v>
      </c>
      <c r="O27" s="140">
        <v>0</v>
      </c>
      <c r="P27" s="140">
        <v>0</v>
      </c>
      <c r="Q27" s="140">
        <v>0</v>
      </c>
      <c r="R27" s="140">
        <v>83107</v>
      </c>
      <c r="S27" s="140">
        <v>1547834</v>
      </c>
      <c r="T27" s="140">
        <v>568</v>
      </c>
      <c r="U27" s="140">
        <v>153655</v>
      </c>
      <c r="V27" s="140">
        <f t="shared" si="6"/>
        <v>4427913</v>
      </c>
      <c r="W27" s="140">
        <f t="shared" si="7"/>
        <v>3878460</v>
      </c>
      <c r="X27" s="140">
        <f t="shared" si="8"/>
        <v>739844</v>
      </c>
      <c r="Y27" s="140">
        <f t="shared" si="9"/>
        <v>0</v>
      </c>
      <c r="Z27" s="140">
        <f t="shared" si="10"/>
        <v>1965400</v>
      </c>
      <c r="AA27" s="140">
        <f t="shared" si="11"/>
        <v>779415</v>
      </c>
      <c r="AB27" s="140">
        <f t="shared" si="12"/>
        <v>6379025</v>
      </c>
      <c r="AC27" s="140">
        <f t="shared" si="13"/>
        <v>393801</v>
      </c>
      <c r="AD27" s="140">
        <f t="shared" si="14"/>
        <v>549453</v>
      </c>
      <c r="AE27" s="140">
        <f t="shared" si="15"/>
        <v>3345788</v>
      </c>
      <c r="AF27" s="140">
        <f t="shared" si="16"/>
        <v>3331731</v>
      </c>
      <c r="AG27" s="140">
        <v>0</v>
      </c>
      <c r="AH27" s="140">
        <v>2566785</v>
      </c>
      <c r="AI27" s="140">
        <v>716562</v>
      </c>
      <c r="AJ27" s="140">
        <v>48384</v>
      </c>
      <c r="AK27" s="140">
        <v>14057</v>
      </c>
      <c r="AL27" s="140">
        <v>0</v>
      </c>
      <c r="AM27" s="140">
        <f t="shared" si="17"/>
        <v>5220453</v>
      </c>
      <c r="AN27" s="140">
        <f t="shared" si="18"/>
        <v>743773</v>
      </c>
      <c r="AO27" s="140">
        <v>615603</v>
      </c>
      <c r="AP27" s="140">
        <v>0</v>
      </c>
      <c r="AQ27" s="140">
        <v>128170</v>
      </c>
      <c r="AR27" s="140">
        <v>0</v>
      </c>
      <c r="AS27" s="140">
        <f t="shared" si="19"/>
        <v>1712405</v>
      </c>
      <c r="AT27" s="140">
        <v>0</v>
      </c>
      <c r="AU27" s="140">
        <v>1670491</v>
      </c>
      <c r="AV27" s="140">
        <v>41914</v>
      </c>
      <c r="AW27" s="140">
        <v>652</v>
      </c>
      <c r="AX27" s="140">
        <f t="shared" si="20"/>
        <v>2763623</v>
      </c>
      <c r="AY27" s="140">
        <v>17907</v>
      </c>
      <c r="AZ27" s="140">
        <v>2335606</v>
      </c>
      <c r="BA27" s="140">
        <v>400396</v>
      </c>
      <c r="BB27" s="140">
        <v>9714</v>
      </c>
      <c r="BC27" s="140">
        <v>0</v>
      </c>
      <c r="BD27" s="140">
        <v>0</v>
      </c>
      <c r="BE27" s="140">
        <v>455533</v>
      </c>
      <c r="BF27" s="140">
        <f t="shared" si="21"/>
        <v>9021774</v>
      </c>
      <c r="BG27" s="140">
        <f t="shared" si="22"/>
        <v>156274</v>
      </c>
      <c r="BH27" s="140">
        <f t="shared" si="23"/>
        <v>156274</v>
      </c>
      <c r="BI27" s="140">
        <v>0</v>
      </c>
      <c r="BJ27" s="140">
        <v>156274</v>
      </c>
      <c r="BK27" s="140">
        <v>0</v>
      </c>
      <c r="BL27" s="140">
        <v>0</v>
      </c>
      <c r="BM27" s="140">
        <v>0</v>
      </c>
      <c r="BN27" s="140">
        <v>0</v>
      </c>
      <c r="BO27" s="140">
        <f t="shared" si="24"/>
        <v>1399464</v>
      </c>
      <c r="BP27" s="140">
        <f t="shared" si="25"/>
        <v>320443</v>
      </c>
      <c r="BQ27" s="140">
        <v>243544</v>
      </c>
      <c r="BR27" s="140">
        <v>0</v>
      </c>
      <c r="BS27" s="140">
        <v>76899</v>
      </c>
      <c r="BT27" s="140">
        <v>0</v>
      </c>
      <c r="BU27" s="140">
        <f t="shared" si="26"/>
        <v>777440</v>
      </c>
      <c r="BV27" s="140">
        <v>0</v>
      </c>
      <c r="BW27" s="140">
        <v>776389</v>
      </c>
      <c r="BX27" s="140">
        <v>1051</v>
      </c>
      <c r="BY27" s="140">
        <v>0</v>
      </c>
      <c r="BZ27" s="140">
        <f t="shared" si="27"/>
        <v>301581</v>
      </c>
      <c r="CA27" s="140">
        <v>1181</v>
      </c>
      <c r="CB27" s="140">
        <v>268712</v>
      </c>
      <c r="CC27" s="140">
        <v>16694</v>
      </c>
      <c r="CD27" s="140">
        <v>14994</v>
      </c>
      <c r="CE27" s="140">
        <v>0</v>
      </c>
      <c r="CF27" s="140">
        <v>0</v>
      </c>
      <c r="CG27" s="140">
        <v>229426</v>
      </c>
      <c r="CH27" s="140">
        <f t="shared" si="28"/>
        <v>1785164</v>
      </c>
      <c r="CI27" s="140">
        <f t="shared" si="29"/>
        <v>3502062</v>
      </c>
      <c r="CJ27" s="140">
        <f t="shared" si="30"/>
        <v>3488005</v>
      </c>
      <c r="CK27" s="140">
        <f t="shared" si="31"/>
        <v>0</v>
      </c>
      <c r="CL27" s="140">
        <f t="shared" si="32"/>
        <v>2723059</v>
      </c>
      <c r="CM27" s="140">
        <f t="shared" si="33"/>
        <v>716562</v>
      </c>
      <c r="CN27" s="140">
        <f t="shared" si="34"/>
        <v>48384</v>
      </c>
      <c r="CO27" s="140">
        <f t="shared" si="35"/>
        <v>14057</v>
      </c>
      <c r="CP27" s="140">
        <f t="shared" si="36"/>
        <v>0</v>
      </c>
      <c r="CQ27" s="140">
        <f t="shared" si="37"/>
        <v>6619917</v>
      </c>
      <c r="CR27" s="140">
        <f t="shared" si="38"/>
        <v>1064216</v>
      </c>
      <c r="CS27" s="140">
        <f t="shared" si="39"/>
        <v>859147</v>
      </c>
      <c r="CT27" s="140">
        <f t="shared" si="40"/>
        <v>0</v>
      </c>
      <c r="CU27" s="140">
        <f t="shared" si="41"/>
        <v>205069</v>
      </c>
      <c r="CV27" s="140">
        <f t="shared" si="42"/>
        <v>0</v>
      </c>
      <c r="CW27" s="140">
        <f t="shared" si="43"/>
        <v>2489845</v>
      </c>
      <c r="CX27" s="140">
        <f t="shared" si="44"/>
        <v>0</v>
      </c>
      <c r="CY27" s="140">
        <f t="shared" si="45"/>
        <v>2446880</v>
      </c>
      <c r="CZ27" s="140">
        <f t="shared" si="46"/>
        <v>42965</v>
      </c>
      <c r="DA27" s="140">
        <f t="shared" si="47"/>
        <v>652</v>
      </c>
      <c r="DB27" s="140">
        <f t="shared" si="48"/>
        <v>3065204</v>
      </c>
      <c r="DC27" s="140">
        <f t="shared" si="49"/>
        <v>19088</v>
      </c>
      <c r="DD27" s="140">
        <f t="shared" si="50"/>
        <v>2604318</v>
      </c>
      <c r="DE27" s="140">
        <f t="shared" si="51"/>
        <v>417090</v>
      </c>
      <c r="DF27" s="140">
        <f t="shared" si="52"/>
        <v>24708</v>
      </c>
      <c r="DG27" s="140">
        <f t="shared" si="53"/>
        <v>0</v>
      </c>
      <c r="DH27" s="140">
        <f t="shared" si="54"/>
        <v>0</v>
      </c>
      <c r="DI27" s="140">
        <f t="shared" si="55"/>
        <v>684959</v>
      </c>
      <c r="DJ27" s="140">
        <f t="shared" si="56"/>
        <v>10806938</v>
      </c>
    </row>
    <row r="28" spans="1:114" ht="12" customHeight="1">
      <c r="A28" s="139" t="s">
        <v>577</v>
      </c>
      <c r="B28" s="141" t="s">
        <v>580</v>
      </c>
      <c r="C28" s="139" t="s">
        <v>581</v>
      </c>
      <c r="D28" s="140">
        <f t="shared" si="2"/>
        <v>1346115</v>
      </c>
      <c r="E28" s="140">
        <f t="shared" si="3"/>
        <v>1208583</v>
      </c>
      <c r="F28" s="140">
        <v>0</v>
      </c>
      <c r="G28" s="140">
        <v>0</v>
      </c>
      <c r="H28" s="140">
        <v>0</v>
      </c>
      <c r="I28" s="140">
        <v>700061</v>
      </c>
      <c r="J28" s="140">
        <v>6973111</v>
      </c>
      <c r="K28" s="140">
        <v>508522</v>
      </c>
      <c r="L28" s="140">
        <v>137532</v>
      </c>
      <c r="M28" s="140">
        <f t="shared" si="4"/>
        <v>103419</v>
      </c>
      <c r="N28" s="140">
        <f t="shared" si="5"/>
        <v>2283</v>
      </c>
      <c r="O28" s="140">
        <v>0</v>
      </c>
      <c r="P28" s="140">
        <v>0</v>
      </c>
      <c r="Q28" s="140">
        <v>0</v>
      </c>
      <c r="R28" s="140">
        <v>95</v>
      </c>
      <c r="S28" s="140">
        <v>2514256</v>
      </c>
      <c r="T28" s="140">
        <v>2188</v>
      </c>
      <c r="U28" s="140">
        <v>101136</v>
      </c>
      <c r="V28" s="140">
        <f t="shared" si="6"/>
        <v>1449534</v>
      </c>
      <c r="W28" s="140">
        <f t="shared" si="7"/>
        <v>1210866</v>
      </c>
      <c r="X28" s="140">
        <f t="shared" si="8"/>
        <v>0</v>
      </c>
      <c r="Y28" s="140">
        <f t="shared" si="9"/>
        <v>0</v>
      </c>
      <c r="Z28" s="140">
        <f t="shared" si="10"/>
        <v>0</v>
      </c>
      <c r="AA28" s="140">
        <f t="shared" si="11"/>
        <v>700156</v>
      </c>
      <c r="AB28" s="140">
        <f t="shared" si="12"/>
        <v>9487367</v>
      </c>
      <c r="AC28" s="140">
        <f t="shared" si="13"/>
        <v>510710</v>
      </c>
      <c r="AD28" s="140">
        <f t="shared" si="14"/>
        <v>238668</v>
      </c>
      <c r="AE28" s="140">
        <f t="shared" si="15"/>
        <v>230334</v>
      </c>
      <c r="AF28" s="140">
        <f t="shared" si="16"/>
        <v>159714</v>
      </c>
      <c r="AG28" s="140">
        <v>0</v>
      </c>
      <c r="AH28" s="140">
        <v>136066</v>
      </c>
      <c r="AI28" s="140">
        <v>7770</v>
      </c>
      <c r="AJ28" s="140">
        <v>15878</v>
      </c>
      <c r="AK28" s="140">
        <v>70620</v>
      </c>
      <c r="AL28" s="140">
        <v>0</v>
      </c>
      <c r="AM28" s="140">
        <f t="shared" si="17"/>
        <v>7255885</v>
      </c>
      <c r="AN28" s="140">
        <f t="shared" si="18"/>
        <v>1285688</v>
      </c>
      <c r="AO28" s="140">
        <v>958681</v>
      </c>
      <c r="AP28" s="140">
        <v>0</v>
      </c>
      <c r="AQ28" s="140">
        <v>327007</v>
      </c>
      <c r="AR28" s="140">
        <v>0</v>
      </c>
      <c r="AS28" s="140">
        <f t="shared" si="19"/>
        <v>3061126</v>
      </c>
      <c r="AT28" s="140">
        <v>35965</v>
      </c>
      <c r="AU28" s="140">
        <v>2914049</v>
      </c>
      <c r="AV28" s="140">
        <v>111112</v>
      </c>
      <c r="AW28" s="140">
        <v>8904</v>
      </c>
      <c r="AX28" s="140">
        <f t="shared" si="20"/>
        <v>2899610</v>
      </c>
      <c r="AY28" s="140">
        <v>118559</v>
      </c>
      <c r="AZ28" s="140">
        <v>2555840</v>
      </c>
      <c r="BA28" s="140">
        <v>99861</v>
      </c>
      <c r="BB28" s="140">
        <v>125350</v>
      </c>
      <c r="BC28" s="140">
        <v>0</v>
      </c>
      <c r="BD28" s="140">
        <v>557</v>
      </c>
      <c r="BE28" s="140">
        <v>833007</v>
      </c>
      <c r="BF28" s="140">
        <f t="shared" si="21"/>
        <v>8319226</v>
      </c>
      <c r="BG28" s="140">
        <f t="shared" si="22"/>
        <v>51450</v>
      </c>
      <c r="BH28" s="140">
        <f t="shared" si="23"/>
        <v>51450</v>
      </c>
      <c r="BI28" s="140">
        <v>0</v>
      </c>
      <c r="BJ28" s="140">
        <v>51450</v>
      </c>
      <c r="BK28" s="140">
        <v>0</v>
      </c>
      <c r="BL28" s="140">
        <v>0</v>
      </c>
      <c r="BM28" s="140">
        <v>0</v>
      </c>
      <c r="BN28" s="140">
        <v>0</v>
      </c>
      <c r="BO28" s="140">
        <f t="shared" si="24"/>
        <v>2364172</v>
      </c>
      <c r="BP28" s="140">
        <f t="shared" si="25"/>
        <v>528304</v>
      </c>
      <c r="BQ28" s="140">
        <v>255839</v>
      </c>
      <c r="BR28" s="140">
        <v>0</v>
      </c>
      <c r="BS28" s="140">
        <v>272465</v>
      </c>
      <c r="BT28" s="140">
        <v>0</v>
      </c>
      <c r="BU28" s="140">
        <f t="shared" si="26"/>
        <v>1024210</v>
      </c>
      <c r="BV28" s="140">
        <v>0</v>
      </c>
      <c r="BW28" s="140">
        <v>1024210</v>
      </c>
      <c r="BX28" s="140">
        <v>0</v>
      </c>
      <c r="BY28" s="140">
        <v>0</v>
      </c>
      <c r="BZ28" s="140">
        <f t="shared" si="27"/>
        <v>811658</v>
      </c>
      <c r="CA28" s="140">
        <v>1602</v>
      </c>
      <c r="CB28" s="140">
        <v>792930</v>
      </c>
      <c r="CC28" s="140">
        <v>92</v>
      </c>
      <c r="CD28" s="140">
        <v>17034</v>
      </c>
      <c r="CE28" s="140">
        <v>0</v>
      </c>
      <c r="CF28" s="140">
        <v>0</v>
      </c>
      <c r="CG28" s="140">
        <v>202053</v>
      </c>
      <c r="CH28" s="140">
        <f t="shared" si="28"/>
        <v>2617675</v>
      </c>
      <c r="CI28" s="140">
        <f t="shared" si="29"/>
        <v>281784</v>
      </c>
      <c r="CJ28" s="140">
        <f t="shared" si="30"/>
        <v>211164</v>
      </c>
      <c r="CK28" s="140">
        <f t="shared" si="31"/>
        <v>0</v>
      </c>
      <c r="CL28" s="140">
        <f t="shared" si="32"/>
        <v>187516</v>
      </c>
      <c r="CM28" s="140">
        <f t="shared" si="33"/>
        <v>7770</v>
      </c>
      <c r="CN28" s="140">
        <f t="shared" si="34"/>
        <v>15878</v>
      </c>
      <c r="CO28" s="140">
        <f t="shared" si="35"/>
        <v>70620</v>
      </c>
      <c r="CP28" s="140">
        <f t="shared" si="36"/>
        <v>0</v>
      </c>
      <c r="CQ28" s="140">
        <f t="shared" si="37"/>
        <v>9620057</v>
      </c>
      <c r="CR28" s="140">
        <f t="shared" si="38"/>
        <v>1813992</v>
      </c>
      <c r="CS28" s="140">
        <f t="shared" si="39"/>
        <v>1214520</v>
      </c>
      <c r="CT28" s="140">
        <f t="shared" si="40"/>
        <v>0</v>
      </c>
      <c r="CU28" s="140">
        <f t="shared" si="41"/>
        <v>599472</v>
      </c>
      <c r="CV28" s="140">
        <f t="shared" si="42"/>
        <v>0</v>
      </c>
      <c r="CW28" s="140">
        <f t="shared" si="43"/>
        <v>4085336</v>
      </c>
      <c r="CX28" s="140">
        <f t="shared" si="44"/>
        <v>35965</v>
      </c>
      <c r="CY28" s="140">
        <f t="shared" si="45"/>
        <v>3938259</v>
      </c>
      <c r="CZ28" s="140">
        <f t="shared" si="46"/>
        <v>111112</v>
      </c>
      <c r="DA28" s="140">
        <f t="shared" si="47"/>
        <v>8904</v>
      </c>
      <c r="DB28" s="140">
        <f t="shared" si="48"/>
        <v>3711268</v>
      </c>
      <c r="DC28" s="140">
        <f t="shared" si="49"/>
        <v>120161</v>
      </c>
      <c r="DD28" s="140">
        <f t="shared" si="50"/>
        <v>3348770</v>
      </c>
      <c r="DE28" s="140">
        <f t="shared" si="51"/>
        <v>99953</v>
      </c>
      <c r="DF28" s="140">
        <f t="shared" si="52"/>
        <v>142384</v>
      </c>
      <c r="DG28" s="140">
        <f t="shared" si="53"/>
        <v>0</v>
      </c>
      <c r="DH28" s="140">
        <f t="shared" si="54"/>
        <v>557</v>
      </c>
      <c r="DI28" s="140">
        <f t="shared" si="55"/>
        <v>1035060</v>
      </c>
      <c r="DJ28" s="140">
        <f t="shared" si="56"/>
        <v>10936901</v>
      </c>
    </row>
    <row r="29" spans="1:114" ht="12" customHeight="1">
      <c r="A29" s="139" t="s">
        <v>591</v>
      </c>
      <c r="B29" s="141" t="s">
        <v>592</v>
      </c>
      <c r="C29" s="139" t="s">
        <v>596</v>
      </c>
      <c r="D29" s="140">
        <f t="shared" si="2"/>
        <v>5170029</v>
      </c>
      <c r="E29" s="140">
        <f t="shared" si="3"/>
        <v>5256577</v>
      </c>
      <c r="F29" s="140">
        <v>523082</v>
      </c>
      <c r="G29" s="140">
        <v>0</v>
      </c>
      <c r="H29" s="140">
        <v>1486100</v>
      </c>
      <c r="I29" s="140">
        <v>2500197</v>
      </c>
      <c r="J29" s="140">
        <v>14531387</v>
      </c>
      <c r="K29" s="140">
        <v>747198</v>
      </c>
      <c r="L29" s="140">
        <v>-86548</v>
      </c>
      <c r="M29" s="140">
        <f t="shared" si="4"/>
        <v>438886</v>
      </c>
      <c r="N29" s="140">
        <f t="shared" si="5"/>
        <v>308090</v>
      </c>
      <c r="O29" s="140">
        <v>0</v>
      </c>
      <c r="P29" s="140">
        <v>0</v>
      </c>
      <c r="Q29" s="140">
        <v>23600</v>
      </c>
      <c r="R29" s="140">
        <v>124986</v>
      </c>
      <c r="S29" s="140">
        <v>4535058</v>
      </c>
      <c r="T29" s="140">
        <v>159504</v>
      </c>
      <c r="U29" s="140">
        <v>130796</v>
      </c>
      <c r="V29" s="140">
        <f t="shared" si="6"/>
        <v>5608915</v>
      </c>
      <c r="W29" s="140">
        <f t="shared" si="7"/>
        <v>5564667</v>
      </c>
      <c r="X29" s="140">
        <f t="shared" si="8"/>
        <v>523082</v>
      </c>
      <c r="Y29" s="140">
        <f t="shared" si="9"/>
        <v>0</v>
      </c>
      <c r="Z29" s="140">
        <f t="shared" si="10"/>
        <v>1509700</v>
      </c>
      <c r="AA29" s="140">
        <f t="shared" si="11"/>
        <v>2625183</v>
      </c>
      <c r="AB29" s="140">
        <f t="shared" si="12"/>
        <v>19066445</v>
      </c>
      <c r="AC29" s="140">
        <f t="shared" si="13"/>
        <v>906702</v>
      </c>
      <c r="AD29" s="140">
        <f t="shared" si="14"/>
        <v>44248</v>
      </c>
      <c r="AE29" s="140">
        <f t="shared" si="15"/>
        <v>3850180</v>
      </c>
      <c r="AF29" s="140">
        <f t="shared" si="16"/>
        <v>3811771</v>
      </c>
      <c r="AG29" s="140">
        <v>13691</v>
      </c>
      <c r="AH29" s="140">
        <v>3744947</v>
      </c>
      <c r="AI29" s="140">
        <v>49301</v>
      </c>
      <c r="AJ29" s="140">
        <v>3832</v>
      </c>
      <c r="AK29" s="140">
        <v>38409</v>
      </c>
      <c r="AL29" s="140">
        <v>0</v>
      </c>
      <c r="AM29" s="140">
        <f t="shared" si="17"/>
        <v>14299625</v>
      </c>
      <c r="AN29" s="140">
        <f t="shared" si="18"/>
        <v>3048941</v>
      </c>
      <c r="AO29" s="140">
        <v>2123455</v>
      </c>
      <c r="AP29" s="140">
        <v>110403</v>
      </c>
      <c r="AQ29" s="140">
        <v>801174</v>
      </c>
      <c r="AR29" s="140">
        <v>13909</v>
      </c>
      <c r="AS29" s="140">
        <f t="shared" si="19"/>
        <v>5651969</v>
      </c>
      <c r="AT29" s="140">
        <v>8449</v>
      </c>
      <c r="AU29" s="140">
        <v>5433006</v>
      </c>
      <c r="AV29" s="140">
        <v>210514</v>
      </c>
      <c r="AW29" s="140">
        <v>16590</v>
      </c>
      <c r="AX29" s="140">
        <f t="shared" si="20"/>
        <v>5582125</v>
      </c>
      <c r="AY29" s="140">
        <v>598643</v>
      </c>
      <c r="AZ29" s="140">
        <v>3765156</v>
      </c>
      <c r="BA29" s="140">
        <v>1094730</v>
      </c>
      <c r="BB29" s="140">
        <v>123596</v>
      </c>
      <c r="BC29" s="140">
        <v>0</v>
      </c>
      <c r="BD29" s="140">
        <v>0</v>
      </c>
      <c r="BE29" s="140">
        <v>1551611</v>
      </c>
      <c r="BF29" s="140">
        <f t="shared" si="21"/>
        <v>19701416</v>
      </c>
      <c r="BG29" s="140">
        <f t="shared" si="22"/>
        <v>111180</v>
      </c>
      <c r="BH29" s="140">
        <f t="shared" si="23"/>
        <v>109605</v>
      </c>
      <c r="BI29" s="140">
        <v>16800</v>
      </c>
      <c r="BJ29" s="140">
        <v>92805</v>
      </c>
      <c r="BK29" s="140">
        <v>0</v>
      </c>
      <c r="BL29" s="140">
        <v>0</v>
      </c>
      <c r="BM29" s="140">
        <v>1575</v>
      </c>
      <c r="BN29" s="140">
        <v>0</v>
      </c>
      <c r="BO29" s="140">
        <f t="shared" si="24"/>
        <v>4221903</v>
      </c>
      <c r="BP29" s="140">
        <f t="shared" si="25"/>
        <v>1032112</v>
      </c>
      <c r="BQ29" s="140">
        <v>891672</v>
      </c>
      <c r="BR29" s="140">
        <v>0</v>
      </c>
      <c r="BS29" s="140">
        <v>132841</v>
      </c>
      <c r="BT29" s="140">
        <v>7599</v>
      </c>
      <c r="BU29" s="140">
        <f t="shared" si="26"/>
        <v>2242627</v>
      </c>
      <c r="BV29" s="140">
        <v>0</v>
      </c>
      <c r="BW29" s="140">
        <v>2239546</v>
      </c>
      <c r="BX29" s="140">
        <v>3081</v>
      </c>
      <c r="BY29" s="140">
        <v>0</v>
      </c>
      <c r="BZ29" s="140">
        <f t="shared" si="27"/>
        <v>947164</v>
      </c>
      <c r="CA29" s="140">
        <v>4935</v>
      </c>
      <c r="CB29" s="140">
        <v>827449</v>
      </c>
      <c r="CC29" s="140">
        <v>38885</v>
      </c>
      <c r="CD29" s="140">
        <v>75895</v>
      </c>
      <c r="CE29" s="140">
        <v>0</v>
      </c>
      <c r="CF29" s="140">
        <v>0</v>
      </c>
      <c r="CG29" s="140">
        <v>640861</v>
      </c>
      <c r="CH29" s="140">
        <f t="shared" si="28"/>
        <v>4973944</v>
      </c>
      <c r="CI29" s="140">
        <f t="shared" si="29"/>
        <v>3961360</v>
      </c>
      <c r="CJ29" s="140">
        <f t="shared" si="30"/>
        <v>3921376</v>
      </c>
      <c r="CK29" s="140">
        <f t="shared" si="31"/>
        <v>30491</v>
      </c>
      <c r="CL29" s="140">
        <f t="shared" si="32"/>
        <v>3837752</v>
      </c>
      <c r="CM29" s="140">
        <f t="shared" si="33"/>
        <v>49301</v>
      </c>
      <c r="CN29" s="140">
        <f t="shared" si="34"/>
        <v>3832</v>
      </c>
      <c r="CO29" s="140">
        <f t="shared" si="35"/>
        <v>39984</v>
      </c>
      <c r="CP29" s="140">
        <f t="shared" si="36"/>
        <v>0</v>
      </c>
      <c r="CQ29" s="140">
        <f t="shared" si="37"/>
        <v>18521528</v>
      </c>
      <c r="CR29" s="140">
        <f t="shared" si="38"/>
        <v>4081053</v>
      </c>
      <c r="CS29" s="140">
        <f t="shared" si="39"/>
        <v>3015127</v>
      </c>
      <c r="CT29" s="140">
        <f t="shared" si="40"/>
        <v>110403</v>
      </c>
      <c r="CU29" s="140">
        <f t="shared" si="41"/>
        <v>934015</v>
      </c>
      <c r="CV29" s="140">
        <f t="shared" si="42"/>
        <v>21508</v>
      </c>
      <c r="CW29" s="140">
        <f t="shared" si="43"/>
        <v>7894596</v>
      </c>
      <c r="CX29" s="140">
        <f t="shared" si="44"/>
        <v>8449</v>
      </c>
      <c r="CY29" s="140">
        <f t="shared" si="45"/>
        <v>7672552</v>
      </c>
      <c r="CZ29" s="140">
        <f t="shared" si="46"/>
        <v>213595</v>
      </c>
      <c r="DA29" s="140">
        <f t="shared" si="47"/>
        <v>16590</v>
      </c>
      <c r="DB29" s="140">
        <f t="shared" si="48"/>
        <v>6529289</v>
      </c>
      <c r="DC29" s="140">
        <f t="shared" si="49"/>
        <v>603578</v>
      </c>
      <c r="DD29" s="140">
        <f t="shared" si="50"/>
        <v>4592605</v>
      </c>
      <c r="DE29" s="140">
        <f t="shared" si="51"/>
        <v>1133615</v>
      </c>
      <c r="DF29" s="140">
        <f t="shared" si="52"/>
        <v>199491</v>
      </c>
      <c r="DG29" s="140">
        <f t="shared" si="53"/>
        <v>0</v>
      </c>
      <c r="DH29" s="140">
        <f t="shared" si="54"/>
        <v>0</v>
      </c>
      <c r="DI29" s="140">
        <f t="shared" si="55"/>
        <v>2192472</v>
      </c>
      <c r="DJ29" s="140">
        <f t="shared" si="56"/>
        <v>24675360</v>
      </c>
    </row>
    <row r="30" spans="1:114" ht="12" customHeight="1">
      <c r="A30" s="139" t="s">
        <v>604</v>
      </c>
      <c r="B30" s="141" t="s">
        <v>605</v>
      </c>
      <c r="C30" s="139" t="s">
        <v>327</v>
      </c>
      <c r="D30" s="140">
        <f t="shared" si="2"/>
        <v>4792107</v>
      </c>
      <c r="E30" s="140">
        <f t="shared" si="3"/>
        <v>4581709</v>
      </c>
      <c r="F30" s="140">
        <v>994719</v>
      </c>
      <c r="G30" s="140">
        <v>168244</v>
      </c>
      <c r="H30" s="140">
        <v>2396500</v>
      </c>
      <c r="I30" s="140">
        <v>790849</v>
      </c>
      <c r="J30" s="140">
        <v>4408010</v>
      </c>
      <c r="K30" s="140">
        <v>231397</v>
      </c>
      <c r="L30" s="140">
        <v>210398</v>
      </c>
      <c r="M30" s="140">
        <f t="shared" si="4"/>
        <v>45663</v>
      </c>
      <c r="N30" s="140">
        <f t="shared" si="5"/>
        <v>24647</v>
      </c>
      <c r="O30" s="140">
        <v>0</v>
      </c>
      <c r="P30" s="140">
        <v>0</v>
      </c>
      <c r="Q30" s="140">
        <v>0</v>
      </c>
      <c r="R30" s="140">
        <v>20353</v>
      </c>
      <c r="S30" s="140">
        <v>2058398</v>
      </c>
      <c r="T30" s="140">
        <v>4294</v>
      </c>
      <c r="U30" s="140">
        <v>21016</v>
      </c>
      <c r="V30" s="140">
        <f t="shared" si="6"/>
        <v>4837770</v>
      </c>
      <c r="W30" s="140">
        <f t="shared" si="7"/>
        <v>4606356</v>
      </c>
      <c r="X30" s="140">
        <f t="shared" si="8"/>
        <v>994719</v>
      </c>
      <c r="Y30" s="140">
        <f t="shared" si="9"/>
        <v>168244</v>
      </c>
      <c r="Z30" s="140">
        <f t="shared" si="10"/>
        <v>2396500</v>
      </c>
      <c r="AA30" s="140">
        <f t="shared" si="11"/>
        <v>811202</v>
      </c>
      <c r="AB30" s="140">
        <f t="shared" si="12"/>
        <v>6466408</v>
      </c>
      <c r="AC30" s="140">
        <f t="shared" si="13"/>
        <v>235691</v>
      </c>
      <c r="AD30" s="140">
        <f t="shared" si="14"/>
        <v>231414</v>
      </c>
      <c r="AE30" s="140">
        <f t="shared" si="15"/>
        <v>4073537</v>
      </c>
      <c r="AF30" s="140">
        <f t="shared" si="16"/>
        <v>4068167</v>
      </c>
      <c r="AG30" s="140">
        <v>695488</v>
      </c>
      <c r="AH30" s="140">
        <v>3372679</v>
      </c>
      <c r="AI30" s="140">
        <v>0</v>
      </c>
      <c r="AJ30" s="140">
        <v>0</v>
      </c>
      <c r="AK30" s="140">
        <v>5370</v>
      </c>
      <c r="AL30" s="140">
        <v>0</v>
      </c>
      <c r="AM30" s="140">
        <f t="shared" si="17"/>
        <v>4852107</v>
      </c>
      <c r="AN30" s="140">
        <f t="shared" si="18"/>
        <v>1387931</v>
      </c>
      <c r="AO30" s="140">
        <v>536006</v>
      </c>
      <c r="AP30" s="140">
        <v>427946</v>
      </c>
      <c r="AQ30" s="140">
        <v>383231</v>
      </c>
      <c r="AR30" s="140">
        <v>40748</v>
      </c>
      <c r="AS30" s="140">
        <f t="shared" si="19"/>
        <v>2171532</v>
      </c>
      <c r="AT30" s="140">
        <v>103545</v>
      </c>
      <c r="AU30" s="140">
        <v>1970106</v>
      </c>
      <c r="AV30" s="140">
        <v>97881</v>
      </c>
      <c r="AW30" s="140">
        <v>2830</v>
      </c>
      <c r="AX30" s="140">
        <f t="shared" si="20"/>
        <v>1289318</v>
      </c>
      <c r="AY30" s="140">
        <v>258014</v>
      </c>
      <c r="AZ30" s="140">
        <v>992944</v>
      </c>
      <c r="BA30" s="140">
        <v>27327</v>
      </c>
      <c r="BB30" s="140">
        <v>11033</v>
      </c>
      <c r="BC30" s="140">
        <v>0</v>
      </c>
      <c r="BD30" s="140">
        <v>496</v>
      </c>
      <c r="BE30" s="140">
        <v>274473</v>
      </c>
      <c r="BF30" s="140">
        <f t="shared" si="21"/>
        <v>9200117</v>
      </c>
      <c r="BG30" s="140">
        <f t="shared" si="22"/>
        <v>6729</v>
      </c>
      <c r="BH30" s="140">
        <f t="shared" si="23"/>
        <v>6729</v>
      </c>
      <c r="BI30" s="140">
        <v>0</v>
      </c>
      <c r="BJ30" s="140">
        <v>5250</v>
      </c>
      <c r="BK30" s="140">
        <v>1479</v>
      </c>
      <c r="BL30" s="140">
        <v>0</v>
      </c>
      <c r="BM30" s="140">
        <v>0</v>
      </c>
      <c r="BN30" s="140">
        <v>0</v>
      </c>
      <c r="BO30" s="140">
        <f t="shared" si="24"/>
        <v>2041175</v>
      </c>
      <c r="BP30" s="140">
        <f t="shared" si="25"/>
        <v>268663</v>
      </c>
      <c r="BQ30" s="140">
        <v>241099</v>
      </c>
      <c r="BR30" s="140">
        <v>27564</v>
      </c>
      <c r="BS30" s="140">
        <v>0</v>
      </c>
      <c r="BT30" s="140">
        <v>0</v>
      </c>
      <c r="BU30" s="140">
        <f t="shared" si="26"/>
        <v>1243662</v>
      </c>
      <c r="BV30" s="140">
        <v>9712</v>
      </c>
      <c r="BW30" s="140">
        <v>961057</v>
      </c>
      <c r="BX30" s="140">
        <v>272893</v>
      </c>
      <c r="BY30" s="140">
        <v>0</v>
      </c>
      <c r="BZ30" s="140">
        <f t="shared" si="27"/>
        <v>524651</v>
      </c>
      <c r="CA30" s="140">
        <v>0</v>
      </c>
      <c r="CB30" s="140">
        <v>296878</v>
      </c>
      <c r="CC30" s="140">
        <v>225660</v>
      </c>
      <c r="CD30" s="140">
        <v>2113</v>
      </c>
      <c r="CE30" s="140">
        <v>0</v>
      </c>
      <c r="CF30" s="140">
        <v>4199</v>
      </c>
      <c r="CG30" s="140">
        <v>56157</v>
      </c>
      <c r="CH30" s="140">
        <f t="shared" si="28"/>
        <v>2104061</v>
      </c>
      <c r="CI30" s="140">
        <f t="shared" si="29"/>
        <v>4080266</v>
      </c>
      <c r="CJ30" s="140">
        <f t="shared" si="30"/>
        <v>4074896</v>
      </c>
      <c r="CK30" s="140">
        <f t="shared" si="31"/>
        <v>695488</v>
      </c>
      <c r="CL30" s="140">
        <f t="shared" si="32"/>
        <v>3377929</v>
      </c>
      <c r="CM30" s="140">
        <f t="shared" si="33"/>
        <v>1479</v>
      </c>
      <c r="CN30" s="140">
        <f t="shared" si="34"/>
        <v>0</v>
      </c>
      <c r="CO30" s="140">
        <f t="shared" si="35"/>
        <v>5370</v>
      </c>
      <c r="CP30" s="140">
        <f t="shared" si="36"/>
        <v>0</v>
      </c>
      <c r="CQ30" s="140">
        <f t="shared" si="37"/>
        <v>6893282</v>
      </c>
      <c r="CR30" s="140">
        <f t="shared" si="38"/>
        <v>1656594</v>
      </c>
      <c r="CS30" s="140">
        <f t="shared" si="39"/>
        <v>777105</v>
      </c>
      <c r="CT30" s="140">
        <f t="shared" si="40"/>
        <v>455510</v>
      </c>
      <c r="CU30" s="140">
        <f t="shared" si="41"/>
        <v>383231</v>
      </c>
      <c r="CV30" s="140">
        <f t="shared" si="42"/>
        <v>40748</v>
      </c>
      <c r="CW30" s="140">
        <f t="shared" si="43"/>
        <v>3415194</v>
      </c>
      <c r="CX30" s="140">
        <f t="shared" si="44"/>
        <v>113257</v>
      </c>
      <c r="CY30" s="140">
        <f t="shared" si="45"/>
        <v>2931163</v>
      </c>
      <c r="CZ30" s="140">
        <f t="shared" si="46"/>
        <v>370774</v>
      </c>
      <c r="DA30" s="140">
        <f t="shared" si="47"/>
        <v>2830</v>
      </c>
      <c r="DB30" s="140">
        <f t="shared" si="48"/>
        <v>1813969</v>
      </c>
      <c r="DC30" s="140">
        <f t="shared" si="49"/>
        <v>258014</v>
      </c>
      <c r="DD30" s="140">
        <f t="shared" si="50"/>
        <v>1289822</v>
      </c>
      <c r="DE30" s="140">
        <f t="shared" si="51"/>
        <v>252987</v>
      </c>
      <c r="DF30" s="140">
        <f t="shared" si="52"/>
        <v>13146</v>
      </c>
      <c r="DG30" s="140">
        <f t="shared" si="53"/>
        <v>0</v>
      </c>
      <c r="DH30" s="140">
        <f t="shared" si="54"/>
        <v>4695</v>
      </c>
      <c r="DI30" s="140">
        <f t="shared" si="55"/>
        <v>330630</v>
      </c>
      <c r="DJ30" s="140">
        <f t="shared" si="56"/>
        <v>11304178</v>
      </c>
    </row>
    <row r="31" spans="1:114" ht="12" customHeight="1">
      <c r="A31" s="139" t="s">
        <v>620</v>
      </c>
      <c r="B31" s="141" t="s">
        <v>617</v>
      </c>
      <c r="C31" s="139" t="s">
        <v>327</v>
      </c>
      <c r="D31" s="140">
        <f t="shared" si="2"/>
        <v>1055713</v>
      </c>
      <c r="E31" s="140">
        <f t="shared" si="3"/>
        <v>686433</v>
      </c>
      <c r="F31" s="140">
        <v>0</v>
      </c>
      <c r="G31" s="140">
        <v>0</v>
      </c>
      <c r="H31" s="140">
        <v>41400</v>
      </c>
      <c r="I31" s="140">
        <v>545361</v>
      </c>
      <c r="J31" s="140">
        <v>2822700</v>
      </c>
      <c r="K31" s="140">
        <v>99672</v>
      </c>
      <c r="L31" s="140">
        <v>369280</v>
      </c>
      <c r="M31" s="140">
        <f t="shared" si="4"/>
        <v>861255</v>
      </c>
      <c r="N31" s="140">
        <f t="shared" si="5"/>
        <v>838587</v>
      </c>
      <c r="O31" s="140">
        <v>0</v>
      </c>
      <c r="P31" s="140">
        <v>13962</v>
      </c>
      <c r="Q31" s="140">
        <v>0</v>
      </c>
      <c r="R31" s="140">
        <v>662353</v>
      </c>
      <c r="S31" s="140">
        <v>1106359</v>
      </c>
      <c r="T31" s="140">
        <v>162272</v>
      </c>
      <c r="U31" s="140">
        <v>22668</v>
      </c>
      <c r="V31" s="140">
        <f t="shared" si="6"/>
        <v>1916968</v>
      </c>
      <c r="W31" s="140">
        <f t="shared" si="7"/>
        <v>1525020</v>
      </c>
      <c r="X31" s="140">
        <f t="shared" si="8"/>
        <v>0</v>
      </c>
      <c r="Y31" s="140">
        <f t="shared" si="9"/>
        <v>13962</v>
      </c>
      <c r="Z31" s="140">
        <f t="shared" si="10"/>
        <v>41400</v>
      </c>
      <c r="AA31" s="140">
        <f t="shared" si="11"/>
        <v>1207714</v>
      </c>
      <c r="AB31" s="140">
        <f t="shared" si="12"/>
        <v>3929059</v>
      </c>
      <c r="AC31" s="140">
        <f t="shared" si="13"/>
        <v>261944</v>
      </c>
      <c r="AD31" s="140">
        <f t="shared" si="14"/>
        <v>391948</v>
      </c>
      <c r="AE31" s="140">
        <f t="shared" si="15"/>
        <v>157928</v>
      </c>
      <c r="AF31" s="140">
        <f t="shared" si="16"/>
        <v>147750</v>
      </c>
      <c r="AG31" s="140">
        <v>0</v>
      </c>
      <c r="AH31" s="140">
        <v>100000</v>
      </c>
      <c r="AI31" s="140">
        <v>47125</v>
      </c>
      <c r="AJ31" s="140">
        <v>625</v>
      </c>
      <c r="AK31" s="140">
        <v>10178</v>
      </c>
      <c r="AL31" s="140">
        <v>0</v>
      </c>
      <c r="AM31" s="140">
        <f t="shared" si="17"/>
        <v>3190009</v>
      </c>
      <c r="AN31" s="140">
        <f t="shared" si="18"/>
        <v>555106</v>
      </c>
      <c r="AO31" s="140">
        <v>445969</v>
      </c>
      <c r="AP31" s="140">
        <v>39598</v>
      </c>
      <c r="AQ31" s="140">
        <v>61619</v>
      </c>
      <c r="AR31" s="140">
        <v>7920</v>
      </c>
      <c r="AS31" s="140">
        <f t="shared" si="19"/>
        <v>1346040</v>
      </c>
      <c r="AT31" s="140">
        <v>56715</v>
      </c>
      <c r="AU31" s="140">
        <v>1111278</v>
      </c>
      <c r="AV31" s="140">
        <v>178047</v>
      </c>
      <c r="AW31" s="140">
        <v>0</v>
      </c>
      <c r="AX31" s="140">
        <f t="shared" si="20"/>
        <v>1288863</v>
      </c>
      <c r="AY31" s="140">
        <v>473395</v>
      </c>
      <c r="AZ31" s="140">
        <v>684368</v>
      </c>
      <c r="BA31" s="140">
        <v>113318</v>
      </c>
      <c r="BB31" s="140">
        <v>17782</v>
      </c>
      <c r="BC31" s="140">
        <v>0</v>
      </c>
      <c r="BD31" s="140">
        <v>0</v>
      </c>
      <c r="BE31" s="140">
        <v>530476</v>
      </c>
      <c r="BF31" s="140">
        <f t="shared" si="21"/>
        <v>3878413</v>
      </c>
      <c r="BG31" s="140">
        <f t="shared" si="22"/>
        <v>5072</v>
      </c>
      <c r="BH31" s="140">
        <f t="shared" si="23"/>
        <v>3623</v>
      </c>
      <c r="BI31" s="140">
        <v>0</v>
      </c>
      <c r="BJ31" s="140">
        <v>0</v>
      </c>
      <c r="BK31" s="140">
        <v>0</v>
      </c>
      <c r="BL31" s="140">
        <v>3623</v>
      </c>
      <c r="BM31" s="140">
        <v>1449</v>
      </c>
      <c r="BN31" s="140">
        <v>0</v>
      </c>
      <c r="BO31" s="140">
        <f t="shared" si="24"/>
        <v>1863871</v>
      </c>
      <c r="BP31" s="140">
        <f t="shared" si="25"/>
        <v>357772</v>
      </c>
      <c r="BQ31" s="140">
        <v>326672</v>
      </c>
      <c r="BR31" s="140">
        <v>0</v>
      </c>
      <c r="BS31" s="140">
        <v>31100</v>
      </c>
      <c r="BT31" s="140">
        <v>0</v>
      </c>
      <c r="BU31" s="140">
        <f t="shared" si="26"/>
        <v>642988</v>
      </c>
      <c r="BV31" s="140">
        <v>0</v>
      </c>
      <c r="BW31" s="140">
        <v>642988</v>
      </c>
      <c r="BX31" s="140">
        <v>0</v>
      </c>
      <c r="BY31" s="140">
        <v>0</v>
      </c>
      <c r="BZ31" s="140">
        <f t="shared" si="27"/>
        <v>863111</v>
      </c>
      <c r="CA31" s="140">
        <v>651831</v>
      </c>
      <c r="CB31" s="140">
        <v>135273</v>
      </c>
      <c r="CC31" s="140">
        <v>16283</v>
      </c>
      <c r="CD31" s="140">
        <v>59724</v>
      </c>
      <c r="CE31" s="140">
        <v>0</v>
      </c>
      <c r="CF31" s="140">
        <v>0</v>
      </c>
      <c r="CG31" s="140">
        <v>98671</v>
      </c>
      <c r="CH31" s="140">
        <f t="shared" si="28"/>
        <v>1967614</v>
      </c>
      <c r="CI31" s="140">
        <f t="shared" si="29"/>
        <v>163000</v>
      </c>
      <c r="CJ31" s="140">
        <f t="shared" si="30"/>
        <v>151373</v>
      </c>
      <c r="CK31" s="140">
        <f t="shared" si="31"/>
        <v>0</v>
      </c>
      <c r="CL31" s="140">
        <f t="shared" si="32"/>
        <v>100000</v>
      </c>
      <c r="CM31" s="140">
        <f t="shared" si="33"/>
        <v>47125</v>
      </c>
      <c r="CN31" s="140">
        <f t="shared" si="34"/>
        <v>4248</v>
      </c>
      <c r="CO31" s="140">
        <f t="shared" si="35"/>
        <v>11627</v>
      </c>
      <c r="CP31" s="140">
        <f t="shared" si="36"/>
        <v>0</v>
      </c>
      <c r="CQ31" s="140">
        <f t="shared" si="37"/>
        <v>5053880</v>
      </c>
      <c r="CR31" s="140">
        <f t="shared" si="38"/>
        <v>912878</v>
      </c>
      <c r="CS31" s="140">
        <f t="shared" si="39"/>
        <v>772641</v>
      </c>
      <c r="CT31" s="140">
        <f t="shared" si="40"/>
        <v>39598</v>
      </c>
      <c r="CU31" s="140">
        <f t="shared" si="41"/>
        <v>92719</v>
      </c>
      <c r="CV31" s="140">
        <f t="shared" si="42"/>
        <v>7920</v>
      </c>
      <c r="CW31" s="140">
        <f t="shared" si="43"/>
        <v>1989028</v>
      </c>
      <c r="CX31" s="140">
        <f t="shared" si="44"/>
        <v>56715</v>
      </c>
      <c r="CY31" s="140">
        <f t="shared" si="45"/>
        <v>1754266</v>
      </c>
      <c r="CZ31" s="140">
        <f t="shared" si="46"/>
        <v>178047</v>
      </c>
      <c r="DA31" s="140">
        <f t="shared" si="47"/>
        <v>0</v>
      </c>
      <c r="DB31" s="140">
        <f t="shared" si="48"/>
        <v>2151974</v>
      </c>
      <c r="DC31" s="140">
        <f t="shared" si="49"/>
        <v>1125226</v>
      </c>
      <c r="DD31" s="140">
        <f t="shared" si="50"/>
        <v>819641</v>
      </c>
      <c r="DE31" s="140">
        <f t="shared" si="51"/>
        <v>129601</v>
      </c>
      <c r="DF31" s="140">
        <f t="shared" si="52"/>
        <v>77506</v>
      </c>
      <c r="DG31" s="140">
        <f t="shared" si="53"/>
        <v>0</v>
      </c>
      <c r="DH31" s="140">
        <f t="shared" si="54"/>
        <v>0</v>
      </c>
      <c r="DI31" s="140">
        <f t="shared" si="55"/>
        <v>629147</v>
      </c>
      <c r="DJ31" s="140">
        <f t="shared" si="56"/>
        <v>5846027</v>
      </c>
    </row>
    <row r="32" spans="1:114" ht="12" customHeight="1">
      <c r="A32" s="139" t="s">
        <v>632</v>
      </c>
      <c r="B32" s="141" t="s">
        <v>633</v>
      </c>
      <c r="C32" s="139" t="s">
        <v>327</v>
      </c>
      <c r="D32" s="140">
        <f t="shared" si="2"/>
        <v>1259505</v>
      </c>
      <c r="E32" s="140">
        <f t="shared" si="3"/>
        <v>972313</v>
      </c>
      <c r="F32" s="140">
        <v>101558</v>
      </c>
      <c r="G32" s="140">
        <v>5150</v>
      </c>
      <c r="H32" s="140">
        <v>154300</v>
      </c>
      <c r="I32" s="140">
        <v>707384</v>
      </c>
      <c r="J32" s="140">
        <v>4005872</v>
      </c>
      <c r="K32" s="140">
        <v>3921</v>
      </c>
      <c r="L32" s="140">
        <v>287192</v>
      </c>
      <c r="M32" s="140">
        <f t="shared" si="4"/>
        <v>479376</v>
      </c>
      <c r="N32" s="140">
        <f t="shared" si="5"/>
        <v>403268</v>
      </c>
      <c r="O32" s="140">
        <v>0</v>
      </c>
      <c r="P32" s="140">
        <v>2000</v>
      </c>
      <c r="Q32" s="140">
        <v>1600</v>
      </c>
      <c r="R32" s="140">
        <v>399668</v>
      </c>
      <c r="S32" s="140">
        <v>1372371</v>
      </c>
      <c r="T32" s="140">
        <v>0</v>
      </c>
      <c r="U32" s="140">
        <v>76108</v>
      </c>
      <c r="V32" s="140">
        <f t="shared" si="6"/>
        <v>1738881</v>
      </c>
      <c r="W32" s="140">
        <f t="shared" si="7"/>
        <v>1375581</v>
      </c>
      <c r="X32" s="140">
        <f t="shared" si="8"/>
        <v>101558</v>
      </c>
      <c r="Y32" s="140">
        <f t="shared" si="9"/>
        <v>7150</v>
      </c>
      <c r="Z32" s="140">
        <f t="shared" si="10"/>
        <v>155900</v>
      </c>
      <c r="AA32" s="140">
        <f t="shared" si="11"/>
        <v>1107052</v>
      </c>
      <c r="AB32" s="140">
        <f t="shared" si="12"/>
        <v>5378243</v>
      </c>
      <c r="AC32" s="140">
        <f t="shared" si="13"/>
        <v>3921</v>
      </c>
      <c r="AD32" s="140">
        <f t="shared" si="14"/>
        <v>363300</v>
      </c>
      <c r="AE32" s="140">
        <f t="shared" si="15"/>
        <v>905628</v>
      </c>
      <c r="AF32" s="140">
        <f t="shared" si="16"/>
        <v>905628</v>
      </c>
      <c r="AG32" s="140">
        <v>0</v>
      </c>
      <c r="AH32" s="140">
        <v>830948</v>
      </c>
      <c r="AI32" s="140">
        <v>74079</v>
      </c>
      <c r="AJ32" s="140">
        <v>601</v>
      </c>
      <c r="AK32" s="140">
        <v>0</v>
      </c>
      <c r="AL32" s="140">
        <v>0</v>
      </c>
      <c r="AM32" s="140">
        <f t="shared" si="17"/>
        <v>3994708</v>
      </c>
      <c r="AN32" s="140">
        <f t="shared" si="18"/>
        <v>1876169</v>
      </c>
      <c r="AO32" s="140">
        <v>757833</v>
      </c>
      <c r="AP32" s="140">
        <v>71550</v>
      </c>
      <c r="AQ32" s="140">
        <v>988965</v>
      </c>
      <c r="AR32" s="140">
        <v>57821</v>
      </c>
      <c r="AS32" s="140">
        <f t="shared" si="19"/>
        <v>962314</v>
      </c>
      <c r="AT32" s="140">
        <v>44989</v>
      </c>
      <c r="AU32" s="140">
        <v>878144</v>
      </c>
      <c r="AV32" s="140">
        <v>39181</v>
      </c>
      <c r="AW32" s="140">
        <v>28631</v>
      </c>
      <c r="AX32" s="140">
        <f t="shared" si="20"/>
        <v>1122960</v>
      </c>
      <c r="AY32" s="140">
        <v>72113</v>
      </c>
      <c r="AZ32" s="140">
        <v>859487</v>
      </c>
      <c r="BA32" s="140">
        <v>127745</v>
      </c>
      <c r="BB32" s="140">
        <v>63615</v>
      </c>
      <c r="BC32" s="140">
        <v>0</v>
      </c>
      <c r="BD32" s="140">
        <v>4634</v>
      </c>
      <c r="BE32" s="140">
        <v>365041</v>
      </c>
      <c r="BF32" s="140">
        <f t="shared" si="21"/>
        <v>5265377</v>
      </c>
      <c r="BG32" s="140">
        <f t="shared" si="22"/>
        <v>6933</v>
      </c>
      <c r="BH32" s="140">
        <f t="shared" si="23"/>
        <v>6933</v>
      </c>
      <c r="BI32" s="140">
        <v>0</v>
      </c>
      <c r="BJ32" s="140">
        <v>6933</v>
      </c>
      <c r="BK32" s="140">
        <v>0</v>
      </c>
      <c r="BL32" s="140">
        <v>0</v>
      </c>
      <c r="BM32" s="140">
        <v>0</v>
      </c>
      <c r="BN32" s="140">
        <v>0</v>
      </c>
      <c r="BO32" s="140">
        <f t="shared" si="24"/>
        <v>1745955</v>
      </c>
      <c r="BP32" s="140">
        <f t="shared" si="25"/>
        <v>523862</v>
      </c>
      <c r="BQ32" s="140">
        <v>367867</v>
      </c>
      <c r="BR32" s="140">
        <v>85037</v>
      </c>
      <c r="BS32" s="140">
        <v>70395</v>
      </c>
      <c r="BT32" s="140">
        <v>563</v>
      </c>
      <c r="BU32" s="140">
        <f t="shared" si="26"/>
        <v>235285</v>
      </c>
      <c r="BV32" s="140">
        <v>4888</v>
      </c>
      <c r="BW32" s="140">
        <v>230397</v>
      </c>
      <c r="BX32" s="140">
        <v>0</v>
      </c>
      <c r="BY32" s="140">
        <v>128138</v>
      </c>
      <c r="BZ32" s="140">
        <f t="shared" si="27"/>
        <v>858670</v>
      </c>
      <c r="CA32" s="140">
        <v>745095</v>
      </c>
      <c r="CB32" s="140">
        <v>110697</v>
      </c>
      <c r="CC32" s="140">
        <v>2878</v>
      </c>
      <c r="CD32" s="140">
        <v>0</v>
      </c>
      <c r="CE32" s="140">
        <v>0</v>
      </c>
      <c r="CF32" s="140">
        <v>0</v>
      </c>
      <c r="CG32" s="140">
        <v>98859</v>
      </c>
      <c r="CH32" s="140">
        <f t="shared" si="28"/>
        <v>1851747</v>
      </c>
      <c r="CI32" s="140">
        <f t="shared" si="29"/>
        <v>912561</v>
      </c>
      <c r="CJ32" s="140">
        <f t="shared" si="30"/>
        <v>912561</v>
      </c>
      <c r="CK32" s="140">
        <f t="shared" si="31"/>
        <v>0</v>
      </c>
      <c r="CL32" s="140">
        <f t="shared" si="32"/>
        <v>837881</v>
      </c>
      <c r="CM32" s="140">
        <f t="shared" si="33"/>
        <v>74079</v>
      </c>
      <c r="CN32" s="140">
        <f t="shared" si="34"/>
        <v>601</v>
      </c>
      <c r="CO32" s="140">
        <f t="shared" si="35"/>
        <v>0</v>
      </c>
      <c r="CP32" s="140">
        <f t="shared" si="36"/>
        <v>0</v>
      </c>
      <c r="CQ32" s="140">
        <f t="shared" si="37"/>
        <v>5740663</v>
      </c>
      <c r="CR32" s="140">
        <f t="shared" si="38"/>
        <v>2400031</v>
      </c>
      <c r="CS32" s="140">
        <f t="shared" si="39"/>
        <v>1125700</v>
      </c>
      <c r="CT32" s="140">
        <f t="shared" si="40"/>
        <v>156587</v>
      </c>
      <c r="CU32" s="140">
        <f t="shared" si="41"/>
        <v>1059360</v>
      </c>
      <c r="CV32" s="140">
        <f t="shared" si="42"/>
        <v>58384</v>
      </c>
      <c r="CW32" s="140">
        <f t="shared" si="43"/>
        <v>1197599</v>
      </c>
      <c r="CX32" s="140">
        <f t="shared" si="44"/>
        <v>49877</v>
      </c>
      <c r="CY32" s="140">
        <f t="shared" si="45"/>
        <v>1108541</v>
      </c>
      <c r="CZ32" s="140">
        <f t="shared" si="46"/>
        <v>39181</v>
      </c>
      <c r="DA32" s="140">
        <f t="shared" si="47"/>
        <v>156769</v>
      </c>
      <c r="DB32" s="140">
        <f t="shared" si="48"/>
        <v>1981630</v>
      </c>
      <c r="DC32" s="140">
        <f t="shared" si="49"/>
        <v>817208</v>
      </c>
      <c r="DD32" s="140">
        <f t="shared" si="50"/>
        <v>970184</v>
      </c>
      <c r="DE32" s="140">
        <f t="shared" si="51"/>
        <v>130623</v>
      </c>
      <c r="DF32" s="140">
        <f t="shared" si="52"/>
        <v>63615</v>
      </c>
      <c r="DG32" s="140">
        <f t="shared" si="53"/>
        <v>0</v>
      </c>
      <c r="DH32" s="140">
        <f t="shared" si="54"/>
        <v>4634</v>
      </c>
      <c r="DI32" s="140">
        <f t="shared" si="55"/>
        <v>463900</v>
      </c>
      <c r="DJ32" s="140">
        <f t="shared" si="56"/>
        <v>7117124</v>
      </c>
    </row>
    <row r="33" spans="1:114" ht="12" customHeight="1">
      <c r="A33" s="147" t="s">
        <v>645</v>
      </c>
      <c r="B33" s="148" t="s">
        <v>646</v>
      </c>
      <c r="C33" s="147" t="s">
        <v>647</v>
      </c>
      <c r="D33" s="150">
        <f t="shared" si="2"/>
        <v>3982677</v>
      </c>
      <c r="E33" s="150">
        <f t="shared" si="3"/>
        <v>2891280</v>
      </c>
      <c r="F33" s="150">
        <v>48689</v>
      </c>
      <c r="G33" s="150">
        <v>0</v>
      </c>
      <c r="H33" s="150">
        <v>423700</v>
      </c>
      <c r="I33" s="150">
        <v>1723338</v>
      </c>
      <c r="J33" s="150">
        <v>13487697</v>
      </c>
      <c r="K33" s="150">
        <v>695553</v>
      </c>
      <c r="L33" s="150">
        <v>1091397</v>
      </c>
      <c r="M33" s="150">
        <f t="shared" si="4"/>
        <v>215179</v>
      </c>
      <c r="N33" s="150">
        <f t="shared" si="5"/>
        <v>117639</v>
      </c>
      <c r="O33" s="150">
        <v>0</v>
      </c>
      <c r="P33" s="150">
        <v>0</v>
      </c>
      <c r="Q33" s="150">
        <v>57400</v>
      </c>
      <c r="R33" s="150">
        <v>390</v>
      </c>
      <c r="S33" s="150">
        <v>1710825</v>
      </c>
      <c r="T33" s="150">
        <v>59849</v>
      </c>
      <c r="U33" s="150">
        <v>97540</v>
      </c>
      <c r="V33" s="150">
        <f t="shared" si="6"/>
        <v>4197856</v>
      </c>
      <c r="W33" s="150">
        <f t="shared" si="7"/>
        <v>3008919</v>
      </c>
      <c r="X33" s="150">
        <f t="shared" si="8"/>
        <v>48689</v>
      </c>
      <c r="Y33" s="150">
        <f t="shared" si="9"/>
        <v>0</v>
      </c>
      <c r="Z33" s="150">
        <f t="shared" si="10"/>
        <v>481100</v>
      </c>
      <c r="AA33" s="150">
        <f t="shared" si="11"/>
        <v>1723728</v>
      </c>
      <c r="AB33" s="150">
        <f t="shared" si="12"/>
        <v>15198522</v>
      </c>
      <c r="AC33" s="150">
        <f t="shared" si="13"/>
        <v>755402</v>
      </c>
      <c r="AD33" s="150">
        <f t="shared" si="14"/>
        <v>1188937</v>
      </c>
      <c r="AE33" s="150">
        <f t="shared" si="15"/>
        <v>1346672</v>
      </c>
      <c r="AF33" s="150">
        <f t="shared" si="16"/>
        <v>1301426</v>
      </c>
      <c r="AG33" s="150">
        <v>0</v>
      </c>
      <c r="AH33" s="150">
        <v>1059415</v>
      </c>
      <c r="AI33" s="150">
        <v>87650</v>
      </c>
      <c r="AJ33" s="150">
        <v>154361</v>
      </c>
      <c r="AK33" s="150">
        <v>45246</v>
      </c>
      <c r="AL33" s="150">
        <v>0</v>
      </c>
      <c r="AM33" s="150">
        <f t="shared" si="17"/>
        <v>15600434</v>
      </c>
      <c r="AN33" s="150">
        <f t="shared" si="18"/>
        <v>5020977</v>
      </c>
      <c r="AO33" s="150">
        <v>2059474</v>
      </c>
      <c r="AP33" s="150">
        <v>0</v>
      </c>
      <c r="AQ33" s="150">
        <v>2919981</v>
      </c>
      <c r="AR33" s="150">
        <v>41522</v>
      </c>
      <c r="AS33" s="150">
        <f t="shared" si="19"/>
        <v>6695612</v>
      </c>
      <c r="AT33" s="150">
        <v>0</v>
      </c>
      <c r="AU33" s="150">
        <v>6636843</v>
      </c>
      <c r="AV33" s="150">
        <v>58769</v>
      </c>
      <c r="AW33" s="150">
        <v>13440</v>
      </c>
      <c r="AX33" s="150">
        <f t="shared" si="20"/>
        <v>3844254</v>
      </c>
      <c r="AY33" s="150">
        <v>0</v>
      </c>
      <c r="AZ33" s="150">
        <v>2742444</v>
      </c>
      <c r="BA33" s="150">
        <v>226880</v>
      </c>
      <c r="BB33" s="150">
        <v>874930</v>
      </c>
      <c r="BC33" s="150">
        <v>0</v>
      </c>
      <c r="BD33" s="150">
        <v>26151</v>
      </c>
      <c r="BE33" s="150">
        <v>523268</v>
      </c>
      <c r="BF33" s="150">
        <f t="shared" si="21"/>
        <v>17470374</v>
      </c>
      <c r="BG33" s="150">
        <f t="shared" si="22"/>
        <v>40616</v>
      </c>
      <c r="BH33" s="150">
        <f t="shared" si="23"/>
        <v>26742</v>
      </c>
      <c r="BI33" s="150">
        <v>0</v>
      </c>
      <c r="BJ33" s="150">
        <v>26742</v>
      </c>
      <c r="BK33" s="150">
        <v>0</v>
      </c>
      <c r="BL33" s="150">
        <v>0</v>
      </c>
      <c r="BM33" s="150">
        <v>13874</v>
      </c>
      <c r="BN33" s="150">
        <v>0</v>
      </c>
      <c r="BO33" s="150">
        <f t="shared" si="24"/>
        <v>1510170</v>
      </c>
      <c r="BP33" s="150">
        <f t="shared" si="25"/>
        <v>542903</v>
      </c>
      <c r="BQ33" s="150">
        <v>442717</v>
      </c>
      <c r="BR33" s="150">
        <v>0</v>
      </c>
      <c r="BS33" s="150">
        <v>100186</v>
      </c>
      <c r="BT33" s="150">
        <v>0</v>
      </c>
      <c r="BU33" s="150">
        <f t="shared" si="26"/>
        <v>705165</v>
      </c>
      <c r="BV33" s="150">
        <v>0</v>
      </c>
      <c r="BW33" s="150">
        <v>705165</v>
      </c>
      <c r="BX33" s="150">
        <v>0</v>
      </c>
      <c r="BY33" s="150">
        <v>0</v>
      </c>
      <c r="BZ33" s="150">
        <f t="shared" si="27"/>
        <v>262102</v>
      </c>
      <c r="CA33" s="150">
        <v>0</v>
      </c>
      <c r="CB33" s="150">
        <v>186281</v>
      </c>
      <c r="CC33" s="150">
        <v>70907</v>
      </c>
      <c r="CD33" s="150">
        <v>4914</v>
      </c>
      <c r="CE33" s="150">
        <v>0</v>
      </c>
      <c r="CF33" s="150">
        <v>0</v>
      </c>
      <c r="CG33" s="150">
        <v>375218</v>
      </c>
      <c r="CH33" s="150">
        <f t="shared" si="28"/>
        <v>1926004</v>
      </c>
      <c r="CI33" s="150">
        <f t="shared" si="29"/>
        <v>1387288</v>
      </c>
      <c r="CJ33" s="150">
        <f t="shared" si="30"/>
        <v>1328168</v>
      </c>
      <c r="CK33" s="150">
        <f t="shared" si="31"/>
        <v>0</v>
      </c>
      <c r="CL33" s="150">
        <f t="shared" si="32"/>
        <v>1086157</v>
      </c>
      <c r="CM33" s="150">
        <f t="shared" si="33"/>
        <v>87650</v>
      </c>
      <c r="CN33" s="150">
        <f t="shared" si="34"/>
        <v>154361</v>
      </c>
      <c r="CO33" s="150">
        <f t="shared" si="35"/>
        <v>59120</v>
      </c>
      <c r="CP33" s="150">
        <f t="shared" si="36"/>
        <v>0</v>
      </c>
      <c r="CQ33" s="150">
        <f t="shared" si="37"/>
        <v>17110604</v>
      </c>
      <c r="CR33" s="150">
        <f t="shared" si="38"/>
        <v>5563880</v>
      </c>
      <c r="CS33" s="150">
        <f t="shared" si="39"/>
        <v>2502191</v>
      </c>
      <c r="CT33" s="150">
        <f t="shared" si="40"/>
        <v>0</v>
      </c>
      <c r="CU33" s="150">
        <f t="shared" si="41"/>
        <v>3020167</v>
      </c>
      <c r="CV33" s="150">
        <f t="shared" si="42"/>
        <v>41522</v>
      </c>
      <c r="CW33" s="150">
        <f t="shared" si="43"/>
        <v>7400777</v>
      </c>
      <c r="CX33" s="150">
        <f t="shared" si="44"/>
        <v>0</v>
      </c>
      <c r="CY33" s="150">
        <f t="shared" si="45"/>
        <v>7342008</v>
      </c>
      <c r="CZ33" s="150">
        <f t="shared" si="46"/>
        <v>58769</v>
      </c>
      <c r="DA33" s="150">
        <f t="shared" si="47"/>
        <v>13440</v>
      </c>
      <c r="DB33" s="150">
        <f t="shared" si="48"/>
        <v>4106356</v>
      </c>
      <c r="DC33" s="150">
        <f t="shared" si="49"/>
        <v>0</v>
      </c>
      <c r="DD33" s="150">
        <f t="shared" si="50"/>
        <v>2928725</v>
      </c>
      <c r="DE33" s="150">
        <f t="shared" si="51"/>
        <v>297787</v>
      </c>
      <c r="DF33" s="150">
        <f t="shared" si="52"/>
        <v>879844</v>
      </c>
      <c r="DG33" s="150">
        <f t="shared" si="53"/>
        <v>0</v>
      </c>
      <c r="DH33" s="150">
        <f t="shared" si="54"/>
        <v>26151</v>
      </c>
      <c r="DI33" s="150">
        <f t="shared" si="55"/>
        <v>898486</v>
      </c>
      <c r="DJ33" s="150">
        <f t="shared" si="56"/>
        <v>19396378</v>
      </c>
    </row>
    <row r="34" spans="1:114" ht="12" customHeight="1">
      <c r="A34" s="139" t="s">
        <v>654</v>
      </c>
      <c r="B34" s="141" t="s">
        <v>659</v>
      </c>
      <c r="C34" s="139" t="s">
        <v>660</v>
      </c>
      <c r="D34" s="140">
        <f t="shared" si="2"/>
        <v>6021103</v>
      </c>
      <c r="E34" s="140">
        <f t="shared" si="3"/>
        <v>5772208</v>
      </c>
      <c r="F34" s="140">
        <v>1351498</v>
      </c>
      <c r="G34" s="140">
        <v>0</v>
      </c>
      <c r="H34" s="140">
        <v>3513011</v>
      </c>
      <c r="I34" s="140">
        <v>725703</v>
      </c>
      <c r="J34" s="140">
        <v>4532412</v>
      </c>
      <c r="K34" s="140">
        <v>181996</v>
      </c>
      <c r="L34" s="140">
        <v>248895</v>
      </c>
      <c r="M34" s="140">
        <f t="shared" si="4"/>
        <v>154370</v>
      </c>
      <c r="N34" s="140">
        <f t="shared" si="5"/>
        <v>146549</v>
      </c>
      <c r="O34" s="140">
        <v>0</v>
      </c>
      <c r="P34" s="140">
        <v>0</v>
      </c>
      <c r="Q34" s="140">
        <v>0</v>
      </c>
      <c r="R34" s="140">
        <v>134777</v>
      </c>
      <c r="S34" s="140">
        <v>783838</v>
      </c>
      <c r="T34" s="140">
        <v>11772</v>
      </c>
      <c r="U34" s="140">
        <v>7821</v>
      </c>
      <c r="V34" s="140">
        <f t="shared" si="6"/>
        <v>6175473</v>
      </c>
      <c r="W34" s="140">
        <f t="shared" si="7"/>
        <v>5918757</v>
      </c>
      <c r="X34" s="140">
        <f t="shared" si="8"/>
        <v>1351498</v>
      </c>
      <c r="Y34" s="140">
        <f t="shared" si="9"/>
        <v>0</v>
      </c>
      <c r="Z34" s="140">
        <f t="shared" si="10"/>
        <v>3513011</v>
      </c>
      <c r="AA34" s="140">
        <f t="shared" si="11"/>
        <v>860480</v>
      </c>
      <c r="AB34" s="140">
        <f t="shared" si="12"/>
        <v>5316250</v>
      </c>
      <c r="AC34" s="140">
        <f t="shared" si="13"/>
        <v>193768</v>
      </c>
      <c r="AD34" s="140">
        <f t="shared" si="14"/>
        <v>256716</v>
      </c>
      <c r="AE34" s="140">
        <f t="shared" si="15"/>
        <v>5334352</v>
      </c>
      <c r="AF34" s="140">
        <f t="shared" si="16"/>
        <v>5330539</v>
      </c>
      <c r="AG34" s="140">
        <v>0</v>
      </c>
      <c r="AH34" s="140">
        <v>4892369</v>
      </c>
      <c r="AI34" s="140">
        <v>438170</v>
      </c>
      <c r="AJ34" s="140">
        <v>0</v>
      </c>
      <c r="AK34" s="140">
        <v>3813</v>
      </c>
      <c r="AL34" s="140">
        <v>0</v>
      </c>
      <c r="AM34" s="140">
        <f t="shared" si="17"/>
        <v>4570136</v>
      </c>
      <c r="AN34" s="140">
        <f t="shared" si="18"/>
        <v>986237</v>
      </c>
      <c r="AO34" s="140">
        <v>289474</v>
      </c>
      <c r="AP34" s="140">
        <v>299293</v>
      </c>
      <c r="AQ34" s="140">
        <v>382752</v>
      </c>
      <c r="AR34" s="140">
        <v>14718</v>
      </c>
      <c r="AS34" s="140">
        <f t="shared" si="19"/>
        <v>1807651</v>
      </c>
      <c r="AT34" s="140">
        <v>49048</v>
      </c>
      <c r="AU34" s="140">
        <v>1741873</v>
      </c>
      <c r="AV34" s="140">
        <v>16730</v>
      </c>
      <c r="AW34" s="140">
        <v>3381</v>
      </c>
      <c r="AX34" s="140">
        <f t="shared" si="20"/>
        <v>1772867</v>
      </c>
      <c r="AY34" s="140">
        <v>383771</v>
      </c>
      <c r="AZ34" s="140">
        <v>1119970</v>
      </c>
      <c r="BA34" s="140">
        <v>91576</v>
      </c>
      <c r="BB34" s="140">
        <v>177550</v>
      </c>
      <c r="BC34" s="140">
        <v>0</v>
      </c>
      <c r="BD34" s="140">
        <v>0</v>
      </c>
      <c r="BE34" s="140">
        <v>649027</v>
      </c>
      <c r="BF34" s="140">
        <f t="shared" si="21"/>
        <v>10553515</v>
      </c>
      <c r="BG34" s="140">
        <f t="shared" si="22"/>
        <v>8079</v>
      </c>
      <c r="BH34" s="140">
        <f t="shared" si="23"/>
        <v>8079</v>
      </c>
      <c r="BI34" s="140">
        <v>0</v>
      </c>
      <c r="BJ34" s="140">
        <v>7350</v>
      </c>
      <c r="BK34" s="140">
        <v>0</v>
      </c>
      <c r="BL34" s="140">
        <v>729</v>
      </c>
      <c r="BM34" s="140">
        <v>0</v>
      </c>
      <c r="BN34" s="140">
        <v>0</v>
      </c>
      <c r="BO34" s="140">
        <f t="shared" si="24"/>
        <v>922422</v>
      </c>
      <c r="BP34" s="140">
        <f t="shared" si="25"/>
        <v>237002</v>
      </c>
      <c r="BQ34" s="140">
        <v>128284</v>
      </c>
      <c r="BR34" s="140">
        <v>0</v>
      </c>
      <c r="BS34" s="140">
        <v>108718</v>
      </c>
      <c r="BT34" s="140">
        <v>0</v>
      </c>
      <c r="BU34" s="140">
        <f t="shared" si="26"/>
        <v>473688</v>
      </c>
      <c r="BV34" s="140">
        <v>310</v>
      </c>
      <c r="BW34" s="140">
        <v>473378</v>
      </c>
      <c r="BX34" s="140">
        <v>0</v>
      </c>
      <c r="BY34" s="140">
        <v>0</v>
      </c>
      <c r="BZ34" s="140">
        <f t="shared" si="27"/>
        <v>211732</v>
      </c>
      <c r="CA34" s="140">
        <v>43157</v>
      </c>
      <c r="CB34" s="140">
        <v>166243</v>
      </c>
      <c r="CC34" s="140">
        <v>834</v>
      </c>
      <c r="CD34" s="140">
        <v>1498</v>
      </c>
      <c r="CE34" s="140">
        <v>0</v>
      </c>
      <c r="CF34" s="140">
        <v>0</v>
      </c>
      <c r="CG34" s="140">
        <v>7707</v>
      </c>
      <c r="CH34" s="140">
        <f t="shared" si="28"/>
        <v>938208</v>
      </c>
      <c r="CI34" s="140">
        <f t="shared" si="29"/>
        <v>5342431</v>
      </c>
      <c r="CJ34" s="140">
        <f t="shared" si="30"/>
        <v>5338618</v>
      </c>
      <c r="CK34" s="140">
        <f t="shared" si="31"/>
        <v>0</v>
      </c>
      <c r="CL34" s="140">
        <f t="shared" si="32"/>
        <v>4899719</v>
      </c>
      <c r="CM34" s="140">
        <f t="shared" si="33"/>
        <v>438170</v>
      </c>
      <c r="CN34" s="140">
        <f t="shared" si="34"/>
        <v>729</v>
      </c>
      <c r="CO34" s="140">
        <f t="shared" si="35"/>
        <v>3813</v>
      </c>
      <c r="CP34" s="140">
        <f t="shared" si="36"/>
        <v>0</v>
      </c>
      <c r="CQ34" s="140">
        <f t="shared" si="37"/>
        <v>5492558</v>
      </c>
      <c r="CR34" s="140">
        <f t="shared" si="38"/>
        <v>1223239</v>
      </c>
      <c r="CS34" s="140">
        <f t="shared" si="39"/>
        <v>417758</v>
      </c>
      <c r="CT34" s="140">
        <f t="shared" si="40"/>
        <v>299293</v>
      </c>
      <c r="CU34" s="140">
        <f t="shared" si="41"/>
        <v>491470</v>
      </c>
      <c r="CV34" s="140">
        <f t="shared" si="42"/>
        <v>14718</v>
      </c>
      <c r="CW34" s="140">
        <f t="shared" si="43"/>
        <v>2281339</v>
      </c>
      <c r="CX34" s="140">
        <f t="shared" si="44"/>
        <v>49358</v>
      </c>
      <c r="CY34" s="140">
        <f t="shared" si="45"/>
        <v>2215251</v>
      </c>
      <c r="CZ34" s="140">
        <f t="shared" si="46"/>
        <v>16730</v>
      </c>
      <c r="DA34" s="140">
        <f t="shared" si="47"/>
        <v>3381</v>
      </c>
      <c r="DB34" s="140">
        <f t="shared" si="48"/>
        <v>1984599</v>
      </c>
      <c r="DC34" s="140">
        <f t="shared" si="49"/>
        <v>426928</v>
      </c>
      <c r="DD34" s="140">
        <f t="shared" si="50"/>
        <v>1286213</v>
      </c>
      <c r="DE34" s="140">
        <f t="shared" si="51"/>
        <v>92410</v>
      </c>
      <c r="DF34" s="140">
        <f t="shared" si="52"/>
        <v>179048</v>
      </c>
      <c r="DG34" s="140">
        <f t="shared" si="53"/>
        <v>0</v>
      </c>
      <c r="DH34" s="140">
        <f t="shared" si="54"/>
        <v>0</v>
      </c>
      <c r="DI34" s="140">
        <f t="shared" si="55"/>
        <v>656734</v>
      </c>
      <c r="DJ34" s="140">
        <f t="shared" si="56"/>
        <v>11491723</v>
      </c>
    </row>
    <row r="35" spans="1:114" ht="12" customHeight="1">
      <c r="A35" s="139" t="s">
        <v>667</v>
      </c>
      <c r="B35" s="141" t="s">
        <v>668</v>
      </c>
      <c r="C35" s="139" t="s">
        <v>672</v>
      </c>
      <c r="D35" s="140">
        <f t="shared" si="2"/>
        <v>1016207</v>
      </c>
      <c r="E35" s="140">
        <f t="shared" si="3"/>
        <v>965795</v>
      </c>
      <c r="F35" s="140">
        <v>0</v>
      </c>
      <c r="G35" s="140">
        <v>0</v>
      </c>
      <c r="H35" s="140">
        <v>657500</v>
      </c>
      <c r="I35" s="140">
        <v>308255</v>
      </c>
      <c r="J35" s="140">
        <v>1656611</v>
      </c>
      <c r="K35" s="140">
        <v>40</v>
      </c>
      <c r="L35" s="140">
        <v>50412</v>
      </c>
      <c r="M35" s="140">
        <f t="shared" si="4"/>
        <v>663486</v>
      </c>
      <c r="N35" s="140">
        <f t="shared" si="5"/>
        <v>80910</v>
      </c>
      <c r="O35" s="140">
        <v>0</v>
      </c>
      <c r="P35" s="140">
        <v>0</v>
      </c>
      <c r="Q35" s="140">
        <v>11800</v>
      </c>
      <c r="R35" s="140">
        <v>64152</v>
      </c>
      <c r="S35" s="140">
        <v>1144145</v>
      </c>
      <c r="T35" s="140">
        <v>4958</v>
      </c>
      <c r="U35" s="140">
        <v>582576</v>
      </c>
      <c r="V35" s="140">
        <f t="shared" si="6"/>
        <v>1679693</v>
      </c>
      <c r="W35" s="140">
        <f t="shared" si="7"/>
        <v>1046705</v>
      </c>
      <c r="X35" s="140">
        <f t="shared" si="8"/>
        <v>0</v>
      </c>
      <c r="Y35" s="140">
        <f t="shared" si="9"/>
        <v>0</v>
      </c>
      <c r="Z35" s="140">
        <f t="shared" si="10"/>
        <v>669300</v>
      </c>
      <c r="AA35" s="140">
        <f t="shared" si="11"/>
        <v>372407</v>
      </c>
      <c r="AB35" s="140">
        <f t="shared" si="12"/>
        <v>2800756</v>
      </c>
      <c r="AC35" s="140">
        <f t="shared" si="13"/>
        <v>4998</v>
      </c>
      <c r="AD35" s="140">
        <f t="shared" si="14"/>
        <v>632988</v>
      </c>
      <c r="AE35" s="140">
        <f t="shared" si="15"/>
        <v>1103581</v>
      </c>
      <c r="AF35" s="140">
        <f t="shared" si="16"/>
        <v>1099591</v>
      </c>
      <c r="AG35" s="140">
        <v>19336</v>
      </c>
      <c r="AH35" s="140">
        <v>1080255</v>
      </c>
      <c r="AI35" s="140">
        <v>0</v>
      </c>
      <c r="AJ35" s="140">
        <v>0</v>
      </c>
      <c r="AK35" s="140">
        <v>3990</v>
      </c>
      <c r="AL35" s="140">
        <v>0</v>
      </c>
      <c r="AM35" s="140">
        <f t="shared" si="17"/>
        <v>1548101</v>
      </c>
      <c r="AN35" s="140">
        <f t="shared" si="18"/>
        <v>239540</v>
      </c>
      <c r="AO35" s="140">
        <v>81662</v>
      </c>
      <c r="AP35" s="140">
        <v>53807</v>
      </c>
      <c r="AQ35" s="140">
        <v>93643</v>
      </c>
      <c r="AR35" s="140">
        <v>10428</v>
      </c>
      <c r="AS35" s="140">
        <f t="shared" si="19"/>
        <v>882801</v>
      </c>
      <c r="AT35" s="140">
        <v>25113</v>
      </c>
      <c r="AU35" s="140">
        <v>857688</v>
      </c>
      <c r="AV35" s="140">
        <v>0</v>
      </c>
      <c r="AW35" s="140">
        <v>2964</v>
      </c>
      <c r="AX35" s="140">
        <f t="shared" si="20"/>
        <v>418717</v>
      </c>
      <c r="AY35" s="140">
        <v>116219</v>
      </c>
      <c r="AZ35" s="140">
        <v>248590</v>
      </c>
      <c r="BA35" s="140">
        <v>46340</v>
      </c>
      <c r="BB35" s="140">
        <v>7568</v>
      </c>
      <c r="BC35" s="140">
        <v>0</v>
      </c>
      <c r="BD35" s="140">
        <v>4079</v>
      </c>
      <c r="BE35" s="140">
        <v>21136</v>
      </c>
      <c r="BF35" s="140">
        <f t="shared" si="21"/>
        <v>2672818</v>
      </c>
      <c r="BG35" s="140">
        <f t="shared" si="22"/>
        <v>15750</v>
      </c>
      <c r="BH35" s="140">
        <f t="shared" si="23"/>
        <v>15750</v>
      </c>
      <c r="BI35" s="140">
        <v>0</v>
      </c>
      <c r="BJ35" s="140">
        <v>15750</v>
      </c>
      <c r="BK35" s="140">
        <v>0</v>
      </c>
      <c r="BL35" s="140">
        <v>0</v>
      </c>
      <c r="BM35" s="140">
        <v>0</v>
      </c>
      <c r="BN35" s="140">
        <v>0</v>
      </c>
      <c r="BO35" s="140">
        <f t="shared" si="24"/>
        <v>1131065</v>
      </c>
      <c r="BP35" s="140">
        <f t="shared" si="25"/>
        <v>98013</v>
      </c>
      <c r="BQ35" s="140">
        <v>54368</v>
      </c>
      <c r="BR35" s="140">
        <v>0</v>
      </c>
      <c r="BS35" s="140">
        <v>43645</v>
      </c>
      <c r="BT35" s="140">
        <v>0</v>
      </c>
      <c r="BU35" s="140">
        <f t="shared" si="26"/>
        <v>115432</v>
      </c>
      <c r="BV35" s="140">
        <v>0</v>
      </c>
      <c r="BW35" s="140">
        <v>115432</v>
      </c>
      <c r="BX35" s="140">
        <v>0</v>
      </c>
      <c r="BY35" s="140">
        <v>0</v>
      </c>
      <c r="BZ35" s="140">
        <f t="shared" si="27"/>
        <v>917620</v>
      </c>
      <c r="CA35" s="140">
        <v>271165</v>
      </c>
      <c r="CB35" s="140">
        <v>643169</v>
      </c>
      <c r="CC35" s="140">
        <v>3049</v>
      </c>
      <c r="CD35" s="140">
        <v>237</v>
      </c>
      <c r="CE35" s="140">
        <v>0</v>
      </c>
      <c r="CF35" s="140">
        <v>0</v>
      </c>
      <c r="CG35" s="140">
        <v>660816</v>
      </c>
      <c r="CH35" s="140">
        <f t="shared" si="28"/>
        <v>1807631</v>
      </c>
      <c r="CI35" s="140">
        <f t="shared" si="29"/>
        <v>1119331</v>
      </c>
      <c r="CJ35" s="140">
        <f t="shared" si="30"/>
        <v>1115341</v>
      </c>
      <c r="CK35" s="140">
        <f t="shared" si="31"/>
        <v>19336</v>
      </c>
      <c r="CL35" s="140">
        <f t="shared" si="32"/>
        <v>1096005</v>
      </c>
      <c r="CM35" s="140">
        <f t="shared" si="33"/>
        <v>0</v>
      </c>
      <c r="CN35" s="140">
        <f t="shared" si="34"/>
        <v>0</v>
      </c>
      <c r="CO35" s="140">
        <f t="shared" si="35"/>
        <v>3990</v>
      </c>
      <c r="CP35" s="140">
        <f t="shared" si="36"/>
        <v>0</v>
      </c>
      <c r="CQ35" s="140">
        <f t="shared" si="37"/>
        <v>2679166</v>
      </c>
      <c r="CR35" s="140">
        <f t="shared" si="38"/>
        <v>337553</v>
      </c>
      <c r="CS35" s="140">
        <f t="shared" si="39"/>
        <v>136030</v>
      </c>
      <c r="CT35" s="140">
        <f t="shared" si="40"/>
        <v>53807</v>
      </c>
      <c r="CU35" s="140">
        <f t="shared" si="41"/>
        <v>137288</v>
      </c>
      <c r="CV35" s="140">
        <f t="shared" si="42"/>
        <v>10428</v>
      </c>
      <c r="CW35" s="140">
        <f t="shared" si="43"/>
        <v>998233</v>
      </c>
      <c r="CX35" s="140">
        <f t="shared" si="44"/>
        <v>25113</v>
      </c>
      <c r="CY35" s="140">
        <f t="shared" si="45"/>
        <v>973120</v>
      </c>
      <c r="CZ35" s="140">
        <f t="shared" si="46"/>
        <v>0</v>
      </c>
      <c r="DA35" s="140">
        <f t="shared" si="47"/>
        <v>2964</v>
      </c>
      <c r="DB35" s="140">
        <f t="shared" si="48"/>
        <v>1336337</v>
      </c>
      <c r="DC35" s="140">
        <f t="shared" si="49"/>
        <v>387384</v>
      </c>
      <c r="DD35" s="140">
        <f t="shared" si="50"/>
        <v>891759</v>
      </c>
      <c r="DE35" s="140">
        <f t="shared" si="51"/>
        <v>49389</v>
      </c>
      <c r="DF35" s="140">
        <f t="shared" si="52"/>
        <v>7805</v>
      </c>
      <c r="DG35" s="140">
        <f t="shared" si="53"/>
        <v>0</v>
      </c>
      <c r="DH35" s="140">
        <f t="shared" si="54"/>
        <v>4079</v>
      </c>
      <c r="DI35" s="140">
        <f t="shared" si="55"/>
        <v>681952</v>
      </c>
      <c r="DJ35" s="140">
        <f t="shared" si="56"/>
        <v>4480449</v>
      </c>
    </row>
    <row r="36" spans="1:114" ht="12" customHeight="1">
      <c r="A36" s="139" t="s">
        <v>678</v>
      </c>
      <c r="B36" s="141" t="s">
        <v>679</v>
      </c>
      <c r="C36" s="139" t="s">
        <v>327</v>
      </c>
      <c r="D36" s="140">
        <f t="shared" si="2"/>
        <v>109080</v>
      </c>
      <c r="E36" s="140">
        <f t="shared" si="3"/>
        <v>69176</v>
      </c>
      <c r="F36" s="140">
        <v>0</v>
      </c>
      <c r="G36" s="140">
        <v>0</v>
      </c>
      <c r="H36" s="140">
        <v>0</v>
      </c>
      <c r="I36" s="140">
        <v>61078</v>
      </c>
      <c r="J36" s="140">
        <v>1720043</v>
      </c>
      <c r="K36" s="140">
        <v>8098</v>
      </c>
      <c r="L36" s="140">
        <v>39904</v>
      </c>
      <c r="M36" s="140">
        <f t="shared" si="4"/>
        <v>334498</v>
      </c>
      <c r="N36" s="140">
        <f t="shared" si="5"/>
        <v>148065</v>
      </c>
      <c r="O36" s="140">
        <v>0</v>
      </c>
      <c r="P36" s="140">
        <v>0</v>
      </c>
      <c r="Q36" s="140">
        <v>0</v>
      </c>
      <c r="R36" s="140">
        <v>14277</v>
      </c>
      <c r="S36" s="140">
        <v>2705643</v>
      </c>
      <c r="T36" s="140">
        <v>133788</v>
      </c>
      <c r="U36" s="140">
        <v>186433</v>
      </c>
      <c r="V36" s="140">
        <f t="shared" si="6"/>
        <v>443578</v>
      </c>
      <c r="W36" s="140">
        <f t="shared" si="7"/>
        <v>217241</v>
      </c>
      <c r="X36" s="140">
        <f t="shared" si="8"/>
        <v>0</v>
      </c>
      <c r="Y36" s="140">
        <f t="shared" si="9"/>
        <v>0</v>
      </c>
      <c r="Z36" s="140">
        <f t="shared" si="10"/>
        <v>0</v>
      </c>
      <c r="AA36" s="140">
        <f t="shared" si="11"/>
        <v>75355</v>
      </c>
      <c r="AB36" s="140">
        <f t="shared" si="12"/>
        <v>4425686</v>
      </c>
      <c r="AC36" s="140">
        <f t="shared" si="13"/>
        <v>141886</v>
      </c>
      <c r="AD36" s="140">
        <f t="shared" si="14"/>
        <v>226337</v>
      </c>
      <c r="AE36" s="140">
        <f t="shared" si="15"/>
        <v>1260</v>
      </c>
      <c r="AF36" s="140">
        <f t="shared" si="16"/>
        <v>1260</v>
      </c>
      <c r="AG36" s="140">
        <v>0</v>
      </c>
      <c r="AH36" s="140">
        <v>1260</v>
      </c>
      <c r="AI36" s="140">
        <v>0</v>
      </c>
      <c r="AJ36" s="140">
        <v>0</v>
      </c>
      <c r="AK36" s="140">
        <v>0</v>
      </c>
      <c r="AL36" s="140">
        <v>0</v>
      </c>
      <c r="AM36" s="140">
        <f t="shared" si="17"/>
        <v>1699740</v>
      </c>
      <c r="AN36" s="140">
        <f t="shared" si="18"/>
        <v>316815</v>
      </c>
      <c r="AO36" s="140">
        <v>103848</v>
      </c>
      <c r="AP36" s="140">
        <v>21940</v>
      </c>
      <c r="AQ36" s="140">
        <v>177874</v>
      </c>
      <c r="AR36" s="140">
        <v>13153</v>
      </c>
      <c r="AS36" s="140">
        <f t="shared" si="19"/>
        <v>572561</v>
      </c>
      <c r="AT36" s="140">
        <v>1333</v>
      </c>
      <c r="AU36" s="140">
        <v>558082</v>
      </c>
      <c r="AV36" s="140">
        <v>13146</v>
      </c>
      <c r="AW36" s="140">
        <v>0</v>
      </c>
      <c r="AX36" s="140">
        <f t="shared" si="20"/>
        <v>808851</v>
      </c>
      <c r="AY36" s="140">
        <v>7134</v>
      </c>
      <c r="AZ36" s="140">
        <v>689874</v>
      </c>
      <c r="BA36" s="140">
        <v>75872</v>
      </c>
      <c r="BB36" s="140">
        <v>35971</v>
      </c>
      <c r="BC36" s="140">
        <v>0</v>
      </c>
      <c r="BD36" s="140">
        <v>1513</v>
      </c>
      <c r="BE36" s="140">
        <v>128123</v>
      </c>
      <c r="BF36" s="140">
        <f t="shared" si="21"/>
        <v>1829123</v>
      </c>
      <c r="BG36" s="140">
        <f t="shared" si="22"/>
        <v>31447</v>
      </c>
      <c r="BH36" s="140">
        <f t="shared" si="23"/>
        <v>30702</v>
      </c>
      <c r="BI36" s="140">
        <v>0</v>
      </c>
      <c r="BJ36" s="140">
        <v>30702</v>
      </c>
      <c r="BK36" s="140">
        <v>0</v>
      </c>
      <c r="BL36" s="140">
        <v>0</v>
      </c>
      <c r="BM36" s="140">
        <v>745</v>
      </c>
      <c r="BN36" s="140">
        <v>0</v>
      </c>
      <c r="BO36" s="140">
        <f t="shared" si="24"/>
        <v>2850703</v>
      </c>
      <c r="BP36" s="140">
        <f t="shared" si="25"/>
        <v>813759</v>
      </c>
      <c r="BQ36" s="140">
        <v>487470</v>
      </c>
      <c r="BR36" s="140">
        <v>0</v>
      </c>
      <c r="BS36" s="140">
        <v>326289</v>
      </c>
      <c r="BT36" s="140">
        <v>0</v>
      </c>
      <c r="BU36" s="140">
        <f t="shared" si="26"/>
        <v>1441862</v>
      </c>
      <c r="BV36" s="140">
        <v>0</v>
      </c>
      <c r="BW36" s="140">
        <v>935410</v>
      </c>
      <c r="BX36" s="140">
        <v>506452</v>
      </c>
      <c r="BY36" s="140">
        <v>0</v>
      </c>
      <c r="BZ36" s="140">
        <f t="shared" si="27"/>
        <v>593960</v>
      </c>
      <c r="CA36" s="140">
        <v>133824</v>
      </c>
      <c r="CB36" s="140">
        <v>239999</v>
      </c>
      <c r="CC36" s="140">
        <v>9411</v>
      </c>
      <c r="CD36" s="140">
        <v>210726</v>
      </c>
      <c r="CE36" s="140">
        <v>0</v>
      </c>
      <c r="CF36" s="140">
        <v>1122</v>
      </c>
      <c r="CG36" s="140">
        <v>157991</v>
      </c>
      <c r="CH36" s="140">
        <f t="shared" si="28"/>
        <v>3040141</v>
      </c>
      <c r="CI36" s="140">
        <f t="shared" si="29"/>
        <v>32707</v>
      </c>
      <c r="CJ36" s="140">
        <f t="shared" si="30"/>
        <v>31962</v>
      </c>
      <c r="CK36" s="140">
        <f t="shared" si="31"/>
        <v>0</v>
      </c>
      <c r="CL36" s="140">
        <f t="shared" si="32"/>
        <v>31962</v>
      </c>
      <c r="CM36" s="140">
        <f t="shared" si="33"/>
        <v>0</v>
      </c>
      <c r="CN36" s="140">
        <f t="shared" si="34"/>
        <v>0</v>
      </c>
      <c r="CO36" s="140">
        <f t="shared" si="35"/>
        <v>745</v>
      </c>
      <c r="CP36" s="140">
        <f t="shared" si="36"/>
        <v>0</v>
      </c>
      <c r="CQ36" s="140">
        <f t="shared" si="37"/>
        <v>4550443</v>
      </c>
      <c r="CR36" s="140">
        <f t="shared" si="38"/>
        <v>1130574</v>
      </c>
      <c r="CS36" s="140">
        <f t="shared" si="39"/>
        <v>591318</v>
      </c>
      <c r="CT36" s="140">
        <f t="shared" si="40"/>
        <v>21940</v>
      </c>
      <c r="CU36" s="140">
        <f t="shared" si="41"/>
        <v>504163</v>
      </c>
      <c r="CV36" s="140">
        <f t="shared" si="42"/>
        <v>13153</v>
      </c>
      <c r="CW36" s="140">
        <f t="shared" si="43"/>
        <v>2014423</v>
      </c>
      <c r="CX36" s="140">
        <f t="shared" si="44"/>
        <v>1333</v>
      </c>
      <c r="CY36" s="140">
        <f t="shared" si="45"/>
        <v>1493492</v>
      </c>
      <c r="CZ36" s="140">
        <f t="shared" si="46"/>
        <v>519598</v>
      </c>
      <c r="DA36" s="140">
        <f t="shared" si="47"/>
        <v>0</v>
      </c>
      <c r="DB36" s="140">
        <f t="shared" si="48"/>
        <v>1402811</v>
      </c>
      <c r="DC36" s="140">
        <f t="shared" si="49"/>
        <v>140958</v>
      </c>
      <c r="DD36" s="140">
        <f t="shared" si="50"/>
        <v>929873</v>
      </c>
      <c r="DE36" s="140">
        <f t="shared" si="51"/>
        <v>85283</v>
      </c>
      <c r="DF36" s="140">
        <f t="shared" si="52"/>
        <v>246697</v>
      </c>
      <c r="DG36" s="140">
        <f t="shared" si="53"/>
        <v>0</v>
      </c>
      <c r="DH36" s="140">
        <f t="shared" si="54"/>
        <v>2635</v>
      </c>
      <c r="DI36" s="140">
        <f t="shared" si="55"/>
        <v>286114</v>
      </c>
      <c r="DJ36" s="140">
        <f t="shared" si="56"/>
        <v>4869264</v>
      </c>
    </row>
    <row r="37" spans="1:114" ht="12" customHeight="1">
      <c r="A37" s="139" t="s">
        <v>690</v>
      </c>
      <c r="B37" s="141" t="s">
        <v>691</v>
      </c>
      <c r="C37" s="139" t="s">
        <v>327</v>
      </c>
      <c r="D37" s="140">
        <f t="shared" si="2"/>
        <v>375095</v>
      </c>
      <c r="E37" s="140">
        <f t="shared" si="3"/>
        <v>386693</v>
      </c>
      <c r="F37" s="140">
        <v>6698</v>
      </c>
      <c r="G37" s="140">
        <v>0</v>
      </c>
      <c r="H37" s="140">
        <v>12000</v>
      </c>
      <c r="I37" s="140">
        <v>135822</v>
      </c>
      <c r="J37" s="140">
        <v>2383252</v>
      </c>
      <c r="K37" s="140">
        <v>232173</v>
      </c>
      <c r="L37" s="140">
        <v>-11598</v>
      </c>
      <c r="M37" s="140">
        <f t="shared" si="4"/>
        <v>129677</v>
      </c>
      <c r="N37" s="140">
        <f t="shared" si="5"/>
        <v>2095</v>
      </c>
      <c r="O37" s="140">
        <v>0</v>
      </c>
      <c r="P37" s="140">
        <v>0</v>
      </c>
      <c r="Q37" s="140">
        <v>0</v>
      </c>
      <c r="R37" s="140">
        <v>0</v>
      </c>
      <c r="S37" s="140">
        <v>886290</v>
      </c>
      <c r="T37" s="140">
        <v>2095</v>
      </c>
      <c r="U37" s="140">
        <v>127582</v>
      </c>
      <c r="V37" s="140">
        <f t="shared" si="6"/>
        <v>504772</v>
      </c>
      <c r="W37" s="140">
        <f t="shared" si="7"/>
        <v>388788</v>
      </c>
      <c r="X37" s="140">
        <f t="shared" si="8"/>
        <v>6698</v>
      </c>
      <c r="Y37" s="140">
        <f t="shared" si="9"/>
        <v>0</v>
      </c>
      <c r="Z37" s="140">
        <f t="shared" si="10"/>
        <v>12000</v>
      </c>
      <c r="AA37" s="140">
        <f t="shared" si="11"/>
        <v>135822</v>
      </c>
      <c r="AB37" s="140">
        <f t="shared" si="12"/>
        <v>3269542</v>
      </c>
      <c r="AC37" s="140">
        <f t="shared" si="13"/>
        <v>234268</v>
      </c>
      <c r="AD37" s="140">
        <f t="shared" si="14"/>
        <v>115984</v>
      </c>
      <c r="AE37" s="140">
        <f t="shared" si="15"/>
        <v>491697</v>
      </c>
      <c r="AF37" s="140">
        <f t="shared" si="16"/>
        <v>491697</v>
      </c>
      <c r="AG37" s="140">
        <v>0</v>
      </c>
      <c r="AH37" s="140">
        <v>167790</v>
      </c>
      <c r="AI37" s="140">
        <v>323907</v>
      </c>
      <c r="AJ37" s="140">
        <v>0</v>
      </c>
      <c r="AK37" s="140">
        <v>0</v>
      </c>
      <c r="AL37" s="140">
        <v>0</v>
      </c>
      <c r="AM37" s="140">
        <f t="shared" si="17"/>
        <v>2234756</v>
      </c>
      <c r="AN37" s="140">
        <f t="shared" si="18"/>
        <v>289230</v>
      </c>
      <c r="AO37" s="140">
        <v>239913</v>
      </c>
      <c r="AP37" s="140">
        <v>0</v>
      </c>
      <c r="AQ37" s="140">
        <v>47207</v>
      </c>
      <c r="AR37" s="140">
        <v>2110</v>
      </c>
      <c r="AS37" s="140">
        <f t="shared" si="19"/>
        <v>930187</v>
      </c>
      <c r="AT37" s="140">
        <v>0</v>
      </c>
      <c r="AU37" s="140">
        <v>890147</v>
      </c>
      <c r="AV37" s="140">
        <v>40040</v>
      </c>
      <c r="AW37" s="140">
        <v>0</v>
      </c>
      <c r="AX37" s="140">
        <f t="shared" si="20"/>
        <v>1015339</v>
      </c>
      <c r="AY37" s="140">
        <v>26876</v>
      </c>
      <c r="AZ37" s="140">
        <v>746497</v>
      </c>
      <c r="BA37" s="140">
        <v>225766</v>
      </c>
      <c r="BB37" s="140">
        <v>16200</v>
      </c>
      <c r="BC37" s="140">
        <v>0</v>
      </c>
      <c r="BD37" s="140">
        <v>0</v>
      </c>
      <c r="BE37" s="140">
        <v>31894</v>
      </c>
      <c r="BF37" s="140">
        <f t="shared" si="21"/>
        <v>2758347</v>
      </c>
      <c r="BG37" s="140">
        <f t="shared" si="22"/>
        <v>0</v>
      </c>
      <c r="BH37" s="140">
        <f t="shared" si="23"/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0</v>
      </c>
      <c r="BO37" s="140">
        <f t="shared" si="24"/>
        <v>1002797</v>
      </c>
      <c r="BP37" s="140">
        <f t="shared" si="25"/>
        <v>220547</v>
      </c>
      <c r="BQ37" s="140">
        <v>207364</v>
      </c>
      <c r="BR37" s="140">
        <v>0</v>
      </c>
      <c r="BS37" s="140">
        <v>13183</v>
      </c>
      <c r="BT37" s="140">
        <v>0</v>
      </c>
      <c r="BU37" s="140">
        <f t="shared" si="26"/>
        <v>274199</v>
      </c>
      <c r="BV37" s="140">
        <v>0</v>
      </c>
      <c r="BW37" s="140">
        <v>274199</v>
      </c>
      <c r="BX37" s="140">
        <v>0</v>
      </c>
      <c r="BY37" s="140">
        <v>0</v>
      </c>
      <c r="BZ37" s="140">
        <f t="shared" si="27"/>
        <v>508051</v>
      </c>
      <c r="CA37" s="140">
        <v>34097</v>
      </c>
      <c r="CB37" s="140">
        <v>378849</v>
      </c>
      <c r="CC37" s="140">
        <v>0</v>
      </c>
      <c r="CD37" s="140">
        <v>95105</v>
      </c>
      <c r="CE37" s="140">
        <v>0</v>
      </c>
      <c r="CF37" s="140">
        <v>0</v>
      </c>
      <c r="CG37" s="140">
        <v>13170</v>
      </c>
      <c r="CH37" s="140">
        <f t="shared" si="28"/>
        <v>1015967</v>
      </c>
      <c r="CI37" s="140">
        <f t="shared" si="29"/>
        <v>491697</v>
      </c>
      <c r="CJ37" s="140">
        <f t="shared" si="30"/>
        <v>491697</v>
      </c>
      <c r="CK37" s="140">
        <f t="shared" si="31"/>
        <v>0</v>
      </c>
      <c r="CL37" s="140">
        <f t="shared" si="32"/>
        <v>167790</v>
      </c>
      <c r="CM37" s="140">
        <f t="shared" si="33"/>
        <v>323907</v>
      </c>
      <c r="CN37" s="140">
        <f t="shared" si="34"/>
        <v>0</v>
      </c>
      <c r="CO37" s="140">
        <f t="shared" si="35"/>
        <v>0</v>
      </c>
      <c r="CP37" s="140">
        <f t="shared" si="36"/>
        <v>0</v>
      </c>
      <c r="CQ37" s="140">
        <f t="shared" si="37"/>
        <v>3237553</v>
      </c>
      <c r="CR37" s="140">
        <f t="shared" si="38"/>
        <v>509777</v>
      </c>
      <c r="CS37" s="140">
        <f t="shared" si="39"/>
        <v>447277</v>
      </c>
      <c r="CT37" s="140">
        <f t="shared" si="40"/>
        <v>0</v>
      </c>
      <c r="CU37" s="140">
        <f t="shared" si="41"/>
        <v>60390</v>
      </c>
      <c r="CV37" s="140">
        <f t="shared" si="42"/>
        <v>2110</v>
      </c>
      <c r="CW37" s="140">
        <f t="shared" si="43"/>
        <v>1204386</v>
      </c>
      <c r="CX37" s="140">
        <f t="shared" si="44"/>
        <v>0</v>
      </c>
      <c r="CY37" s="140">
        <f t="shared" si="45"/>
        <v>1164346</v>
      </c>
      <c r="CZ37" s="140">
        <f t="shared" si="46"/>
        <v>40040</v>
      </c>
      <c r="DA37" s="140">
        <f t="shared" si="47"/>
        <v>0</v>
      </c>
      <c r="DB37" s="140">
        <f t="shared" si="48"/>
        <v>1523390</v>
      </c>
      <c r="DC37" s="140">
        <f t="shared" si="49"/>
        <v>60973</v>
      </c>
      <c r="DD37" s="140">
        <f t="shared" si="50"/>
        <v>1125346</v>
      </c>
      <c r="DE37" s="140">
        <f t="shared" si="51"/>
        <v>225766</v>
      </c>
      <c r="DF37" s="140">
        <f t="shared" si="52"/>
        <v>111305</v>
      </c>
      <c r="DG37" s="140">
        <f t="shared" si="53"/>
        <v>0</v>
      </c>
      <c r="DH37" s="140">
        <f t="shared" si="54"/>
        <v>0</v>
      </c>
      <c r="DI37" s="140">
        <f t="shared" si="55"/>
        <v>45064</v>
      </c>
      <c r="DJ37" s="140">
        <f t="shared" si="56"/>
        <v>3774314</v>
      </c>
    </row>
    <row r="38" spans="1:114" ht="12" customHeight="1">
      <c r="A38" s="139" t="s">
        <v>704</v>
      </c>
      <c r="B38" s="141" t="s">
        <v>700</v>
      </c>
      <c r="C38" s="139" t="s">
        <v>705</v>
      </c>
      <c r="D38" s="140">
        <f t="shared" si="2"/>
        <v>331001</v>
      </c>
      <c r="E38" s="140">
        <f t="shared" si="3"/>
        <v>279068</v>
      </c>
      <c r="F38" s="140">
        <v>0</v>
      </c>
      <c r="G38" s="140">
        <v>0</v>
      </c>
      <c r="H38" s="140">
        <v>25800</v>
      </c>
      <c r="I38" s="140">
        <v>211358</v>
      </c>
      <c r="J38" s="140">
        <v>1781591</v>
      </c>
      <c r="K38" s="140">
        <v>41910</v>
      </c>
      <c r="L38" s="140">
        <v>51933</v>
      </c>
      <c r="M38" s="140">
        <f t="shared" si="4"/>
        <v>86336</v>
      </c>
      <c r="N38" s="140">
        <f t="shared" si="5"/>
        <v>69762</v>
      </c>
      <c r="O38" s="140">
        <v>0</v>
      </c>
      <c r="P38" s="140">
        <v>0</v>
      </c>
      <c r="Q38" s="140">
        <v>0</v>
      </c>
      <c r="R38" s="140">
        <v>40927</v>
      </c>
      <c r="S38" s="140">
        <v>360338</v>
      </c>
      <c r="T38" s="140">
        <v>28835</v>
      </c>
      <c r="U38" s="140">
        <v>16574</v>
      </c>
      <c r="V38" s="140">
        <f t="shared" si="6"/>
        <v>417337</v>
      </c>
      <c r="W38" s="140">
        <f t="shared" si="7"/>
        <v>348830</v>
      </c>
      <c r="X38" s="140">
        <f t="shared" si="8"/>
        <v>0</v>
      </c>
      <c r="Y38" s="140">
        <f t="shared" si="9"/>
        <v>0</v>
      </c>
      <c r="Z38" s="140">
        <f t="shared" si="10"/>
        <v>25800</v>
      </c>
      <c r="AA38" s="140">
        <f t="shared" si="11"/>
        <v>252285</v>
      </c>
      <c r="AB38" s="140">
        <f t="shared" si="12"/>
        <v>2141929</v>
      </c>
      <c r="AC38" s="140">
        <f t="shared" si="13"/>
        <v>70745</v>
      </c>
      <c r="AD38" s="140">
        <f t="shared" si="14"/>
        <v>68507</v>
      </c>
      <c r="AE38" s="140">
        <f t="shared" si="15"/>
        <v>309491</v>
      </c>
      <c r="AF38" s="140">
        <f t="shared" si="16"/>
        <v>309491</v>
      </c>
      <c r="AG38" s="140">
        <v>0</v>
      </c>
      <c r="AH38" s="140">
        <v>308777</v>
      </c>
      <c r="AI38" s="140">
        <v>714</v>
      </c>
      <c r="AJ38" s="140">
        <v>0</v>
      </c>
      <c r="AK38" s="140">
        <v>0</v>
      </c>
      <c r="AL38" s="140">
        <v>0</v>
      </c>
      <c r="AM38" s="140">
        <f t="shared" si="17"/>
        <v>1726949</v>
      </c>
      <c r="AN38" s="140">
        <f t="shared" si="18"/>
        <v>314362</v>
      </c>
      <c r="AO38" s="140">
        <v>195899</v>
      </c>
      <c r="AP38" s="140">
        <v>19978</v>
      </c>
      <c r="AQ38" s="140">
        <v>98485</v>
      </c>
      <c r="AR38" s="140">
        <v>0</v>
      </c>
      <c r="AS38" s="140">
        <f t="shared" si="19"/>
        <v>284555</v>
      </c>
      <c r="AT38" s="140">
        <v>3699</v>
      </c>
      <c r="AU38" s="140">
        <v>269867</v>
      </c>
      <c r="AV38" s="140">
        <v>10989</v>
      </c>
      <c r="AW38" s="140">
        <v>6151</v>
      </c>
      <c r="AX38" s="140">
        <f t="shared" si="20"/>
        <v>1114275</v>
      </c>
      <c r="AY38" s="140">
        <v>167493</v>
      </c>
      <c r="AZ38" s="140">
        <v>926127</v>
      </c>
      <c r="BA38" s="140">
        <v>17380</v>
      </c>
      <c r="BB38" s="140">
        <v>3275</v>
      </c>
      <c r="BC38" s="140">
        <v>0</v>
      </c>
      <c r="BD38" s="140">
        <v>7606</v>
      </c>
      <c r="BE38" s="140">
        <v>76152</v>
      </c>
      <c r="BF38" s="140">
        <f t="shared" si="21"/>
        <v>2112592</v>
      </c>
      <c r="BG38" s="140">
        <f t="shared" si="22"/>
        <v>28678</v>
      </c>
      <c r="BH38" s="140">
        <f t="shared" si="23"/>
        <v>28678</v>
      </c>
      <c r="BI38" s="140">
        <v>0</v>
      </c>
      <c r="BJ38" s="140">
        <v>28678</v>
      </c>
      <c r="BK38" s="140">
        <v>0</v>
      </c>
      <c r="BL38" s="140">
        <v>0</v>
      </c>
      <c r="BM38" s="140">
        <v>0</v>
      </c>
      <c r="BN38" s="140">
        <v>0</v>
      </c>
      <c r="BO38" s="140">
        <f t="shared" si="24"/>
        <v>398816</v>
      </c>
      <c r="BP38" s="140">
        <f t="shared" si="25"/>
        <v>128110</v>
      </c>
      <c r="BQ38" s="140">
        <v>121375</v>
      </c>
      <c r="BR38" s="140">
        <v>0</v>
      </c>
      <c r="BS38" s="140">
        <v>6735</v>
      </c>
      <c r="BT38" s="140">
        <v>0</v>
      </c>
      <c r="BU38" s="140">
        <f t="shared" si="26"/>
        <v>219208</v>
      </c>
      <c r="BV38" s="140">
        <v>9807</v>
      </c>
      <c r="BW38" s="140">
        <v>209401</v>
      </c>
      <c r="BX38" s="140">
        <v>0</v>
      </c>
      <c r="BY38" s="140">
        <v>0</v>
      </c>
      <c r="BZ38" s="140">
        <f t="shared" si="27"/>
        <v>50566</v>
      </c>
      <c r="CA38" s="140">
        <v>3185</v>
      </c>
      <c r="CB38" s="140">
        <v>43572</v>
      </c>
      <c r="CC38" s="140">
        <v>3809</v>
      </c>
      <c r="CD38" s="140">
        <v>0</v>
      </c>
      <c r="CE38" s="140">
        <v>0</v>
      </c>
      <c r="CF38" s="140">
        <v>932</v>
      </c>
      <c r="CG38" s="140">
        <v>19180</v>
      </c>
      <c r="CH38" s="140">
        <f t="shared" si="28"/>
        <v>446674</v>
      </c>
      <c r="CI38" s="140">
        <f t="shared" si="29"/>
        <v>338169</v>
      </c>
      <c r="CJ38" s="140">
        <f t="shared" si="30"/>
        <v>338169</v>
      </c>
      <c r="CK38" s="140">
        <f t="shared" si="31"/>
        <v>0</v>
      </c>
      <c r="CL38" s="140">
        <f t="shared" si="32"/>
        <v>337455</v>
      </c>
      <c r="CM38" s="140">
        <f t="shared" si="33"/>
        <v>714</v>
      </c>
      <c r="CN38" s="140">
        <f t="shared" si="34"/>
        <v>0</v>
      </c>
      <c r="CO38" s="140">
        <f t="shared" si="35"/>
        <v>0</v>
      </c>
      <c r="CP38" s="140">
        <f t="shared" si="36"/>
        <v>0</v>
      </c>
      <c r="CQ38" s="140">
        <f t="shared" si="37"/>
        <v>2125765</v>
      </c>
      <c r="CR38" s="140">
        <f t="shared" si="38"/>
        <v>442472</v>
      </c>
      <c r="CS38" s="140">
        <f t="shared" si="39"/>
        <v>317274</v>
      </c>
      <c r="CT38" s="140">
        <f t="shared" si="40"/>
        <v>19978</v>
      </c>
      <c r="CU38" s="140">
        <f t="shared" si="41"/>
        <v>105220</v>
      </c>
      <c r="CV38" s="140">
        <f t="shared" si="42"/>
        <v>0</v>
      </c>
      <c r="CW38" s="140">
        <f t="shared" si="43"/>
        <v>503763</v>
      </c>
      <c r="CX38" s="140">
        <f t="shared" si="44"/>
        <v>13506</v>
      </c>
      <c r="CY38" s="140">
        <f t="shared" si="45"/>
        <v>479268</v>
      </c>
      <c r="CZ38" s="140">
        <f t="shared" si="46"/>
        <v>10989</v>
      </c>
      <c r="DA38" s="140">
        <f t="shared" si="47"/>
        <v>6151</v>
      </c>
      <c r="DB38" s="140">
        <f t="shared" si="48"/>
        <v>1164841</v>
      </c>
      <c r="DC38" s="140">
        <f t="shared" si="49"/>
        <v>170678</v>
      </c>
      <c r="DD38" s="140">
        <f t="shared" si="50"/>
        <v>969699</v>
      </c>
      <c r="DE38" s="140">
        <f t="shared" si="51"/>
        <v>21189</v>
      </c>
      <c r="DF38" s="140">
        <f t="shared" si="52"/>
        <v>3275</v>
      </c>
      <c r="DG38" s="140">
        <f t="shared" si="53"/>
        <v>0</v>
      </c>
      <c r="DH38" s="140">
        <f t="shared" si="54"/>
        <v>8538</v>
      </c>
      <c r="DI38" s="140">
        <f t="shared" si="55"/>
        <v>95332</v>
      </c>
      <c r="DJ38" s="140">
        <f t="shared" si="56"/>
        <v>2559266</v>
      </c>
    </row>
    <row r="39" spans="1:114" ht="12" customHeight="1">
      <c r="A39" s="139" t="s">
        <v>711</v>
      </c>
      <c r="B39" s="141" t="s">
        <v>713</v>
      </c>
      <c r="C39" s="139" t="s">
        <v>715</v>
      </c>
      <c r="D39" s="140">
        <f t="shared" si="2"/>
        <v>789037</v>
      </c>
      <c r="E39" s="140">
        <f t="shared" si="3"/>
        <v>663906</v>
      </c>
      <c r="F39" s="140">
        <v>0</v>
      </c>
      <c r="G39" s="140">
        <v>0</v>
      </c>
      <c r="H39" s="140">
        <v>0</v>
      </c>
      <c r="I39" s="140">
        <v>496884</v>
      </c>
      <c r="J39" s="140">
        <v>3263493</v>
      </c>
      <c r="K39" s="140">
        <v>167022</v>
      </c>
      <c r="L39" s="140">
        <v>125131</v>
      </c>
      <c r="M39" s="140">
        <f t="shared" si="4"/>
        <v>254323</v>
      </c>
      <c r="N39" s="140">
        <f t="shared" si="5"/>
        <v>159404</v>
      </c>
      <c r="O39" s="140">
        <v>0</v>
      </c>
      <c r="P39" s="140">
        <v>0</v>
      </c>
      <c r="Q39" s="140">
        <v>0</v>
      </c>
      <c r="R39" s="140">
        <v>124374</v>
      </c>
      <c r="S39" s="140">
        <v>2013256</v>
      </c>
      <c r="T39" s="140">
        <v>35030</v>
      </c>
      <c r="U39" s="140">
        <v>94919</v>
      </c>
      <c r="V39" s="140">
        <f t="shared" si="6"/>
        <v>1043360</v>
      </c>
      <c r="W39" s="140">
        <f t="shared" si="7"/>
        <v>823310</v>
      </c>
      <c r="X39" s="140">
        <f t="shared" si="8"/>
        <v>0</v>
      </c>
      <c r="Y39" s="140">
        <f t="shared" si="9"/>
        <v>0</v>
      </c>
      <c r="Z39" s="140">
        <f t="shared" si="10"/>
        <v>0</v>
      </c>
      <c r="AA39" s="140">
        <f t="shared" si="11"/>
        <v>621258</v>
      </c>
      <c r="AB39" s="140">
        <f t="shared" si="12"/>
        <v>5276749</v>
      </c>
      <c r="AC39" s="140">
        <f t="shared" si="13"/>
        <v>202052</v>
      </c>
      <c r="AD39" s="140">
        <f t="shared" si="14"/>
        <v>220050</v>
      </c>
      <c r="AE39" s="140">
        <f t="shared" si="15"/>
        <v>64398</v>
      </c>
      <c r="AF39" s="140">
        <f t="shared" si="16"/>
        <v>57401</v>
      </c>
      <c r="AG39" s="140">
        <v>0</v>
      </c>
      <c r="AH39" s="140">
        <v>57401</v>
      </c>
      <c r="AI39" s="140">
        <v>0</v>
      </c>
      <c r="AJ39" s="140">
        <v>0</v>
      </c>
      <c r="AK39" s="140">
        <v>6997</v>
      </c>
      <c r="AL39" s="140">
        <v>0</v>
      </c>
      <c r="AM39" s="140">
        <f t="shared" si="17"/>
        <v>3693894</v>
      </c>
      <c r="AN39" s="140">
        <f t="shared" si="18"/>
        <v>710153</v>
      </c>
      <c r="AO39" s="140">
        <v>344058</v>
      </c>
      <c r="AP39" s="140">
        <v>55138</v>
      </c>
      <c r="AQ39" s="140">
        <v>287822</v>
      </c>
      <c r="AR39" s="140">
        <v>23135</v>
      </c>
      <c r="AS39" s="140">
        <f t="shared" si="19"/>
        <v>1666999</v>
      </c>
      <c r="AT39" s="140">
        <v>63564</v>
      </c>
      <c r="AU39" s="140">
        <v>1585917</v>
      </c>
      <c r="AV39" s="140">
        <v>17518</v>
      </c>
      <c r="AW39" s="140">
        <v>6037</v>
      </c>
      <c r="AX39" s="140">
        <f t="shared" si="20"/>
        <v>1310705</v>
      </c>
      <c r="AY39" s="140">
        <v>63536</v>
      </c>
      <c r="AZ39" s="140">
        <v>1053992</v>
      </c>
      <c r="BA39" s="140">
        <v>48578</v>
      </c>
      <c r="BB39" s="140">
        <v>144599</v>
      </c>
      <c r="BC39" s="140">
        <v>0</v>
      </c>
      <c r="BD39" s="140">
        <v>0</v>
      </c>
      <c r="BE39" s="140">
        <v>294238</v>
      </c>
      <c r="BF39" s="140">
        <f t="shared" si="21"/>
        <v>4052530</v>
      </c>
      <c r="BG39" s="140">
        <f t="shared" si="22"/>
        <v>76508</v>
      </c>
      <c r="BH39" s="140">
        <f t="shared" si="23"/>
        <v>76508</v>
      </c>
      <c r="BI39" s="140">
        <v>0</v>
      </c>
      <c r="BJ39" s="140">
        <v>76508</v>
      </c>
      <c r="BK39" s="140">
        <v>0</v>
      </c>
      <c r="BL39" s="140">
        <v>0</v>
      </c>
      <c r="BM39" s="140">
        <v>0</v>
      </c>
      <c r="BN39" s="140">
        <v>0</v>
      </c>
      <c r="BO39" s="140">
        <f t="shared" si="24"/>
        <v>2027830</v>
      </c>
      <c r="BP39" s="140">
        <f t="shared" si="25"/>
        <v>460961</v>
      </c>
      <c r="BQ39" s="140">
        <v>370469</v>
      </c>
      <c r="BR39" s="140">
        <v>0</v>
      </c>
      <c r="BS39" s="140">
        <v>90492</v>
      </c>
      <c r="BT39" s="140">
        <v>0</v>
      </c>
      <c r="BU39" s="140">
        <f t="shared" si="26"/>
        <v>745215</v>
      </c>
      <c r="BV39" s="140">
        <v>0</v>
      </c>
      <c r="BW39" s="140">
        <v>745215</v>
      </c>
      <c r="BX39" s="140">
        <v>0</v>
      </c>
      <c r="BY39" s="140">
        <v>0</v>
      </c>
      <c r="BZ39" s="140">
        <f t="shared" si="27"/>
        <v>821654</v>
      </c>
      <c r="CA39" s="140">
        <v>152573</v>
      </c>
      <c r="CB39" s="140">
        <v>552348</v>
      </c>
      <c r="CC39" s="140">
        <v>37176</v>
      </c>
      <c r="CD39" s="140">
        <v>79557</v>
      </c>
      <c r="CE39" s="140">
        <v>0</v>
      </c>
      <c r="CF39" s="140">
        <v>0</v>
      </c>
      <c r="CG39" s="140">
        <v>163241</v>
      </c>
      <c r="CH39" s="140">
        <f t="shared" si="28"/>
        <v>2267579</v>
      </c>
      <c r="CI39" s="140">
        <f t="shared" si="29"/>
        <v>140906</v>
      </c>
      <c r="CJ39" s="140">
        <f t="shared" si="30"/>
        <v>133909</v>
      </c>
      <c r="CK39" s="140">
        <f t="shared" si="31"/>
        <v>0</v>
      </c>
      <c r="CL39" s="140">
        <f t="shared" si="32"/>
        <v>133909</v>
      </c>
      <c r="CM39" s="140">
        <f t="shared" si="33"/>
        <v>0</v>
      </c>
      <c r="CN39" s="140">
        <f t="shared" si="34"/>
        <v>0</v>
      </c>
      <c r="CO39" s="140">
        <f t="shared" si="35"/>
        <v>6997</v>
      </c>
      <c r="CP39" s="140">
        <f t="shared" si="36"/>
        <v>0</v>
      </c>
      <c r="CQ39" s="140">
        <f t="shared" si="37"/>
        <v>5721724</v>
      </c>
      <c r="CR39" s="140">
        <f t="shared" si="38"/>
        <v>1171114</v>
      </c>
      <c r="CS39" s="140">
        <f t="shared" si="39"/>
        <v>714527</v>
      </c>
      <c r="CT39" s="140">
        <f t="shared" si="40"/>
        <v>55138</v>
      </c>
      <c r="CU39" s="140">
        <f t="shared" si="41"/>
        <v>378314</v>
      </c>
      <c r="CV39" s="140">
        <f t="shared" si="42"/>
        <v>23135</v>
      </c>
      <c r="CW39" s="140">
        <f t="shared" si="43"/>
        <v>2412214</v>
      </c>
      <c r="CX39" s="140">
        <f t="shared" si="44"/>
        <v>63564</v>
      </c>
      <c r="CY39" s="140">
        <f t="shared" si="45"/>
        <v>2331132</v>
      </c>
      <c r="CZ39" s="140">
        <f t="shared" si="46"/>
        <v>17518</v>
      </c>
      <c r="DA39" s="140">
        <f t="shared" si="47"/>
        <v>6037</v>
      </c>
      <c r="DB39" s="140">
        <f t="shared" si="48"/>
        <v>2132359</v>
      </c>
      <c r="DC39" s="140">
        <f t="shared" si="49"/>
        <v>216109</v>
      </c>
      <c r="DD39" s="140">
        <f t="shared" si="50"/>
        <v>1606340</v>
      </c>
      <c r="DE39" s="140">
        <f t="shared" si="51"/>
        <v>85754</v>
      </c>
      <c r="DF39" s="140">
        <f t="shared" si="52"/>
        <v>224156</v>
      </c>
      <c r="DG39" s="140">
        <f t="shared" si="53"/>
        <v>0</v>
      </c>
      <c r="DH39" s="140">
        <f t="shared" si="54"/>
        <v>0</v>
      </c>
      <c r="DI39" s="140">
        <f t="shared" si="55"/>
        <v>457479</v>
      </c>
      <c r="DJ39" s="140">
        <f t="shared" si="56"/>
        <v>6320109</v>
      </c>
    </row>
    <row r="40" spans="1:114" ht="12" customHeight="1">
      <c r="A40" s="139" t="s">
        <v>722</v>
      </c>
      <c r="B40" s="141" t="s">
        <v>723</v>
      </c>
      <c r="C40" s="139" t="s">
        <v>727</v>
      </c>
      <c r="D40" s="140">
        <f t="shared" si="2"/>
        <v>482433</v>
      </c>
      <c r="E40" s="140">
        <f t="shared" si="3"/>
        <v>340182</v>
      </c>
      <c r="F40" s="140">
        <v>0</v>
      </c>
      <c r="G40" s="140">
        <v>0</v>
      </c>
      <c r="H40" s="140">
        <v>0</v>
      </c>
      <c r="I40" s="140">
        <v>276163</v>
      </c>
      <c r="J40" s="140">
        <v>1837555</v>
      </c>
      <c r="K40" s="140">
        <v>64019</v>
      </c>
      <c r="L40" s="140">
        <v>142251</v>
      </c>
      <c r="M40" s="140">
        <f t="shared" si="4"/>
        <v>258702</v>
      </c>
      <c r="N40" s="140">
        <f t="shared" si="5"/>
        <v>168984</v>
      </c>
      <c r="O40" s="140">
        <v>0</v>
      </c>
      <c r="P40" s="140">
        <v>0</v>
      </c>
      <c r="Q40" s="140">
        <v>0</v>
      </c>
      <c r="R40" s="140">
        <v>167628</v>
      </c>
      <c r="S40" s="140">
        <v>780553</v>
      </c>
      <c r="T40" s="140">
        <v>1356</v>
      </c>
      <c r="U40" s="140">
        <v>89718</v>
      </c>
      <c r="V40" s="140">
        <f t="shared" si="6"/>
        <v>741135</v>
      </c>
      <c r="W40" s="140">
        <f t="shared" si="7"/>
        <v>509166</v>
      </c>
      <c r="X40" s="140">
        <f t="shared" si="8"/>
        <v>0</v>
      </c>
      <c r="Y40" s="140">
        <f t="shared" si="9"/>
        <v>0</v>
      </c>
      <c r="Z40" s="140">
        <f t="shared" si="10"/>
        <v>0</v>
      </c>
      <c r="AA40" s="140">
        <f t="shared" si="11"/>
        <v>443791</v>
      </c>
      <c r="AB40" s="140">
        <f t="shared" si="12"/>
        <v>2618108</v>
      </c>
      <c r="AC40" s="140">
        <f t="shared" si="13"/>
        <v>65375</v>
      </c>
      <c r="AD40" s="140">
        <f t="shared" si="14"/>
        <v>231969</v>
      </c>
      <c r="AE40" s="140">
        <f t="shared" si="15"/>
        <v>1362</v>
      </c>
      <c r="AF40" s="140">
        <f t="shared" si="16"/>
        <v>249</v>
      </c>
      <c r="AG40" s="140">
        <v>0</v>
      </c>
      <c r="AH40" s="140">
        <v>0</v>
      </c>
      <c r="AI40" s="140">
        <v>0</v>
      </c>
      <c r="AJ40" s="140">
        <v>249</v>
      </c>
      <c r="AK40" s="140">
        <v>1113</v>
      </c>
      <c r="AL40" s="140">
        <v>0</v>
      </c>
      <c r="AM40" s="140">
        <f t="shared" si="17"/>
        <v>2161328</v>
      </c>
      <c r="AN40" s="140">
        <f t="shared" si="18"/>
        <v>296004</v>
      </c>
      <c r="AO40" s="140">
        <v>258925</v>
      </c>
      <c r="AP40" s="140">
        <v>0</v>
      </c>
      <c r="AQ40" s="140">
        <v>37079</v>
      </c>
      <c r="AR40" s="140">
        <v>0</v>
      </c>
      <c r="AS40" s="140">
        <f t="shared" si="19"/>
        <v>821151</v>
      </c>
      <c r="AT40" s="140">
        <v>18510</v>
      </c>
      <c r="AU40" s="140">
        <v>785687</v>
      </c>
      <c r="AV40" s="140">
        <v>16954</v>
      </c>
      <c r="AW40" s="140">
        <v>6924</v>
      </c>
      <c r="AX40" s="140">
        <f t="shared" si="20"/>
        <v>1037249</v>
      </c>
      <c r="AY40" s="140">
        <v>108248</v>
      </c>
      <c r="AZ40" s="140">
        <v>782625</v>
      </c>
      <c r="BA40" s="140">
        <v>86337</v>
      </c>
      <c r="BB40" s="140">
        <v>60039</v>
      </c>
      <c r="BC40" s="140">
        <v>0</v>
      </c>
      <c r="BD40" s="140">
        <v>0</v>
      </c>
      <c r="BE40" s="140">
        <v>157298</v>
      </c>
      <c r="BF40" s="140">
        <f t="shared" si="21"/>
        <v>2319988</v>
      </c>
      <c r="BG40" s="140">
        <f t="shared" si="22"/>
        <v>0</v>
      </c>
      <c r="BH40" s="140">
        <f t="shared" si="23"/>
        <v>0</v>
      </c>
      <c r="BI40" s="140">
        <v>0</v>
      </c>
      <c r="BJ40" s="140">
        <v>0</v>
      </c>
      <c r="BK40" s="140">
        <v>0</v>
      </c>
      <c r="BL40" s="140">
        <v>0</v>
      </c>
      <c r="BM40" s="140">
        <v>0</v>
      </c>
      <c r="BN40" s="140">
        <v>0</v>
      </c>
      <c r="BO40" s="140">
        <f t="shared" si="24"/>
        <v>998351</v>
      </c>
      <c r="BP40" s="140">
        <f t="shared" si="25"/>
        <v>231393</v>
      </c>
      <c r="BQ40" s="140">
        <v>216286</v>
      </c>
      <c r="BR40" s="140">
        <v>15107</v>
      </c>
      <c r="BS40" s="140">
        <v>0</v>
      </c>
      <c r="BT40" s="140">
        <v>0</v>
      </c>
      <c r="BU40" s="140">
        <f t="shared" si="26"/>
        <v>288327</v>
      </c>
      <c r="BV40" s="140">
        <v>3149</v>
      </c>
      <c r="BW40" s="140">
        <v>285178</v>
      </c>
      <c r="BX40" s="140">
        <v>0</v>
      </c>
      <c r="BY40" s="140">
        <v>0</v>
      </c>
      <c r="BZ40" s="140">
        <f t="shared" si="27"/>
        <v>478631</v>
      </c>
      <c r="CA40" s="140">
        <v>0</v>
      </c>
      <c r="CB40" s="140">
        <v>456059</v>
      </c>
      <c r="CC40" s="140">
        <v>9529</v>
      </c>
      <c r="CD40" s="140">
        <v>13043</v>
      </c>
      <c r="CE40" s="140">
        <v>0</v>
      </c>
      <c r="CF40" s="140">
        <v>0</v>
      </c>
      <c r="CG40" s="140">
        <v>40904</v>
      </c>
      <c r="CH40" s="140">
        <f t="shared" si="28"/>
        <v>1039255</v>
      </c>
      <c r="CI40" s="140">
        <f t="shared" si="29"/>
        <v>1362</v>
      </c>
      <c r="CJ40" s="140">
        <f t="shared" si="30"/>
        <v>249</v>
      </c>
      <c r="CK40" s="140">
        <f t="shared" si="31"/>
        <v>0</v>
      </c>
      <c r="CL40" s="140">
        <f t="shared" si="32"/>
        <v>0</v>
      </c>
      <c r="CM40" s="140">
        <f t="shared" si="33"/>
        <v>0</v>
      </c>
      <c r="CN40" s="140">
        <f t="shared" si="34"/>
        <v>249</v>
      </c>
      <c r="CO40" s="140">
        <f t="shared" si="35"/>
        <v>1113</v>
      </c>
      <c r="CP40" s="140">
        <f t="shared" si="36"/>
        <v>0</v>
      </c>
      <c r="CQ40" s="140">
        <f t="shared" si="37"/>
        <v>3159679</v>
      </c>
      <c r="CR40" s="140">
        <f t="shared" si="38"/>
        <v>527397</v>
      </c>
      <c r="CS40" s="140">
        <f t="shared" si="39"/>
        <v>475211</v>
      </c>
      <c r="CT40" s="140">
        <f t="shared" si="40"/>
        <v>15107</v>
      </c>
      <c r="CU40" s="140">
        <f t="shared" si="41"/>
        <v>37079</v>
      </c>
      <c r="CV40" s="140">
        <f t="shared" si="42"/>
        <v>0</v>
      </c>
      <c r="CW40" s="140">
        <f t="shared" si="43"/>
        <v>1109478</v>
      </c>
      <c r="CX40" s="140">
        <f t="shared" si="44"/>
        <v>21659</v>
      </c>
      <c r="CY40" s="140">
        <f t="shared" si="45"/>
        <v>1070865</v>
      </c>
      <c r="CZ40" s="140">
        <f t="shared" si="46"/>
        <v>16954</v>
      </c>
      <c r="DA40" s="140">
        <f t="shared" si="47"/>
        <v>6924</v>
      </c>
      <c r="DB40" s="140">
        <f t="shared" si="48"/>
        <v>1515880</v>
      </c>
      <c r="DC40" s="140">
        <f t="shared" si="49"/>
        <v>108248</v>
      </c>
      <c r="DD40" s="140">
        <f t="shared" si="50"/>
        <v>1238684</v>
      </c>
      <c r="DE40" s="140">
        <f t="shared" si="51"/>
        <v>95866</v>
      </c>
      <c r="DF40" s="140">
        <f t="shared" si="52"/>
        <v>73082</v>
      </c>
      <c r="DG40" s="140">
        <f t="shared" si="53"/>
        <v>0</v>
      </c>
      <c r="DH40" s="140">
        <f t="shared" si="54"/>
        <v>0</v>
      </c>
      <c r="DI40" s="140">
        <f t="shared" si="55"/>
        <v>198202</v>
      </c>
      <c r="DJ40" s="140">
        <f t="shared" si="56"/>
        <v>3359243</v>
      </c>
    </row>
    <row r="41" spans="1:114" ht="12" customHeight="1">
      <c r="A41" s="139" t="s">
        <v>734</v>
      </c>
      <c r="B41" s="141" t="s">
        <v>733</v>
      </c>
      <c r="C41" s="139" t="s">
        <v>327</v>
      </c>
      <c r="D41" s="140">
        <f t="shared" si="2"/>
        <v>895647</v>
      </c>
      <c r="E41" s="140">
        <f t="shared" si="3"/>
        <v>485334</v>
      </c>
      <c r="F41" s="140">
        <v>0</v>
      </c>
      <c r="G41" s="140">
        <v>0</v>
      </c>
      <c r="H41" s="140">
        <v>0</v>
      </c>
      <c r="I41" s="140">
        <v>482517</v>
      </c>
      <c r="J41" s="140">
        <v>2012552</v>
      </c>
      <c r="K41" s="140">
        <v>2817</v>
      </c>
      <c r="L41" s="140">
        <v>410313</v>
      </c>
      <c r="M41" s="140">
        <f t="shared" si="4"/>
        <v>37216</v>
      </c>
      <c r="N41" s="140">
        <f t="shared" si="5"/>
        <v>35332</v>
      </c>
      <c r="O41" s="140">
        <v>0</v>
      </c>
      <c r="P41" s="140">
        <v>0</v>
      </c>
      <c r="Q41" s="140">
        <v>0</v>
      </c>
      <c r="R41" s="140">
        <v>34802</v>
      </c>
      <c r="S41" s="140">
        <v>1007958</v>
      </c>
      <c r="T41" s="140">
        <v>530</v>
      </c>
      <c r="U41" s="140">
        <v>1884</v>
      </c>
      <c r="V41" s="140">
        <f t="shared" si="6"/>
        <v>932863</v>
      </c>
      <c r="W41" s="140">
        <f t="shared" si="7"/>
        <v>520666</v>
      </c>
      <c r="X41" s="140">
        <f t="shared" si="8"/>
        <v>0</v>
      </c>
      <c r="Y41" s="140">
        <f t="shared" si="9"/>
        <v>0</v>
      </c>
      <c r="Z41" s="140">
        <f t="shared" si="10"/>
        <v>0</v>
      </c>
      <c r="AA41" s="140">
        <f t="shared" si="11"/>
        <v>517319</v>
      </c>
      <c r="AB41" s="140">
        <f t="shared" si="12"/>
        <v>3020510</v>
      </c>
      <c r="AC41" s="140">
        <f t="shared" si="13"/>
        <v>3347</v>
      </c>
      <c r="AD41" s="140">
        <f t="shared" si="14"/>
        <v>412197</v>
      </c>
      <c r="AE41" s="140">
        <f t="shared" si="15"/>
        <v>44943</v>
      </c>
      <c r="AF41" s="140">
        <f t="shared" si="16"/>
        <v>44943</v>
      </c>
      <c r="AG41" s="140">
        <v>0</v>
      </c>
      <c r="AH41" s="140">
        <v>0</v>
      </c>
      <c r="AI41" s="140">
        <v>44943</v>
      </c>
      <c r="AJ41" s="140">
        <v>0</v>
      </c>
      <c r="AK41" s="140">
        <v>0</v>
      </c>
      <c r="AL41" s="140">
        <v>0</v>
      </c>
      <c r="AM41" s="140">
        <f t="shared" si="17"/>
        <v>2433788</v>
      </c>
      <c r="AN41" s="140">
        <f t="shared" si="18"/>
        <v>586410</v>
      </c>
      <c r="AO41" s="140">
        <v>444063</v>
      </c>
      <c r="AP41" s="140">
        <v>0</v>
      </c>
      <c r="AQ41" s="140">
        <v>142347</v>
      </c>
      <c r="AR41" s="140">
        <v>0</v>
      </c>
      <c r="AS41" s="140">
        <f t="shared" si="19"/>
        <v>1164565</v>
      </c>
      <c r="AT41" s="140">
        <v>15432</v>
      </c>
      <c r="AU41" s="140">
        <v>1091083</v>
      </c>
      <c r="AV41" s="140">
        <v>58050</v>
      </c>
      <c r="AW41" s="140">
        <v>0</v>
      </c>
      <c r="AX41" s="140">
        <f t="shared" si="20"/>
        <v>682813</v>
      </c>
      <c r="AY41" s="140">
        <v>67738</v>
      </c>
      <c r="AZ41" s="140">
        <v>525549</v>
      </c>
      <c r="BA41" s="140">
        <v>64756</v>
      </c>
      <c r="BB41" s="140">
        <v>24770</v>
      </c>
      <c r="BC41" s="140">
        <v>0</v>
      </c>
      <c r="BD41" s="140">
        <v>0</v>
      </c>
      <c r="BE41" s="140">
        <v>429468</v>
      </c>
      <c r="BF41" s="140">
        <f t="shared" si="21"/>
        <v>2908199</v>
      </c>
      <c r="BG41" s="140">
        <f t="shared" si="22"/>
        <v>0</v>
      </c>
      <c r="BH41" s="140">
        <f t="shared" si="23"/>
        <v>0</v>
      </c>
      <c r="BI41" s="140">
        <v>0</v>
      </c>
      <c r="BJ41" s="140">
        <v>0</v>
      </c>
      <c r="BK41" s="140">
        <v>0</v>
      </c>
      <c r="BL41" s="140">
        <v>0</v>
      </c>
      <c r="BM41" s="140">
        <v>0</v>
      </c>
      <c r="BN41" s="140">
        <v>0</v>
      </c>
      <c r="BO41" s="140">
        <f t="shared" si="24"/>
        <v>858238</v>
      </c>
      <c r="BP41" s="140">
        <f t="shared" si="25"/>
        <v>179982</v>
      </c>
      <c r="BQ41" s="140">
        <v>94021</v>
      </c>
      <c r="BR41" s="140">
        <v>0</v>
      </c>
      <c r="BS41" s="140">
        <v>85961</v>
      </c>
      <c r="BT41" s="140">
        <v>0</v>
      </c>
      <c r="BU41" s="140">
        <f t="shared" si="26"/>
        <v>504283</v>
      </c>
      <c r="BV41" s="140">
        <v>35324</v>
      </c>
      <c r="BW41" s="140">
        <v>468959</v>
      </c>
      <c r="BX41" s="140">
        <v>0</v>
      </c>
      <c r="BY41" s="140">
        <v>0</v>
      </c>
      <c r="BZ41" s="140">
        <f t="shared" si="27"/>
        <v>173973</v>
      </c>
      <c r="CA41" s="140">
        <v>58222</v>
      </c>
      <c r="CB41" s="140">
        <v>75262</v>
      </c>
      <c r="CC41" s="140">
        <v>11845</v>
      </c>
      <c r="CD41" s="140">
        <v>28644</v>
      </c>
      <c r="CE41" s="140">
        <v>0</v>
      </c>
      <c r="CF41" s="140">
        <v>0</v>
      </c>
      <c r="CG41" s="140">
        <v>186936</v>
      </c>
      <c r="CH41" s="140">
        <f t="shared" si="28"/>
        <v>1045174</v>
      </c>
      <c r="CI41" s="140">
        <f t="shared" si="29"/>
        <v>44943</v>
      </c>
      <c r="CJ41" s="140">
        <f t="shared" si="30"/>
        <v>44943</v>
      </c>
      <c r="CK41" s="140">
        <f t="shared" si="31"/>
        <v>0</v>
      </c>
      <c r="CL41" s="140">
        <f t="shared" si="32"/>
        <v>0</v>
      </c>
      <c r="CM41" s="140">
        <f t="shared" si="33"/>
        <v>44943</v>
      </c>
      <c r="CN41" s="140">
        <f t="shared" si="34"/>
        <v>0</v>
      </c>
      <c r="CO41" s="140">
        <f t="shared" si="35"/>
        <v>0</v>
      </c>
      <c r="CP41" s="140">
        <f t="shared" si="36"/>
        <v>0</v>
      </c>
      <c r="CQ41" s="140">
        <f t="shared" si="37"/>
        <v>3292026</v>
      </c>
      <c r="CR41" s="140">
        <f t="shared" si="38"/>
        <v>766392</v>
      </c>
      <c r="CS41" s="140">
        <f t="shared" si="39"/>
        <v>538084</v>
      </c>
      <c r="CT41" s="140">
        <f t="shared" si="40"/>
        <v>0</v>
      </c>
      <c r="CU41" s="140">
        <f t="shared" si="41"/>
        <v>228308</v>
      </c>
      <c r="CV41" s="140">
        <f t="shared" si="42"/>
        <v>0</v>
      </c>
      <c r="CW41" s="140">
        <f t="shared" si="43"/>
        <v>1668848</v>
      </c>
      <c r="CX41" s="140">
        <f t="shared" si="44"/>
        <v>50756</v>
      </c>
      <c r="CY41" s="140">
        <f t="shared" si="45"/>
        <v>1560042</v>
      </c>
      <c r="CZ41" s="140">
        <f t="shared" si="46"/>
        <v>58050</v>
      </c>
      <c r="DA41" s="140">
        <f t="shared" si="47"/>
        <v>0</v>
      </c>
      <c r="DB41" s="140">
        <f t="shared" si="48"/>
        <v>856786</v>
      </c>
      <c r="DC41" s="140">
        <f t="shared" si="49"/>
        <v>125960</v>
      </c>
      <c r="DD41" s="140">
        <f t="shared" si="50"/>
        <v>600811</v>
      </c>
      <c r="DE41" s="140">
        <f t="shared" si="51"/>
        <v>76601</v>
      </c>
      <c r="DF41" s="140">
        <f t="shared" si="52"/>
        <v>53414</v>
      </c>
      <c r="DG41" s="140">
        <f t="shared" si="53"/>
        <v>0</v>
      </c>
      <c r="DH41" s="140">
        <f t="shared" si="54"/>
        <v>0</v>
      </c>
      <c r="DI41" s="140">
        <f t="shared" si="55"/>
        <v>616404</v>
      </c>
      <c r="DJ41" s="140">
        <f t="shared" si="56"/>
        <v>3953373</v>
      </c>
    </row>
    <row r="42" spans="1:114" ht="12" customHeight="1">
      <c r="A42" s="139" t="s">
        <v>746</v>
      </c>
      <c r="B42" s="141" t="s">
        <v>742</v>
      </c>
      <c r="C42" s="139" t="s">
        <v>747</v>
      </c>
      <c r="D42" s="140">
        <f t="shared" si="2"/>
        <v>195794</v>
      </c>
      <c r="E42" s="140">
        <f t="shared" si="3"/>
        <v>163213</v>
      </c>
      <c r="F42" s="140">
        <v>0</v>
      </c>
      <c r="G42" s="140">
        <v>0</v>
      </c>
      <c r="H42" s="140">
        <v>0</v>
      </c>
      <c r="I42" s="140">
        <v>118858</v>
      </c>
      <c r="J42" s="140">
        <v>2380247</v>
      </c>
      <c r="K42" s="140">
        <v>44355</v>
      </c>
      <c r="L42" s="140">
        <v>32581</v>
      </c>
      <c r="M42" s="140">
        <f t="shared" si="4"/>
        <v>309938</v>
      </c>
      <c r="N42" s="140">
        <f t="shared" si="5"/>
        <v>255105</v>
      </c>
      <c r="O42" s="140">
        <v>0</v>
      </c>
      <c r="P42" s="140">
        <v>0</v>
      </c>
      <c r="Q42" s="140">
        <v>4400</v>
      </c>
      <c r="R42" s="140">
        <v>250164</v>
      </c>
      <c r="S42" s="140">
        <v>745636</v>
      </c>
      <c r="T42" s="140">
        <v>541</v>
      </c>
      <c r="U42" s="140">
        <v>54833</v>
      </c>
      <c r="V42" s="140">
        <f t="shared" si="6"/>
        <v>505732</v>
      </c>
      <c r="W42" s="140">
        <f t="shared" si="7"/>
        <v>418318</v>
      </c>
      <c r="X42" s="140">
        <f t="shared" si="8"/>
        <v>0</v>
      </c>
      <c r="Y42" s="140">
        <f t="shared" si="9"/>
        <v>0</v>
      </c>
      <c r="Z42" s="140">
        <f t="shared" si="10"/>
        <v>4400</v>
      </c>
      <c r="AA42" s="140">
        <f t="shared" si="11"/>
        <v>369022</v>
      </c>
      <c r="AB42" s="140">
        <f t="shared" si="12"/>
        <v>3125883</v>
      </c>
      <c r="AC42" s="140">
        <f t="shared" si="13"/>
        <v>44896</v>
      </c>
      <c r="AD42" s="140">
        <f t="shared" si="14"/>
        <v>87414</v>
      </c>
      <c r="AE42" s="140">
        <f t="shared" si="15"/>
        <v>59770</v>
      </c>
      <c r="AF42" s="140">
        <f t="shared" si="16"/>
        <v>59770</v>
      </c>
      <c r="AG42" s="140">
        <v>0</v>
      </c>
      <c r="AH42" s="140">
        <v>59770</v>
      </c>
      <c r="AI42" s="140">
        <v>0</v>
      </c>
      <c r="AJ42" s="140">
        <v>0</v>
      </c>
      <c r="AK42" s="140">
        <v>0</v>
      </c>
      <c r="AL42" s="140">
        <v>0</v>
      </c>
      <c r="AM42" s="140">
        <f t="shared" si="17"/>
        <v>2516271</v>
      </c>
      <c r="AN42" s="140">
        <f t="shared" si="18"/>
        <v>601795</v>
      </c>
      <c r="AO42" s="140">
        <v>216035</v>
      </c>
      <c r="AP42" s="140">
        <v>138135</v>
      </c>
      <c r="AQ42" s="140">
        <v>226559</v>
      </c>
      <c r="AR42" s="140">
        <v>21066</v>
      </c>
      <c r="AS42" s="140">
        <f t="shared" si="19"/>
        <v>1185656</v>
      </c>
      <c r="AT42" s="140">
        <v>17554</v>
      </c>
      <c r="AU42" s="140">
        <v>1134322</v>
      </c>
      <c r="AV42" s="140">
        <v>33780</v>
      </c>
      <c r="AW42" s="140">
        <v>0</v>
      </c>
      <c r="AX42" s="140">
        <f t="shared" si="20"/>
        <v>728820</v>
      </c>
      <c r="AY42" s="140">
        <v>39000</v>
      </c>
      <c r="AZ42" s="140">
        <v>605367</v>
      </c>
      <c r="BA42" s="140">
        <v>29724</v>
      </c>
      <c r="BB42" s="140">
        <v>54729</v>
      </c>
      <c r="BC42" s="140">
        <v>0</v>
      </c>
      <c r="BD42" s="140">
        <v>0</v>
      </c>
      <c r="BE42" s="140">
        <v>0</v>
      </c>
      <c r="BF42" s="140">
        <f t="shared" si="21"/>
        <v>2576041</v>
      </c>
      <c r="BG42" s="140">
        <f t="shared" si="22"/>
        <v>0</v>
      </c>
      <c r="BH42" s="140">
        <f t="shared" si="23"/>
        <v>0</v>
      </c>
      <c r="BI42" s="140">
        <v>0</v>
      </c>
      <c r="BJ42" s="140">
        <v>0</v>
      </c>
      <c r="BK42" s="140">
        <v>0</v>
      </c>
      <c r="BL42" s="140">
        <v>0</v>
      </c>
      <c r="BM42" s="140">
        <v>0</v>
      </c>
      <c r="BN42" s="140">
        <v>0</v>
      </c>
      <c r="BO42" s="140">
        <f t="shared" si="24"/>
        <v>955942</v>
      </c>
      <c r="BP42" s="140">
        <f t="shared" si="25"/>
        <v>421615</v>
      </c>
      <c r="BQ42" s="140">
        <v>152325</v>
      </c>
      <c r="BR42" s="140">
        <v>49747</v>
      </c>
      <c r="BS42" s="140">
        <v>219543</v>
      </c>
      <c r="BT42" s="140">
        <v>0</v>
      </c>
      <c r="BU42" s="140">
        <f t="shared" si="26"/>
        <v>385608</v>
      </c>
      <c r="BV42" s="140">
        <v>11690</v>
      </c>
      <c r="BW42" s="140">
        <v>373918</v>
      </c>
      <c r="BX42" s="140">
        <v>0</v>
      </c>
      <c r="BY42" s="140">
        <v>6080</v>
      </c>
      <c r="BZ42" s="140">
        <f t="shared" si="27"/>
        <v>142639</v>
      </c>
      <c r="CA42" s="140">
        <v>0</v>
      </c>
      <c r="CB42" s="140">
        <v>130460</v>
      </c>
      <c r="CC42" s="140">
        <v>4294</v>
      </c>
      <c r="CD42" s="140">
        <v>7885</v>
      </c>
      <c r="CE42" s="140">
        <v>0</v>
      </c>
      <c r="CF42" s="140">
        <v>0</v>
      </c>
      <c r="CG42" s="140">
        <v>99632</v>
      </c>
      <c r="CH42" s="140">
        <f t="shared" si="28"/>
        <v>1055574</v>
      </c>
      <c r="CI42" s="140">
        <f t="shared" si="29"/>
        <v>59770</v>
      </c>
      <c r="CJ42" s="140">
        <f t="shared" si="30"/>
        <v>59770</v>
      </c>
      <c r="CK42" s="140">
        <f t="shared" si="31"/>
        <v>0</v>
      </c>
      <c r="CL42" s="140">
        <f t="shared" si="32"/>
        <v>59770</v>
      </c>
      <c r="CM42" s="140">
        <f t="shared" si="33"/>
        <v>0</v>
      </c>
      <c r="CN42" s="140">
        <f t="shared" si="34"/>
        <v>0</v>
      </c>
      <c r="CO42" s="140">
        <f t="shared" si="35"/>
        <v>0</v>
      </c>
      <c r="CP42" s="140">
        <f t="shared" si="36"/>
        <v>0</v>
      </c>
      <c r="CQ42" s="140">
        <f t="shared" si="37"/>
        <v>3472213</v>
      </c>
      <c r="CR42" s="140">
        <f t="shared" si="38"/>
        <v>1023410</v>
      </c>
      <c r="CS42" s="140">
        <f t="shared" si="39"/>
        <v>368360</v>
      </c>
      <c r="CT42" s="140">
        <f t="shared" si="40"/>
        <v>187882</v>
      </c>
      <c r="CU42" s="140">
        <f t="shared" si="41"/>
        <v>446102</v>
      </c>
      <c r="CV42" s="140">
        <f t="shared" si="42"/>
        <v>21066</v>
      </c>
      <c r="CW42" s="140">
        <f t="shared" si="43"/>
        <v>1571264</v>
      </c>
      <c r="CX42" s="140">
        <f t="shared" si="44"/>
        <v>29244</v>
      </c>
      <c r="CY42" s="140">
        <f t="shared" si="45"/>
        <v>1508240</v>
      </c>
      <c r="CZ42" s="140">
        <f t="shared" si="46"/>
        <v>33780</v>
      </c>
      <c r="DA42" s="140">
        <f t="shared" si="47"/>
        <v>6080</v>
      </c>
      <c r="DB42" s="140">
        <f t="shared" si="48"/>
        <v>871459</v>
      </c>
      <c r="DC42" s="140">
        <f t="shared" si="49"/>
        <v>39000</v>
      </c>
      <c r="DD42" s="140">
        <f t="shared" si="50"/>
        <v>735827</v>
      </c>
      <c r="DE42" s="140">
        <f t="shared" si="51"/>
        <v>34018</v>
      </c>
      <c r="DF42" s="140">
        <f t="shared" si="52"/>
        <v>62614</v>
      </c>
      <c r="DG42" s="140">
        <f t="shared" si="53"/>
        <v>0</v>
      </c>
      <c r="DH42" s="140">
        <f t="shared" si="54"/>
        <v>0</v>
      </c>
      <c r="DI42" s="140">
        <f t="shared" si="55"/>
        <v>99632</v>
      </c>
      <c r="DJ42" s="140">
        <f t="shared" si="56"/>
        <v>3631615</v>
      </c>
    </row>
    <row r="43" spans="1:114" ht="12" customHeight="1">
      <c r="A43" s="139" t="s">
        <v>751</v>
      </c>
      <c r="B43" s="141" t="s">
        <v>752</v>
      </c>
      <c r="C43" s="139" t="s">
        <v>755</v>
      </c>
      <c r="D43" s="140">
        <f t="shared" si="2"/>
        <v>1182057</v>
      </c>
      <c r="E43" s="140">
        <f t="shared" si="3"/>
        <v>717930</v>
      </c>
      <c r="F43" s="140">
        <v>0</v>
      </c>
      <c r="G43" s="140">
        <v>0</v>
      </c>
      <c r="H43" s="140">
        <v>0</v>
      </c>
      <c r="I43" s="140">
        <v>701362</v>
      </c>
      <c r="J43" s="140">
        <v>2120790</v>
      </c>
      <c r="K43" s="140">
        <v>16568</v>
      </c>
      <c r="L43" s="140">
        <v>464127</v>
      </c>
      <c r="M43" s="140">
        <f t="shared" si="4"/>
        <v>466041</v>
      </c>
      <c r="N43" s="140">
        <f t="shared" si="5"/>
        <v>210991</v>
      </c>
      <c r="O43" s="140">
        <v>854</v>
      </c>
      <c r="P43" s="140">
        <v>0</v>
      </c>
      <c r="Q43" s="140">
        <v>0</v>
      </c>
      <c r="R43" s="140">
        <v>209994</v>
      </c>
      <c r="S43" s="140">
        <v>751924</v>
      </c>
      <c r="T43" s="140">
        <v>143</v>
      </c>
      <c r="U43" s="140">
        <v>255050</v>
      </c>
      <c r="V43" s="140">
        <f t="shared" si="6"/>
        <v>1648098</v>
      </c>
      <c r="W43" s="140">
        <f t="shared" si="7"/>
        <v>928921</v>
      </c>
      <c r="X43" s="140">
        <f t="shared" si="8"/>
        <v>854</v>
      </c>
      <c r="Y43" s="140">
        <f t="shared" si="9"/>
        <v>0</v>
      </c>
      <c r="Z43" s="140">
        <f t="shared" si="10"/>
        <v>0</v>
      </c>
      <c r="AA43" s="140">
        <f t="shared" si="11"/>
        <v>911356</v>
      </c>
      <c r="AB43" s="140">
        <f t="shared" si="12"/>
        <v>2872714</v>
      </c>
      <c r="AC43" s="140">
        <f t="shared" si="13"/>
        <v>16711</v>
      </c>
      <c r="AD43" s="140">
        <f t="shared" si="14"/>
        <v>719177</v>
      </c>
      <c r="AE43" s="140">
        <f t="shared" si="15"/>
        <v>102875</v>
      </c>
      <c r="AF43" s="140">
        <f t="shared" si="16"/>
        <v>0</v>
      </c>
      <c r="AG43" s="140">
        <v>0</v>
      </c>
      <c r="AH43" s="140">
        <v>0</v>
      </c>
      <c r="AI43" s="140">
        <v>0</v>
      </c>
      <c r="AJ43" s="140">
        <v>0</v>
      </c>
      <c r="AK43" s="140">
        <v>102875</v>
      </c>
      <c r="AL43" s="140">
        <v>0</v>
      </c>
      <c r="AM43" s="140">
        <f t="shared" si="17"/>
        <v>3071002</v>
      </c>
      <c r="AN43" s="140">
        <f t="shared" si="18"/>
        <v>402294</v>
      </c>
      <c r="AO43" s="140">
        <v>190121</v>
      </c>
      <c r="AP43" s="140">
        <v>4973</v>
      </c>
      <c r="AQ43" s="140">
        <v>195610</v>
      </c>
      <c r="AR43" s="140">
        <v>11590</v>
      </c>
      <c r="AS43" s="140">
        <f t="shared" si="19"/>
        <v>1599980</v>
      </c>
      <c r="AT43" s="140">
        <v>2275</v>
      </c>
      <c r="AU43" s="140">
        <v>1561513</v>
      </c>
      <c r="AV43" s="140">
        <v>36192</v>
      </c>
      <c r="AW43" s="140">
        <v>0</v>
      </c>
      <c r="AX43" s="140">
        <f t="shared" si="20"/>
        <v>1068728</v>
      </c>
      <c r="AY43" s="140">
        <v>0</v>
      </c>
      <c r="AZ43" s="140">
        <v>998042</v>
      </c>
      <c r="BA43" s="140">
        <v>21810</v>
      </c>
      <c r="BB43" s="140">
        <v>48876</v>
      </c>
      <c r="BC43" s="140">
        <v>0</v>
      </c>
      <c r="BD43" s="140">
        <v>0</v>
      </c>
      <c r="BE43" s="140">
        <v>128970</v>
      </c>
      <c r="BF43" s="140">
        <f t="shared" si="21"/>
        <v>3302847</v>
      </c>
      <c r="BG43" s="140">
        <f t="shared" si="22"/>
        <v>54370</v>
      </c>
      <c r="BH43" s="140">
        <f t="shared" si="23"/>
        <v>49120</v>
      </c>
      <c r="BI43" s="140">
        <v>0</v>
      </c>
      <c r="BJ43" s="140">
        <v>49120</v>
      </c>
      <c r="BK43" s="140">
        <v>0</v>
      </c>
      <c r="BL43" s="140">
        <v>0</v>
      </c>
      <c r="BM43" s="140">
        <v>5250</v>
      </c>
      <c r="BN43" s="140">
        <v>0</v>
      </c>
      <c r="BO43" s="140">
        <f t="shared" si="24"/>
        <v>969269</v>
      </c>
      <c r="BP43" s="140">
        <f t="shared" si="25"/>
        <v>176240</v>
      </c>
      <c r="BQ43" s="140">
        <v>94718</v>
      </c>
      <c r="BR43" s="140">
        <v>0</v>
      </c>
      <c r="BS43" s="140">
        <v>81522</v>
      </c>
      <c r="BT43" s="140">
        <v>0</v>
      </c>
      <c r="BU43" s="140">
        <f t="shared" si="26"/>
        <v>672304</v>
      </c>
      <c r="BV43" s="140">
        <v>82655</v>
      </c>
      <c r="BW43" s="140">
        <v>589649</v>
      </c>
      <c r="BX43" s="140">
        <v>0</v>
      </c>
      <c r="BY43" s="140">
        <v>0</v>
      </c>
      <c r="BZ43" s="140">
        <f t="shared" si="27"/>
        <v>120725</v>
      </c>
      <c r="CA43" s="140">
        <v>0</v>
      </c>
      <c r="CB43" s="140">
        <v>115985</v>
      </c>
      <c r="CC43" s="140">
        <v>0</v>
      </c>
      <c r="CD43" s="140">
        <v>4740</v>
      </c>
      <c r="CE43" s="140">
        <v>0</v>
      </c>
      <c r="CF43" s="140">
        <v>0</v>
      </c>
      <c r="CG43" s="140">
        <v>194326</v>
      </c>
      <c r="CH43" s="140">
        <f t="shared" si="28"/>
        <v>1217965</v>
      </c>
      <c r="CI43" s="140">
        <f t="shared" si="29"/>
        <v>157245</v>
      </c>
      <c r="CJ43" s="140">
        <f t="shared" si="30"/>
        <v>49120</v>
      </c>
      <c r="CK43" s="140">
        <f t="shared" si="31"/>
        <v>0</v>
      </c>
      <c r="CL43" s="140">
        <f t="shared" si="32"/>
        <v>49120</v>
      </c>
      <c r="CM43" s="140">
        <f t="shared" si="33"/>
        <v>0</v>
      </c>
      <c r="CN43" s="140">
        <f t="shared" si="34"/>
        <v>0</v>
      </c>
      <c r="CO43" s="140">
        <f t="shared" si="35"/>
        <v>108125</v>
      </c>
      <c r="CP43" s="140">
        <f t="shared" si="36"/>
        <v>0</v>
      </c>
      <c r="CQ43" s="140">
        <f t="shared" si="37"/>
        <v>4040271</v>
      </c>
      <c r="CR43" s="140">
        <f t="shared" si="38"/>
        <v>578534</v>
      </c>
      <c r="CS43" s="140">
        <f t="shared" si="39"/>
        <v>284839</v>
      </c>
      <c r="CT43" s="140">
        <f t="shared" si="40"/>
        <v>4973</v>
      </c>
      <c r="CU43" s="140">
        <f t="shared" si="41"/>
        <v>277132</v>
      </c>
      <c r="CV43" s="140">
        <f t="shared" si="42"/>
        <v>11590</v>
      </c>
      <c r="CW43" s="140">
        <f t="shared" si="43"/>
        <v>2272284</v>
      </c>
      <c r="CX43" s="140">
        <f t="shared" si="44"/>
        <v>84930</v>
      </c>
      <c r="CY43" s="140">
        <f t="shared" si="45"/>
        <v>2151162</v>
      </c>
      <c r="CZ43" s="140">
        <f t="shared" si="46"/>
        <v>36192</v>
      </c>
      <c r="DA43" s="140">
        <f t="shared" si="47"/>
        <v>0</v>
      </c>
      <c r="DB43" s="140">
        <f t="shared" si="48"/>
        <v>1189453</v>
      </c>
      <c r="DC43" s="140">
        <f t="shared" si="49"/>
        <v>0</v>
      </c>
      <c r="DD43" s="140">
        <f t="shared" si="50"/>
        <v>1114027</v>
      </c>
      <c r="DE43" s="140">
        <f t="shared" si="51"/>
        <v>21810</v>
      </c>
      <c r="DF43" s="140">
        <f t="shared" si="52"/>
        <v>53616</v>
      </c>
      <c r="DG43" s="140">
        <f t="shared" si="53"/>
        <v>0</v>
      </c>
      <c r="DH43" s="140">
        <f t="shared" si="54"/>
        <v>0</v>
      </c>
      <c r="DI43" s="140">
        <f t="shared" si="55"/>
        <v>323296</v>
      </c>
      <c r="DJ43" s="140">
        <f t="shared" si="56"/>
        <v>4520812</v>
      </c>
    </row>
    <row r="44" spans="1:114" ht="12" customHeight="1">
      <c r="A44" s="139" t="s">
        <v>767</v>
      </c>
      <c r="B44" s="141" t="s">
        <v>768</v>
      </c>
      <c r="C44" s="139" t="s">
        <v>327</v>
      </c>
      <c r="D44" s="140">
        <f t="shared" si="2"/>
        <v>136825</v>
      </c>
      <c r="E44" s="140">
        <f t="shared" si="3"/>
        <v>88909</v>
      </c>
      <c r="F44" s="140">
        <v>0</v>
      </c>
      <c r="G44" s="140">
        <v>0</v>
      </c>
      <c r="H44" s="140">
        <v>0</v>
      </c>
      <c r="I44" s="140">
        <v>81192</v>
      </c>
      <c r="J44" s="140">
        <v>538416</v>
      </c>
      <c r="K44" s="140">
        <v>7717</v>
      </c>
      <c r="L44" s="140">
        <v>47916</v>
      </c>
      <c r="M44" s="140">
        <f t="shared" si="4"/>
        <v>91251</v>
      </c>
      <c r="N44" s="140">
        <f t="shared" si="5"/>
        <v>54902</v>
      </c>
      <c r="O44" s="140">
        <v>0</v>
      </c>
      <c r="P44" s="140">
        <v>0</v>
      </c>
      <c r="Q44" s="140">
        <v>0</v>
      </c>
      <c r="R44" s="140">
        <v>46086</v>
      </c>
      <c r="S44" s="140">
        <v>1192294</v>
      </c>
      <c r="T44" s="140">
        <v>8816</v>
      </c>
      <c r="U44" s="140">
        <v>36349</v>
      </c>
      <c r="V44" s="140">
        <f t="shared" si="6"/>
        <v>228076</v>
      </c>
      <c r="W44" s="140">
        <f t="shared" si="7"/>
        <v>143811</v>
      </c>
      <c r="X44" s="140">
        <f t="shared" si="8"/>
        <v>0</v>
      </c>
      <c r="Y44" s="140">
        <f t="shared" si="9"/>
        <v>0</v>
      </c>
      <c r="Z44" s="140">
        <f t="shared" si="10"/>
        <v>0</v>
      </c>
      <c r="AA44" s="140">
        <f t="shared" si="11"/>
        <v>127278</v>
      </c>
      <c r="AB44" s="140">
        <f t="shared" si="12"/>
        <v>1730710</v>
      </c>
      <c r="AC44" s="140">
        <f t="shared" si="13"/>
        <v>16533</v>
      </c>
      <c r="AD44" s="140">
        <f t="shared" si="14"/>
        <v>84265</v>
      </c>
      <c r="AE44" s="140">
        <f t="shared" si="15"/>
        <v>13388</v>
      </c>
      <c r="AF44" s="140">
        <f t="shared" si="16"/>
        <v>12600</v>
      </c>
      <c r="AG44" s="140">
        <v>0</v>
      </c>
      <c r="AH44" s="140">
        <v>12600</v>
      </c>
      <c r="AI44" s="140">
        <v>0</v>
      </c>
      <c r="AJ44" s="140">
        <v>0</v>
      </c>
      <c r="AK44" s="140">
        <v>788</v>
      </c>
      <c r="AL44" s="140">
        <v>0</v>
      </c>
      <c r="AM44" s="140">
        <f t="shared" si="17"/>
        <v>615153</v>
      </c>
      <c r="AN44" s="140">
        <f t="shared" si="18"/>
        <v>116432</v>
      </c>
      <c r="AO44" s="140">
        <v>95624</v>
      </c>
      <c r="AP44" s="140">
        <v>0</v>
      </c>
      <c r="AQ44" s="140">
        <v>20808</v>
      </c>
      <c r="AR44" s="140">
        <v>0</v>
      </c>
      <c r="AS44" s="140">
        <f t="shared" si="19"/>
        <v>269509</v>
      </c>
      <c r="AT44" s="140">
        <v>0</v>
      </c>
      <c r="AU44" s="140">
        <v>269135</v>
      </c>
      <c r="AV44" s="140">
        <v>374</v>
      </c>
      <c r="AW44" s="140">
        <v>0</v>
      </c>
      <c r="AX44" s="140">
        <f t="shared" si="20"/>
        <v>229212</v>
      </c>
      <c r="AY44" s="140">
        <v>59430</v>
      </c>
      <c r="AZ44" s="140">
        <v>152186</v>
      </c>
      <c r="BA44" s="140">
        <v>12565</v>
      </c>
      <c r="BB44" s="140">
        <v>5031</v>
      </c>
      <c r="BC44" s="140">
        <v>0</v>
      </c>
      <c r="BD44" s="140">
        <v>0</v>
      </c>
      <c r="BE44" s="140">
        <v>46700</v>
      </c>
      <c r="BF44" s="140">
        <f t="shared" si="21"/>
        <v>675241</v>
      </c>
      <c r="BG44" s="140">
        <f t="shared" si="22"/>
        <v>77446</v>
      </c>
      <c r="BH44" s="140">
        <f t="shared" si="23"/>
        <v>77446</v>
      </c>
      <c r="BI44" s="140">
        <v>0</v>
      </c>
      <c r="BJ44" s="140">
        <v>77446</v>
      </c>
      <c r="BK44" s="140">
        <v>0</v>
      </c>
      <c r="BL44" s="140">
        <v>0</v>
      </c>
      <c r="BM44" s="140">
        <v>0</v>
      </c>
      <c r="BN44" s="140">
        <v>0</v>
      </c>
      <c r="BO44" s="140">
        <f t="shared" si="24"/>
        <v>1133311</v>
      </c>
      <c r="BP44" s="140">
        <f t="shared" si="25"/>
        <v>304758</v>
      </c>
      <c r="BQ44" s="140">
        <v>217136</v>
      </c>
      <c r="BR44" s="140">
        <v>0</v>
      </c>
      <c r="BS44" s="140">
        <v>87622</v>
      </c>
      <c r="BT44" s="140">
        <v>0</v>
      </c>
      <c r="BU44" s="140">
        <f t="shared" si="26"/>
        <v>679978</v>
      </c>
      <c r="BV44" s="140">
        <v>0</v>
      </c>
      <c r="BW44" s="140">
        <v>679978</v>
      </c>
      <c r="BX44" s="140">
        <v>0</v>
      </c>
      <c r="BY44" s="140">
        <v>0</v>
      </c>
      <c r="BZ44" s="140">
        <f t="shared" si="27"/>
        <v>148575</v>
      </c>
      <c r="CA44" s="140">
        <v>60</v>
      </c>
      <c r="CB44" s="140">
        <v>129153</v>
      </c>
      <c r="CC44" s="140">
        <v>5681</v>
      </c>
      <c r="CD44" s="140">
        <v>13681</v>
      </c>
      <c r="CE44" s="140">
        <v>0</v>
      </c>
      <c r="CF44" s="140">
        <v>0</v>
      </c>
      <c r="CG44" s="140">
        <v>72788</v>
      </c>
      <c r="CH44" s="140">
        <f t="shared" si="28"/>
        <v>1283545</v>
      </c>
      <c r="CI44" s="140">
        <f t="shared" si="29"/>
        <v>90834</v>
      </c>
      <c r="CJ44" s="140">
        <f t="shared" si="30"/>
        <v>90046</v>
      </c>
      <c r="CK44" s="140">
        <f t="shared" si="31"/>
        <v>0</v>
      </c>
      <c r="CL44" s="140">
        <f t="shared" si="32"/>
        <v>90046</v>
      </c>
      <c r="CM44" s="140">
        <f t="shared" si="33"/>
        <v>0</v>
      </c>
      <c r="CN44" s="140">
        <f t="shared" si="34"/>
        <v>0</v>
      </c>
      <c r="CO44" s="140">
        <f t="shared" si="35"/>
        <v>788</v>
      </c>
      <c r="CP44" s="140">
        <f t="shared" si="36"/>
        <v>0</v>
      </c>
      <c r="CQ44" s="140">
        <f t="shared" si="37"/>
        <v>1748464</v>
      </c>
      <c r="CR44" s="140">
        <f t="shared" si="38"/>
        <v>421190</v>
      </c>
      <c r="CS44" s="140">
        <f t="shared" si="39"/>
        <v>312760</v>
      </c>
      <c r="CT44" s="140">
        <f t="shared" si="40"/>
        <v>0</v>
      </c>
      <c r="CU44" s="140">
        <f t="shared" si="41"/>
        <v>108430</v>
      </c>
      <c r="CV44" s="140">
        <f t="shared" si="42"/>
        <v>0</v>
      </c>
      <c r="CW44" s="140">
        <f t="shared" si="43"/>
        <v>949487</v>
      </c>
      <c r="CX44" s="140">
        <f t="shared" si="44"/>
        <v>0</v>
      </c>
      <c r="CY44" s="140">
        <f t="shared" si="45"/>
        <v>949113</v>
      </c>
      <c r="CZ44" s="140">
        <f t="shared" si="46"/>
        <v>374</v>
      </c>
      <c r="DA44" s="140">
        <f t="shared" si="47"/>
        <v>0</v>
      </c>
      <c r="DB44" s="140">
        <f t="shared" si="48"/>
        <v>377787</v>
      </c>
      <c r="DC44" s="140">
        <f t="shared" si="49"/>
        <v>59490</v>
      </c>
      <c r="DD44" s="140">
        <f t="shared" si="50"/>
        <v>281339</v>
      </c>
      <c r="DE44" s="140">
        <f t="shared" si="51"/>
        <v>18246</v>
      </c>
      <c r="DF44" s="140">
        <f t="shared" si="52"/>
        <v>18712</v>
      </c>
      <c r="DG44" s="140">
        <f t="shared" si="53"/>
        <v>0</v>
      </c>
      <c r="DH44" s="140">
        <f t="shared" si="54"/>
        <v>0</v>
      </c>
      <c r="DI44" s="140">
        <f t="shared" si="55"/>
        <v>119488</v>
      </c>
      <c r="DJ44" s="140">
        <f t="shared" si="56"/>
        <v>1958786</v>
      </c>
    </row>
    <row r="45" spans="1:114" ht="12" customHeight="1">
      <c r="A45" s="139" t="s">
        <v>772</v>
      </c>
      <c r="B45" s="141" t="s">
        <v>773</v>
      </c>
      <c r="C45" s="139" t="s">
        <v>776</v>
      </c>
      <c r="D45" s="140">
        <f t="shared" si="2"/>
        <v>2086072</v>
      </c>
      <c r="E45" s="140">
        <f t="shared" si="3"/>
        <v>1624363</v>
      </c>
      <c r="F45" s="140">
        <v>0</v>
      </c>
      <c r="G45" s="140">
        <v>0</v>
      </c>
      <c r="H45" s="140">
        <v>1170000</v>
      </c>
      <c r="I45" s="140">
        <v>273898</v>
      </c>
      <c r="J45" s="140">
        <v>2330209</v>
      </c>
      <c r="K45" s="140">
        <v>180465</v>
      </c>
      <c r="L45" s="140">
        <v>461709</v>
      </c>
      <c r="M45" s="140">
        <f t="shared" si="4"/>
        <v>349686</v>
      </c>
      <c r="N45" s="140">
        <f t="shared" si="5"/>
        <v>306189</v>
      </c>
      <c r="O45" s="140">
        <v>0</v>
      </c>
      <c r="P45" s="140">
        <v>0</v>
      </c>
      <c r="Q45" s="140">
        <v>0</v>
      </c>
      <c r="R45" s="140">
        <v>305544</v>
      </c>
      <c r="S45" s="140">
        <v>725114</v>
      </c>
      <c r="T45" s="140">
        <v>645</v>
      </c>
      <c r="U45" s="140">
        <v>43497</v>
      </c>
      <c r="V45" s="140">
        <f t="shared" si="6"/>
        <v>2435758</v>
      </c>
      <c r="W45" s="140">
        <f t="shared" si="7"/>
        <v>1930552</v>
      </c>
      <c r="X45" s="140">
        <f t="shared" si="8"/>
        <v>0</v>
      </c>
      <c r="Y45" s="140">
        <f t="shared" si="9"/>
        <v>0</v>
      </c>
      <c r="Z45" s="140">
        <f t="shared" si="10"/>
        <v>1170000</v>
      </c>
      <c r="AA45" s="140">
        <f t="shared" si="11"/>
        <v>579442</v>
      </c>
      <c r="AB45" s="140">
        <f t="shared" si="12"/>
        <v>3055323</v>
      </c>
      <c r="AC45" s="140">
        <f t="shared" si="13"/>
        <v>181110</v>
      </c>
      <c r="AD45" s="140">
        <f t="shared" si="14"/>
        <v>505206</v>
      </c>
      <c r="AE45" s="140">
        <f t="shared" si="15"/>
        <v>1297289</v>
      </c>
      <c r="AF45" s="140">
        <f t="shared" si="16"/>
        <v>1297289</v>
      </c>
      <c r="AG45" s="140">
        <v>0</v>
      </c>
      <c r="AH45" s="140">
        <v>1296768</v>
      </c>
      <c r="AI45" s="140">
        <v>521</v>
      </c>
      <c r="AJ45" s="140">
        <v>0</v>
      </c>
      <c r="AK45" s="140">
        <v>0</v>
      </c>
      <c r="AL45" s="140">
        <v>0</v>
      </c>
      <c r="AM45" s="140">
        <f t="shared" si="17"/>
        <v>2709485</v>
      </c>
      <c r="AN45" s="140">
        <f t="shared" si="18"/>
        <v>625765</v>
      </c>
      <c r="AO45" s="140">
        <v>291389</v>
      </c>
      <c r="AP45" s="140">
        <v>0</v>
      </c>
      <c r="AQ45" s="140">
        <v>326171</v>
      </c>
      <c r="AR45" s="140">
        <v>8205</v>
      </c>
      <c r="AS45" s="140">
        <f t="shared" si="19"/>
        <v>999480</v>
      </c>
      <c r="AT45" s="140">
        <v>0</v>
      </c>
      <c r="AU45" s="140">
        <v>968430</v>
      </c>
      <c r="AV45" s="140">
        <v>31050</v>
      </c>
      <c r="AW45" s="140">
        <v>0</v>
      </c>
      <c r="AX45" s="140">
        <f t="shared" si="20"/>
        <v>1084240</v>
      </c>
      <c r="AY45" s="140">
        <v>28771</v>
      </c>
      <c r="AZ45" s="140">
        <v>960303</v>
      </c>
      <c r="BA45" s="140">
        <v>88726</v>
      </c>
      <c r="BB45" s="140">
        <v>6440</v>
      </c>
      <c r="BC45" s="140">
        <v>0</v>
      </c>
      <c r="BD45" s="140">
        <v>0</v>
      </c>
      <c r="BE45" s="140">
        <v>409507</v>
      </c>
      <c r="BF45" s="140">
        <f t="shared" si="21"/>
        <v>4416281</v>
      </c>
      <c r="BG45" s="140">
        <f t="shared" si="22"/>
        <v>48612</v>
      </c>
      <c r="BH45" s="140">
        <f t="shared" si="23"/>
        <v>48612</v>
      </c>
      <c r="BI45" s="140">
        <v>0</v>
      </c>
      <c r="BJ45" s="140">
        <v>48612</v>
      </c>
      <c r="BK45" s="140">
        <v>0</v>
      </c>
      <c r="BL45" s="140">
        <v>0</v>
      </c>
      <c r="BM45" s="140">
        <v>0</v>
      </c>
      <c r="BN45" s="140">
        <v>0</v>
      </c>
      <c r="BO45" s="140">
        <f t="shared" si="24"/>
        <v>1009598</v>
      </c>
      <c r="BP45" s="140">
        <f t="shared" si="25"/>
        <v>401122</v>
      </c>
      <c r="BQ45" s="140">
        <v>211793</v>
      </c>
      <c r="BR45" s="140">
        <v>0</v>
      </c>
      <c r="BS45" s="140">
        <v>189329</v>
      </c>
      <c r="BT45" s="140">
        <v>0</v>
      </c>
      <c r="BU45" s="140">
        <f t="shared" si="26"/>
        <v>406016</v>
      </c>
      <c r="BV45" s="140">
        <v>2320</v>
      </c>
      <c r="BW45" s="140">
        <v>403696</v>
      </c>
      <c r="BX45" s="140">
        <v>0</v>
      </c>
      <c r="BY45" s="140">
        <v>0</v>
      </c>
      <c r="BZ45" s="140">
        <f t="shared" si="27"/>
        <v>202317</v>
      </c>
      <c r="CA45" s="140">
        <v>69221</v>
      </c>
      <c r="CB45" s="140">
        <v>129470</v>
      </c>
      <c r="CC45" s="140">
        <v>0</v>
      </c>
      <c r="CD45" s="140">
        <v>3626</v>
      </c>
      <c r="CE45" s="140">
        <v>0</v>
      </c>
      <c r="CF45" s="140">
        <v>143</v>
      </c>
      <c r="CG45" s="140">
        <v>16590</v>
      </c>
      <c r="CH45" s="140">
        <f t="shared" si="28"/>
        <v>1074800</v>
      </c>
      <c r="CI45" s="140">
        <f t="shared" si="29"/>
        <v>1345901</v>
      </c>
      <c r="CJ45" s="140">
        <f t="shared" si="30"/>
        <v>1345901</v>
      </c>
      <c r="CK45" s="140">
        <f t="shared" si="31"/>
        <v>0</v>
      </c>
      <c r="CL45" s="140">
        <f t="shared" si="32"/>
        <v>1345380</v>
      </c>
      <c r="CM45" s="140">
        <f t="shared" si="33"/>
        <v>521</v>
      </c>
      <c r="CN45" s="140">
        <f t="shared" si="34"/>
        <v>0</v>
      </c>
      <c r="CO45" s="140">
        <f t="shared" si="35"/>
        <v>0</v>
      </c>
      <c r="CP45" s="140">
        <f t="shared" si="36"/>
        <v>0</v>
      </c>
      <c r="CQ45" s="140">
        <f t="shared" si="37"/>
        <v>3719083</v>
      </c>
      <c r="CR45" s="140">
        <f t="shared" si="38"/>
        <v>1026887</v>
      </c>
      <c r="CS45" s="140">
        <f t="shared" si="39"/>
        <v>503182</v>
      </c>
      <c r="CT45" s="140">
        <f t="shared" si="40"/>
        <v>0</v>
      </c>
      <c r="CU45" s="140">
        <f t="shared" si="41"/>
        <v>515500</v>
      </c>
      <c r="CV45" s="140">
        <f t="shared" si="42"/>
        <v>8205</v>
      </c>
      <c r="CW45" s="140">
        <f t="shared" si="43"/>
        <v>1405496</v>
      </c>
      <c r="CX45" s="140">
        <f t="shared" si="44"/>
        <v>2320</v>
      </c>
      <c r="CY45" s="140">
        <f t="shared" si="45"/>
        <v>1372126</v>
      </c>
      <c r="CZ45" s="140">
        <f t="shared" si="46"/>
        <v>31050</v>
      </c>
      <c r="DA45" s="140">
        <f t="shared" si="47"/>
        <v>0</v>
      </c>
      <c r="DB45" s="140">
        <f t="shared" si="48"/>
        <v>1286557</v>
      </c>
      <c r="DC45" s="140">
        <f t="shared" si="49"/>
        <v>97992</v>
      </c>
      <c r="DD45" s="140">
        <f t="shared" si="50"/>
        <v>1089773</v>
      </c>
      <c r="DE45" s="140">
        <f t="shared" si="51"/>
        <v>88726</v>
      </c>
      <c r="DF45" s="140">
        <f t="shared" si="52"/>
        <v>10066</v>
      </c>
      <c r="DG45" s="140">
        <f t="shared" si="53"/>
        <v>0</v>
      </c>
      <c r="DH45" s="140">
        <f t="shared" si="54"/>
        <v>143</v>
      </c>
      <c r="DI45" s="140">
        <f t="shared" si="55"/>
        <v>426097</v>
      </c>
      <c r="DJ45" s="140">
        <f t="shared" si="56"/>
        <v>5491081</v>
      </c>
    </row>
    <row r="46" spans="1:114" ht="12" customHeight="1">
      <c r="A46" s="139" t="s">
        <v>783</v>
      </c>
      <c r="B46" s="141" t="s">
        <v>789</v>
      </c>
      <c r="C46" s="139" t="s">
        <v>788</v>
      </c>
      <c r="D46" s="140">
        <f t="shared" si="2"/>
        <v>5154400</v>
      </c>
      <c r="E46" s="140">
        <f t="shared" si="3"/>
        <v>3089460</v>
      </c>
      <c r="F46" s="140">
        <v>290315</v>
      </c>
      <c r="G46" s="140">
        <v>0</v>
      </c>
      <c r="H46" s="140">
        <v>636200</v>
      </c>
      <c r="I46" s="140">
        <v>1247426</v>
      </c>
      <c r="J46" s="140">
        <v>14645798</v>
      </c>
      <c r="K46" s="140">
        <v>915519</v>
      </c>
      <c r="L46" s="140">
        <v>2064940</v>
      </c>
      <c r="M46" s="140">
        <f t="shared" si="4"/>
        <v>832986</v>
      </c>
      <c r="N46" s="140">
        <f t="shared" si="5"/>
        <v>664241</v>
      </c>
      <c r="O46" s="140">
        <v>0</v>
      </c>
      <c r="P46" s="140">
        <v>0</v>
      </c>
      <c r="Q46" s="140">
        <v>216400</v>
      </c>
      <c r="R46" s="140">
        <v>432821</v>
      </c>
      <c r="S46" s="140">
        <v>2821245</v>
      </c>
      <c r="T46" s="140">
        <v>15020</v>
      </c>
      <c r="U46" s="140">
        <v>168745</v>
      </c>
      <c r="V46" s="140">
        <f t="shared" si="6"/>
        <v>5987386</v>
      </c>
      <c r="W46" s="140">
        <f t="shared" si="7"/>
        <v>3753701</v>
      </c>
      <c r="X46" s="140">
        <f t="shared" si="8"/>
        <v>290315</v>
      </c>
      <c r="Y46" s="140">
        <f t="shared" si="9"/>
        <v>0</v>
      </c>
      <c r="Z46" s="140">
        <f t="shared" si="10"/>
        <v>852600</v>
      </c>
      <c r="AA46" s="140">
        <f t="shared" si="11"/>
        <v>1680247</v>
      </c>
      <c r="AB46" s="140">
        <f t="shared" si="12"/>
        <v>17467043</v>
      </c>
      <c r="AC46" s="140">
        <f t="shared" si="13"/>
        <v>930539</v>
      </c>
      <c r="AD46" s="140">
        <f t="shared" si="14"/>
        <v>2233685</v>
      </c>
      <c r="AE46" s="140">
        <f t="shared" si="15"/>
        <v>1894904</v>
      </c>
      <c r="AF46" s="140">
        <f t="shared" si="16"/>
        <v>1701527</v>
      </c>
      <c r="AG46" s="140">
        <v>0</v>
      </c>
      <c r="AH46" s="140">
        <v>1326621</v>
      </c>
      <c r="AI46" s="140">
        <v>161714</v>
      </c>
      <c r="AJ46" s="140">
        <v>213192</v>
      </c>
      <c r="AK46" s="140">
        <v>193377</v>
      </c>
      <c r="AL46" s="140">
        <v>0</v>
      </c>
      <c r="AM46" s="140">
        <f t="shared" si="17"/>
        <v>16027311</v>
      </c>
      <c r="AN46" s="140">
        <f t="shared" si="18"/>
        <v>2645402</v>
      </c>
      <c r="AO46" s="140">
        <v>978488</v>
      </c>
      <c r="AP46" s="140">
        <v>0</v>
      </c>
      <c r="AQ46" s="140">
        <v>1644735</v>
      </c>
      <c r="AR46" s="140">
        <v>22179</v>
      </c>
      <c r="AS46" s="140">
        <f t="shared" si="19"/>
        <v>4475498</v>
      </c>
      <c r="AT46" s="140">
        <v>0</v>
      </c>
      <c r="AU46" s="140">
        <v>4234297</v>
      </c>
      <c r="AV46" s="140">
        <v>241201</v>
      </c>
      <c r="AW46" s="140">
        <v>0</v>
      </c>
      <c r="AX46" s="140">
        <f t="shared" si="20"/>
        <v>8901529</v>
      </c>
      <c r="AY46" s="140">
        <v>714334</v>
      </c>
      <c r="AZ46" s="140">
        <v>7056809</v>
      </c>
      <c r="BA46" s="140">
        <v>1033463</v>
      </c>
      <c r="BB46" s="140">
        <v>96923</v>
      </c>
      <c r="BC46" s="140">
        <v>0</v>
      </c>
      <c r="BD46" s="140">
        <v>4882</v>
      </c>
      <c r="BE46" s="140">
        <v>1877983</v>
      </c>
      <c r="BF46" s="140">
        <f t="shared" si="21"/>
        <v>19800198</v>
      </c>
      <c r="BG46" s="140">
        <f t="shared" si="22"/>
        <v>252223</v>
      </c>
      <c r="BH46" s="140">
        <f t="shared" si="23"/>
        <v>252223</v>
      </c>
      <c r="BI46" s="140">
        <v>0</v>
      </c>
      <c r="BJ46" s="140">
        <v>252223</v>
      </c>
      <c r="BK46" s="140">
        <v>0</v>
      </c>
      <c r="BL46" s="140">
        <v>0</v>
      </c>
      <c r="BM46" s="140">
        <v>0</v>
      </c>
      <c r="BN46" s="140">
        <v>0</v>
      </c>
      <c r="BO46" s="140">
        <f t="shared" si="24"/>
        <v>3301687</v>
      </c>
      <c r="BP46" s="140">
        <f t="shared" si="25"/>
        <v>1211246</v>
      </c>
      <c r="BQ46" s="140">
        <v>458805</v>
      </c>
      <c r="BR46" s="140">
        <v>0</v>
      </c>
      <c r="BS46" s="140">
        <v>752441</v>
      </c>
      <c r="BT46" s="140">
        <v>0</v>
      </c>
      <c r="BU46" s="140">
        <f t="shared" si="26"/>
        <v>1203258</v>
      </c>
      <c r="BV46" s="140">
        <v>0</v>
      </c>
      <c r="BW46" s="140">
        <v>1199537</v>
      </c>
      <c r="BX46" s="140">
        <v>3721</v>
      </c>
      <c r="BY46" s="140">
        <v>0</v>
      </c>
      <c r="BZ46" s="140">
        <f t="shared" si="27"/>
        <v>887183</v>
      </c>
      <c r="CA46" s="140">
        <v>409880</v>
      </c>
      <c r="CB46" s="140">
        <v>426035</v>
      </c>
      <c r="CC46" s="140">
        <v>48022</v>
      </c>
      <c r="CD46" s="140">
        <v>3246</v>
      </c>
      <c r="CE46" s="140">
        <v>0</v>
      </c>
      <c r="CF46" s="140">
        <v>0</v>
      </c>
      <c r="CG46" s="140">
        <v>100321</v>
      </c>
      <c r="CH46" s="140">
        <f t="shared" si="28"/>
        <v>3654231</v>
      </c>
      <c r="CI46" s="140">
        <f t="shared" si="29"/>
        <v>2147127</v>
      </c>
      <c r="CJ46" s="140">
        <f t="shared" si="30"/>
        <v>1953750</v>
      </c>
      <c r="CK46" s="140">
        <f t="shared" si="31"/>
        <v>0</v>
      </c>
      <c r="CL46" s="140">
        <f t="shared" si="32"/>
        <v>1578844</v>
      </c>
      <c r="CM46" s="140">
        <f t="shared" si="33"/>
        <v>161714</v>
      </c>
      <c r="CN46" s="140">
        <f t="shared" si="34"/>
        <v>213192</v>
      </c>
      <c r="CO46" s="140">
        <f t="shared" si="35"/>
        <v>193377</v>
      </c>
      <c r="CP46" s="140">
        <f t="shared" si="36"/>
        <v>0</v>
      </c>
      <c r="CQ46" s="140">
        <f t="shared" si="37"/>
        <v>19328998</v>
      </c>
      <c r="CR46" s="140">
        <f t="shared" si="38"/>
        <v>3856648</v>
      </c>
      <c r="CS46" s="140">
        <f t="shared" si="39"/>
        <v>1437293</v>
      </c>
      <c r="CT46" s="140">
        <f t="shared" si="40"/>
        <v>0</v>
      </c>
      <c r="CU46" s="140">
        <f t="shared" si="41"/>
        <v>2397176</v>
      </c>
      <c r="CV46" s="140">
        <f t="shared" si="42"/>
        <v>22179</v>
      </c>
      <c r="CW46" s="140">
        <f t="shared" si="43"/>
        <v>5678756</v>
      </c>
      <c r="CX46" s="140">
        <f t="shared" si="44"/>
        <v>0</v>
      </c>
      <c r="CY46" s="140">
        <f t="shared" si="45"/>
        <v>5433834</v>
      </c>
      <c r="CZ46" s="140">
        <f t="shared" si="46"/>
        <v>244922</v>
      </c>
      <c r="DA46" s="140">
        <f t="shared" si="47"/>
        <v>0</v>
      </c>
      <c r="DB46" s="140">
        <f t="shared" si="48"/>
        <v>9788712</v>
      </c>
      <c r="DC46" s="140">
        <f t="shared" si="49"/>
        <v>1124214</v>
      </c>
      <c r="DD46" s="140">
        <f t="shared" si="50"/>
        <v>7482844</v>
      </c>
      <c r="DE46" s="140">
        <f t="shared" si="51"/>
        <v>1081485</v>
      </c>
      <c r="DF46" s="140">
        <f t="shared" si="52"/>
        <v>100169</v>
      </c>
      <c r="DG46" s="140">
        <f t="shared" si="53"/>
        <v>0</v>
      </c>
      <c r="DH46" s="140">
        <f t="shared" si="54"/>
        <v>4882</v>
      </c>
      <c r="DI46" s="140">
        <f t="shared" si="55"/>
        <v>1978304</v>
      </c>
      <c r="DJ46" s="140">
        <f t="shared" si="56"/>
        <v>23454429</v>
      </c>
    </row>
    <row r="47" spans="1:114" ht="12" customHeight="1">
      <c r="A47" s="139" t="s">
        <v>793</v>
      </c>
      <c r="B47" s="141" t="s">
        <v>794</v>
      </c>
      <c r="C47" s="139" t="s">
        <v>798</v>
      </c>
      <c r="D47" s="140">
        <f t="shared" si="2"/>
        <v>556985</v>
      </c>
      <c r="E47" s="140">
        <f t="shared" si="3"/>
        <v>322821</v>
      </c>
      <c r="F47" s="140">
        <v>0</v>
      </c>
      <c r="G47" s="140">
        <v>0</v>
      </c>
      <c r="H47" s="140">
        <v>0</v>
      </c>
      <c r="I47" s="140">
        <v>178933</v>
      </c>
      <c r="J47" s="140">
        <v>2415688</v>
      </c>
      <c r="K47" s="140">
        <v>143888</v>
      </c>
      <c r="L47" s="140">
        <v>234164</v>
      </c>
      <c r="M47" s="140">
        <f t="shared" si="4"/>
        <v>209139</v>
      </c>
      <c r="N47" s="140">
        <f t="shared" si="5"/>
        <v>2984</v>
      </c>
      <c r="O47" s="140">
        <v>0</v>
      </c>
      <c r="P47" s="140">
        <v>0</v>
      </c>
      <c r="Q47" s="140">
        <v>0</v>
      </c>
      <c r="R47" s="140">
        <v>0</v>
      </c>
      <c r="S47" s="140">
        <v>1377604</v>
      </c>
      <c r="T47" s="140">
        <v>2984</v>
      </c>
      <c r="U47" s="140">
        <v>206155</v>
      </c>
      <c r="V47" s="140">
        <f t="shared" si="6"/>
        <v>766124</v>
      </c>
      <c r="W47" s="140">
        <f t="shared" si="7"/>
        <v>325805</v>
      </c>
      <c r="X47" s="140">
        <f t="shared" si="8"/>
        <v>0</v>
      </c>
      <c r="Y47" s="140">
        <f t="shared" si="9"/>
        <v>0</v>
      </c>
      <c r="Z47" s="140">
        <f t="shared" si="10"/>
        <v>0</v>
      </c>
      <c r="AA47" s="140">
        <f t="shared" si="11"/>
        <v>178933</v>
      </c>
      <c r="AB47" s="140">
        <f t="shared" si="12"/>
        <v>3793292</v>
      </c>
      <c r="AC47" s="140">
        <f t="shared" si="13"/>
        <v>146872</v>
      </c>
      <c r="AD47" s="140">
        <f t="shared" si="14"/>
        <v>440319</v>
      </c>
      <c r="AE47" s="140">
        <f t="shared" si="15"/>
        <v>17430</v>
      </c>
      <c r="AF47" s="140">
        <f t="shared" si="16"/>
        <v>0</v>
      </c>
      <c r="AG47" s="140">
        <v>0</v>
      </c>
      <c r="AH47" s="140">
        <v>0</v>
      </c>
      <c r="AI47" s="140">
        <v>0</v>
      </c>
      <c r="AJ47" s="140">
        <v>0</v>
      </c>
      <c r="AK47" s="140">
        <v>17430</v>
      </c>
      <c r="AL47" s="140">
        <v>0</v>
      </c>
      <c r="AM47" s="140">
        <f t="shared" si="17"/>
        <v>2498641</v>
      </c>
      <c r="AN47" s="140">
        <f t="shared" si="18"/>
        <v>397939</v>
      </c>
      <c r="AO47" s="140">
        <v>176655</v>
      </c>
      <c r="AP47" s="140">
        <v>68636</v>
      </c>
      <c r="AQ47" s="140">
        <v>138771</v>
      </c>
      <c r="AR47" s="140">
        <v>13877</v>
      </c>
      <c r="AS47" s="140">
        <f t="shared" si="19"/>
        <v>894948</v>
      </c>
      <c r="AT47" s="140">
        <v>132519</v>
      </c>
      <c r="AU47" s="140">
        <v>729278</v>
      </c>
      <c r="AV47" s="140">
        <v>33151</v>
      </c>
      <c r="AW47" s="140">
        <v>6714</v>
      </c>
      <c r="AX47" s="140">
        <f t="shared" si="20"/>
        <v>1199040</v>
      </c>
      <c r="AY47" s="140">
        <v>13299</v>
      </c>
      <c r="AZ47" s="140">
        <v>1108414</v>
      </c>
      <c r="BA47" s="140">
        <v>54870</v>
      </c>
      <c r="BB47" s="140">
        <v>22457</v>
      </c>
      <c r="BC47" s="140">
        <v>0</v>
      </c>
      <c r="BD47" s="140">
        <v>0</v>
      </c>
      <c r="BE47" s="140">
        <v>456602</v>
      </c>
      <c r="BF47" s="140">
        <f t="shared" si="21"/>
        <v>2972673</v>
      </c>
      <c r="BG47" s="140">
        <f t="shared" si="22"/>
        <v>0</v>
      </c>
      <c r="BH47" s="140">
        <f t="shared" si="23"/>
        <v>0</v>
      </c>
      <c r="BI47" s="140">
        <v>0</v>
      </c>
      <c r="BJ47" s="140">
        <v>0</v>
      </c>
      <c r="BK47" s="140">
        <v>0</v>
      </c>
      <c r="BL47" s="140">
        <v>0</v>
      </c>
      <c r="BM47" s="140">
        <v>0</v>
      </c>
      <c r="BN47" s="140">
        <v>0</v>
      </c>
      <c r="BO47" s="140">
        <f t="shared" si="24"/>
        <v>1423493</v>
      </c>
      <c r="BP47" s="140">
        <f t="shared" si="25"/>
        <v>272507</v>
      </c>
      <c r="BQ47" s="140">
        <v>250438</v>
      </c>
      <c r="BR47" s="140">
        <v>0</v>
      </c>
      <c r="BS47" s="140">
        <v>22069</v>
      </c>
      <c r="BT47" s="140">
        <v>0</v>
      </c>
      <c r="BU47" s="140">
        <f t="shared" si="26"/>
        <v>910632</v>
      </c>
      <c r="BV47" s="140">
        <v>0</v>
      </c>
      <c r="BW47" s="140">
        <v>910632</v>
      </c>
      <c r="BX47" s="140">
        <v>0</v>
      </c>
      <c r="BY47" s="140">
        <v>0</v>
      </c>
      <c r="BZ47" s="140">
        <f t="shared" si="27"/>
        <v>240354</v>
      </c>
      <c r="CA47" s="140">
        <v>39312</v>
      </c>
      <c r="CB47" s="140">
        <v>174762</v>
      </c>
      <c r="CC47" s="140">
        <v>5509</v>
      </c>
      <c r="CD47" s="140">
        <v>20771</v>
      </c>
      <c r="CE47" s="140">
        <v>0</v>
      </c>
      <c r="CF47" s="140">
        <v>0</v>
      </c>
      <c r="CG47" s="140">
        <v>163250</v>
      </c>
      <c r="CH47" s="140">
        <f t="shared" si="28"/>
        <v>1586743</v>
      </c>
      <c r="CI47" s="140">
        <f t="shared" si="29"/>
        <v>17430</v>
      </c>
      <c r="CJ47" s="140">
        <f t="shared" si="30"/>
        <v>0</v>
      </c>
      <c r="CK47" s="140">
        <f t="shared" si="31"/>
        <v>0</v>
      </c>
      <c r="CL47" s="140">
        <f t="shared" si="32"/>
        <v>0</v>
      </c>
      <c r="CM47" s="140">
        <f t="shared" si="33"/>
        <v>0</v>
      </c>
      <c r="CN47" s="140">
        <f t="shared" si="34"/>
        <v>0</v>
      </c>
      <c r="CO47" s="140">
        <f t="shared" si="35"/>
        <v>17430</v>
      </c>
      <c r="CP47" s="140">
        <f t="shared" si="36"/>
        <v>0</v>
      </c>
      <c r="CQ47" s="140">
        <f t="shared" si="37"/>
        <v>3922134</v>
      </c>
      <c r="CR47" s="140">
        <f t="shared" si="38"/>
        <v>670446</v>
      </c>
      <c r="CS47" s="140">
        <f t="shared" si="39"/>
        <v>427093</v>
      </c>
      <c r="CT47" s="140">
        <f t="shared" si="40"/>
        <v>68636</v>
      </c>
      <c r="CU47" s="140">
        <f t="shared" si="41"/>
        <v>160840</v>
      </c>
      <c r="CV47" s="140">
        <f t="shared" si="42"/>
        <v>13877</v>
      </c>
      <c r="CW47" s="140">
        <f t="shared" si="43"/>
        <v>1805580</v>
      </c>
      <c r="CX47" s="140">
        <f t="shared" si="44"/>
        <v>132519</v>
      </c>
      <c r="CY47" s="140">
        <f t="shared" si="45"/>
        <v>1639910</v>
      </c>
      <c r="CZ47" s="140">
        <f t="shared" si="46"/>
        <v>33151</v>
      </c>
      <c r="DA47" s="140">
        <f t="shared" si="47"/>
        <v>6714</v>
      </c>
      <c r="DB47" s="140">
        <f t="shared" si="48"/>
        <v>1439394</v>
      </c>
      <c r="DC47" s="140">
        <f t="shared" si="49"/>
        <v>52611</v>
      </c>
      <c r="DD47" s="140">
        <f t="shared" si="50"/>
        <v>1283176</v>
      </c>
      <c r="DE47" s="140">
        <f t="shared" si="51"/>
        <v>60379</v>
      </c>
      <c r="DF47" s="140">
        <f t="shared" si="52"/>
        <v>43228</v>
      </c>
      <c r="DG47" s="140">
        <f t="shared" si="53"/>
        <v>0</v>
      </c>
      <c r="DH47" s="140">
        <f t="shared" si="54"/>
        <v>0</v>
      </c>
      <c r="DI47" s="140">
        <f t="shared" si="55"/>
        <v>619852</v>
      </c>
      <c r="DJ47" s="140">
        <f t="shared" si="56"/>
        <v>4559416</v>
      </c>
    </row>
    <row r="48" spans="1:114" ht="12" customHeight="1">
      <c r="A48" s="139" t="s">
        <v>806</v>
      </c>
      <c r="B48" s="141" t="s">
        <v>803</v>
      </c>
      <c r="C48" s="139" t="s">
        <v>327</v>
      </c>
      <c r="D48" s="140">
        <f t="shared" si="2"/>
        <v>1553875</v>
      </c>
      <c r="E48" s="140">
        <f t="shared" si="3"/>
        <v>956061</v>
      </c>
      <c r="F48" s="140">
        <v>21534</v>
      </c>
      <c r="G48" s="140">
        <v>0</v>
      </c>
      <c r="H48" s="140">
        <v>46600</v>
      </c>
      <c r="I48" s="140">
        <v>337810</v>
      </c>
      <c r="J48" s="140">
        <v>3062209</v>
      </c>
      <c r="K48" s="140">
        <v>550117</v>
      </c>
      <c r="L48" s="140">
        <v>597814</v>
      </c>
      <c r="M48" s="140">
        <f t="shared" si="4"/>
        <v>250966</v>
      </c>
      <c r="N48" s="140">
        <f t="shared" si="5"/>
        <v>229834</v>
      </c>
      <c r="O48" s="140">
        <v>0</v>
      </c>
      <c r="P48" s="140">
        <v>0</v>
      </c>
      <c r="Q48" s="140">
        <v>0</v>
      </c>
      <c r="R48" s="140">
        <v>210004</v>
      </c>
      <c r="S48" s="140">
        <v>795078</v>
      </c>
      <c r="T48" s="140">
        <v>19830</v>
      </c>
      <c r="U48" s="140">
        <v>21132</v>
      </c>
      <c r="V48" s="140">
        <f t="shared" si="6"/>
        <v>1804841</v>
      </c>
      <c r="W48" s="140">
        <f t="shared" si="7"/>
        <v>1185895</v>
      </c>
      <c r="X48" s="140">
        <f t="shared" si="8"/>
        <v>21534</v>
      </c>
      <c r="Y48" s="140">
        <f t="shared" si="9"/>
        <v>0</v>
      </c>
      <c r="Z48" s="140">
        <f t="shared" si="10"/>
        <v>46600</v>
      </c>
      <c r="AA48" s="140">
        <f t="shared" si="11"/>
        <v>547814</v>
      </c>
      <c r="AB48" s="140">
        <f t="shared" si="12"/>
        <v>3857287</v>
      </c>
      <c r="AC48" s="140">
        <f t="shared" si="13"/>
        <v>569947</v>
      </c>
      <c r="AD48" s="140">
        <f t="shared" si="14"/>
        <v>618946</v>
      </c>
      <c r="AE48" s="140">
        <f t="shared" si="15"/>
        <v>91544</v>
      </c>
      <c r="AF48" s="140">
        <f t="shared" si="16"/>
        <v>87344</v>
      </c>
      <c r="AG48" s="140">
        <v>0</v>
      </c>
      <c r="AH48" s="140">
        <v>79784</v>
      </c>
      <c r="AI48" s="140">
        <v>0</v>
      </c>
      <c r="AJ48" s="140">
        <v>7560</v>
      </c>
      <c r="AK48" s="140">
        <v>4200</v>
      </c>
      <c r="AL48" s="140">
        <v>0</v>
      </c>
      <c r="AM48" s="140">
        <f t="shared" si="17"/>
        <v>3176418</v>
      </c>
      <c r="AN48" s="140">
        <f t="shared" si="18"/>
        <v>588435</v>
      </c>
      <c r="AO48" s="140">
        <v>353279</v>
      </c>
      <c r="AP48" s="140">
        <v>28869</v>
      </c>
      <c r="AQ48" s="140">
        <v>169672</v>
      </c>
      <c r="AR48" s="140">
        <v>36615</v>
      </c>
      <c r="AS48" s="140">
        <f t="shared" si="19"/>
        <v>1060886</v>
      </c>
      <c r="AT48" s="140">
        <v>6477</v>
      </c>
      <c r="AU48" s="140">
        <v>1036594</v>
      </c>
      <c r="AV48" s="140">
        <v>17815</v>
      </c>
      <c r="AW48" s="140">
        <v>18868</v>
      </c>
      <c r="AX48" s="140">
        <f t="shared" si="20"/>
        <v>1492035</v>
      </c>
      <c r="AY48" s="140">
        <v>163700</v>
      </c>
      <c r="AZ48" s="140">
        <v>1231413</v>
      </c>
      <c r="BA48" s="140">
        <v>4733</v>
      </c>
      <c r="BB48" s="140">
        <v>92189</v>
      </c>
      <c r="BC48" s="140">
        <v>0</v>
      </c>
      <c r="BD48" s="140">
        <v>16194</v>
      </c>
      <c r="BE48" s="140">
        <v>1348122</v>
      </c>
      <c r="BF48" s="140">
        <f t="shared" si="21"/>
        <v>4616084</v>
      </c>
      <c r="BG48" s="140">
        <f t="shared" si="22"/>
        <v>3202</v>
      </c>
      <c r="BH48" s="140">
        <f t="shared" si="23"/>
        <v>3202</v>
      </c>
      <c r="BI48" s="140">
        <v>0</v>
      </c>
      <c r="BJ48" s="140">
        <v>2083</v>
      </c>
      <c r="BK48" s="140">
        <v>0</v>
      </c>
      <c r="BL48" s="140">
        <v>1119</v>
      </c>
      <c r="BM48" s="140">
        <v>0</v>
      </c>
      <c r="BN48" s="140">
        <v>0</v>
      </c>
      <c r="BO48" s="140">
        <f t="shared" si="24"/>
        <v>959412</v>
      </c>
      <c r="BP48" s="140">
        <f t="shared" si="25"/>
        <v>334730</v>
      </c>
      <c r="BQ48" s="140">
        <v>153717</v>
      </c>
      <c r="BR48" s="140">
        <v>122686</v>
      </c>
      <c r="BS48" s="140">
        <v>58327</v>
      </c>
      <c r="BT48" s="140">
        <v>0</v>
      </c>
      <c r="BU48" s="140">
        <f t="shared" si="26"/>
        <v>408672</v>
      </c>
      <c r="BV48" s="140">
        <v>35578</v>
      </c>
      <c r="BW48" s="140">
        <v>373094</v>
      </c>
      <c r="BX48" s="140">
        <v>0</v>
      </c>
      <c r="BY48" s="140">
        <v>6594</v>
      </c>
      <c r="BZ48" s="140">
        <f t="shared" si="27"/>
        <v>209416</v>
      </c>
      <c r="CA48" s="140">
        <v>305</v>
      </c>
      <c r="CB48" s="140">
        <v>196507</v>
      </c>
      <c r="CC48" s="140">
        <v>1231</v>
      </c>
      <c r="CD48" s="140">
        <v>11373</v>
      </c>
      <c r="CE48" s="140">
        <v>0</v>
      </c>
      <c r="CF48" s="140">
        <v>0</v>
      </c>
      <c r="CG48" s="140">
        <v>83430</v>
      </c>
      <c r="CH48" s="140">
        <f t="shared" si="28"/>
        <v>1046044</v>
      </c>
      <c r="CI48" s="140">
        <f t="shared" si="29"/>
        <v>94746</v>
      </c>
      <c r="CJ48" s="140">
        <f t="shared" si="30"/>
        <v>90546</v>
      </c>
      <c r="CK48" s="140">
        <f t="shared" si="31"/>
        <v>0</v>
      </c>
      <c r="CL48" s="140">
        <f t="shared" si="32"/>
        <v>81867</v>
      </c>
      <c r="CM48" s="140">
        <f t="shared" si="33"/>
        <v>0</v>
      </c>
      <c r="CN48" s="140">
        <f t="shared" si="34"/>
        <v>8679</v>
      </c>
      <c r="CO48" s="140">
        <f t="shared" si="35"/>
        <v>4200</v>
      </c>
      <c r="CP48" s="140">
        <f t="shared" si="36"/>
        <v>0</v>
      </c>
      <c r="CQ48" s="140">
        <f t="shared" si="37"/>
        <v>4135830</v>
      </c>
      <c r="CR48" s="140">
        <f t="shared" si="38"/>
        <v>923165</v>
      </c>
      <c r="CS48" s="140">
        <f t="shared" si="39"/>
        <v>506996</v>
      </c>
      <c r="CT48" s="140">
        <f t="shared" si="40"/>
        <v>151555</v>
      </c>
      <c r="CU48" s="140">
        <f t="shared" si="41"/>
        <v>227999</v>
      </c>
      <c r="CV48" s="140">
        <f t="shared" si="42"/>
        <v>36615</v>
      </c>
      <c r="CW48" s="140">
        <f t="shared" si="43"/>
        <v>1469558</v>
      </c>
      <c r="CX48" s="140">
        <f t="shared" si="44"/>
        <v>42055</v>
      </c>
      <c r="CY48" s="140">
        <f t="shared" si="45"/>
        <v>1409688</v>
      </c>
      <c r="CZ48" s="140">
        <f t="shared" si="46"/>
        <v>17815</v>
      </c>
      <c r="DA48" s="140">
        <f t="shared" si="47"/>
        <v>25462</v>
      </c>
      <c r="DB48" s="140">
        <f t="shared" si="48"/>
        <v>1701451</v>
      </c>
      <c r="DC48" s="140">
        <f t="shared" si="49"/>
        <v>164005</v>
      </c>
      <c r="DD48" s="140">
        <f t="shared" si="50"/>
        <v>1427920</v>
      </c>
      <c r="DE48" s="140">
        <f t="shared" si="51"/>
        <v>5964</v>
      </c>
      <c r="DF48" s="140">
        <f t="shared" si="52"/>
        <v>103562</v>
      </c>
      <c r="DG48" s="140">
        <f t="shared" si="53"/>
        <v>0</v>
      </c>
      <c r="DH48" s="140">
        <f t="shared" si="54"/>
        <v>16194</v>
      </c>
      <c r="DI48" s="140">
        <f t="shared" si="55"/>
        <v>1431552</v>
      </c>
      <c r="DJ48" s="140">
        <f t="shared" si="56"/>
        <v>5662128</v>
      </c>
    </row>
    <row r="49" spans="1:114" ht="12" customHeight="1">
      <c r="A49" s="139" t="s">
        <v>813</v>
      </c>
      <c r="B49" s="141" t="s">
        <v>814</v>
      </c>
      <c r="C49" s="139" t="s">
        <v>818</v>
      </c>
      <c r="D49" s="140">
        <f t="shared" si="2"/>
        <v>1773362</v>
      </c>
      <c r="E49" s="140">
        <f t="shared" si="3"/>
        <v>1502919</v>
      </c>
      <c r="F49" s="140">
        <v>140769</v>
      </c>
      <c r="G49" s="140">
        <v>0</v>
      </c>
      <c r="H49" s="140">
        <v>292300</v>
      </c>
      <c r="I49" s="140">
        <v>751773</v>
      </c>
      <c r="J49" s="140">
        <v>5291461</v>
      </c>
      <c r="K49" s="140">
        <v>318077</v>
      </c>
      <c r="L49" s="140">
        <v>270443</v>
      </c>
      <c r="M49" s="140">
        <f t="shared" si="4"/>
        <v>202906</v>
      </c>
      <c r="N49" s="140">
        <f t="shared" si="5"/>
        <v>96587</v>
      </c>
      <c r="O49" s="140">
        <v>0</v>
      </c>
      <c r="P49" s="140">
        <v>0</v>
      </c>
      <c r="Q49" s="140">
        <v>0</v>
      </c>
      <c r="R49" s="140">
        <v>47584</v>
      </c>
      <c r="S49" s="140">
        <v>2050398</v>
      </c>
      <c r="T49" s="140">
        <v>49003</v>
      </c>
      <c r="U49" s="140">
        <v>106319</v>
      </c>
      <c r="V49" s="140">
        <f t="shared" si="6"/>
        <v>1976268</v>
      </c>
      <c r="W49" s="140">
        <f t="shared" si="7"/>
        <v>1599506</v>
      </c>
      <c r="X49" s="140">
        <f t="shared" si="8"/>
        <v>140769</v>
      </c>
      <c r="Y49" s="140">
        <f t="shared" si="9"/>
        <v>0</v>
      </c>
      <c r="Z49" s="140">
        <f t="shared" si="10"/>
        <v>292300</v>
      </c>
      <c r="AA49" s="140">
        <f t="shared" si="11"/>
        <v>799357</v>
      </c>
      <c r="AB49" s="140">
        <f t="shared" si="12"/>
        <v>7341859</v>
      </c>
      <c r="AC49" s="140">
        <f t="shared" si="13"/>
        <v>367080</v>
      </c>
      <c r="AD49" s="140">
        <f t="shared" si="14"/>
        <v>376762</v>
      </c>
      <c r="AE49" s="140">
        <f t="shared" si="15"/>
        <v>732297</v>
      </c>
      <c r="AF49" s="140">
        <f t="shared" si="16"/>
        <v>722891</v>
      </c>
      <c r="AG49" s="140">
        <v>0</v>
      </c>
      <c r="AH49" s="140">
        <v>603651</v>
      </c>
      <c r="AI49" s="140">
        <v>69586</v>
      </c>
      <c r="AJ49" s="140">
        <v>49654</v>
      </c>
      <c r="AK49" s="140">
        <v>9406</v>
      </c>
      <c r="AL49" s="140">
        <v>0</v>
      </c>
      <c r="AM49" s="140">
        <f t="shared" si="17"/>
        <v>6225215</v>
      </c>
      <c r="AN49" s="140">
        <f t="shared" si="18"/>
        <v>1715991</v>
      </c>
      <c r="AO49" s="140">
        <v>995157</v>
      </c>
      <c r="AP49" s="140">
        <v>0</v>
      </c>
      <c r="AQ49" s="140">
        <v>712164</v>
      </c>
      <c r="AR49" s="140">
        <v>8670</v>
      </c>
      <c r="AS49" s="140">
        <f t="shared" si="19"/>
        <v>2469556</v>
      </c>
      <c r="AT49" s="140">
        <v>8414</v>
      </c>
      <c r="AU49" s="140">
        <v>2328653</v>
      </c>
      <c r="AV49" s="140">
        <v>132489</v>
      </c>
      <c r="AW49" s="140">
        <v>0</v>
      </c>
      <c r="AX49" s="140">
        <f t="shared" si="20"/>
        <v>2039668</v>
      </c>
      <c r="AY49" s="140">
        <v>101210</v>
      </c>
      <c r="AZ49" s="140">
        <v>1682605</v>
      </c>
      <c r="BA49" s="140">
        <v>208498</v>
      </c>
      <c r="BB49" s="140">
        <v>47355</v>
      </c>
      <c r="BC49" s="140">
        <v>0</v>
      </c>
      <c r="BD49" s="140">
        <v>0</v>
      </c>
      <c r="BE49" s="140">
        <v>107311</v>
      </c>
      <c r="BF49" s="140">
        <f t="shared" si="21"/>
        <v>7064823</v>
      </c>
      <c r="BG49" s="140">
        <f t="shared" si="22"/>
        <v>120469</v>
      </c>
      <c r="BH49" s="140">
        <f t="shared" si="23"/>
        <v>120469</v>
      </c>
      <c r="BI49" s="140">
        <v>0</v>
      </c>
      <c r="BJ49" s="140">
        <v>113408</v>
      </c>
      <c r="BK49" s="140">
        <v>0</v>
      </c>
      <c r="BL49" s="140">
        <v>7061</v>
      </c>
      <c r="BM49" s="140">
        <v>0</v>
      </c>
      <c r="BN49" s="140">
        <v>0</v>
      </c>
      <c r="BO49" s="140">
        <f t="shared" si="24"/>
        <v>2029828</v>
      </c>
      <c r="BP49" s="140">
        <f t="shared" si="25"/>
        <v>643735</v>
      </c>
      <c r="BQ49" s="140">
        <v>472698</v>
      </c>
      <c r="BR49" s="140">
        <v>42736</v>
      </c>
      <c r="BS49" s="140">
        <v>128301</v>
      </c>
      <c r="BT49" s="140">
        <v>0</v>
      </c>
      <c r="BU49" s="140">
        <f t="shared" si="26"/>
        <v>753840</v>
      </c>
      <c r="BV49" s="140">
        <v>8481</v>
      </c>
      <c r="BW49" s="140">
        <v>745359</v>
      </c>
      <c r="BX49" s="140">
        <v>0</v>
      </c>
      <c r="BY49" s="140">
        <v>0</v>
      </c>
      <c r="BZ49" s="140">
        <f t="shared" si="27"/>
        <v>632253</v>
      </c>
      <c r="CA49" s="140">
        <v>0</v>
      </c>
      <c r="CB49" s="140">
        <v>257859</v>
      </c>
      <c r="CC49" s="140">
        <v>371585</v>
      </c>
      <c r="CD49" s="140">
        <v>2809</v>
      </c>
      <c r="CE49" s="140">
        <v>0</v>
      </c>
      <c r="CF49" s="140">
        <v>0</v>
      </c>
      <c r="CG49" s="140">
        <v>103007</v>
      </c>
      <c r="CH49" s="140">
        <f t="shared" si="28"/>
        <v>2253304</v>
      </c>
      <c r="CI49" s="140">
        <f t="shared" si="29"/>
        <v>852766</v>
      </c>
      <c r="CJ49" s="140">
        <f t="shared" si="30"/>
        <v>843360</v>
      </c>
      <c r="CK49" s="140">
        <f t="shared" si="31"/>
        <v>0</v>
      </c>
      <c r="CL49" s="140">
        <f t="shared" si="32"/>
        <v>717059</v>
      </c>
      <c r="CM49" s="140">
        <f t="shared" si="33"/>
        <v>69586</v>
      </c>
      <c r="CN49" s="140">
        <f t="shared" si="34"/>
        <v>56715</v>
      </c>
      <c r="CO49" s="140">
        <f t="shared" si="35"/>
        <v>9406</v>
      </c>
      <c r="CP49" s="140">
        <f t="shared" si="36"/>
        <v>0</v>
      </c>
      <c r="CQ49" s="140">
        <f t="shared" si="37"/>
        <v>8255043</v>
      </c>
      <c r="CR49" s="140">
        <f t="shared" si="38"/>
        <v>2359726</v>
      </c>
      <c r="CS49" s="140">
        <f t="shared" si="39"/>
        <v>1467855</v>
      </c>
      <c r="CT49" s="140">
        <f t="shared" si="40"/>
        <v>42736</v>
      </c>
      <c r="CU49" s="140">
        <f t="shared" si="41"/>
        <v>840465</v>
      </c>
      <c r="CV49" s="140">
        <f t="shared" si="42"/>
        <v>8670</v>
      </c>
      <c r="CW49" s="140">
        <f t="shared" si="43"/>
        <v>3223396</v>
      </c>
      <c r="CX49" s="140">
        <f t="shared" si="44"/>
        <v>16895</v>
      </c>
      <c r="CY49" s="140">
        <f t="shared" si="45"/>
        <v>3074012</v>
      </c>
      <c r="CZ49" s="140">
        <f t="shared" si="46"/>
        <v>132489</v>
      </c>
      <c r="DA49" s="140">
        <f t="shared" si="47"/>
        <v>0</v>
      </c>
      <c r="DB49" s="140">
        <f t="shared" si="48"/>
        <v>2671921</v>
      </c>
      <c r="DC49" s="140">
        <f t="shared" si="49"/>
        <v>101210</v>
      </c>
      <c r="DD49" s="140">
        <f t="shared" si="50"/>
        <v>1940464</v>
      </c>
      <c r="DE49" s="140">
        <f t="shared" si="51"/>
        <v>580083</v>
      </c>
      <c r="DF49" s="140">
        <f t="shared" si="52"/>
        <v>50164</v>
      </c>
      <c r="DG49" s="140">
        <f t="shared" si="53"/>
        <v>0</v>
      </c>
      <c r="DH49" s="140">
        <f t="shared" si="54"/>
        <v>0</v>
      </c>
      <c r="DI49" s="140">
        <f t="shared" si="55"/>
        <v>210318</v>
      </c>
      <c r="DJ49" s="140">
        <f t="shared" si="56"/>
        <v>9318127</v>
      </c>
    </row>
    <row r="50" spans="1:114" ht="12" customHeight="1">
      <c r="A50" s="139" t="s">
        <v>822</v>
      </c>
      <c r="B50" s="141" t="s">
        <v>823</v>
      </c>
      <c r="C50" s="139" t="s">
        <v>826</v>
      </c>
      <c r="D50" s="140">
        <f t="shared" si="2"/>
        <v>361595</v>
      </c>
      <c r="E50" s="140">
        <f t="shared" si="3"/>
        <v>356646</v>
      </c>
      <c r="F50" s="140">
        <v>23936</v>
      </c>
      <c r="G50" s="140">
        <v>0</v>
      </c>
      <c r="H50" s="140">
        <v>0</v>
      </c>
      <c r="I50" s="140">
        <v>229595</v>
      </c>
      <c r="J50" s="140">
        <v>1057359</v>
      </c>
      <c r="K50" s="140">
        <v>103115</v>
      </c>
      <c r="L50" s="140">
        <v>4949</v>
      </c>
      <c r="M50" s="140">
        <f t="shared" si="4"/>
        <v>58491</v>
      </c>
      <c r="N50" s="140">
        <f t="shared" si="5"/>
        <v>9786</v>
      </c>
      <c r="O50" s="140">
        <v>0</v>
      </c>
      <c r="P50" s="140">
        <v>0</v>
      </c>
      <c r="Q50" s="140">
        <v>0</v>
      </c>
      <c r="R50" s="140">
        <v>4329</v>
      </c>
      <c r="S50" s="140">
        <v>381824</v>
      </c>
      <c r="T50" s="140">
        <v>5457</v>
      </c>
      <c r="U50" s="140">
        <v>48705</v>
      </c>
      <c r="V50" s="140">
        <f t="shared" si="6"/>
        <v>420086</v>
      </c>
      <c r="W50" s="140">
        <f t="shared" si="7"/>
        <v>366432</v>
      </c>
      <c r="X50" s="140">
        <f t="shared" si="8"/>
        <v>23936</v>
      </c>
      <c r="Y50" s="140">
        <f t="shared" si="9"/>
        <v>0</v>
      </c>
      <c r="Z50" s="140">
        <f t="shared" si="10"/>
        <v>0</v>
      </c>
      <c r="AA50" s="140">
        <f t="shared" si="11"/>
        <v>233924</v>
      </c>
      <c r="AB50" s="140">
        <f t="shared" si="12"/>
        <v>1439183</v>
      </c>
      <c r="AC50" s="140">
        <f t="shared" si="13"/>
        <v>108572</v>
      </c>
      <c r="AD50" s="140">
        <f t="shared" si="14"/>
        <v>53654</v>
      </c>
      <c r="AE50" s="140">
        <f t="shared" si="15"/>
        <v>97562</v>
      </c>
      <c r="AF50" s="140">
        <f t="shared" si="16"/>
        <v>66360</v>
      </c>
      <c r="AG50" s="140">
        <v>66360</v>
      </c>
      <c r="AH50" s="140">
        <v>0</v>
      </c>
      <c r="AI50" s="140">
        <v>0</v>
      </c>
      <c r="AJ50" s="140">
        <v>0</v>
      </c>
      <c r="AK50" s="140">
        <v>31202</v>
      </c>
      <c r="AL50" s="140">
        <v>0</v>
      </c>
      <c r="AM50" s="140">
        <f t="shared" si="17"/>
        <v>1117566</v>
      </c>
      <c r="AN50" s="140">
        <f t="shared" si="18"/>
        <v>145332</v>
      </c>
      <c r="AO50" s="140">
        <v>60618</v>
      </c>
      <c r="AP50" s="140">
        <v>67809</v>
      </c>
      <c r="AQ50" s="140">
        <v>16905</v>
      </c>
      <c r="AR50" s="140">
        <v>0</v>
      </c>
      <c r="AS50" s="140">
        <f t="shared" si="19"/>
        <v>834654</v>
      </c>
      <c r="AT50" s="140">
        <v>16952</v>
      </c>
      <c r="AU50" s="140">
        <v>774911</v>
      </c>
      <c r="AV50" s="140">
        <v>42791</v>
      </c>
      <c r="AW50" s="140">
        <v>0</v>
      </c>
      <c r="AX50" s="140">
        <f t="shared" si="20"/>
        <v>136246</v>
      </c>
      <c r="AY50" s="140">
        <v>0</v>
      </c>
      <c r="AZ50" s="140">
        <v>122322</v>
      </c>
      <c r="BA50" s="140">
        <v>7179</v>
      </c>
      <c r="BB50" s="140">
        <v>6745</v>
      </c>
      <c r="BC50" s="140">
        <v>0</v>
      </c>
      <c r="BD50" s="140">
        <v>1334</v>
      </c>
      <c r="BE50" s="140">
        <v>203826</v>
      </c>
      <c r="BF50" s="140">
        <f t="shared" si="21"/>
        <v>1418954</v>
      </c>
      <c r="BG50" s="140">
        <f t="shared" si="22"/>
        <v>0</v>
      </c>
      <c r="BH50" s="140">
        <f t="shared" si="23"/>
        <v>0</v>
      </c>
      <c r="BI50" s="140">
        <v>0</v>
      </c>
      <c r="BJ50" s="140">
        <v>0</v>
      </c>
      <c r="BK50" s="140">
        <v>0</v>
      </c>
      <c r="BL50" s="140">
        <v>0</v>
      </c>
      <c r="BM50" s="140">
        <v>0</v>
      </c>
      <c r="BN50" s="140">
        <v>0</v>
      </c>
      <c r="BO50" s="140">
        <f t="shared" si="24"/>
        <v>423900</v>
      </c>
      <c r="BP50" s="140">
        <f t="shared" si="25"/>
        <v>141818</v>
      </c>
      <c r="BQ50" s="140">
        <v>37847</v>
      </c>
      <c r="BR50" s="140">
        <v>0</v>
      </c>
      <c r="BS50" s="140">
        <v>103971</v>
      </c>
      <c r="BT50" s="140">
        <v>0</v>
      </c>
      <c r="BU50" s="140">
        <f t="shared" si="26"/>
        <v>208352</v>
      </c>
      <c r="BV50" s="140">
        <v>0</v>
      </c>
      <c r="BW50" s="140">
        <v>208352</v>
      </c>
      <c r="BX50" s="140">
        <v>0</v>
      </c>
      <c r="BY50" s="140">
        <v>0</v>
      </c>
      <c r="BZ50" s="140">
        <f t="shared" si="27"/>
        <v>73730</v>
      </c>
      <c r="CA50" s="140">
        <v>0</v>
      </c>
      <c r="CB50" s="140">
        <v>70963</v>
      </c>
      <c r="CC50" s="140">
        <v>0</v>
      </c>
      <c r="CD50" s="140">
        <v>2767</v>
      </c>
      <c r="CE50" s="140">
        <v>0</v>
      </c>
      <c r="CF50" s="140">
        <v>0</v>
      </c>
      <c r="CG50" s="140">
        <v>16415</v>
      </c>
      <c r="CH50" s="140">
        <f t="shared" si="28"/>
        <v>440315</v>
      </c>
      <c r="CI50" s="140">
        <f t="shared" si="29"/>
        <v>97562</v>
      </c>
      <c r="CJ50" s="140">
        <f t="shared" si="30"/>
        <v>66360</v>
      </c>
      <c r="CK50" s="140">
        <f t="shared" si="31"/>
        <v>66360</v>
      </c>
      <c r="CL50" s="140">
        <f t="shared" si="32"/>
        <v>0</v>
      </c>
      <c r="CM50" s="140">
        <f t="shared" si="33"/>
        <v>0</v>
      </c>
      <c r="CN50" s="140">
        <f t="shared" si="34"/>
        <v>0</v>
      </c>
      <c r="CO50" s="140">
        <f t="shared" si="35"/>
        <v>31202</v>
      </c>
      <c r="CP50" s="140">
        <f t="shared" si="36"/>
        <v>0</v>
      </c>
      <c r="CQ50" s="140">
        <f t="shared" si="37"/>
        <v>1541466</v>
      </c>
      <c r="CR50" s="140">
        <f t="shared" si="38"/>
        <v>287150</v>
      </c>
      <c r="CS50" s="140">
        <f t="shared" si="39"/>
        <v>98465</v>
      </c>
      <c r="CT50" s="140">
        <f t="shared" si="40"/>
        <v>67809</v>
      </c>
      <c r="CU50" s="140">
        <f t="shared" si="41"/>
        <v>120876</v>
      </c>
      <c r="CV50" s="140">
        <f t="shared" si="42"/>
        <v>0</v>
      </c>
      <c r="CW50" s="140">
        <f t="shared" si="43"/>
        <v>1043006</v>
      </c>
      <c r="CX50" s="140">
        <f t="shared" si="44"/>
        <v>16952</v>
      </c>
      <c r="CY50" s="140">
        <f t="shared" si="45"/>
        <v>983263</v>
      </c>
      <c r="CZ50" s="140">
        <f t="shared" si="46"/>
        <v>42791</v>
      </c>
      <c r="DA50" s="140">
        <f t="shared" si="47"/>
        <v>0</v>
      </c>
      <c r="DB50" s="140">
        <f t="shared" si="48"/>
        <v>209976</v>
      </c>
      <c r="DC50" s="140">
        <f t="shared" si="49"/>
        <v>0</v>
      </c>
      <c r="DD50" s="140">
        <f t="shared" si="50"/>
        <v>193285</v>
      </c>
      <c r="DE50" s="140">
        <f t="shared" si="51"/>
        <v>7179</v>
      </c>
      <c r="DF50" s="140">
        <f t="shared" si="52"/>
        <v>9512</v>
      </c>
      <c r="DG50" s="140">
        <f t="shared" si="53"/>
        <v>0</v>
      </c>
      <c r="DH50" s="140">
        <f t="shared" si="54"/>
        <v>1334</v>
      </c>
      <c r="DI50" s="140">
        <f t="shared" si="55"/>
        <v>220241</v>
      </c>
      <c r="DJ50" s="140">
        <f t="shared" si="56"/>
        <v>1859269</v>
      </c>
    </row>
    <row r="51" spans="1:114" ht="12" customHeight="1">
      <c r="A51" s="139" t="s">
        <v>835</v>
      </c>
      <c r="B51" s="141" t="s">
        <v>836</v>
      </c>
      <c r="C51" s="139" t="s">
        <v>327</v>
      </c>
      <c r="D51" s="140">
        <f t="shared" si="2"/>
        <v>334556</v>
      </c>
      <c r="E51" s="140">
        <f t="shared" si="3"/>
        <v>264423</v>
      </c>
      <c r="F51" s="140">
        <v>0</v>
      </c>
      <c r="G51" s="140">
        <v>0</v>
      </c>
      <c r="H51" s="140">
        <v>0</v>
      </c>
      <c r="I51" s="140">
        <v>91093</v>
      </c>
      <c r="J51" s="140">
        <v>1323666</v>
      </c>
      <c r="K51" s="140">
        <v>173330</v>
      </c>
      <c r="L51" s="140">
        <v>70133</v>
      </c>
      <c r="M51" s="140">
        <f t="shared" si="4"/>
        <v>228203</v>
      </c>
      <c r="N51" s="140">
        <f t="shared" si="5"/>
        <v>207298</v>
      </c>
      <c r="O51" s="140">
        <v>0</v>
      </c>
      <c r="P51" s="140">
        <v>0</v>
      </c>
      <c r="Q51" s="140">
        <v>0</v>
      </c>
      <c r="R51" s="140">
        <v>185928</v>
      </c>
      <c r="S51" s="140">
        <v>876580</v>
      </c>
      <c r="T51" s="140">
        <v>21370</v>
      </c>
      <c r="U51" s="140">
        <v>20905</v>
      </c>
      <c r="V51" s="140">
        <f t="shared" si="6"/>
        <v>562759</v>
      </c>
      <c r="W51" s="140">
        <f t="shared" si="7"/>
        <v>471721</v>
      </c>
      <c r="X51" s="140">
        <f t="shared" si="8"/>
        <v>0</v>
      </c>
      <c r="Y51" s="140">
        <f t="shared" si="9"/>
        <v>0</v>
      </c>
      <c r="Z51" s="140">
        <f t="shared" si="10"/>
        <v>0</v>
      </c>
      <c r="AA51" s="140">
        <f t="shared" si="11"/>
        <v>277021</v>
      </c>
      <c r="AB51" s="140">
        <f t="shared" si="12"/>
        <v>2200246</v>
      </c>
      <c r="AC51" s="140">
        <f t="shared" si="13"/>
        <v>194700</v>
      </c>
      <c r="AD51" s="140">
        <f t="shared" si="14"/>
        <v>91038</v>
      </c>
      <c r="AE51" s="140">
        <f t="shared" si="15"/>
        <v>113795</v>
      </c>
      <c r="AF51" s="140">
        <f t="shared" si="16"/>
        <v>113795</v>
      </c>
      <c r="AG51" s="140">
        <v>0</v>
      </c>
      <c r="AH51" s="140">
        <v>113795</v>
      </c>
      <c r="AI51" s="140">
        <v>0</v>
      </c>
      <c r="AJ51" s="140">
        <v>0</v>
      </c>
      <c r="AK51" s="140">
        <v>0</v>
      </c>
      <c r="AL51" s="140">
        <v>0</v>
      </c>
      <c r="AM51" s="140">
        <f t="shared" si="17"/>
        <v>1502581</v>
      </c>
      <c r="AN51" s="140">
        <f t="shared" si="18"/>
        <v>330862</v>
      </c>
      <c r="AO51" s="140">
        <v>194672</v>
      </c>
      <c r="AP51" s="140">
        <v>0</v>
      </c>
      <c r="AQ51" s="140">
        <v>136190</v>
      </c>
      <c r="AR51" s="140">
        <v>0</v>
      </c>
      <c r="AS51" s="140">
        <f t="shared" si="19"/>
        <v>449662</v>
      </c>
      <c r="AT51" s="140">
        <v>13938</v>
      </c>
      <c r="AU51" s="140">
        <v>407978</v>
      </c>
      <c r="AV51" s="140">
        <v>27746</v>
      </c>
      <c r="AW51" s="140">
        <v>0</v>
      </c>
      <c r="AX51" s="140">
        <f t="shared" si="20"/>
        <v>722057</v>
      </c>
      <c r="AY51" s="140">
        <v>117576</v>
      </c>
      <c r="AZ51" s="140">
        <v>576199</v>
      </c>
      <c r="BA51" s="140">
        <v>20003</v>
      </c>
      <c r="BB51" s="140">
        <v>8279</v>
      </c>
      <c r="BC51" s="140">
        <v>0</v>
      </c>
      <c r="BD51" s="140">
        <v>0</v>
      </c>
      <c r="BE51" s="140">
        <v>41846</v>
      </c>
      <c r="BF51" s="140">
        <f t="shared" si="21"/>
        <v>1658222</v>
      </c>
      <c r="BG51" s="140">
        <f t="shared" si="22"/>
        <v>0</v>
      </c>
      <c r="BH51" s="140">
        <f t="shared" si="23"/>
        <v>0</v>
      </c>
      <c r="BI51" s="140">
        <v>0</v>
      </c>
      <c r="BJ51" s="140">
        <v>0</v>
      </c>
      <c r="BK51" s="140">
        <v>0</v>
      </c>
      <c r="BL51" s="140">
        <v>0</v>
      </c>
      <c r="BM51" s="140">
        <v>0</v>
      </c>
      <c r="BN51" s="140">
        <v>0</v>
      </c>
      <c r="BO51" s="140">
        <f t="shared" si="24"/>
        <v>1051911</v>
      </c>
      <c r="BP51" s="140">
        <f t="shared" si="25"/>
        <v>279248</v>
      </c>
      <c r="BQ51" s="140">
        <v>209382</v>
      </c>
      <c r="BR51" s="140">
        <v>0</v>
      </c>
      <c r="BS51" s="140">
        <v>69866</v>
      </c>
      <c r="BT51" s="140">
        <v>0</v>
      </c>
      <c r="BU51" s="140">
        <f t="shared" si="26"/>
        <v>457501</v>
      </c>
      <c r="BV51" s="140">
        <v>0</v>
      </c>
      <c r="BW51" s="140">
        <v>457501</v>
      </c>
      <c r="BX51" s="140">
        <v>0</v>
      </c>
      <c r="BY51" s="140">
        <v>0</v>
      </c>
      <c r="BZ51" s="140">
        <f t="shared" si="27"/>
        <v>315162</v>
      </c>
      <c r="CA51" s="140">
        <v>175849</v>
      </c>
      <c r="CB51" s="140">
        <v>71724</v>
      </c>
      <c r="CC51" s="140">
        <v>1784</v>
      </c>
      <c r="CD51" s="140">
        <v>65805</v>
      </c>
      <c r="CE51" s="140">
        <v>0</v>
      </c>
      <c r="CF51" s="140">
        <v>0</v>
      </c>
      <c r="CG51" s="140">
        <v>52872</v>
      </c>
      <c r="CH51" s="140">
        <f t="shared" si="28"/>
        <v>1104783</v>
      </c>
      <c r="CI51" s="140">
        <f t="shared" si="29"/>
        <v>113795</v>
      </c>
      <c r="CJ51" s="140">
        <f t="shared" si="30"/>
        <v>113795</v>
      </c>
      <c r="CK51" s="140">
        <f t="shared" si="31"/>
        <v>0</v>
      </c>
      <c r="CL51" s="140">
        <f t="shared" si="32"/>
        <v>113795</v>
      </c>
      <c r="CM51" s="140">
        <f t="shared" si="33"/>
        <v>0</v>
      </c>
      <c r="CN51" s="140">
        <f t="shared" si="34"/>
        <v>0</v>
      </c>
      <c r="CO51" s="140">
        <f t="shared" si="35"/>
        <v>0</v>
      </c>
      <c r="CP51" s="140">
        <f t="shared" si="36"/>
        <v>0</v>
      </c>
      <c r="CQ51" s="140">
        <f t="shared" si="37"/>
        <v>2554492</v>
      </c>
      <c r="CR51" s="140">
        <f t="shared" si="38"/>
        <v>610110</v>
      </c>
      <c r="CS51" s="140">
        <f t="shared" si="39"/>
        <v>404054</v>
      </c>
      <c r="CT51" s="140">
        <f t="shared" si="40"/>
        <v>0</v>
      </c>
      <c r="CU51" s="140">
        <f t="shared" si="41"/>
        <v>206056</v>
      </c>
      <c r="CV51" s="140">
        <f t="shared" si="42"/>
        <v>0</v>
      </c>
      <c r="CW51" s="140">
        <f t="shared" si="43"/>
        <v>907163</v>
      </c>
      <c r="CX51" s="140">
        <f t="shared" si="44"/>
        <v>13938</v>
      </c>
      <c r="CY51" s="140">
        <f t="shared" si="45"/>
        <v>865479</v>
      </c>
      <c r="CZ51" s="140">
        <f t="shared" si="46"/>
        <v>27746</v>
      </c>
      <c r="DA51" s="140">
        <f t="shared" si="47"/>
        <v>0</v>
      </c>
      <c r="DB51" s="140">
        <f t="shared" si="48"/>
        <v>1037219</v>
      </c>
      <c r="DC51" s="140">
        <f t="shared" si="49"/>
        <v>293425</v>
      </c>
      <c r="DD51" s="140">
        <f t="shared" si="50"/>
        <v>647923</v>
      </c>
      <c r="DE51" s="140">
        <f t="shared" si="51"/>
        <v>21787</v>
      </c>
      <c r="DF51" s="140">
        <f t="shared" si="52"/>
        <v>74084</v>
      </c>
      <c r="DG51" s="140">
        <f t="shared" si="53"/>
        <v>0</v>
      </c>
      <c r="DH51" s="140">
        <f t="shared" si="54"/>
        <v>0</v>
      </c>
      <c r="DI51" s="140">
        <f t="shared" si="55"/>
        <v>94718</v>
      </c>
      <c r="DJ51" s="140">
        <f t="shared" si="56"/>
        <v>2763005</v>
      </c>
    </row>
    <row r="52" spans="1:114" ht="12" customHeight="1">
      <c r="A52" s="139" t="s">
        <v>843</v>
      </c>
      <c r="B52" s="141" t="s">
        <v>844</v>
      </c>
      <c r="C52" s="139" t="s">
        <v>848</v>
      </c>
      <c r="D52" s="140">
        <f t="shared" si="2"/>
        <v>2544397</v>
      </c>
      <c r="E52" s="140">
        <f t="shared" si="3"/>
        <v>1945639</v>
      </c>
      <c r="F52" s="140">
        <v>392384</v>
      </c>
      <c r="G52" s="140">
        <v>0</v>
      </c>
      <c r="H52" s="140">
        <v>869100</v>
      </c>
      <c r="I52" s="140">
        <v>416487</v>
      </c>
      <c r="J52" s="140">
        <v>3517170</v>
      </c>
      <c r="K52" s="140">
        <v>267668</v>
      </c>
      <c r="L52" s="140">
        <v>598758</v>
      </c>
      <c r="M52" s="140">
        <f t="shared" si="4"/>
        <v>417376</v>
      </c>
      <c r="N52" s="140">
        <f t="shared" si="5"/>
        <v>221522</v>
      </c>
      <c r="O52" s="140">
        <v>4056</v>
      </c>
      <c r="P52" s="140">
        <v>0</v>
      </c>
      <c r="Q52" s="140">
        <v>0</v>
      </c>
      <c r="R52" s="140">
        <v>172281</v>
      </c>
      <c r="S52" s="140">
        <v>1533130</v>
      </c>
      <c r="T52" s="140">
        <v>45185</v>
      </c>
      <c r="U52" s="140">
        <v>195854</v>
      </c>
      <c r="V52" s="140">
        <f t="shared" si="6"/>
        <v>2961773</v>
      </c>
      <c r="W52" s="140">
        <f t="shared" si="7"/>
        <v>2167161</v>
      </c>
      <c r="X52" s="140">
        <f t="shared" si="8"/>
        <v>396440</v>
      </c>
      <c r="Y52" s="140">
        <f t="shared" si="9"/>
        <v>0</v>
      </c>
      <c r="Z52" s="140">
        <f t="shared" si="10"/>
        <v>869100</v>
      </c>
      <c r="AA52" s="140">
        <f t="shared" si="11"/>
        <v>588768</v>
      </c>
      <c r="AB52" s="140">
        <f t="shared" si="12"/>
        <v>5050300</v>
      </c>
      <c r="AC52" s="140">
        <f t="shared" si="13"/>
        <v>312853</v>
      </c>
      <c r="AD52" s="140">
        <f t="shared" si="14"/>
        <v>794612</v>
      </c>
      <c r="AE52" s="140">
        <f t="shared" si="15"/>
        <v>1323475</v>
      </c>
      <c r="AF52" s="140">
        <f t="shared" si="16"/>
        <v>1219655</v>
      </c>
      <c r="AG52" s="140">
        <v>0</v>
      </c>
      <c r="AH52" s="140">
        <v>1217923</v>
      </c>
      <c r="AI52" s="140">
        <v>1732</v>
      </c>
      <c r="AJ52" s="140">
        <v>0</v>
      </c>
      <c r="AK52" s="140">
        <v>103820</v>
      </c>
      <c r="AL52" s="140">
        <v>0</v>
      </c>
      <c r="AM52" s="140">
        <f t="shared" si="17"/>
        <v>4223957</v>
      </c>
      <c r="AN52" s="140">
        <f t="shared" si="18"/>
        <v>896479</v>
      </c>
      <c r="AO52" s="140">
        <v>536047</v>
      </c>
      <c r="AP52" s="140">
        <v>0</v>
      </c>
      <c r="AQ52" s="140">
        <v>310717</v>
      </c>
      <c r="AR52" s="140">
        <v>49715</v>
      </c>
      <c r="AS52" s="140">
        <f t="shared" si="19"/>
        <v>1891008</v>
      </c>
      <c r="AT52" s="140">
        <v>5978</v>
      </c>
      <c r="AU52" s="140">
        <v>1728042</v>
      </c>
      <c r="AV52" s="140">
        <v>156988</v>
      </c>
      <c r="AW52" s="140">
        <v>1649</v>
      </c>
      <c r="AX52" s="140">
        <f t="shared" si="20"/>
        <v>1434821</v>
      </c>
      <c r="AY52" s="140">
        <v>10811</v>
      </c>
      <c r="AZ52" s="140">
        <v>1296634</v>
      </c>
      <c r="BA52" s="140">
        <v>98116</v>
      </c>
      <c r="BB52" s="140">
        <v>29260</v>
      </c>
      <c r="BC52" s="140">
        <v>0</v>
      </c>
      <c r="BD52" s="140">
        <v>0</v>
      </c>
      <c r="BE52" s="140">
        <v>514135</v>
      </c>
      <c r="BF52" s="140">
        <f t="shared" si="21"/>
        <v>6061567</v>
      </c>
      <c r="BG52" s="140">
        <f t="shared" si="22"/>
        <v>118253</v>
      </c>
      <c r="BH52" s="140">
        <f t="shared" si="23"/>
        <v>116729</v>
      </c>
      <c r="BI52" s="140">
        <v>0</v>
      </c>
      <c r="BJ52" s="140">
        <v>116729</v>
      </c>
      <c r="BK52" s="140">
        <v>0</v>
      </c>
      <c r="BL52" s="140">
        <v>0</v>
      </c>
      <c r="BM52" s="140">
        <v>1524</v>
      </c>
      <c r="BN52" s="140">
        <v>0</v>
      </c>
      <c r="BO52" s="140">
        <f t="shared" si="24"/>
        <v>1702239</v>
      </c>
      <c r="BP52" s="140">
        <f t="shared" si="25"/>
        <v>642397</v>
      </c>
      <c r="BQ52" s="140">
        <v>294430</v>
      </c>
      <c r="BR52" s="140">
        <v>89618</v>
      </c>
      <c r="BS52" s="140">
        <v>238116</v>
      </c>
      <c r="BT52" s="140">
        <v>20233</v>
      </c>
      <c r="BU52" s="140">
        <f t="shared" si="26"/>
        <v>850948</v>
      </c>
      <c r="BV52" s="140">
        <v>23693</v>
      </c>
      <c r="BW52" s="140">
        <v>825689</v>
      </c>
      <c r="BX52" s="140">
        <v>1566</v>
      </c>
      <c r="BY52" s="140">
        <v>5408</v>
      </c>
      <c r="BZ52" s="140">
        <f t="shared" si="27"/>
        <v>203486</v>
      </c>
      <c r="CA52" s="140">
        <v>1552</v>
      </c>
      <c r="CB52" s="140">
        <v>189572</v>
      </c>
      <c r="CC52" s="140">
        <v>5115</v>
      </c>
      <c r="CD52" s="140">
        <v>7247</v>
      </c>
      <c r="CE52" s="140">
        <v>0</v>
      </c>
      <c r="CF52" s="140">
        <v>0</v>
      </c>
      <c r="CG52" s="140">
        <v>130014</v>
      </c>
      <c r="CH52" s="140">
        <f t="shared" si="28"/>
        <v>1950506</v>
      </c>
      <c r="CI52" s="140">
        <f t="shared" si="29"/>
        <v>1441728</v>
      </c>
      <c r="CJ52" s="140">
        <f t="shared" si="30"/>
        <v>1336384</v>
      </c>
      <c r="CK52" s="140">
        <f t="shared" si="31"/>
        <v>0</v>
      </c>
      <c r="CL52" s="140">
        <f t="shared" si="32"/>
        <v>1334652</v>
      </c>
      <c r="CM52" s="140">
        <f t="shared" si="33"/>
        <v>1732</v>
      </c>
      <c r="CN52" s="140">
        <f t="shared" si="34"/>
        <v>0</v>
      </c>
      <c r="CO52" s="140">
        <f t="shared" si="35"/>
        <v>105344</v>
      </c>
      <c r="CP52" s="140">
        <f t="shared" si="36"/>
        <v>0</v>
      </c>
      <c r="CQ52" s="140">
        <f t="shared" si="37"/>
        <v>5926196</v>
      </c>
      <c r="CR52" s="140">
        <f t="shared" si="38"/>
        <v>1538876</v>
      </c>
      <c r="CS52" s="140">
        <f t="shared" si="39"/>
        <v>830477</v>
      </c>
      <c r="CT52" s="140">
        <f t="shared" si="40"/>
        <v>89618</v>
      </c>
      <c r="CU52" s="140">
        <f t="shared" si="41"/>
        <v>548833</v>
      </c>
      <c r="CV52" s="140">
        <f t="shared" si="42"/>
        <v>69948</v>
      </c>
      <c r="CW52" s="140">
        <f t="shared" si="43"/>
        <v>2741956</v>
      </c>
      <c r="CX52" s="140">
        <f t="shared" si="44"/>
        <v>29671</v>
      </c>
      <c r="CY52" s="140">
        <f t="shared" si="45"/>
        <v>2553731</v>
      </c>
      <c r="CZ52" s="140">
        <f t="shared" si="46"/>
        <v>158554</v>
      </c>
      <c r="DA52" s="140">
        <f t="shared" si="47"/>
        <v>7057</v>
      </c>
      <c r="DB52" s="140">
        <f t="shared" si="48"/>
        <v>1638307</v>
      </c>
      <c r="DC52" s="140">
        <f t="shared" si="49"/>
        <v>12363</v>
      </c>
      <c r="DD52" s="140">
        <f t="shared" si="50"/>
        <v>1486206</v>
      </c>
      <c r="DE52" s="140">
        <f t="shared" si="51"/>
        <v>103231</v>
      </c>
      <c r="DF52" s="140">
        <f t="shared" si="52"/>
        <v>36507</v>
      </c>
      <c r="DG52" s="140">
        <f t="shared" si="53"/>
        <v>0</v>
      </c>
      <c r="DH52" s="140">
        <f t="shared" si="54"/>
        <v>0</v>
      </c>
      <c r="DI52" s="140">
        <f t="shared" si="55"/>
        <v>644149</v>
      </c>
      <c r="DJ52" s="140">
        <f t="shared" si="56"/>
        <v>8012073</v>
      </c>
    </row>
    <row r="53" spans="1:114" ht="12" customHeight="1">
      <c r="A53" s="139" t="s">
        <v>852</v>
      </c>
      <c r="B53" s="141" t="s">
        <v>857</v>
      </c>
      <c r="C53" s="139" t="s">
        <v>858</v>
      </c>
      <c r="D53" s="140">
        <f t="shared" si="2"/>
        <v>4952334</v>
      </c>
      <c r="E53" s="140">
        <f t="shared" si="3"/>
        <v>2595506</v>
      </c>
      <c r="F53" s="140">
        <v>1511882</v>
      </c>
      <c r="G53" s="140">
        <v>0</v>
      </c>
      <c r="H53" s="140">
        <v>367500</v>
      </c>
      <c r="I53" s="140">
        <v>584393</v>
      </c>
      <c r="J53" s="140">
        <v>5231582</v>
      </c>
      <c r="K53" s="140">
        <v>131731</v>
      </c>
      <c r="L53" s="140">
        <v>2356828</v>
      </c>
      <c r="M53" s="140">
        <f t="shared" si="4"/>
        <v>263708</v>
      </c>
      <c r="N53" s="140">
        <f t="shared" si="5"/>
        <v>88492</v>
      </c>
      <c r="O53" s="140">
        <v>0</v>
      </c>
      <c r="P53" s="140">
        <v>0</v>
      </c>
      <c r="Q53" s="140">
        <v>0</v>
      </c>
      <c r="R53" s="140">
        <v>46667</v>
      </c>
      <c r="S53" s="140">
        <v>508932</v>
      </c>
      <c r="T53" s="140">
        <v>41825</v>
      </c>
      <c r="U53" s="140">
        <v>175216</v>
      </c>
      <c r="V53" s="140">
        <f t="shared" si="6"/>
        <v>5216042</v>
      </c>
      <c r="W53" s="140">
        <f t="shared" si="7"/>
        <v>2683998</v>
      </c>
      <c r="X53" s="140">
        <f t="shared" si="8"/>
        <v>1511882</v>
      </c>
      <c r="Y53" s="140">
        <f t="shared" si="9"/>
        <v>0</v>
      </c>
      <c r="Z53" s="140">
        <f t="shared" si="10"/>
        <v>367500</v>
      </c>
      <c r="AA53" s="140">
        <f t="shared" si="11"/>
        <v>631060</v>
      </c>
      <c r="AB53" s="140">
        <f t="shared" si="12"/>
        <v>5740514</v>
      </c>
      <c r="AC53" s="140">
        <f t="shared" si="13"/>
        <v>173556</v>
      </c>
      <c r="AD53" s="140">
        <f t="shared" si="14"/>
        <v>2532044</v>
      </c>
      <c r="AE53" s="140">
        <f t="shared" si="15"/>
        <v>3646009</v>
      </c>
      <c r="AF53" s="140">
        <f t="shared" si="16"/>
        <v>3639709</v>
      </c>
      <c r="AG53" s="140">
        <v>0</v>
      </c>
      <c r="AH53" s="140">
        <v>3002526</v>
      </c>
      <c r="AI53" s="140">
        <v>634873</v>
      </c>
      <c r="AJ53" s="140">
        <v>2310</v>
      </c>
      <c r="AK53" s="140">
        <v>6300</v>
      </c>
      <c r="AL53" s="140">
        <v>0</v>
      </c>
      <c r="AM53" s="140">
        <f t="shared" si="17"/>
        <v>6220160</v>
      </c>
      <c r="AN53" s="140">
        <f t="shared" si="18"/>
        <v>1291053</v>
      </c>
      <c r="AO53" s="140">
        <v>768061</v>
      </c>
      <c r="AP53" s="140">
        <v>0</v>
      </c>
      <c r="AQ53" s="140">
        <v>487520</v>
      </c>
      <c r="AR53" s="140">
        <v>35472</v>
      </c>
      <c r="AS53" s="140">
        <f t="shared" si="19"/>
        <v>3305022</v>
      </c>
      <c r="AT53" s="140">
        <v>5422</v>
      </c>
      <c r="AU53" s="140">
        <v>3219148</v>
      </c>
      <c r="AV53" s="140">
        <v>80452</v>
      </c>
      <c r="AW53" s="140">
        <v>6889</v>
      </c>
      <c r="AX53" s="140">
        <f t="shared" si="20"/>
        <v>1614256</v>
      </c>
      <c r="AY53" s="140">
        <v>19530</v>
      </c>
      <c r="AZ53" s="140">
        <v>1391491</v>
      </c>
      <c r="BA53" s="140">
        <v>194774</v>
      </c>
      <c r="BB53" s="140">
        <v>8461</v>
      </c>
      <c r="BC53" s="140">
        <v>0</v>
      </c>
      <c r="BD53" s="140">
        <v>2940</v>
      </c>
      <c r="BE53" s="140">
        <v>317142</v>
      </c>
      <c r="BF53" s="140">
        <f t="shared" si="21"/>
        <v>10183311</v>
      </c>
      <c r="BG53" s="140">
        <f t="shared" si="22"/>
        <v>0</v>
      </c>
      <c r="BH53" s="140">
        <f t="shared" si="23"/>
        <v>0</v>
      </c>
      <c r="BI53" s="140">
        <v>0</v>
      </c>
      <c r="BJ53" s="140">
        <v>0</v>
      </c>
      <c r="BK53" s="140">
        <v>0</v>
      </c>
      <c r="BL53" s="140">
        <v>0</v>
      </c>
      <c r="BM53" s="140">
        <v>0</v>
      </c>
      <c r="BN53" s="140">
        <v>0</v>
      </c>
      <c r="BO53" s="140">
        <f t="shared" si="24"/>
        <v>746929</v>
      </c>
      <c r="BP53" s="140">
        <f t="shared" si="25"/>
        <v>154056</v>
      </c>
      <c r="BQ53" s="140">
        <v>134034</v>
      </c>
      <c r="BR53" s="140">
        <v>0</v>
      </c>
      <c r="BS53" s="140">
        <v>20022</v>
      </c>
      <c r="BT53" s="140">
        <v>0</v>
      </c>
      <c r="BU53" s="140">
        <f t="shared" si="26"/>
        <v>359076</v>
      </c>
      <c r="BV53" s="140">
        <v>0</v>
      </c>
      <c r="BW53" s="140">
        <v>359076</v>
      </c>
      <c r="BX53" s="140">
        <v>0</v>
      </c>
      <c r="BY53" s="140">
        <v>0</v>
      </c>
      <c r="BZ53" s="140">
        <f t="shared" si="27"/>
        <v>233797</v>
      </c>
      <c r="CA53" s="140">
        <v>0</v>
      </c>
      <c r="CB53" s="140">
        <v>225965</v>
      </c>
      <c r="CC53" s="140">
        <v>7392</v>
      </c>
      <c r="CD53" s="140">
        <v>440</v>
      </c>
      <c r="CE53" s="140">
        <v>0</v>
      </c>
      <c r="CF53" s="140">
        <v>0</v>
      </c>
      <c r="CG53" s="140">
        <v>25711</v>
      </c>
      <c r="CH53" s="140">
        <f t="shared" si="28"/>
        <v>772640</v>
      </c>
      <c r="CI53" s="140">
        <f t="shared" si="29"/>
        <v>3646009</v>
      </c>
      <c r="CJ53" s="140">
        <f t="shared" si="30"/>
        <v>3639709</v>
      </c>
      <c r="CK53" s="140">
        <f t="shared" si="31"/>
        <v>0</v>
      </c>
      <c r="CL53" s="140">
        <f t="shared" si="32"/>
        <v>3002526</v>
      </c>
      <c r="CM53" s="140">
        <f t="shared" si="33"/>
        <v>634873</v>
      </c>
      <c r="CN53" s="140">
        <f t="shared" si="34"/>
        <v>2310</v>
      </c>
      <c r="CO53" s="140">
        <f t="shared" si="35"/>
        <v>6300</v>
      </c>
      <c r="CP53" s="140">
        <f t="shared" si="36"/>
        <v>0</v>
      </c>
      <c r="CQ53" s="140">
        <f t="shared" si="37"/>
        <v>6967089</v>
      </c>
      <c r="CR53" s="140">
        <f t="shared" si="38"/>
        <v>1445109</v>
      </c>
      <c r="CS53" s="140">
        <f t="shared" si="39"/>
        <v>902095</v>
      </c>
      <c r="CT53" s="140">
        <f t="shared" si="40"/>
        <v>0</v>
      </c>
      <c r="CU53" s="140">
        <f t="shared" si="41"/>
        <v>507542</v>
      </c>
      <c r="CV53" s="140">
        <f t="shared" si="42"/>
        <v>35472</v>
      </c>
      <c r="CW53" s="140">
        <f t="shared" si="43"/>
        <v>3664098</v>
      </c>
      <c r="CX53" s="140">
        <f t="shared" si="44"/>
        <v>5422</v>
      </c>
      <c r="CY53" s="140">
        <f t="shared" si="45"/>
        <v>3578224</v>
      </c>
      <c r="CZ53" s="140">
        <f t="shared" si="46"/>
        <v>80452</v>
      </c>
      <c r="DA53" s="140">
        <f t="shared" si="47"/>
        <v>6889</v>
      </c>
      <c r="DB53" s="140">
        <f t="shared" si="48"/>
        <v>1848053</v>
      </c>
      <c r="DC53" s="140">
        <f t="shared" si="49"/>
        <v>19530</v>
      </c>
      <c r="DD53" s="140">
        <f t="shared" si="50"/>
        <v>1617456</v>
      </c>
      <c r="DE53" s="140">
        <f t="shared" si="51"/>
        <v>202166</v>
      </c>
      <c r="DF53" s="140">
        <f t="shared" si="52"/>
        <v>8901</v>
      </c>
      <c r="DG53" s="140">
        <f t="shared" si="53"/>
        <v>0</v>
      </c>
      <c r="DH53" s="140">
        <f t="shared" si="54"/>
        <v>2940</v>
      </c>
      <c r="DI53" s="140">
        <f t="shared" si="55"/>
        <v>342853</v>
      </c>
      <c r="DJ53" s="140">
        <f t="shared" si="56"/>
        <v>10955951</v>
      </c>
    </row>
    <row r="54" spans="1:114" ht="12" customHeight="1">
      <c r="A54" s="139" t="s">
        <v>866</v>
      </c>
      <c r="B54" s="141" t="s">
        <v>867</v>
      </c>
      <c r="C54" s="139" t="s">
        <v>868</v>
      </c>
      <c r="D54" s="140">
        <f>+SUM(D7:D53)</f>
        <v>130552938</v>
      </c>
      <c r="E54" s="140">
        <f>+SUM(E7:E53)</f>
        <v>102972635</v>
      </c>
      <c r="F54" s="140">
        <f aca="true" t="shared" si="57" ref="F54:BP54">+SUM(F7:F53)</f>
        <v>9201533</v>
      </c>
      <c r="G54" s="140">
        <f t="shared" si="57"/>
        <v>177995</v>
      </c>
      <c r="H54" s="140">
        <f t="shared" si="57"/>
        <v>18366625</v>
      </c>
      <c r="I54" s="140">
        <f t="shared" si="57"/>
        <v>52859002</v>
      </c>
      <c r="J54" s="140">
        <f t="shared" si="57"/>
        <v>269656859</v>
      </c>
      <c r="K54" s="140">
        <f t="shared" si="57"/>
        <v>22367480</v>
      </c>
      <c r="L54" s="140">
        <f t="shared" si="57"/>
        <v>27580303</v>
      </c>
      <c r="M54" s="140">
        <f t="shared" si="57"/>
        <v>19683691</v>
      </c>
      <c r="N54" s="140">
        <f t="shared" si="57"/>
        <v>15339813</v>
      </c>
      <c r="O54" s="140">
        <f t="shared" si="57"/>
        <v>236301</v>
      </c>
      <c r="P54" s="140">
        <f t="shared" si="57"/>
        <v>36462</v>
      </c>
      <c r="Q54" s="140">
        <f t="shared" si="57"/>
        <v>2096144</v>
      </c>
      <c r="R54" s="140">
        <f t="shared" si="57"/>
        <v>10922093</v>
      </c>
      <c r="S54" s="140">
        <f t="shared" si="57"/>
        <v>75289602</v>
      </c>
      <c r="T54" s="140">
        <f t="shared" si="57"/>
        <v>2048813</v>
      </c>
      <c r="U54" s="140">
        <f t="shared" si="57"/>
        <v>4343878</v>
      </c>
      <c r="V54" s="140">
        <f t="shared" si="57"/>
        <v>150236629</v>
      </c>
      <c r="W54" s="140">
        <f t="shared" si="57"/>
        <v>118312448</v>
      </c>
      <c r="X54" s="140">
        <f t="shared" si="57"/>
        <v>9437834</v>
      </c>
      <c r="Y54" s="140">
        <f t="shared" si="57"/>
        <v>214457</v>
      </c>
      <c r="Z54" s="140">
        <f t="shared" si="57"/>
        <v>20462769</v>
      </c>
      <c r="AA54" s="140">
        <f t="shared" si="57"/>
        <v>63781095</v>
      </c>
      <c r="AB54" s="140">
        <f t="shared" si="57"/>
        <v>344946461</v>
      </c>
      <c r="AC54" s="140">
        <f t="shared" si="57"/>
        <v>24416293</v>
      </c>
      <c r="AD54" s="140">
        <f t="shared" si="57"/>
        <v>31924181</v>
      </c>
      <c r="AE54" s="140">
        <f t="shared" si="57"/>
        <v>51039936</v>
      </c>
      <c r="AF54" s="140">
        <f t="shared" si="57"/>
        <v>49874080</v>
      </c>
      <c r="AG54" s="140">
        <f t="shared" si="57"/>
        <v>794875</v>
      </c>
      <c r="AH54" s="140">
        <f t="shared" si="57"/>
        <v>43297467</v>
      </c>
      <c r="AI54" s="140">
        <f t="shared" si="57"/>
        <v>4804131</v>
      </c>
      <c r="AJ54" s="140">
        <f t="shared" si="57"/>
        <v>977607</v>
      </c>
      <c r="AK54" s="140">
        <f t="shared" si="57"/>
        <v>1165856</v>
      </c>
      <c r="AL54" s="140">
        <f t="shared" si="57"/>
        <v>0</v>
      </c>
      <c r="AM54" s="140">
        <f t="shared" si="57"/>
        <v>312519726</v>
      </c>
      <c r="AN54" s="140">
        <f t="shared" si="57"/>
        <v>64916974</v>
      </c>
      <c r="AO54" s="140">
        <f t="shared" si="57"/>
        <v>38204369</v>
      </c>
      <c r="AP54" s="140">
        <f t="shared" si="57"/>
        <v>1728610</v>
      </c>
      <c r="AQ54" s="140">
        <f t="shared" si="57"/>
        <v>24118204</v>
      </c>
      <c r="AR54" s="140">
        <f t="shared" si="57"/>
        <v>865791</v>
      </c>
      <c r="AS54" s="140">
        <f t="shared" si="57"/>
        <v>129138845</v>
      </c>
      <c r="AT54" s="140">
        <f t="shared" si="57"/>
        <v>916861</v>
      </c>
      <c r="AU54" s="140">
        <f t="shared" si="57"/>
        <v>116872291</v>
      </c>
      <c r="AV54" s="140">
        <f t="shared" si="57"/>
        <v>11349693</v>
      </c>
      <c r="AW54" s="140">
        <f t="shared" si="57"/>
        <v>194892</v>
      </c>
      <c r="AX54" s="140">
        <f t="shared" si="57"/>
        <v>117854405</v>
      </c>
      <c r="AY54" s="140">
        <f t="shared" si="57"/>
        <v>12530359</v>
      </c>
      <c r="AZ54" s="140">
        <f t="shared" si="57"/>
        <v>87970838</v>
      </c>
      <c r="BA54" s="140">
        <f t="shared" si="57"/>
        <v>12341821</v>
      </c>
      <c r="BB54" s="140">
        <f t="shared" si="57"/>
        <v>5011387</v>
      </c>
      <c r="BC54" s="140">
        <f t="shared" si="57"/>
        <v>0</v>
      </c>
      <c r="BD54" s="140">
        <f t="shared" si="57"/>
        <v>414610</v>
      </c>
      <c r="BE54" s="140">
        <f t="shared" si="57"/>
        <v>36649530</v>
      </c>
      <c r="BF54" s="140">
        <f t="shared" si="57"/>
        <v>400209192</v>
      </c>
      <c r="BG54" s="140">
        <f t="shared" si="57"/>
        <v>4551561</v>
      </c>
      <c r="BH54" s="140">
        <f t="shared" si="57"/>
        <v>4434143</v>
      </c>
      <c r="BI54" s="140">
        <f t="shared" si="57"/>
        <v>114944</v>
      </c>
      <c r="BJ54" s="140">
        <f t="shared" si="57"/>
        <v>4186216</v>
      </c>
      <c r="BK54" s="140">
        <f t="shared" si="57"/>
        <v>1479</v>
      </c>
      <c r="BL54" s="140">
        <f t="shared" si="57"/>
        <v>131504</v>
      </c>
      <c r="BM54" s="140">
        <f t="shared" si="57"/>
        <v>117418</v>
      </c>
      <c r="BN54" s="140">
        <f t="shared" si="57"/>
        <v>0</v>
      </c>
      <c r="BO54" s="140">
        <f t="shared" si="57"/>
        <v>83274183</v>
      </c>
      <c r="BP54" s="140">
        <f t="shared" si="57"/>
        <v>23962453</v>
      </c>
      <c r="BQ54" s="140">
        <f aca="true" t="shared" si="58" ref="BQ54:DJ54">+SUM(BQ7:BQ53)</f>
        <v>15312329</v>
      </c>
      <c r="BR54" s="140">
        <f t="shared" si="58"/>
        <v>1194698</v>
      </c>
      <c r="BS54" s="140">
        <f t="shared" si="58"/>
        <v>7425427</v>
      </c>
      <c r="BT54" s="140">
        <f t="shared" si="58"/>
        <v>29999</v>
      </c>
      <c r="BU54" s="140">
        <f t="shared" si="58"/>
        <v>37198123</v>
      </c>
      <c r="BV54" s="140">
        <f t="shared" si="58"/>
        <v>725540</v>
      </c>
      <c r="BW54" s="140">
        <f t="shared" si="58"/>
        <v>35650647</v>
      </c>
      <c r="BX54" s="140">
        <f t="shared" si="58"/>
        <v>821936</v>
      </c>
      <c r="BY54" s="140">
        <f t="shared" si="58"/>
        <v>164858</v>
      </c>
      <c r="BZ54" s="140">
        <f t="shared" si="58"/>
        <v>21934353</v>
      </c>
      <c r="CA54" s="140">
        <f t="shared" si="58"/>
        <v>5296028</v>
      </c>
      <c r="CB54" s="140">
        <f t="shared" si="58"/>
        <v>13421796</v>
      </c>
      <c r="CC54" s="140">
        <f t="shared" si="58"/>
        <v>1289450</v>
      </c>
      <c r="CD54" s="140">
        <f t="shared" si="58"/>
        <v>1927079</v>
      </c>
      <c r="CE54" s="140">
        <f t="shared" si="58"/>
        <v>0</v>
      </c>
      <c r="CF54" s="140">
        <f t="shared" si="58"/>
        <v>14396</v>
      </c>
      <c r="CG54" s="140">
        <f t="shared" si="58"/>
        <v>7143784</v>
      </c>
      <c r="CH54" s="140">
        <f t="shared" si="58"/>
        <v>94969528</v>
      </c>
      <c r="CI54" s="140">
        <f t="shared" si="58"/>
        <v>55591497</v>
      </c>
      <c r="CJ54" s="140">
        <f t="shared" si="58"/>
        <v>54308223</v>
      </c>
      <c r="CK54" s="140">
        <f t="shared" si="58"/>
        <v>909819</v>
      </c>
      <c r="CL54" s="140">
        <f t="shared" si="58"/>
        <v>47483683</v>
      </c>
      <c r="CM54" s="140">
        <f t="shared" si="58"/>
        <v>4805610</v>
      </c>
      <c r="CN54" s="140">
        <f t="shared" si="58"/>
        <v>1109111</v>
      </c>
      <c r="CO54" s="140">
        <f t="shared" si="58"/>
        <v>1283274</v>
      </c>
      <c r="CP54" s="140">
        <f t="shared" si="58"/>
        <v>0</v>
      </c>
      <c r="CQ54" s="140">
        <f t="shared" si="58"/>
        <v>395793909</v>
      </c>
      <c r="CR54" s="140">
        <f t="shared" si="58"/>
        <v>88879427</v>
      </c>
      <c r="CS54" s="140">
        <f t="shared" si="58"/>
        <v>53516698</v>
      </c>
      <c r="CT54" s="140">
        <f t="shared" si="58"/>
        <v>2923308</v>
      </c>
      <c r="CU54" s="140">
        <f t="shared" si="58"/>
        <v>31543631</v>
      </c>
      <c r="CV54" s="140">
        <f t="shared" si="58"/>
        <v>895790</v>
      </c>
      <c r="CW54" s="140">
        <f t="shared" si="58"/>
        <v>166336968</v>
      </c>
      <c r="CX54" s="140">
        <f t="shared" si="58"/>
        <v>1642401</v>
      </c>
      <c r="CY54" s="140">
        <f t="shared" si="58"/>
        <v>152522938</v>
      </c>
      <c r="CZ54" s="140">
        <f t="shared" si="58"/>
        <v>12171629</v>
      </c>
      <c r="DA54" s="140">
        <f t="shared" si="58"/>
        <v>359750</v>
      </c>
      <c r="DB54" s="140">
        <f t="shared" si="58"/>
        <v>139788758</v>
      </c>
      <c r="DC54" s="140">
        <f t="shared" si="58"/>
        <v>17826387</v>
      </c>
      <c r="DD54" s="140">
        <f t="shared" si="58"/>
        <v>101392634</v>
      </c>
      <c r="DE54" s="140">
        <f t="shared" si="58"/>
        <v>13631271</v>
      </c>
      <c r="DF54" s="140">
        <f t="shared" si="58"/>
        <v>6938466</v>
      </c>
      <c r="DG54" s="140">
        <f t="shared" si="58"/>
        <v>0</v>
      </c>
      <c r="DH54" s="140">
        <f t="shared" si="58"/>
        <v>429006</v>
      </c>
      <c r="DI54" s="140">
        <f t="shared" si="58"/>
        <v>43793314</v>
      </c>
      <c r="DJ54" s="140">
        <f t="shared" si="58"/>
        <v>495178720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64" sqref="E64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62" t="s">
        <v>320</v>
      </c>
      <c r="B2" s="156" t="s">
        <v>306</v>
      </c>
      <c r="C2" s="165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63"/>
      <c r="B3" s="157"/>
      <c r="C3" s="163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63"/>
      <c r="B4" s="157"/>
      <c r="C4" s="163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63"/>
      <c r="B5" s="157"/>
      <c r="C5" s="163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64"/>
      <c r="B6" s="158"/>
      <c r="C6" s="164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328</v>
      </c>
      <c r="B7" s="139" t="s">
        <v>332</v>
      </c>
      <c r="C7" s="139" t="s">
        <v>333</v>
      </c>
      <c r="D7" s="140">
        <v>70966184.43</v>
      </c>
      <c r="E7" s="140">
        <v>23688546.43</v>
      </c>
      <c r="F7" s="140">
        <v>1218707</v>
      </c>
      <c r="G7" s="140">
        <v>3718</v>
      </c>
      <c r="H7" s="140">
        <v>4031700</v>
      </c>
      <c r="I7" s="140">
        <v>13375723.43</v>
      </c>
      <c r="J7" s="140">
        <v>9673565</v>
      </c>
      <c r="K7" s="140">
        <v>5058698</v>
      </c>
      <c r="L7" s="140">
        <v>47277638</v>
      </c>
      <c r="M7" s="140">
        <v>9970672</v>
      </c>
      <c r="N7" s="140">
        <v>3160736</v>
      </c>
      <c r="O7" s="140">
        <v>11276</v>
      </c>
      <c r="P7" s="140">
        <v>233</v>
      </c>
      <c r="Q7" s="140">
        <v>188700</v>
      </c>
      <c r="R7" s="140">
        <v>2688837</v>
      </c>
      <c r="S7" s="140">
        <v>3312462</v>
      </c>
      <c r="T7" s="140">
        <v>271690</v>
      </c>
      <c r="U7" s="140">
        <v>6809936</v>
      </c>
      <c r="V7" s="140">
        <v>80936856.43</v>
      </c>
      <c r="W7" s="140">
        <v>26849282.43</v>
      </c>
      <c r="X7" s="140">
        <v>1229983</v>
      </c>
      <c r="Y7" s="140">
        <v>3951</v>
      </c>
      <c r="Z7" s="140">
        <v>4220400</v>
      </c>
      <c r="AA7" s="140">
        <v>16064560.43</v>
      </c>
      <c r="AB7" s="140">
        <v>12986027</v>
      </c>
      <c r="AC7" s="140">
        <v>5330388</v>
      </c>
      <c r="AD7" s="140">
        <v>54087574</v>
      </c>
    </row>
    <row r="8" spans="1:30" ht="12" customHeight="1">
      <c r="A8" s="139" t="s">
        <v>338</v>
      </c>
      <c r="B8" s="141" t="s">
        <v>339</v>
      </c>
      <c r="C8" s="139" t="s">
        <v>340</v>
      </c>
      <c r="D8" s="140">
        <f>SUM(E8,+L8)</f>
        <v>16542627</v>
      </c>
      <c r="E8" s="140">
        <f>+SUM(F8:I8,K8)</f>
        <v>3049854</v>
      </c>
      <c r="F8" s="140">
        <v>66177</v>
      </c>
      <c r="G8" s="140">
        <v>0</v>
      </c>
      <c r="H8" s="140">
        <v>491930</v>
      </c>
      <c r="I8" s="140">
        <v>1762362</v>
      </c>
      <c r="J8" s="140">
        <v>6237315</v>
      </c>
      <c r="K8" s="140">
        <v>729385</v>
      </c>
      <c r="L8" s="140">
        <v>13492773</v>
      </c>
      <c r="M8" s="140">
        <f>SUM(N8,+U8)</f>
        <v>4019270</v>
      </c>
      <c r="N8" s="140">
        <f>+SUM(O8:R8,T8)</f>
        <v>817399</v>
      </c>
      <c r="O8" s="140">
        <v>163457</v>
      </c>
      <c r="P8" s="140">
        <v>99865</v>
      </c>
      <c r="Q8" s="140">
        <v>446800</v>
      </c>
      <c r="R8" s="140">
        <v>70203</v>
      </c>
      <c r="S8" s="140">
        <v>3079989</v>
      </c>
      <c r="T8" s="140">
        <v>37074</v>
      </c>
      <c r="U8" s="140">
        <v>3201871</v>
      </c>
      <c r="V8" s="140">
        <f aca="true" t="shared" si="0" ref="V8:AD8">+SUM(D8,M8)</f>
        <v>20561897</v>
      </c>
      <c r="W8" s="140">
        <f t="shared" si="0"/>
        <v>3867253</v>
      </c>
      <c r="X8" s="140">
        <f t="shared" si="0"/>
        <v>229634</v>
      </c>
      <c r="Y8" s="140">
        <f t="shared" si="0"/>
        <v>99865</v>
      </c>
      <c r="Z8" s="140">
        <f t="shared" si="0"/>
        <v>938730</v>
      </c>
      <c r="AA8" s="140">
        <f t="shared" si="0"/>
        <v>1832565</v>
      </c>
      <c r="AB8" s="140">
        <f t="shared" si="0"/>
        <v>9317304</v>
      </c>
      <c r="AC8" s="140">
        <f t="shared" si="0"/>
        <v>766459</v>
      </c>
      <c r="AD8" s="140">
        <f t="shared" si="0"/>
        <v>16694644</v>
      </c>
    </row>
    <row r="9" spans="1:30" ht="12" customHeight="1">
      <c r="A9" s="139" t="s">
        <v>346</v>
      </c>
      <c r="B9" s="141" t="s">
        <v>347</v>
      </c>
      <c r="C9" s="139" t="s">
        <v>327</v>
      </c>
      <c r="D9" s="140">
        <f aca="true" t="shared" si="1" ref="D9:D53">SUM(E9,+L9)</f>
        <v>13777557</v>
      </c>
      <c r="E9" s="140">
        <f aca="true" t="shared" si="2" ref="E9:E53">+SUM(F9:I9,K9)</f>
        <v>2977028</v>
      </c>
      <c r="F9" s="140">
        <v>102176</v>
      </c>
      <c r="G9" s="140">
        <v>260</v>
      </c>
      <c r="H9" s="140">
        <v>271200</v>
      </c>
      <c r="I9" s="140">
        <v>1450316</v>
      </c>
      <c r="J9" s="140">
        <v>4079960</v>
      </c>
      <c r="K9" s="140">
        <v>1153076</v>
      </c>
      <c r="L9" s="140">
        <v>10800529</v>
      </c>
      <c r="M9" s="140">
        <f aca="true" t="shared" si="3" ref="M9:M53">SUM(N9,+U9)</f>
        <v>4108610</v>
      </c>
      <c r="N9" s="140">
        <f aca="true" t="shared" si="4" ref="N9:N53">+SUM(O9:R9,T9)</f>
        <v>1324887</v>
      </c>
      <c r="O9" s="140">
        <v>2066</v>
      </c>
      <c r="P9" s="140">
        <v>2644</v>
      </c>
      <c r="Q9" s="140">
        <v>0</v>
      </c>
      <c r="R9" s="140">
        <v>1306021</v>
      </c>
      <c r="S9" s="140">
        <v>2531921</v>
      </c>
      <c r="T9" s="140">
        <v>14156</v>
      </c>
      <c r="U9" s="140">
        <v>2783723</v>
      </c>
      <c r="V9" s="140">
        <f aca="true" t="shared" si="5" ref="V9:V53">+SUM(D9,M9)</f>
        <v>17886167</v>
      </c>
      <c r="W9" s="140">
        <f aca="true" t="shared" si="6" ref="W9:W53">+SUM(E9,N9)</f>
        <v>4301915</v>
      </c>
      <c r="X9" s="140">
        <f aca="true" t="shared" si="7" ref="X9:X53">+SUM(F9,O9)</f>
        <v>104242</v>
      </c>
      <c r="Y9" s="140">
        <f aca="true" t="shared" si="8" ref="Y9:Y53">+SUM(G9,P9)</f>
        <v>2904</v>
      </c>
      <c r="Z9" s="140">
        <f aca="true" t="shared" si="9" ref="Z9:Z53">+SUM(H9,Q9)</f>
        <v>271200</v>
      </c>
      <c r="AA9" s="140">
        <f aca="true" t="shared" si="10" ref="AA9:AA53">+SUM(I9,R9)</f>
        <v>2756337</v>
      </c>
      <c r="AB9" s="140">
        <f aca="true" t="shared" si="11" ref="AB9:AB53">+SUM(J9,S9)</f>
        <v>6611881</v>
      </c>
      <c r="AC9" s="140">
        <f aca="true" t="shared" si="12" ref="AC9:AC53">+SUM(K9,T9)</f>
        <v>1167232</v>
      </c>
      <c r="AD9" s="140">
        <f aca="true" t="shared" si="13" ref="AD9:AD53">+SUM(L9,U9)</f>
        <v>13584252</v>
      </c>
    </row>
    <row r="10" spans="1:30" ht="12" customHeight="1">
      <c r="A10" s="139" t="s">
        <v>366</v>
      </c>
      <c r="B10" s="141" t="s">
        <v>359</v>
      </c>
      <c r="C10" s="139" t="s">
        <v>327</v>
      </c>
      <c r="D10" s="140">
        <f t="shared" si="1"/>
        <v>22180711</v>
      </c>
      <c r="E10" s="140">
        <f t="shared" si="2"/>
        <v>5329359</v>
      </c>
      <c r="F10" s="140">
        <v>208</v>
      </c>
      <c r="G10" s="140">
        <v>2703</v>
      </c>
      <c r="H10" s="140">
        <v>62700</v>
      </c>
      <c r="I10" s="140">
        <v>4024163</v>
      </c>
      <c r="J10" s="140">
        <v>5422866</v>
      </c>
      <c r="K10" s="140">
        <v>1239585</v>
      </c>
      <c r="L10" s="140">
        <v>16851352</v>
      </c>
      <c r="M10" s="140">
        <f t="shared" si="3"/>
        <v>6170490</v>
      </c>
      <c r="N10" s="140">
        <f t="shared" si="4"/>
        <v>2545116</v>
      </c>
      <c r="O10" s="140">
        <v>387664</v>
      </c>
      <c r="P10" s="140">
        <v>9062</v>
      </c>
      <c r="Q10" s="140">
        <v>1097233</v>
      </c>
      <c r="R10" s="140">
        <v>911820</v>
      </c>
      <c r="S10" s="140">
        <v>2679996</v>
      </c>
      <c r="T10" s="140">
        <v>139337</v>
      </c>
      <c r="U10" s="140">
        <v>3625374</v>
      </c>
      <c r="V10" s="140">
        <f t="shared" si="5"/>
        <v>28351201</v>
      </c>
      <c r="W10" s="140">
        <f t="shared" si="6"/>
        <v>7874475</v>
      </c>
      <c r="X10" s="140">
        <f t="shared" si="7"/>
        <v>387872</v>
      </c>
      <c r="Y10" s="140">
        <f t="shared" si="8"/>
        <v>11765</v>
      </c>
      <c r="Z10" s="140">
        <f t="shared" si="9"/>
        <v>1159933</v>
      </c>
      <c r="AA10" s="140">
        <f t="shared" si="10"/>
        <v>4935983</v>
      </c>
      <c r="AB10" s="140">
        <f t="shared" si="11"/>
        <v>8102862</v>
      </c>
      <c r="AC10" s="140">
        <f t="shared" si="12"/>
        <v>1378922</v>
      </c>
      <c r="AD10" s="140">
        <f t="shared" si="13"/>
        <v>20476726</v>
      </c>
    </row>
    <row r="11" spans="1:30" ht="12" customHeight="1">
      <c r="A11" s="139" t="s">
        <v>379</v>
      </c>
      <c r="B11" s="141" t="s">
        <v>371</v>
      </c>
      <c r="C11" s="139" t="s">
        <v>327</v>
      </c>
      <c r="D11" s="140">
        <f t="shared" si="1"/>
        <v>13009408</v>
      </c>
      <c r="E11" s="140">
        <f t="shared" si="2"/>
        <v>3325578</v>
      </c>
      <c r="F11" s="140">
        <v>167901</v>
      </c>
      <c r="G11" s="140">
        <v>19144</v>
      </c>
      <c r="H11" s="140">
        <v>225907</v>
      </c>
      <c r="I11" s="140">
        <v>1739316</v>
      </c>
      <c r="J11" s="140">
        <v>2074470</v>
      </c>
      <c r="K11" s="140">
        <v>1173310</v>
      </c>
      <c r="L11" s="140">
        <v>9683830</v>
      </c>
      <c r="M11" s="140">
        <f t="shared" si="3"/>
        <v>3389176</v>
      </c>
      <c r="N11" s="140">
        <f t="shared" si="4"/>
        <v>337885</v>
      </c>
      <c r="O11" s="140">
        <v>162214</v>
      </c>
      <c r="P11" s="140">
        <v>6127</v>
      </c>
      <c r="Q11" s="140">
        <v>3200</v>
      </c>
      <c r="R11" s="140">
        <v>162250</v>
      </c>
      <c r="S11" s="140">
        <v>1655400</v>
      </c>
      <c r="T11" s="140">
        <v>4094</v>
      </c>
      <c r="U11" s="140">
        <v>3051291</v>
      </c>
      <c r="V11" s="140">
        <f t="shared" si="5"/>
        <v>16398584</v>
      </c>
      <c r="W11" s="140">
        <f t="shared" si="6"/>
        <v>3663463</v>
      </c>
      <c r="X11" s="140">
        <f t="shared" si="7"/>
        <v>330115</v>
      </c>
      <c r="Y11" s="140">
        <f t="shared" si="8"/>
        <v>25271</v>
      </c>
      <c r="Z11" s="140">
        <f t="shared" si="9"/>
        <v>229107</v>
      </c>
      <c r="AA11" s="140">
        <f t="shared" si="10"/>
        <v>1901566</v>
      </c>
      <c r="AB11" s="140">
        <f t="shared" si="11"/>
        <v>3729870</v>
      </c>
      <c r="AC11" s="140">
        <f t="shared" si="12"/>
        <v>1177404</v>
      </c>
      <c r="AD11" s="140">
        <f t="shared" si="13"/>
        <v>12735121</v>
      </c>
    </row>
    <row r="12" spans="1:30" ht="12" customHeight="1">
      <c r="A12" s="139" t="s">
        <v>392</v>
      </c>
      <c r="B12" s="141" t="s">
        <v>393</v>
      </c>
      <c r="C12" s="139" t="s">
        <v>327</v>
      </c>
      <c r="D12" s="140">
        <f t="shared" si="1"/>
        <v>10774722</v>
      </c>
      <c r="E12" s="140">
        <f t="shared" si="2"/>
        <v>3613921</v>
      </c>
      <c r="F12" s="140">
        <v>187313</v>
      </c>
      <c r="G12" s="140">
        <v>790</v>
      </c>
      <c r="H12" s="140">
        <v>564400</v>
      </c>
      <c r="I12" s="140">
        <v>1995082</v>
      </c>
      <c r="J12" s="140">
        <v>2772500</v>
      </c>
      <c r="K12" s="140">
        <v>866336</v>
      </c>
      <c r="L12" s="140">
        <v>7160801</v>
      </c>
      <c r="M12" s="140">
        <f t="shared" si="3"/>
        <v>2348497</v>
      </c>
      <c r="N12" s="140">
        <f t="shared" si="4"/>
        <v>580126</v>
      </c>
      <c r="O12" s="140">
        <v>469</v>
      </c>
      <c r="P12" s="140">
        <v>0</v>
      </c>
      <c r="Q12" s="140">
        <v>11800</v>
      </c>
      <c r="R12" s="140">
        <v>554772</v>
      </c>
      <c r="S12" s="140">
        <v>1424028</v>
      </c>
      <c r="T12" s="140">
        <v>13085</v>
      </c>
      <c r="U12" s="140">
        <v>1768371</v>
      </c>
      <c r="V12" s="140">
        <f t="shared" si="5"/>
        <v>13123219</v>
      </c>
      <c r="W12" s="140">
        <f t="shared" si="6"/>
        <v>4194047</v>
      </c>
      <c r="X12" s="140">
        <f t="shared" si="7"/>
        <v>187782</v>
      </c>
      <c r="Y12" s="140">
        <f t="shared" si="8"/>
        <v>790</v>
      </c>
      <c r="Z12" s="140">
        <f t="shared" si="9"/>
        <v>576200</v>
      </c>
      <c r="AA12" s="140">
        <f t="shared" si="10"/>
        <v>2549854</v>
      </c>
      <c r="AB12" s="140">
        <f t="shared" si="11"/>
        <v>4196528</v>
      </c>
      <c r="AC12" s="140">
        <f t="shared" si="12"/>
        <v>879421</v>
      </c>
      <c r="AD12" s="140">
        <f t="shared" si="13"/>
        <v>8929172</v>
      </c>
    </row>
    <row r="13" spans="1:30" ht="12" customHeight="1">
      <c r="A13" s="147" t="s">
        <v>403</v>
      </c>
      <c r="B13" s="148" t="s">
        <v>398</v>
      </c>
      <c r="C13" s="147" t="s">
        <v>327</v>
      </c>
      <c r="D13" s="140">
        <f t="shared" si="1"/>
        <v>20979891.990000002</v>
      </c>
      <c r="E13" s="140">
        <f t="shared" si="2"/>
        <v>4844025.99</v>
      </c>
      <c r="F13" s="140">
        <v>382672</v>
      </c>
      <c r="G13" s="140">
        <v>0</v>
      </c>
      <c r="H13" s="140">
        <v>1202400</v>
      </c>
      <c r="I13" s="140">
        <v>2383916.5</v>
      </c>
      <c r="J13" s="140">
        <v>4958966</v>
      </c>
      <c r="K13" s="140">
        <v>875037.49</v>
      </c>
      <c r="L13" s="140">
        <v>16135866</v>
      </c>
      <c r="M13" s="140">
        <f t="shared" si="3"/>
        <v>5184213</v>
      </c>
      <c r="N13" s="140">
        <f t="shared" si="4"/>
        <v>1837915</v>
      </c>
      <c r="O13" s="140">
        <v>108623</v>
      </c>
      <c r="P13" s="140">
        <v>1232</v>
      </c>
      <c r="Q13" s="140">
        <v>896700</v>
      </c>
      <c r="R13" s="140">
        <v>678410</v>
      </c>
      <c r="S13" s="140">
        <v>1781520</v>
      </c>
      <c r="T13" s="140">
        <v>152950</v>
      </c>
      <c r="U13" s="140">
        <v>3346298</v>
      </c>
      <c r="V13" s="140">
        <f t="shared" si="5"/>
        <v>26164104.990000002</v>
      </c>
      <c r="W13" s="140">
        <f t="shared" si="6"/>
        <v>6681940.99</v>
      </c>
      <c r="X13" s="140">
        <f t="shared" si="7"/>
        <v>491295</v>
      </c>
      <c r="Y13" s="140">
        <f t="shared" si="8"/>
        <v>1232</v>
      </c>
      <c r="Z13" s="140">
        <f t="shared" si="9"/>
        <v>2099100</v>
      </c>
      <c r="AA13" s="140">
        <f t="shared" si="10"/>
        <v>3062326.5</v>
      </c>
      <c r="AB13" s="140">
        <f t="shared" si="11"/>
        <v>6740486</v>
      </c>
      <c r="AC13" s="140">
        <f t="shared" si="12"/>
        <v>1027987.49</v>
      </c>
      <c r="AD13" s="140">
        <f t="shared" si="13"/>
        <v>19482164</v>
      </c>
    </row>
    <row r="14" spans="1:30" ht="12" customHeight="1">
      <c r="A14" s="139" t="s">
        <v>415</v>
      </c>
      <c r="B14" s="141" t="s">
        <v>416</v>
      </c>
      <c r="C14" s="139" t="s">
        <v>417</v>
      </c>
      <c r="D14" s="140">
        <f t="shared" si="1"/>
        <v>35615094</v>
      </c>
      <c r="E14" s="140">
        <f t="shared" si="2"/>
        <v>7783656</v>
      </c>
      <c r="F14" s="140">
        <v>225382</v>
      </c>
      <c r="G14" s="140">
        <v>0</v>
      </c>
      <c r="H14" s="140">
        <v>81000</v>
      </c>
      <c r="I14" s="140">
        <v>5608284</v>
      </c>
      <c r="J14" s="140">
        <v>10325627</v>
      </c>
      <c r="K14" s="140">
        <v>1868990</v>
      </c>
      <c r="L14" s="140">
        <v>27831438</v>
      </c>
      <c r="M14" s="140">
        <f t="shared" si="3"/>
        <v>7713171</v>
      </c>
      <c r="N14" s="140">
        <f t="shared" si="4"/>
        <v>1563121</v>
      </c>
      <c r="O14" s="140">
        <v>230586</v>
      </c>
      <c r="P14" s="140">
        <v>62912</v>
      </c>
      <c r="Q14" s="140">
        <v>459900</v>
      </c>
      <c r="R14" s="140">
        <v>769808</v>
      </c>
      <c r="S14" s="140">
        <v>2859573</v>
      </c>
      <c r="T14" s="140">
        <v>39915</v>
      </c>
      <c r="U14" s="140">
        <v>6150050</v>
      </c>
      <c r="V14" s="140">
        <f t="shared" si="5"/>
        <v>43328265</v>
      </c>
      <c r="W14" s="140">
        <f t="shared" si="6"/>
        <v>9346777</v>
      </c>
      <c r="X14" s="140">
        <f t="shared" si="7"/>
        <v>455968</v>
      </c>
      <c r="Y14" s="140">
        <f t="shared" si="8"/>
        <v>62912</v>
      </c>
      <c r="Z14" s="140">
        <f t="shared" si="9"/>
        <v>540900</v>
      </c>
      <c r="AA14" s="140">
        <f t="shared" si="10"/>
        <v>6378092</v>
      </c>
      <c r="AB14" s="140">
        <f t="shared" si="11"/>
        <v>13185200</v>
      </c>
      <c r="AC14" s="140">
        <f t="shared" si="12"/>
        <v>1908905</v>
      </c>
      <c r="AD14" s="140">
        <f t="shared" si="13"/>
        <v>33981488</v>
      </c>
    </row>
    <row r="15" spans="1:30" ht="12" customHeight="1">
      <c r="A15" s="139" t="s">
        <v>421</v>
      </c>
      <c r="B15" s="141" t="s">
        <v>422</v>
      </c>
      <c r="C15" s="139" t="s">
        <v>327</v>
      </c>
      <c r="D15" s="140">
        <f t="shared" si="1"/>
        <v>29936136</v>
      </c>
      <c r="E15" s="140">
        <f t="shared" si="2"/>
        <v>8739058</v>
      </c>
      <c r="F15" s="140">
        <v>1432127</v>
      </c>
      <c r="G15" s="140">
        <v>59243</v>
      </c>
      <c r="H15" s="140">
        <v>1227400</v>
      </c>
      <c r="I15" s="140">
        <v>4068680</v>
      </c>
      <c r="J15" s="140">
        <v>9340423</v>
      </c>
      <c r="K15" s="140">
        <v>1951608</v>
      </c>
      <c r="L15" s="140">
        <v>21197078</v>
      </c>
      <c r="M15" s="140">
        <f t="shared" si="3"/>
        <v>4426253</v>
      </c>
      <c r="N15" s="140">
        <f t="shared" si="4"/>
        <v>816995</v>
      </c>
      <c r="O15" s="140">
        <v>27059</v>
      </c>
      <c r="P15" s="140">
        <v>19500</v>
      </c>
      <c r="Q15" s="140">
        <v>0</v>
      </c>
      <c r="R15" s="140">
        <v>724583</v>
      </c>
      <c r="S15" s="140">
        <v>1747550</v>
      </c>
      <c r="T15" s="140">
        <v>45853</v>
      </c>
      <c r="U15" s="140">
        <v>3609258</v>
      </c>
      <c r="V15" s="140">
        <f t="shared" si="5"/>
        <v>34362389</v>
      </c>
      <c r="W15" s="140">
        <f t="shared" si="6"/>
        <v>9556053</v>
      </c>
      <c r="X15" s="140">
        <f t="shared" si="7"/>
        <v>1459186</v>
      </c>
      <c r="Y15" s="140">
        <f t="shared" si="8"/>
        <v>78743</v>
      </c>
      <c r="Z15" s="140">
        <f t="shared" si="9"/>
        <v>1227400</v>
      </c>
      <c r="AA15" s="140">
        <f t="shared" si="10"/>
        <v>4793263</v>
      </c>
      <c r="AB15" s="140">
        <f t="shared" si="11"/>
        <v>11087973</v>
      </c>
      <c r="AC15" s="140">
        <f t="shared" si="12"/>
        <v>1997461</v>
      </c>
      <c r="AD15" s="140">
        <f t="shared" si="13"/>
        <v>24806336</v>
      </c>
    </row>
    <row r="16" spans="1:30" ht="12" customHeight="1">
      <c r="A16" s="139" t="s">
        <v>433</v>
      </c>
      <c r="B16" s="141" t="s">
        <v>434</v>
      </c>
      <c r="C16" s="139" t="s">
        <v>441</v>
      </c>
      <c r="D16" s="140">
        <f t="shared" si="1"/>
        <v>20751516</v>
      </c>
      <c r="E16" s="140">
        <f t="shared" si="2"/>
        <v>4893698</v>
      </c>
      <c r="F16" s="140">
        <v>0</v>
      </c>
      <c r="G16" s="140">
        <v>3474</v>
      </c>
      <c r="H16" s="140">
        <v>190500</v>
      </c>
      <c r="I16" s="140">
        <v>3121509</v>
      </c>
      <c r="J16" s="140">
        <v>2607341</v>
      </c>
      <c r="K16" s="140">
        <v>1578215</v>
      </c>
      <c r="L16" s="140">
        <v>15857818</v>
      </c>
      <c r="M16" s="140">
        <f t="shared" si="3"/>
        <v>5099753.5</v>
      </c>
      <c r="N16" s="140">
        <f t="shared" si="4"/>
        <v>875603.5</v>
      </c>
      <c r="O16" s="140">
        <v>29142</v>
      </c>
      <c r="P16" s="140">
        <v>17376</v>
      </c>
      <c r="Q16" s="140">
        <v>0</v>
      </c>
      <c r="R16" s="140">
        <v>375089</v>
      </c>
      <c r="S16" s="140">
        <v>1259957</v>
      </c>
      <c r="T16" s="140">
        <v>453996.5</v>
      </c>
      <c r="U16" s="140">
        <v>4224150</v>
      </c>
      <c r="V16" s="140">
        <f t="shared" si="5"/>
        <v>25851269.5</v>
      </c>
      <c r="W16" s="140">
        <f t="shared" si="6"/>
        <v>5769301.5</v>
      </c>
      <c r="X16" s="140">
        <f t="shared" si="7"/>
        <v>29142</v>
      </c>
      <c r="Y16" s="140">
        <f t="shared" si="8"/>
        <v>20850</v>
      </c>
      <c r="Z16" s="140">
        <f t="shared" si="9"/>
        <v>190500</v>
      </c>
      <c r="AA16" s="140">
        <f t="shared" si="10"/>
        <v>3496598</v>
      </c>
      <c r="AB16" s="140">
        <f t="shared" si="11"/>
        <v>3867298</v>
      </c>
      <c r="AC16" s="140">
        <f t="shared" si="12"/>
        <v>2032211.5</v>
      </c>
      <c r="AD16" s="140">
        <f t="shared" si="13"/>
        <v>20081968</v>
      </c>
    </row>
    <row r="17" spans="1:30" ht="12" customHeight="1">
      <c r="A17" s="139" t="s">
        <v>445</v>
      </c>
      <c r="B17" s="141" t="s">
        <v>453</v>
      </c>
      <c r="C17" s="139" t="s">
        <v>454</v>
      </c>
      <c r="D17" s="140">
        <f t="shared" si="1"/>
        <v>97457659</v>
      </c>
      <c r="E17" s="140">
        <f t="shared" si="2"/>
        <v>23967119</v>
      </c>
      <c r="F17" s="140">
        <v>2315625</v>
      </c>
      <c r="G17" s="140">
        <v>2800</v>
      </c>
      <c r="H17" s="140">
        <v>5723100</v>
      </c>
      <c r="I17" s="140">
        <v>11103529</v>
      </c>
      <c r="J17" s="140">
        <v>20389365</v>
      </c>
      <c r="K17" s="140">
        <v>4822065</v>
      </c>
      <c r="L17" s="140">
        <v>73490540</v>
      </c>
      <c r="M17" s="140">
        <f t="shared" si="3"/>
        <v>10790949</v>
      </c>
      <c r="N17" s="140">
        <f t="shared" si="4"/>
        <v>1685166</v>
      </c>
      <c r="O17" s="140">
        <v>46370</v>
      </c>
      <c r="P17" s="140">
        <v>24087</v>
      </c>
      <c r="Q17" s="140">
        <v>245700</v>
      </c>
      <c r="R17" s="140">
        <v>1017624</v>
      </c>
      <c r="S17" s="140">
        <v>4506967</v>
      </c>
      <c r="T17" s="140">
        <v>351385</v>
      </c>
      <c r="U17" s="140">
        <v>9105783</v>
      </c>
      <c r="V17" s="140">
        <f t="shared" si="5"/>
        <v>108248608</v>
      </c>
      <c r="W17" s="140">
        <f t="shared" si="6"/>
        <v>25652285</v>
      </c>
      <c r="X17" s="140">
        <f t="shared" si="7"/>
        <v>2361995</v>
      </c>
      <c r="Y17" s="140">
        <f t="shared" si="8"/>
        <v>26887</v>
      </c>
      <c r="Z17" s="140">
        <f t="shared" si="9"/>
        <v>5968800</v>
      </c>
      <c r="AA17" s="140">
        <f t="shared" si="10"/>
        <v>12121153</v>
      </c>
      <c r="AB17" s="140">
        <f t="shared" si="11"/>
        <v>24896332</v>
      </c>
      <c r="AC17" s="140">
        <f t="shared" si="12"/>
        <v>5173450</v>
      </c>
      <c r="AD17" s="140">
        <f t="shared" si="13"/>
        <v>82596323</v>
      </c>
    </row>
    <row r="18" spans="1:30" ht="12" customHeight="1">
      <c r="A18" s="139" t="s">
        <v>466</v>
      </c>
      <c r="B18" s="141" t="s">
        <v>467</v>
      </c>
      <c r="C18" s="139" t="s">
        <v>465</v>
      </c>
      <c r="D18" s="140">
        <f t="shared" si="1"/>
        <v>80839924</v>
      </c>
      <c r="E18" s="140">
        <f t="shared" si="2"/>
        <v>18693315</v>
      </c>
      <c r="F18" s="140">
        <v>99416</v>
      </c>
      <c r="G18" s="140">
        <v>2765</v>
      </c>
      <c r="H18" s="140">
        <v>2063400</v>
      </c>
      <c r="I18" s="140">
        <v>12366205</v>
      </c>
      <c r="J18" s="140">
        <v>7458827</v>
      </c>
      <c r="K18" s="140">
        <v>4161529</v>
      </c>
      <c r="L18" s="140">
        <v>62146609</v>
      </c>
      <c r="M18" s="140">
        <f t="shared" si="3"/>
        <v>10997478</v>
      </c>
      <c r="N18" s="140">
        <f t="shared" si="4"/>
        <v>3845026</v>
      </c>
      <c r="O18" s="140">
        <v>194172</v>
      </c>
      <c r="P18" s="140">
        <v>62257</v>
      </c>
      <c r="Q18" s="140">
        <v>612900</v>
      </c>
      <c r="R18" s="140">
        <v>2611398</v>
      </c>
      <c r="S18" s="140">
        <v>1233067</v>
      </c>
      <c r="T18" s="140">
        <v>364299</v>
      </c>
      <c r="U18" s="140">
        <v>7152452</v>
      </c>
      <c r="V18" s="140">
        <f t="shared" si="5"/>
        <v>91837402</v>
      </c>
      <c r="W18" s="140">
        <f t="shared" si="6"/>
        <v>22538341</v>
      </c>
      <c r="X18" s="140">
        <f t="shared" si="7"/>
        <v>293588</v>
      </c>
      <c r="Y18" s="140">
        <f t="shared" si="8"/>
        <v>65022</v>
      </c>
      <c r="Z18" s="140">
        <f t="shared" si="9"/>
        <v>2676300</v>
      </c>
      <c r="AA18" s="140">
        <f t="shared" si="10"/>
        <v>14977603</v>
      </c>
      <c r="AB18" s="140">
        <f t="shared" si="11"/>
        <v>8691894</v>
      </c>
      <c r="AC18" s="140">
        <f t="shared" si="12"/>
        <v>4525828</v>
      </c>
      <c r="AD18" s="140">
        <f t="shared" si="13"/>
        <v>69299061</v>
      </c>
    </row>
    <row r="19" spans="1:30" ht="12" customHeight="1">
      <c r="A19" s="139" t="s">
        <v>476</v>
      </c>
      <c r="B19" s="141" t="s">
        <v>477</v>
      </c>
      <c r="C19" s="139" t="s">
        <v>478</v>
      </c>
      <c r="D19" s="140">
        <f t="shared" si="1"/>
        <v>245938155</v>
      </c>
      <c r="E19" s="140">
        <f t="shared" si="2"/>
        <v>56125452</v>
      </c>
      <c r="F19" s="140">
        <v>156851</v>
      </c>
      <c r="G19" s="140">
        <v>3495485</v>
      </c>
      <c r="H19" s="140">
        <v>455407</v>
      </c>
      <c r="I19" s="140">
        <v>36576742</v>
      </c>
      <c r="J19" s="140">
        <v>45895233</v>
      </c>
      <c r="K19" s="140">
        <v>15440967</v>
      </c>
      <c r="L19" s="140">
        <v>189812703</v>
      </c>
      <c r="M19" s="140">
        <f t="shared" si="3"/>
        <v>4676553</v>
      </c>
      <c r="N19" s="140">
        <f t="shared" si="4"/>
        <v>917881</v>
      </c>
      <c r="O19" s="140">
        <v>97271</v>
      </c>
      <c r="P19" s="140">
        <v>222059</v>
      </c>
      <c r="Q19" s="140">
        <v>170441</v>
      </c>
      <c r="R19" s="140">
        <v>306718</v>
      </c>
      <c r="S19" s="140">
        <v>642331</v>
      </c>
      <c r="T19" s="140">
        <v>121392</v>
      </c>
      <c r="U19" s="140">
        <v>3758672</v>
      </c>
      <c r="V19" s="140">
        <f t="shared" si="5"/>
        <v>250614708</v>
      </c>
      <c r="W19" s="140">
        <f t="shared" si="6"/>
        <v>57043333</v>
      </c>
      <c r="X19" s="140">
        <f t="shared" si="7"/>
        <v>254122</v>
      </c>
      <c r="Y19" s="140">
        <f t="shared" si="8"/>
        <v>3717544</v>
      </c>
      <c r="Z19" s="140">
        <f t="shared" si="9"/>
        <v>625848</v>
      </c>
      <c r="AA19" s="140">
        <f t="shared" si="10"/>
        <v>36883460</v>
      </c>
      <c r="AB19" s="140">
        <f t="shared" si="11"/>
        <v>46537564</v>
      </c>
      <c r="AC19" s="140">
        <f t="shared" si="12"/>
        <v>15562359</v>
      </c>
      <c r="AD19" s="140">
        <f t="shared" si="13"/>
        <v>193571375</v>
      </c>
    </row>
    <row r="20" spans="1:30" ht="12" customHeight="1">
      <c r="A20" s="139" t="s">
        <v>487</v>
      </c>
      <c r="B20" s="141" t="s">
        <v>488</v>
      </c>
      <c r="C20" s="139" t="s">
        <v>489</v>
      </c>
      <c r="D20" s="140">
        <f t="shared" si="1"/>
        <v>127312455</v>
      </c>
      <c r="E20" s="140">
        <f t="shared" si="2"/>
        <v>34549678</v>
      </c>
      <c r="F20" s="140">
        <v>2663611</v>
      </c>
      <c r="G20" s="140">
        <v>17180</v>
      </c>
      <c r="H20" s="140">
        <v>8170820</v>
      </c>
      <c r="I20" s="140">
        <v>13598053</v>
      </c>
      <c r="J20" s="140">
        <v>4530049</v>
      </c>
      <c r="K20" s="140">
        <v>10100014</v>
      </c>
      <c r="L20" s="140">
        <v>92762777</v>
      </c>
      <c r="M20" s="140">
        <f t="shared" si="3"/>
        <v>8193669</v>
      </c>
      <c r="N20" s="140">
        <f t="shared" si="4"/>
        <v>1592100</v>
      </c>
      <c r="O20" s="140">
        <v>4168</v>
      </c>
      <c r="P20" s="140">
        <v>32559</v>
      </c>
      <c r="Q20" s="140">
        <v>575200</v>
      </c>
      <c r="R20" s="140">
        <v>771316</v>
      </c>
      <c r="S20" s="140">
        <v>474316</v>
      </c>
      <c r="T20" s="140">
        <v>208857</v>
      </c>
      <c r="U20" s="140">
        <v>6601569</v>
      </c>
      <c r="V20" s="140">
        <f t="shared" si="5"/>
        <v>135506124</v>
      </c>
      <c r="W20" s="140">
        <f t="shared" si="6"/>
        <v>36141778</v>
      </c>
      <c r="X20" s="140">
        <f t="shared" si="7"/>
        <v>2667779</v>
      </c>
      <c r="Y20" s="140">
        <f t="shared" si="8"/>
        <v>49739</v>
      </c>
      <c r="Z20" s="140">
        <f t="shared" si="9"/>
        <v>8746020</v>
      </c>
      <c r="AA20" s="140">
        <f t="shared" si="10"/>
        <v>14369369</v>
      </c>
      <c r="AB20" s="140">
        <f t="shared" si="11"/>
        <v>5004365</v>
      </c>
      <c r="AC20" s="140">
        <f t="shared" si="12"/>
        <v>10308871</v>
      </c>
      <c r="AD20" s="140">
        <f t="shared" si="13"/>
        <v>99364346</v>
      </c>
    </row>
    <row r="21" spans="1:30" ht="12" customHeight="1">
      <c r="A21" s="139" t="s">
        <v>499</v>
      </c>
      <c r="B21" s="141" t="s">
        <v>500</v>
      </c>
      <c r="C21" s="139" t="s">
        <v>327</v>
      </c>
      <c r="D21" s="140">
        <f t="shared" si="1"/>
        <v>34485391</v>
      </c>
      <c r="E21" s="140">
        <f t="shared" si="2"/>
        <v>10583967</v>
      </c>
      <c r="F21" s="140">
        <v>1586959</v>
      </c>
      <c r="G21" s="140">
        <v>50980</v>
      </c>
      <c r="H21" s="140">
        <v>1096700</v>
      </c>
      <c r="I21" s="140">
        <v>5914586</v>
      </c>
      <c r="J21" s="140">
        <v>2557345</v>
      </c>
      <c r="K21" s="140">
        <v>1934742</v>
      </c>
      <c r="L21" s="140">
        <v>23901424</v>
      </c>
      <c r="M21" s="140">
        <f t="shared" si="3"/>
        <v>5976382</v>
      </c>
      <c r="N21" s="140">
        <f t="shared" si="4"/>
        <v>1482402</v>
      </c>
      <c r="O21" s="140">
        <v>25795</v>
      </c>
      <c r="P21" s="140">
        <v>5190</v>
      </c>
      <c r="Q21" s="140">
        <v>0</v>
      </c>
      <c r="R21" s="140">
        <v>1260916</v>
      </c>
      <c r="S21" s="140">
        <v>1200614</v>
      </c>
      <c r="T21" s="140">
        <v>190501</v>
      </c>
      <c r="U21" s="140">
        <v>4493980</v>
      </c>
      <c r="V21" s="140">
        <f t="shared" si="5"/>
        <v>40461773</v>
      </c>
      <c r="W21" s="140">
        <f t="shared" si="6"/>
        <v>12066369</v>
      </c>
      <c r="X21" s="140">
        <f t="shared" si="7"/>
        <v>1612754</v>
      </c>
      <c r="Y21" s="140">
        <f t="shared" si="8"/>
        <v>56170</v>
      </c>
      <c r="Z21" s="140">
        <f t="shared" si="9"/>
        <v>1096700</v>
      </c>
      <c r="AA21" s="140">
        <f t="shared" si="10"/>
        <v>7175502</v>
      </c>
      <c r="AB21" s="140">
        <f t="shared" si="11"/>
        <v>3757959</v>
      </c>
      <c r="AC21" s="140">
        <f t="shared" si="12"/>
        <v>2125243</v>
      </c>
      <c r="AD21" s="140">
        <f t="shared" si="13"/>
        <v>28395404</v>
      </c>
    </row>
    <row r="22" spans="1:30" ht="12" customHeight="1">
      <c r="A22" s="139" t="s">
        <v>504</v>
      </c>
      <c r="B22" s="139" t="s">
        <v>505</v>
      </c>
      <c r="C22" s="139" t="s">
        <v>4</v>
      </c>
      <c r="D22" s="140">
        <f t="shared" si="1"/>
        <v>13704721</v>
      </c>
      <c r="E22" s="140">
        <f t="shared" si="2"/>
        <v>4763610</v>
      </c>
      <c r="F22" s="140">
        <v>696106</v>
      </c>
      <c r="G22" s="140">
        <v>42929</v>
      </c>
      <c r="H22" s="140">
        <v>1663300</v>
      </c>
      <c r="I22" s="140">
        <v>1880837</v>
      </c>
      <c r="J22" s="140">
        <v>1742707</v>
      </c>
      <c r="K22" s="140">
        <v>480438</v>
      </c>
      <c r="L22" s="140">
        <v>8941111</v>
      </c>
      <c r="M22" s="140">
        <f t="shared" si="3"/>
        <v>1994938</v>
      </c>
      <c r="N22" s="140">
        <f t="shared" si="4"/>
        <v>445899</v>
      </c>
      <c r="O22" s="140">
        <v>23311</v>
      </c>
      <c r="P22" s="140">
        <v>22870</v>
      </c>
      <c r="Q22" s="140">
        <v>68944</v>
      </c>
      <c r="R22" s="140">
        <v>328286</v>
      </c>
      <c r="S22" s="140">
        <v>917087</v>
      </c>
      <c r="T22" s="140">
        <v>2488</v>
      </c>
      <c r="U22" s="140">
        <v>1549039</v>
      </c>
      <c r="V22" s="140">
        <f t="shared" si="5"/>
        <v>15699659</v>
      </c>
      <c r="W22" s="140">
        <f t="shared" si="6"/>
        <v>5209509</v>
      </c>
      <c r="X22" s="140">
        <f t="shared" si="7"/>
        <v>719417</v>
      </c>
      <c r="Y22" s="140">
        <f t="shared" si="8"/>
        <v>65799</v>
      </c>
      <c r="Z22" s="140">
        <f t="shared" si="9"/>
        <v>1732244</v>
      </c>
      <c r="AA22" s="140">
        <f t="shared" si="10"/>
        <v>2209123</v>
      </c>
      <c r="AB22" s="140">
        <f t="shared" si="11"/>
        <v>2659794</v>
      </c>
      <c r="AC22" s="140">
        <f t="shared" si="12"/>
        <v>482926</v>
      </c>
      <c r="AD22" s="140">
        <f t="shared" si="13"/>
        <v>10490150</v>
      </c>
    </row>
    <row r="23" spans="1:30" ht="12" customHeight="1">
      <c r="A23" s="139" t="s">
        <v>513</v>
      </c>
      <c r="B23" s="141" t="s">
        <v>507</v>
      </c>
      <c r="C23" s="139" t="s">
        <v>514</v>
      </c>
      <c r="D23" s="140">
        <f t="shared" si="1"/>
        <v>14255665</v>
      </c>
      <c r="E23" s="140">
        <f t="shared" si="2"/>
        <v>3027077</v>
      </c>
      <c r="F23" s="140">
        <v>31580</v>
      </c>
      <c r="G23" s="140">
        <v>360</v>
      </c>
      <c r="H23" s="140">
        <v>8400</v>
      </c>
      <c r="I23" s="140">
        <v>1924436</v>
      </c>
      <c r="J23" s="140">
        <v>3938462</v>
      </c>
      <c r="K23" s="140">
        <v>1062301</v>
      </c>
      <c r="L23" s="140">
        <v>11228588</v>
      </c>
      <c r="M23" s="140">
        <f t="shared" si="3"/>
        <v>1251354</v>
      </c>
      <c r="N23" s="140">
        <f t="shared" si="4"/>
        <v>39650</v>
      </c>
      <c r="O23" s="140">
        <v>0</v>
      </c>
      <c r="P23" s="140">
        <v>0</v>
      </c>
      <c r="Q23" s="140">
        <v>0</v>
      </c>
      <c r="R23" s="140">
        <v>30593</v>
      </c>
      <c r="S23" s="140">
        <v>992937</v>
      </c>
      <c r="T23" s="140">
        <v>9057</v>
      </c>
      <c r="U23" s="140">
        <v>1211704</v>
      </c>
      <c r="V23" s="140">
        <f t="shared" si="5"/>
        <v>15507019</v>
      </c>
      <c r="W23" s="140">
        <f t="shared" si="6"/>
        <v>3066727</v>
      </c>
      <c r="X23" s="140">
        <f t="shared" si="7"/>
        <v>31580</v>
      </c>
      <c r="Y23" s="140">
        <f t="shared" si="8"/>
        <v>360</v>
      </c>
      <c r="Z23" s="140">
        <f t="shared" si="9"/>
        <v>8400</v>
      </c>
      <c r="AA23" s="140">
        <f t="shared" si="10"/>
        <v>1955029</v>
      </c>
      <c r="AB23" s="140">
        <f t="shared" si="11"/>
        <v>4931399</v>
      </c>
      <c r="AC23" s="140">
        <f t="shared" si="12"/>
        <v>1071358</v>
      </c>
      <c r="AD23" s="140">
        <f t="shared" si="13"/>
        <v>12440292</v>
      </c>
    </row>
    <row r="24" spans="1:30" ht="12" customHeight="1">
      <c r="A24" s="139" t="s">
        <v>522</v>
      </c>
      <c r="B24" s="141" t="s">
        <v>523</v>
      </c>
      <c r="C24" s="139" t="s">
        <v>524</v>
      </c>
      <c r="D24" s="140">
        <f t="shared" si="1"/>
        <v>9568235</v>
      </c>
      <c r="E24" s="140">
        <f t="shared" si="2"/>
        <v>2381585</v>
      </c>
      <c r="F24" s="140">
        <v>643688</v>
      </c>
      <c r="G24" s="140">
        <v>5260</v>
      </c>
      <c r="H24" s="140">
        <v>479200</v>
      </c>
      <c r="I24" s="140">
        <v>802983</v>
      </c>
      <c r="J24" s="140">
        <v>3154157</v>
      </c>
      <c r="K24" s="140">
        <v>450454</v>
      </c>
      <c r="L24" s="140">
        <v>7186650</v>
      </c>
      <c r="M24" s="140">
        <f t="shared" si="3"/>
        <v>1191045</v>
      </c>
      <c r="N24" s="140">
        <f t="shared" si="4"/>
        <v>117035</v>
      </c>
      <c r="O24" s="140">
        <v>86739</v>
      </c>
      <c r="P24" s="140">
        <v>352</v>
      </c>
      <c r="Q24" s="140">
        <v>0</v>
      </c>
      <c r="R24" s="140">
        <v>29708</v>
      </c>
      <c r="S24" s="140">
        <v>657372</v>
      </c>
      <c r="T24" s="140">
        <v>236</v>
      </c>
      <c r="U24" s="140">
        <v>1074010</v>
      </c>
      <c r="V24" s="140">
        <f t="shared" si="5"/>
        <v>10759280</v>
      </c>
      <c r="W24" s="140">
        <f t="shared" si="6"/>
        <v>2498620</v>
      </c>
      <c r="X24" s="140">
        <f t="shared" si="7"/>
        <v>730427</v>
      </c>
      <c r="Y24" s="140">
        <f t="shared" si="8"/>
        <v>5612</v>
      </c>
      <c r="Z24" s="140">
        <f t="shared" si="9"/>
        <v>479200</v>
      </c>
      <c r="AA24" s="140">
        <f t="shared" si="10"/>
        <v>832691</v>
      </c>
      <c r="AB24" s="140">
        <f t="shared" si="11"/>
        <v>3811529</v>
      </c>
      <c r="AC24" s="140">
        <f t="shared" si="12"/>
        <v>450690</v>
      </c>
      <c r="AD24" s="140">
        <f t="shared" si="13"/>
        <v>8260660</v>
      </c>
    </row>
    <row r="25" spans="1:30" ht="12" customHeight="1">
      <c r="A25" s="139" t="s">
        <v>536</v>
      </c>
      <c r="B25" s="141" t="s">
        <v>537</v>
      </c>
      <c r="C25" s="139" t="s">
        <v>538</v>
      </c>
      <c r="D25" s="140">
        <f t="shared" si="1"/>
        <v>11031457</v>
      </c>
      <c r="E25" s="140">
        <f t="shared" si="2"/>
        <v>2717599</v>
      </c>
      <c r="F25" s="140">
        <v>44968</v>
      </c>
      <c r="G25" s="140">
        <v>1448</v>
      </c>
      <c r="H25" s="140">
        <v>97800</v>
      </c>
      <c r="I25" s="140">
        <v>1792711</v>
      </c>
      <c r="J25" s="140">
        <v>2133334</v>
      </c>
      <c r="K25" s="140">
        <v>780672</v>
      </c>
      <c r="L25" s="140">
        <v>8313858</v>
      </c>
      <c r="M25" s="140">
        <f t="shared" si="3"/>
        <v>1573765</v>
      </c>
      <c r="N25" s="140">
        <f t="shared" si="4"/>
        <v>339410</v>
      </c>
      <c r="O25" s="140">
        <v>8250</v>
      </c>
      <c r="P25" s="140">
        <v>8250</v>
      </c>
      <c r="Q25" s="140">
        <v>4700</v>
      </c>
      <c r="R25" s="140">
        <v>178303</v>
      </c>
      <c r="S25" s="140">
        <v>646802</v>
      </c>
      <c r="T25" s="140">
        <v>139907</v>
      </c>
      <c r="U25" s="140">
        <v>1234355</v>
      </c>
      <c r="V25" s="140">
        <f t="shared" si="5"/>
        <v>12605222</v>
      </c>
      <c r="W25" s="140">
        <f t="shared" si="6"/>
        <v>3057009</v>
      </c>
      <c r="X25" s="140">
        <f t="shared" si="7"/>
        <v>53218</v>
      </c>
      <c r="Y25" s="140">
        <f t="shared" si="8"/>
        <v>9698</v>
      </c>
      <c r="Z25" s="140">
        <f t="shared" si="9"/>
        <v>102500</v>
      </c>
      <c r="AA25" s="140">
        <f t="shared" si="10"/>
        <v>1971014</v>
      </c>
      <c r="AB25" s="140">
        <f t="shared" si="11"/>
        <v>2780136</v>
      </c>
      <c r="AC25" s="140">
        <f t="shared" si="12"/>
        <v>920579</v>
      </c>
      <c r="AD25" s="140">
        <f t="shared" si="13"/>
        <v>9548213</v>
      </c>
    </row>
    <row r="26" spans="1:30" ht="12" customHeight="1">
      <c r="A26" s="139" t="s">
        <v>552</v>
      </c>
      <c r="B26" s="141" t="s">
        <v>553</v>
      </c>
      <c r="C26" s="139" t="s">
        <v>554</v>
      </c>
      <c r="D26" s="140">
        <f t="shared" si="1"/>
        <v>25113998</v>
      </c>
      <c r="E26" s="140">
        <f t="shared" si="2"/>
        <v>8363066</v>
      </c>
      <c r="F26" s="140">
        <v>841382</v>
      </c>
      <c r="G26" s="140">
        <v>0</v>
      </c>
      <c r="H26" s="140">
        <v>2048200</v>
      </c>
      <c r="I26" s="140">
        <v>4113883</v>
      </c>
      <c r="J26" s="140">
        <v>6202275</v>
      </c>
      <c r="K26" s="140">
        <v>1359601</v>
      </c>
      <c r="L26" s="140">
        <v>16750932</v>
      </c>
      <c r="M26" s="140">
        <f t="shared" si="3"/>
        <v>6346741</v>
      </c>
      <c r="N26" s="140">
        <f t="shared" si="4"/>
        <v>1531554</v>
      </c>
      <c r="O26" s="140">
        <v>4988</v>
      </c>
      <c r="P26" s="140">
        <v>8016</v>
      </c>
      <c r="Q26" s="140">
        <v>0</v>
      </c>
      <c r="R26" s="140">
        <v>1461441</v>
      </c>
      <c r="S26" s="140">
        <v>3398832</v>
      </c>
      <c r="T26" s="140">
        <v>57109</v>
      </c>
      <c r="U26" s="140">
        <v>4815187</v>
      </c>
      <c r="V26" s="140">
        <f t="shared" si="5"/>
        <v>31460739</v>
      </c>
      <c r="W26" s="140">
        <f t="shared" si="6"/>
        <v>9894620</v>
      </c>
      <c r="X26" s="140">
        <f t="shared" si="7"/>
        <v>846370</v>
      </c>
      <c r="Y26" s="140">
        <f t="shared" si="8"/>
        <v>8016</v>
      </c>
      <c r="Z26" s="140">
        <f t="shared" si="9"/>
        <v>2048200</v>
      </c>
      <c r="AA26" s="140">
        <f t="shared" si="10"/>
        <v>5575324</v>
      </c>
      <c r="AB26" s="140">
        <f t="shared" si="11"/>
        <v>9601107</v>
      </c>
      <c r="AC26" s="140">
        <f t="shared" si="12"/>
        <v>1416710</v>
      </c>
      <c r="AD26" s="140">
        <f t="shared" si="13"/>
        <v>21566119</v>
      </c>
    </row>
    <row r="27" spans="1:30" ht="12" customHeight="1">
      <c r="A27" s="139" t="s">
        <v>570</v>
      </c>
      <c r="B27" s="141" t="s">
        <v>571</v>
      </c>
      <c r="C27" s="139" t="s">
        <v>572</v>
      </c>
      <c r="D27" s="140">
        <f t="shared" si="1"/>
        <v>31377991</v>
      </c>
      <c r="E27" s="140">
        <f t="shared" si="2"/>
        <v>11628450</v>
      </c>
      <c r="F27" s="140">
        <v>1233577</v>
      </c>
      <c r="G27" s="140">
        <v>285485</v>
      </c>
      <c r="H27" s="140">
        <v>2762100</v>
      </c>
      <c r="I27" s="140">
        <v>3196501</v>
      </c>
      <c r="J27" s="140">
        <v>4831191</v>
      </c>
      <c r="K27" s="140">
        <v>4150787</v>
      </c>
      <c r="L27" s="140">
        <v>19749541</v>
      </c>
      <c r="M27" s="140">
        <f t="shared" si="3"/>
        <v>4931873</v>
      </c>
      <c r="N27" s="140">
        <f t="shared" si="4"/>
        <v>990598</v>
      </c>
      <c r="O27" s="140">
        <v>41877</v>
      </c>
      <c r="P27" s="140">
        <v>57597</v>
      </c>
      <c r="Q27" s="140">
        <v>3000</v>
      </c>
      <c r="R27" s="140">
        <v>772447</v>
      </c>
      <c r="S27" s="140">
        <v>1547834</v>
      </c>
      <c r="T27" s="140">
        <v>115677</v>
      </c>
      <c r="U27" s="140">
        <v>3941275</v>
      </c>
      <c r="V27" s="140">
        <f t="shared" si="5"/>
        <v>36309864</v>
      </c>
      <c r="W27" s="140">
        <f t="shared" si="6"/>
        <v>12619048</v>
      </c>
      <c r="X27" s="140">
        <f t="shared" si="7"/>
        <v>1275454</v>
      </c>
      <c r="Y27" s="140">
        <f t="shared" si="8"/>
        <v>343082</v>
      </c>
      <c r="Z27" s="140">
        <f t="shared" si="9"/>
        <v>2765100</v>
      </c>
      <c r="AA27" s="140">
        <f t="shared" si="10"/>
        <v>3968948</v>
      </c>
      <c r="AB27" s="140">
        <f t="shared" si="11"/>
        <v>6379025</v>
      </c>
      <c r="AC27" s="140">
        <f t="shared" si="12"/>
        <v>4266464</v>
      </c>
      <c r="AD27" s="140">
        <f t="shared" si="13"/>
        <v>23690816</v>
      </c>
    </row>
    <row r="28" spans="1:30" ht="12" customHeight="1">
      <c r="A28" s="139" t="s">
        <v>582</v>
      </c>
      <c r="B28" s="141" t="s">
        <v>583</v>
      </c>
      <c r="C28" s="139" t="s">
        <v>584</v>
      </c>
      <c r="D28" s="140">
        <f t="shared" si="1"/>
        <v>54660818</v>
      </c>
      <c r="E28" s="140">
        <f t="shared" si="2"/>
        <v>17596405</v>
      </c>
      <c r="F28" s="140">
        <v>5046973</v>
      </c>
      <c r="G28" s="140">
        <v>452</v>
      </c>
      <c r="H28" s="140">
        <v>6920300</v>
      </c>
      <c r="I28" s="140">
        <v>3310150</v>
      </c>
      <c r="J28" s="140">
        <v>6973111</v>
      </c>
      <c r="K28" s="140">
        <v>2318530</v>
      </c>
      <c r="L28" s="140">
        <v>37064413</v>
      </c>
      <c r="M28" s="140">
        <f t="shared" si="3"/>
        <v>6758564</v>
      </c>
      <c r="N28" s="140">
        <f t="shared" si="4"/>
        <v>573494</v>
      </c>
      <c r="O28" s="140">
        <v>39293</v>
      </c>
      <c r="P28" s="140">
        <v>1281</v>
      </c>
      <c r="Q28" s="140">
        <v>0</v>
      </c>
      <c r="R28" s="140">
        <v>523985</v>
      </c>
      <c r="S28" s="140">
        <v>2514256</v>
      </c>
      <c r="T28" s="140">
        <v>8935</v>
      </c>
      <c r="U28" s="140">
        <v>6185070</v>
      </c>
      <c r="V28" s="140">
        <f t="shared" si="5"/>
        <v>61419382</v>
      </c>
      <c r="W28" s="140">
        <f t="shared" si="6"/>
        <v>18169899</v>
      </c>
      <c r="X28" s="140">
        <f t="shared" si="7"/>
        <v>5086266</v>
      </c>
      <c r="Y28" s="140">
        <f t="shared" si="8"/>
        <v>1733</v>
      </c>
      <c r="Z28" s="140">
        <f t="shared" si="9"/>
        <v>6920300</v>
      </c>
      <c r="AA28" s="140">
        <f t="shared" si="10"/>
        <v>3834135</v>
      </c>
      <c r="AB28" s="140">
        <f t="shared" si="11"/>
        <v>9487367</v>
      </c>
      <c r="AC28" s="140">
        <f t="shared" si="12"/>
        <v>2327465</v>
      </c>
      <c r="AD28" s="140">
        <f t="shared" si="13"/>
        <v>43249483</v>
      </c>
    </row>
    <row r="29" spans="1:30" ht="12" customHeight="1">
      <c r="A29" s="139" t="s">
        <v>597</v>
      </c>
      <c r="B29" s="141" t="s">
        <v>592</v>
      </c>
      <c r="C29" s="139" t="s">
        <v>327</v>
      </c>
      <c r="D29" s="140">
        <f t="shared" si="1"/>
        <v>109125125</v>
      </c>
      <c r="E29" s="140">
        <f t="shared" si="2"/>
        <v>25738667</v>
      </c>
      <c r="F29" s="140">
        <v>1889710</v>
      </c>
      <c r="G29" s="140">
        <v>36523</v>
      </c>
      <c r="H29" s="140">
        <v>7532501</v>
      </c>
      <c r="I29" s="140">
        <v>11055396</v>
      </c>
      <c r="J29" s="140">
        <v>14531387</v>
      </c>
      <c r="K29" s="140">
        <v>5224537</v>
      </c>
      <c r="L29" s="140">
        <v>83386458</v>
      </c>
      <c r="M29" s="140">
        <f t="shared" si="3"/>
        <v>11392793</v>
      </c>
      <c r="N29" s="140">
        <f t="shared" si="4"/>
        <v>1351935</v>
      </c>
      <c r="O29" s="140">
        <v>94599</v>
      </c>
      <c r="P29" s="140">
        <v>56088</v>
      </c>
      <c r="Q29" s="140">
        <v>179800</v>
      </c>
      <c r="R29" s="140">
        <v>790789</v>
      </c>
      <c r="S29" s="140">
        <v>4535058</v>
      </c>
      <c r="T29" s="140">
        <v>230659</v>
      </c>
      <c r="U29" s="140">
        <v>10040858</v>
      </c>
      <c r="V29" s="140">
        <f t="shared" si="5"/>
        <v>120517918</v>
      </c>
      <c r="W29" s="140">
        <f t="shared" si="6"/>
        <v>27090602</v>
      </c>
      <c r="X29" s="140">
        <f t="shared" si="7"/>
        <v>1984309</v>
      </c>
      <c r="Y29" s="140">
        <f t="shared" si="8"/>
        <v>92611</v>
      </c>
      <c r="Z29" s="140">
        <f t="shared" si="9"/>
        <v>7712301</v>
      </c>
      <c r="AA29" s="140">
        <f t="shared" si="10"/>
        <v>11846185</v>
      </c>
      <c r="AB29" s="140">
        <f t="shared" si="11"/>
        <v>19066445</v>
      </c>
      <c r="AC29" s="140">
        <f t="shared" si="12"/>
        <v>5455196</v>
      </c>
      <c r="AD29" s="140">
        <f t="shared" si="13"/>
        <v>93427316</v>
      </c>
    </row>
    <row r="30" spans="1:30" ht="12" customHeight="1">
      <c r="A30" s="139" t="s">
        <v>608</v>
      </c>
      <c r="B30" s="141" t="s">
        <v>609</v>
      </c>
      <c r="C30" s="139" t="s">
        <v>327</v>
      </c>
      <c r="D30" s="140">
        <f t="shared" si="1"/>
        <v>31759577</v>
      </c>
      <c r="E30" s="140">
        <f t="shared" si="2"/>
        <v>8520562</v>
      </c>
      <c r="F30" s="140">
        <v>1092370</v>
      </c>
      <c r="G30" s="140">
        <v>246891</v>
      </c>
      <c r="H30" s="140">
        <v>2599100</v>
      </c>
      <c r="I30" s="140">
        <v>2878655</v>
      </c>
      <c r="J30" s="140">
        <v>4408010</v>
      </c>
      <c r="K30" s="140">
        <v>1703546</v>
      </c>
      <c r="L30" s="140">
        <v>23239015</v>
      </c>
      <c r="M30" s="140">
        <f t="shared" si="3"/>
        <v>6181976</v>
      </c>
      <c r="N30" s="140">
        <f t="shared" si="4"/>
        <v>825796</v>
      </c>
      <c r="O30" s="140">
        <v>83598</v>
      </c>
      <c r="P30" s="140">
        <v>49215</v>
      </c>
      <c r="Q30" s="140">
        <v>59200</v>
      </c>
      <c r="R30" s="140">
        <v>434470</v>
      </c>
      <c r="S30" s="140">
        <v>2058398</v>
      </c>
      <c r="T30" s="140">
        <v>199313</v>
      </c>
      <c r="U30" s="140">
        <v>5356180</v>
      </c>
      <c r="V30" s="140">
        <f t="shared" si="5"/>
        <v>37941553</v>
      </c>
      <c r="W30" s="140">
        <f t="shared" si="6"/>
        <v>9346358</v>
      </c>
      <c r="X30" s="140">
        <f t="shared" si="7"/>
        <v>1175968</v>
      </c>
      <c r="Y30" s="140">
        <f t="shared" si="8"/>
        <v>296106</v>
      </c>
      <c r="Z30" s="140">
        <f t="shared" si="9"/>
        <v>2658300</v>
      </c>
      <c r="AA30" s="140">
        <f t="shared" si="10"/>
        <v>3313125</v>
      </c>
      <c r="AB30" s="140">
        <f t="shared" si="11"/>
        <v>6466408</v>
      </c>
      <c r="AC30" s="140">
        <f t="shared" si="12"/>
        <v>1902859</v>
      </c>
      <c r="AD30" s="140">
        <f t="shared" si="13"/>
        <v>28595195</v>
      </c>
    </row>
    <row r="31" spans="1:30" ht="12" customHeight="1">
      <c r="A31" s="139" t="s">
        <v>616</v>
      </c>
      <c r="B31" s="141" t="s">
        <v>617</v>
      </c>
      <c r="C31" s="139" t="s">
        <v>327</v>
      </c>
      <c r="D31" s="140">
        <f t="shared" si="1"/>
        <v>16780593</v>
      </c>
      <c r="E31" s="140">
        <f t="shared" si="2"/>
        <v>2780814</v>
      </c>
      <c r="F31" s="140">
        <v>353</v>
      </c>
      <c r="G31" s="140">
        <v>7058</v>
      </c>
      <c r="H31" s="140">
        <v>41400</v>
      </c>
      <c r="I31" s="140">
        <v>2266181</v>
      </c>
      <c r="J31" s="140">
        <v>2822700</v>
      </c>
      <c r="K31" s="140">
        <v>465822</v>
      </c>
      <c r="L31" s="140">
        <v>13999779</v>
      </c>
      <c r="M31" s="140">
        <f t="shared" si="3"/>
        <v>3429905</v>
      </c>
      <c r="N31" s="140">
        <f t="shared" si="4"/>
        <v>1151280</v>
      </c>
      <c r="O31" s="140">
        <v>0</v>
      </c>
      <c r="P31" s="140">
        <v>18311</v>
      </c>
      <c r="Q31" s="140">
        <v>0</v>
      </c>
      <c r="R31" s="140">
        <v>928833</v>
      </c>
      <c r="S31" s="140">
        <v>1106359</v>
      </c>
      <c r="T31" s="140">
        <v>204136</v>
      </c>
      <c r="U31" s="140">
        <v>2278625</v>
      </c>
      <c r="V31" s="140">
        <f t="shared" si="5"/>
        <v>20210498</v>
      </c>
      <c r="W31" s="140">
        <f t="shared" si="6"/>
        <v>3932094</v>
      </c>
      <c r="X31" s="140">
        <f t="shared" si="7"/>
        <v>353</v>
      </c>
      <c r="Y31" s="140">
        <f t="shared" si="8"/>
        <v>25369</v>
      </c>
      <c r="Z31" s="140">
        <f t="shared" si="9"/>
        <v>41400</v>
      </c>
      <c r="AA31" s="140">
        <f t="shared" si="10"/>
        <v>3195014</v>
      </c>
      <c r="AB31" s="140">
        <f t="shared" si="11"/>
        <v>3929059</v>
      </c>
      <c r="AC31" s="140">
        <f t="shared" si="12"/>
        <v>669958</v>
      </c>
      <c r="AD31" s="140">
        <f t="shared" si="13"/>
        <v>16278404</v>
      </c>
    </row>
    <row r="32" spans="1:30" ht="12" customHeight="1">
      <c r="A32" s="139" t="s">
        <v>634</v>
      </c>
      <c r="B32" s="141" t="s">
        <v>628</v>
      </c>
      <c r="C32" s="139" t="s">
        <v>327</v>
      </c>
      <c r="D32" s="140">
        <f t="shared" si="1"/>
        <v>44014445</v>
      </c>
      <c r="E32" s="140">
        <f t="shared" si="2"/>
        <v>14321301</v>
      </c>
      <c r="F32" s="140">
        <v>663048</v>
      </c>
      <c r="G32" s="140">
        <v>99505</v>
      </c>
      <c r="H32" s="140">
        <v>2224180</v>
      </c>
      <c r="I32" s="140">
        <v>6685531</v>
      </c>
      <c r="J32" s="140">
        <v>4005872</v>
      </c>
      <c r="K32" s="140">
        <v>4649037</v>
      </c>
      <c r="L32" s="140">
        <v>29693144</v>
      </c>
      <c r="M32" s="140">
        <f t="shared" si="3"/>
        <v>5096209</v>
      </c>
      <c r="N32" s="140">
        <f t="shared" si="4"/>
        <v>1465327</v>
      </c>
      <c r="O32" s="140">
        <v>5281</v>
      </c>
      <c r="P32" s="140">
        <v>17837</v>
      </c>
      <c r="Q32" s="140">
        <v>40300</v>
      </c>
      <c r="R32" s="140">
        <v>1387937</v>
      </c>
      <c r="S32" s="140">
        <v>1372371</v>
      </c>
      <c r="T32" s="140">
        <v>13972</v>
      </c>
      <c r="U32" s="140">
        <v>3630882</v>
      </c>
      <c r="V32" s="140">
        <f t="shared" si="5"/>
        <v>49110654</v>
      </c>
      <c r="W32" s="140">
        <f t="shared" si="6"/>
        <v>15786628</v>
      </c>
      <c r="X32" s="140">
        <f t="shared" si="7"/>
        <v>668329</v>
      </c>
      <c r="Y32" s="140">
        <f t="shared" si="8"/>
        <v>117342</v>
      </c>
      <c r="Z32" s="140">
        <f t="shared" si="9"/>
        <v>2264480</v>
      </c>
      <c r="AA32" s="140">
        <f t="shared" si="10"/>
        <v>8073468</v>
      </c>
      <c r="AB32" s="140">
        <f t="shared" si="11"/>
        <v>5378243</v>
      </c>
      <c r="AC32" s="140">
        <f t="shared" si="12"/>
        <v>4663009</v>
      </c>
      <c r="AD32" s="140">
        <f t="shared" si="13"/>
        <v>33324026</v>
      </c>
    </row>
    <row r="33" spans="1:30" ht="12" customHeight="1">
      <c r="A33" s="147" t="s">
        <v>641</v>
      </c>
      <c r="B33" s="148" t="s">
        <v>642</v>
      </c>
      <c r="C33" s="147" t="s">
        <v>327</v>
      </c>
      <c r="D33" s="150">
        <f t="shared" si="1"/>
        <v>135744681</v>
      </c>
      <c r="E33" s="150">
        <f t="shared" si="2"/>
        <v>34286889</v>
      </c>
      <c r="F33" s="150">
        <v>4404204</v>
      </c>
      <c r="G33" s="150">
        <v>222345</v>
      </c>
      <c r="H33" s="150">
        <v>4989400</v>
      </c>
      <c r="I33" s="150">
        <v>14327303</v>
      </c>
      <c r="J33" s="150">
        <v>13487697</v>
      </c>
      <c r="K33" s="150">
        <v>10343637</v>
      </c>
      <c r="L33" s="150">
        <v>101457792</v>
      </c>
      <c r="M33" s="150">
        <f t="shared" si="3"/>
        <v>9297760</v>
      </c>
      <c r="N33" s="150">
        <f t="shared" si="4"/>
        <v>924603</v>
      </c>
      <c r="O33" s="150">
        <v>0</v>
      </c>
      <c r="P33" s="150">
        <v>19120</v>
      </c>
      <c r="Q33" s="150">
        <v>63100</v>
      </c>
      <c r="R33" s="150">
        <v>752559</v>
      </c>
      <c r="S33" s="150">
        <v>1710825</v>
      </c>
      <c r="T33" s="150">
        <v>89824</v>
      </c>
      <c r="U33" s="150">
        <v>8373157</v>
      </c>
      <c r="V33" s="150">
        <f t="shared" si="5"/>
        <v>145042441</v>
      </c>
      <c r="W33" s="150">
        <f t="shared" si="6"/>
        <v>35211492</v>
      </c>
      <c r="X33" s="150">
        <f t="shared" si="7"/>
        <v>4404204</v>
      </c>
      <c r="Y33" s="150">
        <f t="shared" si="8"/>
        <v>241465</v>
      </c>
      <c r="Z33" s="150">
        <f t="shared" si="9"/>
        <v>5052500</v>
      </c>
      <c r="AA33" s="150">
        <f t="shared" si="10"/>
        <v>15079862</v>
      </c>
      <c r="AB33" s="150">
        <f t="shared" si="11"/>
        <v>15198522</v>
      </c>
      <c r="AC33" s="150">
        <f t="shared" si="12"/>
        <v>10433461</v>
      </c>
      <c r="AD33" s="150">
        <f t="shared" si="13"/>
        <v>109830949</v>
      </c>
    </row>
    <row r="34" spans="1:30" ht="12" customHeight="1">
      <c r="A34" s="139" t="s">
        <v>654</v>
      </c>
      <c r="B34" s="141" t="s">
        <v>655</v>
      </c>
      <c r="C34" s="139" t="s">
        <v>327</v>
      </c>
      <c r="D34" s="140">
        <f t="shared" si="1"/>
        <v>84450638</v>
      </c>
      <c r="E34" s="140">
        <f t="shared" si="2"/>
        <v>26259332</v>
      </c>
      <c r="F34" s="140">
        <v>3554922</v>
      </c>
      <c r="G34" s="140">
        <v>42068</v>
      </c>
      <c r="H34" s="140">
        <v>9991811</v>
      </c>
      <c r="I34" s="140">
        <v>8259839</v>
      </c>
      <c r="J34" s="140">
        <v>4532412</v>
      </c>
      <c r="K34" s="140">
        <v>4410692</v>
      </c>
      <c r="L34" s="140">
        <v>58191306</v>
      </c>
      <c r="M34" s="140">
        <f t="shared" si="3"/>
        <v>6201182</v>
      </c>
      <c r="N34" s="140">
        <f t="shared" si="4"/>
        <v>1357974</v>
      </c>
      <c r="O34" s="140">
        <v>8321</v>
      </c>
      <c r="P34" s="140">
        <v>2223</v>
      </c>
      <c r="Q34" s="140">
        <v>61000</v>
      </c>
      <c r="R34" s="140">
        <v>1270046</v>
      </c>
      <c r="S34" s="140">
        <v>783838</v>
      </c>
      <c r="T34" s="140">
        <v>16384</v>
      </c>
      <c r="U34" s="140">
        <v>4843208</v>
      </c>
      <c r="V34" s="140">
        <f t="shared" si="5"/>
        <v>90651820</v>
      </c>
      <c r="W34" s="140">
        <f t="shared" si="6"/>
        <v>27617306</v>
      </c>
      <c r="X34" s="140">
        <f t="shared" si="7"/>
        <v>3563243</v>
      </c>
      <c r="Y34" s="140">
        <f t="shared" si="8"/>
        <v>44291</v>
      </c>
      <c r="Z34" s="140">
        <f t="shared" si="9"/>
        <v>10052811</v>
      </c>
      <c r="AA34" s="140">
        <f t="shared" si="10"/>
        <v>9529885</v>
      </c>
      <c r="AB34" s="140">
        <f t="shared" si="11"/>
        <v>5316250</v>
      </c>
      <c r="AC34" s="140">
        <f t="shared" si="12"/>
        <v>4427076</v>
      </c>
      <c r="AD34" s="140">
        <f t="shared" si="13"/>
        <v>63034514</v>
      </c>
    </row>
    <row r="35" spans="1:30" ht="12" customHeight="1">
      <c r="A35" s="139" t="s">
        <v>667</v>
      </c>
      <c r="B35" s="141" t="s">
        <v>668</v>
      </c>
      <c r="C35" s="139" t="s">
        <v>327</v>
      </c>
      <c r="D35" s="140">
        <f t="shared" si="1"/>
        <v>22909674</v>
      </c>
      <c r="E35" s="140">
        <f t="shared" si="2"/>
        <v>3818827</v>
      </c>
      <c r="F35" s="140">
        <v>14187</v>
      </c>
      <c r="G35" s="140">
        <v>17993</v>
      </c>
      <c r="H35" s="140">
        <v>690300</v>
      </c>
      <c r="I35" s="140">
        <v>2682228</v>
      </c>
      <c r="J35" s="140">
        <v>1656611</v>
      </c>
      <c r="K35" s="140">
        <v>414119</v>
      </c>
      <c r="L35" s="140">
        <v>19090847</v>
      </c>
      <c r="M35" s="140">
        <f t="shared" si="3"/>
        <v>6755436</v>
      </c>
      <c r="N35" s="140">
        <f t="shared" si="4"/>
        <v>729732</v>
      </c>
      <c r="O35" s="140">
        <v>12606</v>
      </c>
      <c r="P35" s="140">
        <v>8108</v>
      </c>
      <c r="Q35" s="140">
        <v>11800</v>
      </c>
      <c r="R35" s="140">
        <v>638152</v>
      </c>
      <c r="S35" s="140">
        <v>1144145</v>
      </c>
      <c r="T35" s="140">
        <v>59066</v>
      </c>
      <c r="U35" s="140">
        <v>6025704</v>
      </c>
      <c r="V35" s="140">
        <f t="shared" si="5"/>
        <v>29665110</v>
      </c>
      <c r="W35" s="140">
        <f t="shared" si="6"/>
        <v>4548559</v>
      </c>
      <c r="X35" s="140">
        <f t="shared" si="7"/>
        <v>26793</v>
      </c>
      <c r="Y35" s="140">
        <f t="shared" si="8"/>
        <v>26101</v>
      </c>
      <c r="Z35" s="140">
        <f t="shared" si="9"/>
        <v>702100</v>
      </c>
      <c r="AA35" s="140">
        <f t="shared" si="10"/>
        <v>3320380</v>
      </c>
      <c r="AB35" s="140">
        <f t="shared" si="11"/>
        <v>2800756</v>
      </c>
      <c r="AC35" s="140">
        <f t="shared" si="12"/>
        <v>473185</v>
      </c>
      <c r="AD35" s="140">
        <f t="shared" si="13"/>
        <v>25116551</v>
      </c>
    </row>
    <row r="36" spans="1:30" ht="12" customHeight="1">
      <c r="A36" s="139" t="s">
        <v>678</v>
      </c>
      <c r="B36" s="141" t="s">
        <v>679</v>
      </c>
      <c r="C36" s="139" t="s">
        <v>327</v>
      </c>
      <c r="D36" s="140">
        <f t="shared" si="1"/>
        <v>17064529</v>
      </c>
      <c r="E36" s="140">
        <f t="shared" si="2"/>
        <v>4161067</v>
      </c>
      <c r="F36" s="140">
        <v>576519</v>
      </c>
      <c r="G36" s="140">
        <v>1164</v>
      </c>
      <c r="H36" s="140">
        <v>1534000</v>
      </c>
      <c r="I36" s="140">
        <v>1455158</v>
      </c>
      <c r="J36" s="140">
        <v>1720043</v>
      </c>
      <c r="K36" s="140">
        <v>594226</v>
      </c>
      <c r="L36" s="140">
        <v>12903462</v>
      </c>
      <c r="M36" s="140">
        <f t="shared" si="3"/>
        <v>3949376</v>
      </c>
      <c r="N36" s="140">
        <f t="shared" si="4"/>
        <v>467616</v>
      </c>
      <c r="O36" s="140">
        <v>100582</v>
      </c>
      <c r="P36" s="140">
        <v>92317</v>
      </c>
      <c r="Q36" s="140">
        <v>46400</v>
      </c>
      <c r="R36" s="140">
        <v>52738</v>
      </c>
      <c r="S36" s="140">
        <v>2705643</v>
      </c>
      <c r="T36" s="140">
        <v>175579</v>
      </c>
      <c r="U36" s="140">
        <v>3481760</v>
      </c>
      <c r="V36" s="140">
        <f t="shared" si="5"/>
        <v>21013905</v>
      </c>
      <c r="W36" s="140">
        <f t="shared" si="6"/>
        <v>4628683</v>
      </c>
      <c r="X36" s="140">
        <f t="shared" si="7"/>
        <v>677101</v>
      </c>
      <c r="Y36" s="140">
        <f t="shared" si="8"/>
        <v>93481</v>
      </c>
      <c r="Z36" s="140">
        <f t="shared" si="9"/>
        <v>1580400</v>
      </c>
      <c r="AA36" s="140">
        <f t="shared" si="10"/>
        <v>1507896</v>
      </c>
      <c r="AB36" s="140">
        <f t="shared" si="11"/>
        <v>4425686</v>
      </c>
      <c r="AC36" s="140">
        <f t="shared" si="12"/>
        <v>769805</v>
      </c>
      <c r="AD36" s="140">
        <f t="shared" si="13"/>
        <v>16385222</v>
      </c>
    </row>
    <row r="37" spans="1:30" ht="12" customHeight="1">
      <c r="A37" s="139" t="s">
        <v>687</v>
      </c>
      <c r="B37" s="141" t="s">
        <v>688</v>
      </c>
      <c r="C37" s="139" t="s">
        <v>327</v>
      </c>
      <c r="D37" s="140">
        <f t="shared" si="1"/>
        <v>8605794</v>
      </c>
      <c r="E37" s="140">
        <f t="shared" si="2"/>
        <v>4086632</v>
      </c>
      <c r="F37" s="140">
        <v>101851</v>
      </c>
      <c r="G37" s="140">
        <v>2677</v>
      </c>
      <c r="H37" s="140">
        <v>207800</v>
      </c>
      <c r="I37" s="140">
        <v>1770110</v>
      </c>
      <c r="J37" s="140">
        <v>2383252</v>
      </c>
      <c r="K37" s="140">
        <v>2004194</v>
      </c>
      <c r="L37" s="140">
        <v>4519162</v>
      </c>
      <c r="M37" s="140">
        <f t="shared" si="3"/>
        <v>1249127</v>
      </c>
      <c r="N37" s="140">
        <f t="shared" si="4"/>
        <v>200980</v>
      </c>
      <c r="O37" s="140">
        <v>0</v>
      </c>
      <c r="P37" s="140">
        <v>0</v>
      </c>
      <c r="Q37" s="140">
        <v>0</v>
      </c>
      <c r="R37" s="140">
        <v>123985</v>
      </c>
      <c r="S37" s="140">
        <v>886290</v>
      </c>
      <c r="T37" s="140">
        <v>76995</v>
      </c>
      <c r="U37" s="140">
        <v>1048147</v>
      </c>
      <c r="V37" s="140">
        <f t="shared" si="5"/>
        <v>9854921</v>
      </c>
      <c r="W37" s="140">
        <f t="shared" si="6"/>
        <v>4287612</v>
      </c>
      <c r="X37" s="140">
        <f t="shared" si="7"/>
        <v>101851</v>
      </c>
      <c r="Y37" s="140">
        <f t="shared" si="8"/>
        <v>2677</v>
      </c>
      <c r="Z37" s="140">
        <f t="shared" si="9"/>
        <v>207800</v>
      </c>
      <c r="AA37" s="140">
        <f t="shared" si="10"/>
        <v>1894095</v>
      </c>
      <c r="AB37" s="140">
        <f t="shared" si="11"/>
        <v>3269542</v>
      </c>
      <c r="AC37" s="140">
        <f t="shared" si="12"/>
        <v>2081189</v>
      </c>
      <c r="AD37" s="140">
        <f t="shared" si="13"/>
        <v>5567309</v>
      </c>
    </row>
    <row r="38" spans="1:30" ht="12" customHeight="1">
      <c r="A38" s="139" t="s">
        <v>698</v>
      </c>
      <c r="B38" s="141" t="s">
        <v>699</v>
      </c>
      <c r="C38" s="139" t="s">
        <v>327</v>
      </c>
      <c r="D38" s="140">
        <f t="shared" si="1"/>
        <v>11091540</v>
      </c>
      <c r="E38" s="140">
        <f t="shared" si="2"/>
        <v>4518244</v>
      </c>
      <c r="F38" s="140">
        <v>379714</v>
      </c>
      <c r="G38" s="140">
        <v>2088</v>
      </c>
      <c r="H38" s="140">
        <v>1510950</v>
      </c>
      <c r="I38" s="140">
        <v>1734023</v>
      </c>
      <c r="J38" s="140">
        <v>1781591</v>
      </c>
      <c r="K38" s="140">
        <v>891469</v>
      </c>
      <c r="L38" s="140">
        <v>6573296</v>
      </c>
      <c r="M38" s="140">
        <f t="shared" si="3"/>
        <v>1791251</v>
      </c>
      <c r="N38" s="140">
        <f t="shared" si="4"/>
        <v>397668</v>
      </c>
      <c r="O38" s="140">
        <v>1440</v>
      </c>
      <c r="P38" s="140">
        <v>0</v>
      </c>
      <c r="Q38" s="140">
        <v>45600</v>
      </c>
      <c r="R38" s="140">
        <v>275033</v>
      </c>
      <c r="S38" s="140">
        <v>360338</v>
      </c>
      <c r="T38" s="140">
        <v>75595</v>
      </c>
      <c r="U38" s="140">
        <v>1393583</v>
      </c>
      <c r="V38" s="140">
        <f t="shared" si="5"/>
        <v>12882791</v>
      </c>
      <c r="W38" s="140">
        <f t="shared" si="6"/>
        <v>4915912</v>
      </c>
      <c r="X38" s="140">
        <f t="shared" si="7"/>
        <v>381154</v>
      </c>
      <c r="Y38" s="140">
        <f t="shared" si="8"/>
        <v>2088</v>
      </c>
      <c r="Z38" s="140">
        <f t="shared" si="9"/>
        <v>1556550</v>
      </c>
      <c r="AA38" s="140">
        <f t="shared" si="10"/>
        <v>2009056</v>
      </c>
      <c r="AB38" s="140">
        <f t="shared" si="11"/>
        <v>2141929</v>
      </c>
      <c r="AC38" s="140">
        <f t="shared" si="12"/>
        <v>967064</v>
      </c>
      <c r="AD38" s="140">
        <f t="shared" si="13"/>
        <v>7966879</v>
      </c>
    </row>
    <row r="39" spans="1:30" ht="12" customHeight="1">
      <c r="A39" s="139" t="s">
        <v>711</v>
      </c>
      <c r="B39" s="141" t="s">
        <v>712</v>
      </c>
      <c r="C39" s="139" t="s">
        <v>327</v>
      </c>
      <c r="D39" s="140">
        <f t="shared" si="1"/>
        <v>26669099</v>
      </c>
      <c r="E39" s="140">
        <f t="shared" si="2"/>
        <v>6193087</v>
      </c>
      <c r="F39" s="140">
        <v>4296</v>
      </c>
      <c r="G39" s="140">
        <v>8745</v>
      </c>
      <c r="H39" s="140">
        <v>980000</v>
      </c>
      <c r="I39" s="140">
        <v>3561074</v>
      </c>
      <c r="J39" s="140">
        <v>3263493</v>
      </c>
      <c r="K39" s="140">
        <v>1638972</v>
      </c>
      <c r="L39" s="140">
        <v>20476012</v>
      </c>
      <c r="M39" s="140">
        <f t="shared" si="3"/>
        <v>5091460</v>
      </c>
      <c r="N39" s="140">
        <f t="shared" si="4"/>
        <v>601356</v>
      </c>
      <c r="O39" s="140">
        <v>0</v>
      </c>
      <c r="P39" s="140">
        <v>0</v>
      </c>
      <c r="Q39" s="140">
        <v>600</v>
      </c>
      <c r="R39" s="140">
        <v>522362</v>
      </c>
      <c r="S39" s="140">
        <v>2013256</v>
      </c>
      <c r="T39" s="140">
        <v>78394</v>
      </c>
      <c r="U39" s="140">
        <v>4490104</v>
      </c>
      <c r="V39" s="140">
        <f t="shared" si="5"/>
        <v>31760559</v>
      </c>
      <c r="W39" s="140">
        <f t="shared" si="6"/>
        <v>6794443</v>
      </c>
      <c r="X39" s="140">
        <f t="shared" si="7"/>
        <v>4296</v>
      </c>
      <c r="Y39" s="140">
        <f t="shared" si="8"/>
        <v>8745</v>
      </c>
      <c r="Z39" s="140">
        <f t="shared" si="9"/>
        <v>980600</v>
      </c>
      <c r="AA39" s="140">
        <f t="shared" si="10"/>
        <v>4083436</v>
      </c>
      <c r="AB39" s="140">
        <f t="shared" si="11"/>
        <v>5276749</v>
      </c>
      <c r="AC39" s="140">
        <f t="shared" si="12"/>
        <v>1717366</v>
      </c>
      <c r="AD39" s="140">
        <f t="shared" si="13"/>
        <v>24966116</v>
      </c>
    </row>
    <row r="40" spans="1:30" ht="12" customHeight="1">
      <c r="A40" s="139" t="s">
        <v>722</v>
      </c>
      <c r="B40" s="141" t="s">
        <v>723</v>
      </c>
      <c r="C40" s="139" t="s">
        <v>327</v>
      </c>
      <c r="D40" s="140">
        <f t="shared" si="1"/>
        <v>37567633</v>
      </c>
      <c r="E40" s="140">
        <f t="shared" si="2"/>
        <v>8633036</v>
      </c>
      <c r="F40" s="140">
        <v>42004</v>
      </c>
      <c r="G40" s="140">
        <v>41104</v>
      </c>
      <c r="H40" s="140">
        <v>1723900</v>
      </c>
      <c r="I40" s="140">
        <v>5037978</v>
      </c>
      <c r="J40" s="140">
        <v>1837555</v>
      </c>
      <c r="K40" s="140">
        <v>1788050</v>
      </c>
      <c r="L40" s="140">
        <v>28934597</v>
      </c>
      <c r="M40" s="140">
        <f t="shared" si="3"/>
        <v>7155355</v>
      </c>
      <c r="N40" s="140">
        <f t="shared" si="4"/>
        <v>1627522</v>
      </c>
      <c r="O40" s="140">
        <v>415597</v>
      </c>
      <c r="P40" s="140">
        <v>100433</v>
      </c>
      <c r="Q40" s="140">
        <v>250200</v>
      </c>
      <c r="R40" s="140">
        <v>852268</v>
      </c>
      <c r="S40" s="140">
        <v>780553</v>
      </c>
      <c r="T40" s="140">
        <v>9024</v>
      </c>
      <c r="U40" s="140">
        <v>5527833</v>
      </c>
      <c r="V40" s="140">
        <f t="shared" si="5"/>
        <v>44722988</v>
      </c>
      <c r="W40" s="140">
        <f t="shared" si="6"/>
        <v>10260558</v>
      </c>
      <c r="X40" s="140">
        <f t="shared" si="7"/>
        <v>457601</v>
      </c>
      <c r="Y40" s="140">
        <f t="shared" si="8"/>
        <v>141537</v>
      </c>
      <c r="Z40" s="140">
        <f t="shared" si="9"/>
        <v>1974100</v>
      </c>
      <c r="AA40" s="140">
        <f t="shared" si="10"/>
        <v>5890246</v>
      </c>
      <c r="AB40" s="140">
        <f t="shared" si="11"/>
        <v>2618108</v>
      </c>
      <c r="AC40" s="140">
        <f t="shared" si="12"/>
        <v>1797074</v>
      </c>
      <c r="AD40" s="140">
        <f t="shared" si="13"/>
        <v>34462430</v>
      </c>
    </row>
    <row r="41" spans="1:30" ht="12" customHeight="1">
      <c r="A41" s="139" t="s">
        <v>731</v>
      </c>
      <c r="B41" s="141" t="s">
        <v>732</v>
      </c>
      <c r="C41" s="139" t="s">
        <v>327</v>
      </c>
      <c r="D41" s="140">
        <f t="shared" si="1"/>
        <v>20238452</v>
      </c>
      <c r="E41" s="140">
        <f t="shared" si="2"/>
        <v>4655484</v>
      </c>
      <c r="F41" s="140">
        <v>226325</v>
      </c>
      <c r="G41" s="140">
        <v>71941</v>
      </c>
      <c r="H41" s="140">
        <v>348170</v>
      </c>
      <c r="I41" s="140">
        <v>2811901</v>
      </c>
      <c r="J41" s="140">
        <v>2012552</v>
      </c>
      <c r="K41" s="140">
        <v>1197147</v>
      </c>
      <c r="L41" s="140">
        <v>15582968</v>
      </c>
      <c r="M41" s="140">
        <f t="shared" si="3"/>
        <v>5713322</v>
      </c>
      <c r="N41" s="140">
        <f t="shared" si="4"/>
        <v>2178622</v>
      </c>
      <c r="O41" s="140">
        <v>1222758</v>
      </c>
      <c r="P41" s="140">
        <v>31217</v>
      </c>
      <c r="Q41" s="140">
        <v>295100</v>
      </c>
      <c r="R41" s="140">
        <v>600564</v>
      </c>
      <c r="S41" s="140">
        <v>1007958</v>
      </c>
      <c r="T41" s="140">
        <v>28983</v>
      </c>
      <c r="U41" s="140">
        <v>3534700</v>
      </c>
      <c r="V41" s="140">
        <f t="shared" si="5"/>
        <v>25951774</v>
      </c>
      <c r="W41" s="140">
        <f t="shared" si="6"/>
        <v>6834106</v>
      </c>
      <c r="X41" s="140">
        <f t="shared" si="7"/>
        <v>1449083</v>
      </c>
      <c r="Y41" s="140">
        <f t="shared" si="8"/>
        <v>103158</v>
      </c>
      <c r="Z41" s="140">
        <f t="shared" si="9"/>
        <v>643270</v>
      </c>
      <c r="AA41" s="140">
        <f t="shared" si="10"/>
        <v>3412465</v>
      </c>
      <c r="AB41" s="140">
        <f t="shared" si="11"/>
        <v>3020510</v>
      </c>
      <c r="AC41" s="140">
        <f t="shared" si="12"/>
        <v>1226130</v>
      </c>
      <c r="AD41" s="140">
        <f t="shared" si="13"/>
        <v>19117668</v>
      </c>
    </row>
    <row r="42" spans="1:30" ht="12" customHeight="1">
      <c r="A42" s="139" t="s">
        <v>741</v>
      </c>
      <c r="B42" s="141" t="s">
        <v>742</v>
      </c>
      <c r="C42" s="139" t="s">
        <v>327</v>
      </c>
      <c r="D42" s="140">
        <f t="shared" si="1"/>
        <v>13714195.5</v>
      </c>
      <c r="E42" s="140">
        <f t="shared" si="2"/>
        <v>1553502.5</v>
      </c>
      <c r="F42" s="140">
        <v>0</v>
      </c>
      <c r="G42" s="140">
        <v>13747.5</v>
      </c>
      <c r="H42" s="140">
        <v>431738</v>
      </c>
      <c r="I42" s="140">
        <v>804562</v>
      </c>
      <c r="J42" s="140">
        <v>2380247</v>
      </c>
      <c r="K42" s="140">
        <v>303455</v>
      </c>
      <c r="L42" s="140">
        <v>12160693</v>
      </c>
      <c r="M42" s="140">
        <f t="shared" si="3"/>
        <v>2834532</v>
      </c>
      <c r="N42" s="140">
        <f t="shared" si="4"/>
        <v>552801</v>
      </c>
      <c r="O42" s="140">
        <v>0</v>
      </c>
      <c r="P42" s="140">
        <v>0</v>
      </c>
      <c r="Q42" s="140">
        <v>105500</v>
      </c>
      <c r="R42" s="140">
        <v>437519</v>
      </c>
      <c r="S42" s="140">
        <v>745636</v>
      </c>
      <c r="T42" s="140">
        <v>9782</v>
      </c>
      <c r="U42" s="140">
        <v>2281731</v>
      </c>
      <c r="V42" s="140">
        <f t="shared" si="5"/>
        <v>16548727.5</v>
      </c>
      <c r="W42" s="140">
        <f t="shared" si="6"/>
        <v>2106303.5</v>
      </c>
      <c r="X42" s="140">
        <f t="shared" si="7"/>
        <v>0</v>
      </c>
      <c r="Y42" s="140">
        <f t="shared" si="8"/>
        <v>13747.5</v>
      </c>
      <c r="Z42" s="140">
        <f t="shared" si="9"/>
        <v>537238</v>
      </c>
      <c r="AA42" s="140">
        <f t="shared" si="10"/>
        <v>1242081</v>
      </c>
      <c r="AB42" s="140">
        <f t="shared" si="11"/>
        <v>3125883</v>
      </c>
      <c r="AC42" s="140">
        <f t="shared" si="12"/>
        <v>313237</v>
      </c>
      <c r="AD42" s="140">
        <f t="shared" si="13"/>
        <v>14442424</v>
      </c>
    </row>
    <row r="43" spans="1:30" ht="12" customHeight="1">
      <c r="A43" s="139" t="s">
        <v>751</v>
      </c>
      <c r="B43" s="141" t="s">
        <v>752</v>
      </c>
      <c r="C43" s="139" t="s">
        <v>327</v>
      </c>
      <c r="D43" s="140">
        <f t="shared" si="1"/>
        <v>12754791</v>
      </c>
      <c r="E43" s="140">
        <f t="shared" si="2"/>
        <v>3316766</v>
      </c>
      <c r="F43" s="140">
        <v>15430</v>
      </c>
      <c r="G43" s="140">
        <v>0</v>
      </c>
      <c r="H43" s="140">
        <v>97600</v>
      </c>
      <c r="I43" s="140">
        <v>2536373</v>
      </c>
      <c r="J43" s="140">
        <v>2120790</v>
      </c>
      <c r="K43" s="140">
        <v>667363</v>
      </c>
      <c r="L43" s="140">
        <v>9438025</v>
      </c>
      <c r="M43" s="140">
        <f t="shared" si="3"/>
        <v>3606268</v>
      </c>
      <c r="N43" s="140">
        <f t="shared" si="4"/>
        <v>1195772</v>
      </c>
      <c r="O43" s="140">
        <v>854</v>
      </c>
      <c r="P43" s="140">
        <v>0</v>
      </c>
      <c r="Q43" s="140">
        <v>4800</v>
      </c>
      <c r="R43" s="140">
        <v>935348</v>
      </c>
      <c r="S43" s="140">
        <v>751924</v>
      </c>
      <c r="T43" s="140">
        <v>254770</v>
      </c>
      <c r="U43" s="140">
        <v>2410496</v>
      </c>
      <c r="V43" s="140">
        <f t="shared" si="5"/>
        <v>16361059</v>
      </c>
      <c r="W43" s="140">
        <f t="shared" si="6"/>
        <v>4512538</v>
      </c>
      <c r="X43" s="140">
        <f t="shared" si="7"/>
        <v>16284</v>
      </c>
      <c r="Y43" s="140">
        <f t="shared" si="8"/>
        <v>0</v>
      </c>
      <c r="Z43" s="140">
        <f t="shared" si="9"/>
        <v>102400</v>
      </c>
      <c r="AA43" s="140">
        <f t="shared" si="10"/>
        <v>3471721</v>
      </c>
      <c r="AB43" s="140">
        <f t="shared" si="11"/>
        <v>2872714</v>
      </c>
      <c r="AC43" s="140">
        <f t="shared" si="12"/>
        <v>922133</v>
      </c>
      <c r="AD43" s="140">
        <f t="shared" si="13"/>
        <v>11848521</v>
      </c>
    </row>
    <row r="44" spans="1:30" ht="12" customHeight="1">
      <c r="A44" s="139" t="s">
        <v>762</v>
      </c>
      <c r="B44" s="141" t="s">
        <v>763</v>
      </c>
      <c r="C44" s="139" t="s">
        <v>327</v>
      </c>
      <c r="D44" s="140">
        <f t="shared" si="1"/>
        <v>16626397</v>
      </c>
      <c r="E44" s="140">
        <f t="shared" si="2"/>
        <v>2955136</v>
      </c>
      <c r="F44" s="140">
        <v>195556</v>
      </c>
      <c r="G44" s="140">
        <v>0</v>
      </c>
      <c r="H44" s="140">
        <v>129000</v>
      </c>
      <c r="I44" s="140">
        <v>1986470</v>
      </c>
      <c r="J44" s="140">
        <v>538416</v>
      </c>
      <c r="K44" s="140">
        <v>644110</v>
      </c>
      <c r="L44" s="140">
        <v>13671261</v>
      </c>
      <c r="M44" s="140">
        <f t="shared" si="3"/>
        <v>3051914</v>
      </c>
      <c r="N44" s="140">
        <f t="shared" si="4"/>
        <v>324936</v>
      </c>
      <c r="O44" s="140">
        <v>39979</v>
      </c>
      <c r="P44" s="140">
        <v>9362</v>
      </c>
      <c r="Q44" s="140">
        <v>9200</v>
      </c>
      <c r="R44" s="140">
        <v>241813</v>
      </c>
      <c r="S44" s="140">
        <v>1192294</v>
      </c>
      <c r="T44" s="140">
        <v>24582</v>
      </c>
      <c r="U44" s="140">
        <v>2726978</v>
      </c>
      <c r="V44" s="140">
        <f t="shared" si="5"/>
        <v>19678311</v>
      </c>
      <c r="W44" s="140">
        <f t="shared" si="6"/>
        <v>3280072</v>
      </c>
      <c r="X44" s="140">
        <f t="shared" si="7"/>
        <v>235535</v>
      </c>
      <c r="Y44" s="140">
        <f t="shared" si="8"/>
        <v>9362</v>
      </c>
      <c r="Z44" s="140">
        <f t="shared" si="9"/>
        <v>138200</v>
      </c>
      <c r="AA44" s="140">
        <f t="shared" si="10"/>
        <v>2228283</v>
      </c>
      <c r="AB44" s="140">
        <f t="shared" si="11"/>
        <v>1730710</v>
      </c>
      <c r="AC44" s="140">
        <f t="shared" si="12"/>
        <v>668692</v>
      </c>
      <c r="AD44" s="140">
        <f t="shared" si="13"/>
        <v>16398239</v>
      </c>
    </row>
    <row r="45" spans="1:30" ht="12" customHeight="1">
      <c r="A45" s="139" t="s">
        <v>772</v>
      </c>
      <c r="B45" s="141" t="s">
        <v>773</v>
      </c>
      <c r="C45" s="139" t="s">
        <v>327</v>
      </c>
      <c r="D45" s="140">
        <f t="shared" si="1"/>
        <v>10318193</v>
      </c>
      <c r="E45" s="140">
        <f t="shared" si="2"/>
        <v>3299462</v>
      </c>
      <c r="F45" s="140">
        <v>28371</v>
      </c>
      <c r="G45" s="140">
        <v>0</v>
      </c>
      <c r="H45" s="140">
        <v>1263400</v>
      </c>
      <c r="I45" s="140">
        <v>1501949</v>
      </c>
      <c r="J45" s="140">
        <v>2330209</v>
      </c>
      <c r="K45" s="140">
        <v>505742</v>
      </c>
      <c r="L45" s="140">
        <v>7018731</v>
      </c>
      <c r="M45" s="140">
        <f t="shared" si="3"/>
        <v>2308940</v>
      </c>
      <c r="N45" s="140">
        <f t="shared" si="4"/>
        <v>450093</v>
      </c>
      <c r="O45" s="140">
        <v>7515</v>
      </c>
      <c r="P45" s="140">
        <v>7377</v>
      </c>
      <c r="Q45" s="140">
        <v>22400</v>
      </c>
      <c r="R45" s="140">
        <v>412020</v>
      </c>
      <c r="S45" s="140">
        <v>725114</v>
      </c>
      <c r="T45" s="140">
        <v>781</v>
      </c>
      <c r="U45" s="140">
        <v>1858847</v>
      </c>
      <c r="V45" s="140">
        <f t="shared" si="5"/>
        <v>12627133</v>
      </c>
      <c r="W45" s="140">
        <f t="shared" si="6"/>
        <v>3749555</v>
      </c>
      <c r="X45" s="140">
        <f t="shared" si="7"/>
        <v>35886</v>
      </c>
      <c r="Y45" s="140">
        <f t="shared" si="8"/>
        <v>7377</v>
      </c>
      <c r="Z45" s="140">
        <f t="shared" si="9"/>
        <v>1285800</v>
      </c>
      <c r="AA45" s="140">
        <f t="shared" si="10"/>
        <v>1913969</v>
      </c>
      <c r="AB45" s="140">
        <f t="shared" si="11"/>
        <v>3055323</v>
      </c>
      <c r="AC45" s="140">
        <f t="shared" si="12"/>
        <v>506523</v>
      </c>
      <c r="AD45" s="140">
        <f t="shared" si="13"/>
        <v>8877578</v>
      </c>
    </row>
    <row r="46" spans="1:30" ht="12" customHeight="1">
      <c r="A46" s="139" t="s">
        <v>783</v>
      </c>
      <c r="B46" s="141" t="s">
        <v>784</v>
      </c>
      <c r="C46" s="139" t="s">
        <v>327</v>
      </c>
      <c r="D46" s="140">
        <f t="shared" si="1"/>
        <v>77845608</v>
      </c>
      <c r="E46" s="140">
        <f t="shared" si="2"/>
        <v>26534734</v>
      </c>
      <c r="F46" s="140">
        <v>555359</v>
      </c>
      <c r="G46" s="140">
        <v>22264</v>
      </c>
      <c r="H46" s="140">
        <v>2472600</v>
      </c>
      <c r="I46" s="140">
        <v>15693455</v>
      </c>
      <c r="J46" s="140">
        <v>14645798</v>
      </c>
      <c r="K46" s="140">
        <v>7791056</v>
      </c>
      <c r="L46" s="140">
        <v>51310874</v>
      </c>
      <c r="M46" s="140">
        <f t="shared" si="3"/>
        <v>11099895</v>
      </c>
      <c r="N46" s="140">
        <f t="shared" si="4"/>
        <v>2881575</v>
      </c>
      <c r="O46" s="140">
        <v>31956</v>
      </c>
      <c r="P46" s="140">
        <v>24862</v>
      </c>
      <c r="Q46" s="140">
        <v>216400</v>
      </c>
      <c r="R46" s="140">
        <v>2246792</v>
      </c>
      <c r="S46" s="140">
        <v>2821245</v>
      </c>
      <c r="T46" s="140">
        <v>361565</v>
      </c>
      <c r="U46" s="140">
        <v>8218320</v>
      </c>
      <c r="V46" s="140">
        <f t="shared" si="5"/>
        <v>88945503</v>
      </c>
      <c r="W46" s="140">
        <f t="shared" si="6"/>
        <v>29416309</v>
      </c>
      <c r="X46" s="140">
        <f t="shared" si="7"/>
        <v>587315</v>
      </c>
      <c r="Y46" s="140">
        <f t="shared" si="8"/>
        <v>47126</v>
      </c>
      <c r="Z46" s="140">
        <f t="shared" si="9"/>
        <v>2689000</v>
      </c>
      <c r="AA46" s="140">
        <f t="shared" si="10"/>
        <v>17940247</v>
      </c>
      <c r="AB46" s="140">
        <f t="shared" si="11"/>
        <v>17467043</v>
      </c>
      <c r="AC46" s="140">
        <f t="shared" si="12"/>
        <v>8152621</v>
      </c>
      <c r="AD46" s="140">
        <f t="shared" si="13"/>
        <v>59529194</v>
      </c>
    </row>
    <row r="47" spans="1:30" ht="12" customHeight="1">
      <c r="A47" s="139" t="s">
        <v>793</v>
      </c>
      <c r="B47" s="141" t="s">
        <v>794</v>
      </c>
      <c r="C47" s="139" t="s">
        <v>327</v>
      </c>
      <c r="D47" s="140">
        <f t="shared" si="1"/>
        <v>10232808</v>
      </c>
      <c r="E47" s="140">
        <f t="shared" si="2"/>
        <v>2437846</v>
      </c>
      <c r="F47" s="140">
        <v>0</v>
      </c>
      <c r="G47" s="140">
        <v>161239</v>
      </c>
      <c r="H47" s="140">
        <v>102000</v>
      </c>
      <c r="I47" s="140">
        <v>1706435</v>
      </c>
      <c r="J47" s="140">
        <v>2415688</v>
      </c>
      <c r="K47" s="140">
        <v>468172</v>
      </c>
      <c r="L47" s="140">
        <v>7794962</v>
      </c>
      <c r="M47" s="140">
        <f t="shared" si="3"/>
        <v>2840475</v>
      </c>
      <c r="N47" s="140">
        <f t="shared" si="4"/>
        <v>566439</v>
      </c>
      <c r="O47" s="140">
        <v>0</v>
      </c>
      <c r="P47" s="140">
        <v>40000</v>
      </c>
      <c r="Q47" s="140">
        <v>59389</v>
      </c>
      <c r="R47" s="140">
        <v>40768</v>
      </c>
      <c r="S47" s="140">
        <v>1377604</v>
      </c>
      <c r="T47" s="140">
        <v>426282</v>
      </c>
      <c r="U47" s="140">
        <v>2274036</v>
      </c>
      <c r="V47" s="140">
        <f t="shared" si="5"/>
        <v>13073283</v>
      </c>
      <c r="W47" s="140">
        <f t="shared" si="6"/>
        <v>3004285</v>
      </c>
      <c r="X47" s="140">
        <f t="shared" si="7"/>
        <v>0</v>
      </c>
      <c r="Y47" s="140">
        <f t="shared" si="8"/>
        <v>201239</v>
      </c>
      <c r="Z47" s="140">
        <f t="shared" si="9"/>
        <v>161389</v>
      </c>
      <c r="AA47" s="140">
        <f t="shared" si="10"/>
        <v>1747203</v>
      </c>
      <c r="AB47" s="140">
        <f t="shared" si="11"/>
        <v>3793292</v>
      </c>
      <c r="AC47" s="140">
        <f t="shared" si="12"/>
        <v>894454</v>
      </c>
      <c r="AD47" s="140">
        <f t="shared" si="13"/>
        <v>10068998</v>
      </c>
    </row>
    <row r="48" spans="1:30" ht="12" customHeight="1">
      <c r="A48" s="139" t="s">
        <v>802</v>
      </c>
      <c r="B48" s="141" t="s">
        <v>803</v>
      </c>
      <c r="C48" s="139" t="s">
        <v>327</v>
      </c>
      <c r="D48" s="140">
        <f t="shared" si="1"/>
        <v>24674251</v>
      </c>
      <c r="E48" s="140">
        <f t="shared" si="2"/>
        <v>6167523</v>
      </c>
      <c r="F48" s="140">
        <v>353668</v>
      </c>
      <c r="G48" s="140">
        <v>25247</v>
      </c>
      <c r="H48" s="140">
        <v>2621200</v>
      </c>
      <c r="I48" s="140">
        <v>1774849</v>
      </c>
      <c r="J48" s="140">
        <v>3062209</v>
      </c>
      <c r="K48" s="140">
        <v>1392559</v>
      </c>
      <c r="L48" s="140">
        <v>18506728</v>
      </c>
      <c r="M48" s="140">
        <f t="shared" si="3"/>
        <v>7259197</v>
      </c>
      <c r="N48" s="140">
        <f t="shared" si="4"/>
        <v>3126711</v>
      </c>
      <c r="O48" s="140">
        <v>660560</v>
      </c>
      <c r="P48" s="140">
        <v>45208</v>
      </c>
      <c r="Q48" s="140">
        <v>666100</v>
      </c>
      <c r="R48" s="140">
        <v>568742</v>
      </c>
      <c r="S48" s="140">
        <v>795078</v>
      </c>
      <c r="T48" s="140">
        <v>1186101</v>
      </c>
      <c r="U48" s="140">
        <v>4132486</v>
      </c>
      <c r="V48" s="140">
        <f t="shared" si="5"/>
        <v>31933448</v>
      </c>
      <c r="W48" s="140">
        <f t="shared" si="6"/>
        <v>9294234</v>
      </c>
      <c r="X48" s="140">
        <f t="shared" si="7"/>
        <v>1014228</v>
      </c>
      <c r="Y48" s="140">
        <f t="shared" si="8"/>
        <v>70455</v>
      </c>
      <c r="Z48" s="140">
        <f t="shared" si="9"/>
        <v>3287300</v>
      </c>
      <c r="AA48" s="140">
        <f t="shared" si="10"/>
        <v>2343591</v>
      </c>
      <c r="AB48" s="140">
        <f t="shared" si="11"/>
        <v>3857287</v>
      </c>
      <c r="AC48" s="140">
        <f t="shared" si="12"/>
        <v>2578660</v>
      </c>
      <c r="AD48" s="140">
        <f t="shared" si="13"/>
        <v>22639214</v>
      </c>
    </row>
    <row r="49" spans="1:30" ht="12" customHeight="1">
      <c r="A49" s="139" t="s">
        <v>813</v>
      </c>
      <c r="B49" s="141" t="s">
        <v>814</v>
      </c>
      <c r="C49" s="139" t="s">
        <v>327</v>
      </c>
      <c r="D49" s="140">
        <f t="shared" si="1"/>
        <v>20188109</v>
      </c>
      <c r="E49" s="140">
        <f t="shared" si="2"/>
        <v>6468216</v>
      </c>
      <c r="F49" s="140">
        <v>151724</v>
      </c>
      <c r="G49" s="140">
        <v>18447</v>
      </c>
      <c r="H49" s="140">
        <v>1633500</v>
      </c>
      <c r="I49" s="140">
        <v>2873460</v>
      </c>
      <c r="J49" s="140">
        <v>5291461</v>
      </c>
      <c r="K49" s="140">
        <v>1791085</v>
      </c>
      <c r="L49" s="140">
        <v>13719893</v>
      </c>
      <c r="M49" s="140">
        <f t="shared" si="3"/>
        <v>4180184</v>
      </c>
      <c r="N49" s="140">
        <f t="shared" si="4"/>
        <v>748397</v>
      </c>
      <c r="O49" s="140">
        <v>53213</v>
      </c>
      <c r="P49" s="140">
        <v>53066</v>
      </c>
      <c r="Q49" s="140">
        <v>305200</v>
      </c>
      <c r="R49" s="140">
        <v>242417</v>
      </c>
      <c r="S49" s="140">
        <v>2050398</v>
      </c>
      <c r="T49" s="140">
        <v>94501</v>
      </c>
      <c r="U49" s="140">
        <v>3431787</v>
      </c>
      <c r="V49" s="140">
        <f t="shared" si="5"/>
        <v>24368293</v>
      </c>
      <c r="W49" s="140">
        <f t="shared" si="6"/>
        <v>7216613</v>
      </c>
      <c r="X49" s="140">
        <f t="shared" si="7"/>
        <v>204937</v>
      </c>
      <c r="Y49" s="140">
        <f t="shared" si="8"/>
        <v>71513</v>
      </c>
      <c r="Z49" s="140">
        <f t="shared" si="9"/>
        <v>1938700</v>
      </c>
      <c r="AA49" s="140">
        <f t="shared" si="10"/>
        <v>3115877</v>
      </c>
      <c r="AB49" s="140">
        <f t="shared" si="11"/>
        <v>7341859</v>
      </c>
      <c r="AC49" s="140">
        <f t="shared" si="12"/>
        <v>1885586</v>
      </c>
      <c r="AD49" s="140">
        <f t="shared" si="13"/>
        <v>17151680</v>
      </c>
    </row>
    <row r="50" spans="1:30" ht="12" customHeight="1">
      <c r="A50" s="139" t="s">
        <v>822</v>
      </c>
      <c r="B50" s="141" t="s">
        <v>823</v>
      </c>
      <c r="C50" s="139" t="s">
        <v>327</v>
      </c>
      <c r="D50" s="140">
        <f t="shared" si="1"/>
        <v>15138977</v>
      </c>
      <c r="E50" s="140">
        <f t="shared" si="2"/>
        <v>3105232</v>
      </c>
      <c r="F50" s="140">
        <v>83936</v>
      </c>
      <c r="G50" s="140">
        <v>29553</v>
      </c>
      <c r="H50" s="140">
        <v>145100</v>
      </c>
      <c r="I50" s="140">
        <v>1622502</v>
      </c>
      <c r="J50" s="140">
        <v>1057359</v>
      </c>
      <c r="K50" s="140">
        <v>1224141</v>
      </c>
      <c r="L50" s="140">
        <v>12033745</v>
      </c>
      <c r="M50" s="140">
        <f t="shared" si="3"/>
        <v>2877885</v>
      </c>
      <c r="N50" s="140">
        <f t="shared" si="4"/>
        <v>411602</v>
      </c>
      <c r="O50" s="140">
        <v>228</v>
      </c>
      <c r="P50" s="140">
        <v>774</v>
      </c>
      <c r="Q50" s="140">
        <v>134400</v>
      </c>
      <c r="R50" s="140">
        <v>269270</v>
      </c>
      <c r="S50" s="140">
        <v>381824</v>
      </c>
      <c r="T50" s="140">
        <v>6930</v>
      </c>
      <c r="U50" s="140">
        <v>2466283</v>
      </c>
      <c r="V50" s="140">
        <f t="shared" si="5"/>
        <v>18016862</v>
      </c>
      <c r="W50" s="140">
        <f t="shared" si="6"/>
        <v>3516834</v>
      </c>
      <c r="X50" s="140">
        <f t="shared" si="7"/>
        <v>84164</v>
      </c>
      <c r="Y50" s="140">
        <f t="shared" si="8"/>
        <v>30327</v>
      </c>
      <c r="Z50" s="140">
        <f t="shared" si="9"/>
        <v>279500</v>
      </c>
      <c r="AA50" s="140">
        <f t="shared" si="10"/>
        <v>1891772</v>
      </c>
      <c r="AB50" s="140">
        <f t="shared" si="11"/>
        <v>1439183</v>
      </c>
      <c r="AC50" s="140">
        <f t="shared" si="12"/>
        <v>1231071</v>
      </c>
      <c r="AD50" s="140">
        <f t="shared" si="13"/>
        <v>14500028</v>
      </c>
    </row>
    <row r="51" spans="1:30" ht="12" customHeight="1">
      <c r="A51" s="139" t="s">
        <v>833</v>
      </c>
      <c r="B51" s="141" t="s">
        <v>834</v>
      </c>
      <c r="C51" s="139" t="s">
        <v>327</v>
      </c>
      <c r="D51" s="140">
        <f t="shared" si="1"/>
        <v>18395498</v>
      </c>
      <c r="E51" s="140">
        <f t="shared" si="2"/>
        <v>3963714</v>
      </c>
      <c r="F51" s="140">
        <v>1225647</v>
      </c>
      <c r="G51" s="140">
        <v>0</v>
      </c>
      <c r="H51" s="140">
        <v>165100</v>
      </c>
      <c r="I51" s="140">
        <v>909557</v>
      </c>
      <c r="J51" s="140">
        <v>1323666</v>
      </c>
      <c r="K51" s="140">
        <v>1663410</v>
      </c>
      <c r="L51" s="140">
        <v>14431784</v>
      </c>
      <c r="M51" s="140">
        <f t="shared" si="3"/>
        <v>2984805</v>
      </c>
      <c r="N51" s="140">
        <f t="shared" si="4"/>
        <v>507191</v>
      </c>
      <c r="O51" s="140">
        <v>14050</v>
      </c>
      <c r="P51" s="140">
        <v>14492</v>
      </c>
      <c r="Q51" s="140">
        <v>0</v>
      </c>
      <c r="R51" s="140">
        <v>435866</v>
      </c>
      <c r="S51" s="140">
        <v>876580</v>
      </c>
      <c r="T51" s="140">
        <v>42783</v>
      </c>
      <c r="U51" s="140">
        <v>2477614</v>
      </c>
      <c r="V51" s="140">
        <f t="shared" si="5"/>
        <v>21380303</v>
      </c>
      <c r="W51" s="140">
        <f t="shared" si="6"/>
        <v>4470905</v>
      </c>
      <c r="X51" s="140">
        <f t="shared" si="7"/>
        <v>1239697</v>
      </c>
      <c r="Y51" s="140">
        <f t="shared" si="8"/>
        <v>14492</v>
      </c>
      <c r="Z51" s="140">
        <f t="shared" si="9"/>
        <v>165100</v>
      </c>
      <c r="AA51" s="140">
        <f t="shared" si="10"/>
        <v>1345423</v>
      </c>
      <c r="AB51" s="140">
        <f t="shared" si="11"/>
        <v>2200246</v>
      </c>
      <c r="AC51" s="140">
        <f t="shared" si="12"/>
        <v>1706193</v>
      </c>
      <c r="AD51" s="140">
        <f t="shared" si="13"/>
        <v>16909398</v>
      </c>
    </row>
    <row r="52" spans="1:30" ht="12" customHeight="1">
      <c r="A52" s="139" t="s">
        <v>843</v>
      </c>
      <c r="B52" s="141" t="s">
        <v>844</v>
      </c>
      <c r="C52" s="139" t="s">
        <v>327</v>
      </c>
      <c r="D52" s="140">
        <f t="shared" si="1"/>
        <v>18491993</v>
      </c>
      <c r="E52" s="140">
        <f t="shared" si="2"/>
        <v>4393294</v>
      </c>
      <c r="F52" s="140">
        <v>461052</v>
      </c>
      <c r="G52" s="140">
        <v>2586</v>
      </c>
      <c r="H52" s="140">
        <v>1053700</v>
      </c>
      <c r="I52" s="140">
        <v>1275076</v>
      </c>
      <c r="J52" s="140">
        <v>3517170</v>
      </c>
      <c r="K52" s="140">
        <v>1600880</v>
      </c>
      <c r="L52" s="140">
        <v>14098699</v>
      </c>
      <c r="M52" s="140">
        <f t="shared" si="3"/>
        <v>4778722</v>
      </c>
      <c r="N52" s="140">
        <f t="shared" si="4"/>
        <v>1089059</v>
      </c>
      <c r="O52" s="140">
        <v>90824</v>
      </c>
      <c r="P52" s="140">
        <v>25780</v>
      </c>
      <c r="Q52" s="140">
        <v>360100</v>
      </c>
      <c r="R52" s="140">
        <v>449643</v>
      </c>
      <c r="S52" s="140">
        <v>1533130</v>
      </c>
      <c r="T52" s="140">
        <v>162712</v>
      </c>
      <c r="U52" s="140">
        <v>3689663</v>
      </c>
      <c r="V52" s="140">
        <f t="shared" si="5"/>
        <v>23270715</v>
      </c>
      <c r="W52" s="140">
        <f t="shared" si="6"/>
        <v>5482353</v>
      </c>
      <c r="X52" s="140">
        <f t="shared" si="7"/>
        <v>551876</v>
      </c>
      <c r="Y52" s="140">
        <f t="shared" si="8"/>
        <v>28366</v>
      </c>
      <c r="Z52" s="140">
        <f t="shared" si="9"/>
        <v>1413800</v>
      </c>
      <c r="AA52" s="140">
        <f t="shared" si="10"/>
        <v>1724719</v>
      </c>
      <c r="AB52" s="140">
        <f t="shared" si="11"/>
        <v>5050300</v>
      </c>
      <c r="AC52" s="140">
        <f t="shared" si="12"/>
        <v>1763592</v>
      </c>
      <c r="AD52" s="140">
        <f t="shared" si="13"/>
        <v>17788362</v>
      </c>
    </row>
    <row r="53" spans="1:30" ht="12" customHeight="1">
      <c r="A53" s="139" t="s">
        <v>852</v>
      </c>
      <c r="B53" s="141" t="s">
        <v>853</v>
      </c>
      <c r="C53" s="139" t="s">
        <v>327</v>
      </c>
      <c r="D53" s="140">
        <f t="shared" si="1"/>
        <v>18793087.5</v>
      </c>
      <c r="E53" s="140">
        <f t="shared" si="2"/>
        <v>4678361.5</v>
      </c>
      <c r="F53" s="140">
        <v>1935580.5</v>
      </c>
      <c r="G53" s="140">
        <v>100</v>
      </c>
      <c r="H53" s="140">
        <v>685300</v>
      </c>
      <c r="I53" s="140">
        <v>1756836</v>
      </c>
      <c r="J53" s="140">
        <v>5231582</v>
      </c>
      <c r="K53" s="140">
        <v>300545</v>
      </c>
      <c r="L53" s="140">
        <v>14114726</v>
      </c>
      <c r="M53" s="140">
        <f t="shared" si="3"/>
        <v>1228504</v>
      </c>
      <c r="N53" s="140">
        <f t="shared" si="4"/>
        <v>221037</v>
      </c>
      <c r="O53" s="140">
        <v>3027</v>
      </c>
      <c r="P53" s="140">
        <v>29430</v>
      </c>
      <c r="Q53" s="140">
        <v>3100</v>
      </c>
      <c r="R53" s="140">
        <v>93541</v>
      </c>
      <c r="S53" s="140">
        <v>508932</v>
      </c>
      <c r="T53" s="140">
        <v>91939</v>
      </c>
      <c r="U53" s="140">
        <v>1007467</v>
      </c>
      <c r="V53" s="140">
        <f t="shared" si="5"/>
        <v>20021591.5</v>
      </c>
      <c r="W53" s="140">
        <f t="shared" si="6"/>
        <v>4899398.5</v>
      </c>
      <c r="X53" s="140">
        <f t="shared" si="7"/>
        <v>1938607.5</v>
      </c>
      <c r="Y53" s="140">
        <f t="shared" si="8"/>
        <v>29530</v>
      </c>
      <c r="Z53" s="140">
        <f t="shared" si="9"/>
        <v>688400</v>
      </c>
      <c r="AA53" s="140">
        <f t="shared" si="10"/>
        <v>1850377</v>
      </c>
      <c r="AB53" s="140">
        <f t="shared" si="11"/>
        <v>5740514</v>
      </c>
      <c r="AC53" s="140">
        <f t="shared" si="12"/>
        <v>392484</v>
      </c>
      <c r="AD53" s="140">
        <f t="shared" si="13"/>
        <v>15122193</v>
      </c>
    </row>
    <row r="54" spans="1:30" ht="12" customHeight="1">
      <c r="A54" s="139" t="s">
        <v>869</v>
      </c>
      <c r="B54" s="139" t="s">
        <v>870</v>
      </c>
      <c r="C54" s="139" t="s">
        <v>871</v>
      </c>
      <c r="D54" s="140">
        <f>+SUM(D7:D53)</f>
        <v>1823476004.42</v>
      </c>
      <c r="E54" s="140">
        <f aca="true" t="shared" si="14" ref="E54:AD54">+SUM(E7:E53)</f>
        <v>479489776.42</v>
      </c>
      <c r="F54" s="140">
        <f t="shared" si="14"/>
        <v>37099225.5</v>
      </c>
      <c r="G54" s="140">
        <f t="shared" si="14"/>
        <v>5067761.5</v>
      </c>
      <c r="H54" s="140">
        <f t="shared" si="14"/>
        <v>85011614</v>
      </c>
      <c r="I54" s="140">
        <f t="shared" si="14"/>
        <v>235076868.93</v>
      </c>
      <c r="J54" s="140">
        <f t="shared" si="14"/>
        <v>269656859</v>
      </c>
      <c r="K54" s="140">
        <f t="shared" si="14"/>
        <v>117234306.49000001</v>
      </c>
      <c r="L54" s="140">
        <f t="shared" si="14"/>
        <v>1343986228</v>
      </c>
      <c r="M54" s="140">
        <f t="shared" si="14"/>
        <v>239469889.5</v>
      </c>
      <c r="N54" s="140">
        <f t="shared" si="14"/>
        <v>52776022.5</v>
      </c>
      <c r="O54" s="140">
        <f t="shared" si="14"/>
        <v>4541778</v>
      </c>
      <c r="P54" s="140">
        <f t="shared" si="14"/>
        <v>1308689</v>
      </c>
      <c r="Q54" s="140">
        <f t="shared" si="14"/>
        <v>7724907</v>
      </c>
      <c r="R54" s="140">
        <f t="shared" si="14"/>
        <v>32538003</v>
      </c>
      <c r="S54" s="140">
        <f t="shared" si="14"/>
        <v>75289602</v>
      </c>
      <c r="T54" s="140">
        <f t="shared" si="14"/>
        <v>6662645.5</v>
      </c>
      <c r="U54" s="140">
        <f t="shared" si="14"/>
        <v>186693867</v>
      </c>
      <c r="V54" s="140">
        <f t="shared" si="14"/>
        <v>2062945893.92</v>
      </c>
      <c r="W54" s="140">
        <f t="shared" si="14"/>
        <v>532265798.92</v>
      </c>
      <c r="X54" s="140">
        <f t="shared" si="14"/>
        <v>41641003.5</v>
      </c>
      <c r="Y54" s="140">
        <f t="shared" si="14"/>
        <v>6376450.5</v>
      </c>
      <c r="Z54" s="140">
        <f t="shared" si="14"/>
        <v>92736521</v>
      </c>
      <c r="AA54" s="140">
        <f t="shared" si="14"/>
        <v>267614871.93</v>
      </c>
      <c r="AB54" s="140">
        <f t="shared" si="14"/>
        <v>344946461</v>
      </c>
      <c r="AC54" s="140">
        <f t="shared" si="14"/>
        <v>123896951.99000001</v>
      </c>
      <c r="AD54" s="140">
        <f t="shared" si="14"/>
        <v>1530680095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53" t="s">
        <v>320</v>
      </c>
      <c r="B2" s="156" t="s">
        <v>306</v>
      </c>
      <c r="C2" s="165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54"/>
      <c r="B3" s="157"/>
      <c r="C3" s="163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54"/>
      <c r="B4" s="157"/>
      <c r="C4" s="163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52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52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52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54"/>
      <c r="B5" s="157"/>
      <c r="C5" s="163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52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52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52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5"/>
      <c r="B6" s="158"/>
      <c r="C6" s="164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328</v>
      </c>
      <c r="B7" s="139" t="s">
        <v>332</v>
      </c>
      <c r="C7" s="139" t="s">
        <v>333</v>
      </c>
      <c r="D7" s="140">
        <v>5802664</v>
      </c>
      <c r="E7" s="140">
        <v>5714477</v>
      </c>
      <c r="F7" s="140">
        <v>2255</v>
      </c>
      <c r="G7" s="140">
        <v>2766131</v>
      </c>
      <c r="H7" s="140">
        <v>2590954</v>
      </c>
      <c r="I7" s="140">
        <v>355137</v>
      </c>
      <c r="J7" s="140">
        <v>88187</v>
      </c>
      <c r="K7" s="140">
        <v>648064</v>
      </c>
      <c r="L7" s="140">
        <v>59271373</v>
      </c>
      <c r="M7" s="140">
        <v>15946984</v>
      </c>
      <c r="N7" s="140">
        <v>12024474</v>
      </c>
      <c r="O7" s="140">
        <v>2105294</v>
      </c>
      <c r="P7" s="140">
        <v>1471149</v>
      </c>
      <c r="Q7" s="140">
        <v>346067</v>
      </c>
      <c r="R7" s="140">
        <v>11308327</v>
      </c>
      <c r="S7" s="140">
        <v>1541252</v>
      </c>
      <c r="T7" s="140">
        <v>8260937</v>
      </c>
      <c r="U7" s="140">
        <v>1506138</v>
      </c>
      <c r="V7" s="140">
        <v>336420</v>
      </c>
      <c r="W7" s="140">
        <v>31655747</v>
      </c>
      <c r="X7" s="140">
        <v>14691781</v>
      </c>
      <c r="Y7" s="140">
        <v>12474802</v>
      </c>
      <c r="Z7" s="140">
        <v>2828878</v>
      </c>
      <c r="AA7" s="140">
        <v>1660286</v>
      </c>
      <c r="AB7" s="140">
        <v>8959704</v>
      </c>
      <c r="AC7" s="140">
        <v>23895</v>
      </c>
      <c r="AD7" s="140">
        <v>5902612</v>
      </c>
      <c r="AE7" s="140">
        <v>70976649</v>
      </c>
      <c r="AF7" s="140">
        <v>313842</v>
      </c>
      <c r="AG7" s="140">
        <v>313842</v>
      </c>
      <c r="AH7" s="140">
        <v>4956</v>
      </c>
      <c r="AI7" s="140">
        <v>269574</v>
      </c>
      <c r="AJ7" s="140">
        <v>1687</v>
      </c>
      <c r="AK7" s="140">
        <v>37625</v>
      </c>
      <c r="AL7" s="140">
        <v>0</v>
      </c>
      <c r="AM7" s="140">
        <v>101682</v>
      </c>
      <c r="AN7" s="140">
        <v>9055234</v>
      </c>
      <c r="AO7" s="140">
        <v>2397159</v>
      </c>
      <c r="AP7" s="140">
        <v>1466230</v>
      </c>
      <c r="AQ7" s="140">
        <v>173746</v>
      </c>
      <c r="AR7" s="140">
        <v>717179</v>
      </c>
      <c r="AS7" s="140">
        <v>40004</v>
      </c>
      <c r="AT7" s="140">
        <v>2609648</v>
      </c>
      <c r="AU7" s="140">
        <v>205083</v>
      </c>
      <c r="AV7" s="140">
        <v>2214811</v>
      </c>
      <c r="AW7" s="140">
        <v>189754</v>
      </c>
      <c r="AX7" s="140">
        <v>5662</v>
      </c>
      <c r="AY7" s="140">
        <v>4042765</v>
      </c>
      <c r="AZ7" s="140">
        <v>2474389</v>
      </c>
      <c r="BA7" s="140">
        <v>1146780</v>
      </c>
      <c r="BB7" s="140">
        <v>241130</v>
      </c>
      <c r="BC7" s="140">
        <v>180466</v>
      </c>
      <c r="BD7" s="140">
        <v>3218709</v>
      </c>
      <c r="BE7" s="140">
        <v>0</v>
      </c>
      <c r="BF7" s="140">
        <v>712446</v>
      </c>
      <c r="BG7" s="140">
        <v>10081522</v>
      </c>
      <c r="BH7" s="140">
        <v>6116506</v>
      </c>
      <c r="BI7" s="140">
        <v>6028319</v>
      </c>
      <c r="BJ7" s="140">
        <v>7211</v>
      </c>
      <c r="BK7" s="140">
        <v>3035705</v>
      </c>
      <c r="BL7" s="140">
        <v>2592641</v>
      </c>
      <c r="BM7" s="140">
        <v>392762</v>
      </c>
      <c r="BN7" s="140">
        <v>88187</v>
      </c>
      <c r="BO7" s="140">
        <v>749746</v>
      </c>
      <c r="BP7" s="140">
        <v>68326607</v>
      </c>
      <c r="BQ7" s="140">
        <v>18344143</v>
      </c>
      <c r="BR7" s="140">
        <v>13490704</v>
      </c>
      <c r="BS7" s="140">
        <v>2279040</v>
      </c>
      <c r="BT7" s="140">
        <v>2188328</v>
      </c>
      <c r="BU7" s="140">
        <v>386071</v>
      </c>
      <c r="BV7" s="140">
        <v>13917975</v>
      </c>
      <c r="BW7" s="140">
        <v>1746335</v>
      </c>
      <c r="BX7" s="140">
        <v>10475748</v>
      </c>
      <c r="BY7" s="140">
        <v>1695892</v>
      </c>
      <c r="BZ7" s="140">
        <v>342082</v>
      </c>
      <c r="CA7" s="140">
        <v>35698512</v>
      </c>
      <c r="CB7" s="140">
        <v>17166170</v>
      </c>
      <c r="CC7" s="140">
        <v>13621582</v>
      </c>
      <c r="CD7" s="140">
        <v>3070008</v>
      </c>
      <c r="CE7" s="140">
        <v>1840752</v>
      </c>
      <c r="CF7" s="140">
        <v>12178413</v>
      </c>
      <c r="CG7" s="140">
        <v>23895</v>
      </c>
      <c r="CH7" s="140">
        <v>6615058</v>
      </c>
      <c r="CI7" s="140">
        <v>81058171</v>
      </c>
    </row>
    <row r="8" spans="1:87" ht="12" customHeight="1">
      <c r="A8" s="139" t="s">
        <v>338</v>
      </c>
      <c r="B8" s="141" t="s">
        <v>339</v>
      </c>
      <c r="C8" s="139" t="s">
        <v>340</v>
      </c>
      <c r="D8" s="140">
        <f>+SUM(E8,J8)</f>
        <v>1270885</v>
      </c>
      <c r="E8" s="140">
        <f>+SUM(F8:I8)</f>
        <v>714906</v>
      </c>
      <c r="F8" s="140">
        <v>311</v>
      </c>
      <c r="G8" s="140">
        <v>579177</v>
      </c>
      <c r="H8" s="140">
        <v>6878</v>
      </c>
      <c r="I8" s="140">
        <v>128540</v>
      </c>
      <c r="J8" s="140">
        <v>555979</v>
      </c>
      <c r="K8" s="140">
        <v>121090</v>
      </c>
      <c r="L8" s="140">
        <f>+SUM(M8,R8,V8,W8,AC8)</f>
        <v>14475522</v>
      </c>
      <c r="M8" s="140">
        <f>+SUM(N8:Q8)</f>
        <v>4605904</v>
      </c>
      <c r="N8" s="140">
        <v>2340900</v>
      </c>
      <c r="O8" s="140">
        <v>1063528</v>
      </c>
      <c r="P8" s="140">
        <v>1070464</v>
      </c>
      <c r="Q8" s="140">
        <v>131012</v>
      </c>
      <c r="R8" s="140">
        <f>+SUM(S8:U8)</f>
        <v>2993097</v>
      </c>
      <c r="S8" s="140">
        <v>139173</v>
      </c>
      <c r="T8" s="140">
        <v>2416462</v>
      </c>
      <c r="U8" s="140">
        <v>437462</v>
      </c>
      <c r="V8" s="140">
        <v>57419</v>
      </c>
      <c r="W8" s="140">
        <f>+SUM(X8:AA8)</f>
        <v>6806100</v>
      </c>
      <c r="X8" s="140">
        <v>2920688</v>
      </c>
      <c r="Y8" s="140">
        <v>3205294</v>
      </c>
      <c r="Z8" s="140">
        <v>526349</v>
      </c>
      <c r="AA8" s="140">
        <v>153769</v>
      </c>
      <c r="AB8" s="140">
        <v>6116225</v>
      </c>
      <c r="AC8" s="140">
        <v>13002</v>
      </c>
      <c r="AD8" s="140">
        <v>796220</v>
      </c>
      <c r="AE8" s="140">
        <f>+SUM(D8,L8,AD8)</f>
        <v>16542627</v>
      </c>
      <c r="AF8" s="140">
        <f>+SUM(AG8,AL8)</f>
        <v>819426</v>
      </c>
      <c r="AG8" s="140">
        <f>+SUM(AH8:AK8)</f>
        <v>803569</v>
      </c>
      <c r="AH8" s="140">
        <v>404559</v>
      </c>
      <c r="AI8" s="140">
        <v>248090</v>
      </c>
      <c r="AJ8" s="140">
        <v>0</v>
      </c>
      <c r="AK8" s="140">
        <v>150920</v>
      </c>
      <c r="AL8" s="140">
        <v>15857</v>
      </c>
      <c r="AM8" s="140">
        <v>146870</v>
      </c>
      <c r="AN8" s="140">
        <f>+SUM(AO8,AT8,AX8,AY8,BE8)</f>
        <v>2999392</v>
      </c>
      <c r="AO8" s="140">
        <f>+SUM(AP8:AS8)</f>
        <v>1009160</v>
      </c>
      <c r="AP8" s="140">
        <v>487254</v>
      </c>
      <c r="AQ8" s="140">
        <v>0</v>
      </c>
      <c r="AR8" s="140">
        <v>521906</v>
      </c>
      <c r="AS8" s="140">
        <v>0</v>
      </c>
      <c r="AT8" s="140">
        <f>+SUM(AU8:AW8)</f>
        <v>1369459</v>
      </c>
      <c r="AU8" s="140">
        <v>882</v>
      </c>
      <c r="AV8" s="140">
        <v>1368577</v>
      </c>
      <c r="AW8" s="140">
        <v>0</v>
      </c>
      <c r="AX8" s="140">
        <v>0</v>
      </c>
      <c r="AY8" s="140">
        <f>+SUM(AZ8:BC8)</f>
        <v>620773</v>
      </c>
      <c r="AZ8" s="140">
        <v>46296</v>
      </c>
      <c r="BA8" s="140">
        <v>439228</v>
      </c>
      <c r="BB8" s="140">
        <v>88469</v>
      </c>
      <c r="BC8" s="140">
        <v>46780</v>
      </c>
      <c r="BD8" s="140">
        <v>2933119</v>
      </c>
      <c r="BE8" s="140">
        <v>0</v>
      </c>
      <c r="BF8" s="140">
        <v>200452</v>
      </c>
      <c r="BG8" s="140">
        <f>+SUM(BF8,AN8,AF8)</f>
        <v>4019270</v>
      </c>
      <c r="BH8" s="140">
        <f aca="true" t="shared" si="0" ref="BH8:CI8">SUM(D8,AF8)</f>
        <v>2090311</v>
      </c>
      <c r="BI8" s="140">
        <f t="shared" si="0"/>
        <v>1518475</v>
      </c>
      <c r="BJ8" s="140">
        <f t="shared" si="0"/>
        <v>404870</v>
      </c>
      <c r="BK8" s="140">
        <f t="shared" si="0"/>
        <v>827267</v>
      </c>
      <c r="BL8" s="140">
        <f t="shared" si="0"/>
        <v>6878</v>
      </c>
      <c r="BM8" s="140">
        <f t="shared" si="0"/>
        <v>279460</v>
      </c>
      <c r="BN8" s="140">
        <f t="shared" si="0"/>
        <v>571836</v>
      </c>
      <c r="BO8" s="140">
        <f t="shared" si="0"/>
        <v>267960</v>
      </c>
      <c r="BP8" s="140">
        <f t="shared" si="0"/>
        <v>17474914</v>
      </c>
      <c r="BQ8" s="140">
        <f t="shared" si="0"/>
        <v>5615064</v>
      </c>
      <c r="BR8" s="140">
        <f t="shared" si="0"/>
        <v>2828154</v>
      </c>
      <c r="BS8" s="140">
        <f t="shared" si="0"/>
        <v>1063528</v>
      </c>
      <c r="BT8" s="140">
        <f t="shared" si="0"/>
        <v>1592370</v>
      </c>
      <c r="BU8" s="140">
        <f t="shared" si="0"/>
        <v>131012</v>
      </c>
      <c r="BV8" s="140">
        <f t="shared" si="0"/>
        <v>4362556</v>
      </c>
      <c r="BW8" s="140">
        <f t="shared" si="0"/>
        <v>140055</v>
      </c>
      <c r="BX8" s="140">
        <f t="shared" si="0"/>
        <v>3785039</v>
      </c>
      <c r="BY8" s="140">
        <f t="shared" si="0"/>
        <v>437462</v>
      </c>
      <c r="BZ8" s="140">
        <f t="shared" si="0"/>
        <v>57419</v>
      </c>
      <c r="CA8" s="140">
        <f t="shared" si="0"/>
        <v>7426873</v>
      </c>
      <c r="CB8" s="140">
        <f t="shared" si="0"/>
        <v>2966984</v>
      </c>
      <c r="CC8" s="140">
        <f t="shared" si="0"/>
        <v>3644522</v>
      </c>
      <c r="CD8" s="140">
        <f t="shared" si="0"/>
        <v>614818</v>
      </c>
      <c r="CE8" s="140">
        <f t="shared" si="0"/>
        <v>200549</v>
      </c>
      <c r="CF8" s="140">
        <f t="shared" si="0"/>
        <v>9049344</v>
      </c>
      <c r="CG8" s="140">
        <f t="shared" si="0"/>
        <v>13002</v>
      </c>
      <c r="CH8" s="140">
        <f t="shared" si="0"/>
        <v>996672</v>
      </c>
      <c r="CI8" s="140">
        <f t="shared" si="0"/>
        <v>20561897</v>
      </c>
    </row>
    <row r="9" spans="1:87" ht="12" customHeight="1">
      <c r="A9" s="139" t="s">
        <v>350</v>
      </c>
      <c r="B9" s="141" t="s">
        <v>351</v>
      </c>
      <c r="C9" s="139" t="s">
        <v>352</v>
      </c>
      <c r="D9" s="140">
        <f aca="true" t="shared" si="1" ref="D9:D53">+SUM(E9,J9)</f>
        <v>619762</v>
      </c>
      <c r="E9" s="140">
        <f aca="true" t="shared" si="2" ref="E9:E53">+SUM(F9:I9)</f>
        <v>578969</v>
      </c>
      <c r="F9" s="140">
        <v>9471</v>
      </c>
      <c r="G9" s="140">
        <v>444997</v>
      </c>
      <c r="H9" s="140">
        <v>70371</v>
      </c>
      <c r="I9" s="140">
        <v>54130</v>
      </c>
      <c r="J9" s="140">
        <v>40793</v>
      </c>
      <c r="K9" s="140">
        <v>127799</v>
      </c>
      <c r="L9" s="140">
        <f aca="true" t="shared" si="3" ref="L9:L53">+SUM(M9,R9,V9,W9,AC9)</f>
        <v>13019922</v>
      </c>
      <c r="M9" s="140">
        <f aca="true" t="shared" si="4" ref="M9:M53">+SUM(N9:Q9)</f>
        <v>3148411</v>
      </c>
      <c r="N9" s="140">
        <v>1432562</v>
      </c>
      <c r="O9" s="140">
        <v>769593</v>
      </c>
      <c r="P9" s="140">
        <v>864883</v>
      </c>
      <c r="Q9" s="140">
        <v>81373</v>
      </c>
      <c r="R9" s="140">
        <f aca="true" t="shared" si="5" ref="R9:R53">+SUM(S9:U9)</f>
        <v>3770264</v>
      </c>
      <c r="S9" s="140">
        <v>161433</v>
      </c>
      <c r="T9" s="140">
        <v>3332845</v>
      </c>
      <c r="U9" s="140">
        <v>275986</v>
      </c>
      <c r="V9" s="140">
        <v>17804</v>
      </c>
      <c r="W9" s="140">
        <f aca="true" t="shared" si="6" ref="W9:W53">+SUM(X9:AA9)</f>
        <v>6073911</v>
      </c>
      <c r="X9" s="140">
        <v>2548678</v>
      </c>
      <c r="Y9" s="140">
        <v>3337121</v>
      </c>
      <c r="Z9" s="140">
        <v>164648</v>
      </c>
      <c r="AA9" s="140">
        <v>23464</v>
      </c>
      <c r="AB9" s="140">
        <v>3952161</v>
      </c>
      <c r="AC9" s="140">
        <v>9532</v>
      </c>
      <c r="AD9" s="140">
        <v>137873</v>
      </c>
      <c r="AE9" s="140">
        <f aca="true" t="shared" si="7" ref="AE9:AE53">+SUM(D9,L9,AD9)</f>
        <v>13777557</v>
      </c>
      <c r="AF9" s="140">
        <f aca="true" t="shared" si="8" ref="AF9:AF53">+SUM(AG9,AL9)</f>
        <v>13751</v>
      </c>
      <c r="AG9" s="140">
        <f aca="true" t="shared" si="9" ref="AG9:AG53">+SUM(AH9:AK9)</f>
        <v>1497</v>
      </c>
      <c r="AH9" s="140">
        <v>0</v>
      </c>
      <c r="AI9" s="140">
        <v>1497</v>
      </c>
      <c r="AJ9" s="140">
        <v>0</v>
      </c>
      <c r="AK9" s="140">
        <v>0</v>
      </c>
      <c r="AL9" s="140">
        <v>12254</v>
      </c>
      <c r="AM9" s="140">
        <v>24946</v>
      </c>
      <c r="AN9" s="140">
        <f aca="true" t="shared" si="10" ref="AN9:AN53">+SUM(AO9,AT9,AX9,AY9,BE9)</f>
        <v>4054494</v>
      </c>
      <c r="AO9" s="140">
        <f aca="true" t="shared" si="11" ref="AO9:AO53">+SUM(AP9:AS9)</f>
        <v>834133</v>
      </c>
      <c r="AP9" s="140">
        <v>761256</v>
      </c>
      <c r="AQ9" s="140">
        <v>0</v>
      </c>
      <c r="AR9" s="140">
        <v>72877</v>
      </c>
      <c r="AS9" s="140">
        <v>0</v>
      </c>
      <c r="AT9" s="140">
        <f aca="true" t="shared" si="12" ref="AT9:AT53">+SUM(AU9:AW9)</f>
        <v>1577128</v>
      </c>
      <c r="AU9" s="140">
        <v>136</v>
      </c>
      <c r="AV9" s="140">
        <v>1572228</v>
      </c>
      <c r="AW9" s="140">
        <v>4764</v>
      </c>
      <c r="AX9" s="140">
        <v>0</v>
      </c>
      <c r="AY9" s="140">
        <f aca="true" t="shared" si="13" ref="AY9:AY53">+SUM(AZ9:BC9)</f>
        <v>1643233</v>
      </c>
      <c r="AZ9" s="140">
        <v>1139532</v>
      </c>
      <c r="BA9" s="140">
        <v>482130</v>
      </c>
      <c r="BB9" s="140">
        <v>19503</v>
      </c>
      <c r="BC9" s="140">
        <v>2068</v>
      </c>
      <c r="BD9" s="140">
        <v>2506975</v>
      </c>
      <c r="BE9" s="140">
        <v>0</v>
      </c>
      <c r="BF9" s="140">
        <v>40365</v>
      </c>
      <c r="BG9" s="140">
        <f aca="true" t="shared" si="14" ref="BG9:BG53">+SUM(BF9,AN9,AF9)</f>
        <v>4108610</v>
      </c>
      <c r="BH9" s="140">
        <f aca="true" t="shared" si="15" ref="BH9:BH53">SUM(D9,AF9)</f>
        <v>633513</v>
      </c>
      <c r="BI9" s="140">
        <f aca="true" t="shared" si="16" ref="BI9:BI53">SUM(E9,AG9)</f>
        <v>580466</v>
      </c>
      <c r="BJ9" s="140">
        <f aca="true" t="shared" si="17" ref="BJ9:BJ53">SUM(F9,AH9)</f>
        <v>9471</v>
      </c>
      <c r="BK9" s="140">
        <f aca="true" t="shared" si="18" ref="BK9:BK53">SUM(G9,AI9)</f>
        <v>446494</v>
      </c>
      <c r="BL9" s="140">
        <f aca="true" t="shared" si="19" ref="BL9:BL53">SUM(H9,AJ9)</f>
        <v>70371</v>
      </c>
      <c r="BM9" s="140">
        <f aca="true" t="shared" si="20" ref="BM9:BM53">SUM(I9,AK9)</f>
        <v>54130</v>
      </c>
      <c r="BN9" s="140">
        <f aca="true" t="shared" si="21" ref="BN9:BN53">SUM(J9,AL9)</f>
        <v>53047</v>
      </c>
      <c r="BO9" s="140">
        <f aca="true" t="shared" si="22" ref="BO9:BO53">SUM(K9,AM9)</f>
        <v>152745</v>
      </c>
      <c r="BP9" s="140">
        <f aca="true" t="shared" si="23" ref="BP9:BP53">SUM(L9,AN9)</f>
        <v>17074416</v>
      </c>
      <c r="BQ9" s="140">
        <f aca="true" t="shared" si="24" ref="BQ9:BQ53">SUM(M9,AO9)</f>
        <v>3982544</v>
      </c>
      <c r="BR9" s="140">
        <f aca="true" t="shared" si="25" ref="BR9:BR53">SUM(N9,AP9)</f>
        <v>2193818</v>
      </c>
      <c r="BS9" s="140">
        <f aca="true" t="shared" si="26" ref="BS9:BS53">SUM(O9,AQ9)</f>
        <v>769593</v>
      </c>
      <c r="BT9" s="140">
        <f aca="true" t="shared" si="27" ref="BT9:BT53">SUM(P9,AR9)</f>
        <v>937760</v>
      </c>
      <c r="BU9" s="140">
        <f aca="true" t="shared" si="28" ref="BU9:BU53">SUM(Q9,AS9)</f>
        <v>81373</v>
      </c>
      <c r="BV9" s="140">
        <f aca="true" t="shared" si="29" ref="BV9:BV53">SUM(R9,AT9)</f>
        <v>5347392</v>
      </c>
      <c r="BW9" s="140">
        <f aca="true" t="shared" si="30" ref="BW9:BW53">SUM(S9,AU9)</f>
        <v>161569</v>
      </c>
      <c r="BX9" s="140">
        <f aca="true" t="shared" si="31" ref="BX9:BX53">SUM(T9,AV9)</f>
        <v>4905073</v>
      </c>
      <c r="BY9" s="140">
        <f aca="true" t="shared" si="32" ref="BY9:BY53">SUM(U9,AW9)</f>
        <v>280750</v>
      </c>
      <c r="BZ9" s="140">
        <f aca="true" t="shared" si="33" ref="BZ9:BZ53">SUM(V9,AX9)</f>
        <v>17804</v>
      </c>
      <c r="CA9" s="140">
        <f aca="true" t="shared" si="34" ref="CA9:CA53">SUM(W9,AY9)</f>
        <v>7717144</v>
      </c>
      <c r="CB9" s="140">
        <f aca="true" t="shared" si="35" ref="CB9:CB53">SUM(X9,AZ9)</f>
        <v>3688210</v>
      </c>
      <c r="CC9" s="140">
        <f aca="true" t="shared" si="36" ref="CC9:CC53">SUM(Y9,BA9)</f>
        <v>3819251</v>
      </c>
      <c r="CD9" s="140">
        <f aca="true" t="shared" si="37" ref="CD9:CD53">SUM(Z9,BB9)</f>
        <v>184151</v>
      </c>
      <c r="CE9" s="140">
        <f aca="true" t="shared" si="38" ref="CE9:CE53">SUM(AA9,BC9)</f>
        <v>25532</v>
      </c>
      <c r="CF9" s="140">
        <f aca="true" t="shared" si="39" ref="CF9:CF53">SUM(AB9,BD9)</f>
        <v>6459136</v>
      </c>
      <c r="CG9" s="140">
        <f aca="true" t="shared" si="40" ref="CG9:CG53">SUM(AC9,BE9)</f>
        <v>9532</v>
      </c>
      <c r="CH9" s="140">
        <f aca="true" t="shared" si="41" ref="CH9:CH53">SUM(AD9,BF9)</f>
        <v>178238</v>
      </c>
      <c r="CI9" s="140">
        <f aca="true" t="shared" si="42" ref="CI9:CI53">SUM(AE9,BG9)</f>
        <v>17886167</v>
      </c>
    </row>
    <row r="10" spans="1:87" ht="12" customHeight="1">
      <c r="A10" s="139" t="s">
        <v>360</v>
      </c>
      <c r="B10" s="141" t="s">
        <v>361</v>
      </c>
      <c r="C10" s="139" t="s">
        <v>362</v>
      </c>
      <c r="D10" s="140">
        <f t="shared" si="1"/>
        <v>470663</v>
      </c>
      <c r="E10" s="140">
        <f t="shared" si="2"/>
        <v>466184</v>
      </c>
      <c r="F10" s="140">
        <v>0</v>
      </c>
      <c r="G10" s="140">
        <v>326594</v>
      </c>
      <c r="H10" s="140">
        <v>139590</v>
      </c>
      <c r="I10" s="140">
        <v>0</v>
      </c>
      <c r="J10" s="140">
        <v>4479</v>
      </c>
      <c r="K10" s="140">
        <v>85726</v>
      </c>
      <c r="L10" s="140">
        <f t="shared" si="3"/>
        <v>21371259</v>
      </c>
      <c r="M10" s="140">
        <f t="shared" si="4"/>
        <v>5075241</v>
      </c>
      <c r="N10" s="140">
        <v>2639622</v>
      </c>
      <c r="O10" s="140">
        <v>1237870</v>
      </c>
      <c r="P10" s="140">
        <v>1017229</v>
      </c>
      <c r="Q10" s="140">
        <v>180520</v>
      </c>
      <c r="R10" s="140">
        <f t="shared" si="5"/>
        <v>5172955</v>
      </c>
      <c r="S10" s="140">
        <v>821103</v>
      </c>
      <c r="T10" s="140">
        <v>3997021</v>
      </c>
      <c r="U10" s="140">
        <v>354831</v>
      </c>
      <c r="V10" s="140">
        <v>8625</v>
      </c>
      <c r="W10" s="140">
        <f t="shared" si="6"/>
        <v>11104756</v>
      </c>
      <c r="X10" s="140">
        <v>5139545</v>
      </c>
      <c r="Y10" s="140">
        <v>5423111</v>
      </c>
      <c r="Z10" s="140">
        <v>408978</v>
      </c>
      <c r="AA10" s="140">
        <v>133122</v>
      </c>
      <c r="AB10" s="140">
        <v>5286419</v>
      </c>
      <c r="AC10" s="140">
        <v>9682</v>
      </c>
      <c r="AD10" s="140">
        <v>389510</v>
      </c>
      <c r="AE10" s="140">
        <f t="shared" si="7"/>
        <v>22231432</v>
      </c>
      <c r="AF10" s="140">
        <f t="shared" si="8"/>
        <v>1582060</v>
      </c>
      <c r="AG10" s="140">
        <f t="shared" si="9"/>
        <v>1582060</v>
      </c>
      <c r="AH10" s="140">
        <v>4148</v>
      </c>
      <c r="AI10" s="140">
        <v>1508061</v>
      </c>
      <c r="AJ10" s="140">
        <v>0</v>
      </c>
      <c r="AK10" s="140">
        <v>69851</v>
      </c>
      <c r="AL10" s="140">
        <v>0</v>
      </c>
      <c r="AM10" s="140">
        <v>14227</v>
      </c>
      <c r="AN10" s="140">
        <f t="shared" si="10"/>
        <v>4457605</v>
      </c>
      <c r="AO10" s="140">
        <f t="shared" si="11"/>
        <v>947550</v>
      </c>
      <c r="AP10" s="140">
        <v>746927</v>
      </c>
      <c r="AQ10" s="140">
        <v>2706</v>
      </c>
      <c r="AR10" s="140">
        <v>197917</v>
      </c>
      <c r="AS10" s="140">
        <v>0</v>
      </c>
      <c r="AT10" s="140">
        <f t="shared" si="12"/>
        <v>2138619</v>
      </c>
      <c r="AU10" s="140">
        <v>6404</v>
      </c>
      <c r="AV10" s="140">
        <v>2128708</v>
      </c>
      <c r="AW10" s="140">
        <v>3507</v>
      </c>
      <c r="AX10" s="140">
        <v>0</v>
      </c>
      <c r="AY10" s="140">
        <f t="shared" si="13"/>
        <v>1371436</v>
      </c>
      <c r="AZ10" s="140">
        <v>729275</v>
      </c>
      <c r="BA10" s="140">
        <v>614592</v>
      </c>
      <c r="BB10" s="140">
        <v>2410</v>
      </c>
      <c r="BC10" s="140">
        <v>25159</v>
      </c>
      <c r="BD10" s="140">
        <v>2667260</v>
      </c>
      <c r="BE10" s="140">
        <v>0</v>
      </c>
      <c r="BF10" s="140">
        <v>129334</v>
      </c>
      <c r="BG10" s="140">
        <f t="shared" si="14"/>
        <v>6168999</v>
      </c>
      <c r="BH10" s="140">
        <f t="shared" si="15"/>
        <v>2052723</v>
      </c>
      <c r="BI10" s="140">
        <f t="shared" si="16"/>
        <v>2048244</v>
      </c>
      <c r="BJ10" s="140">
        <f t="shared" si="17"/>
        <v>4148</v>
      </c>
      <c r="BK10" s="140">
        <f t="shared" si="18"/>
        <v>1834655</v>
      </c>
      <c r="BL10" s="140">
        <f t="shared" si="19"/>
        <v>139590</v>
      </c>
      <c r="BM10" s="140">
        <f t="shared" si="20"/>
        <v>69851</v>
      </c>
      <c r="BN10" s="140">
        <f t="shared" si="21"/>
        <v>4479</v>
      </c>
      <c r="BO10" s="140">
        <f t="shared" si="22"/>
        <v>99953</v>
      </c>
      <c r="BP10" s="140">
        <f t="shared" si="23"/>
        <v>25828864</v>
      </c>
      <c r="BQ10" s="140">
        <f t="shared" si="24"/>
        <v>6022791</v>
      </c>
      <c r="BR10" s="140">
        <f t="shared" si="25"/>
        <v>3386549</v>
      </c>
      <c r="BS10" s="140">
        <f t="shared" si="26"/>
        <v>1240576</v>
      </c>
      <c r="BT10" s="140">
        <f t="shared" si="27"/>
        <v>1215146</v>
      </c>
      <c r="BU10" s="140">
        <f t="shared" si="28"/>
        <v>180520</v>
      </c>
      <c r="BV10" s="140">
        <f t="shared" si="29"/>
        <v>7311574</v>
      </c>
      <c r="BW10" s="140">
        <f t="shared" si="30"/>
        <v>827507</v>
      </c>
      <c r="BX10" s="140">
        <f t="shared" si="31"/>
        <v>6125729</v>
      </c>
      <c r="BY10" s="140">
        <f t="shared" si="32"/>
        <v>358338</v>
      </c>
      <c r="BZ10" s="140">
        <f t="shared" si="33"/>
        <v>8625</v>
      </c>
      <c r="CA10" s="140">
        <f t="shared" si="34"/>
        <v>12476192</v>
      </c>
      <c r="CB10" s="140">
        <f t="shared" si="35"/>
        <v>5868820</v>
      </c>
      <c r="CC10" s="140">
        <f t="shared" si="36"/>
        <v>6037703</v>
      </c>
      <c r="CD10" s="140">
        <f t="shared" si="37"/>
        <v>411388</v>
      </c>
      <c r="CE10" s="140">
        <f t="shared" si="38"/>
        <v>158281</v>
      </c>
      <c r="CF10" s="140">
        <f t="shared" si="39"/>
        <v>7953679</v>
      </c>
      <c r="CG10" s="140">
        <f t="shared" si="40"/>
        <v>9682</v>
      </c>
      <c r="CH10" s="140">
        <f t="shared" si="41"/>
        <v>518844</v>
      </c>
      <c r="CI10" s="140">
        <f t="shared" si="42"/>
        <v>28400431</v>
      </c>
    </row>
    <row r="11" spans="1:87" ht="12" customHeight="1">
      <c r="A11" s="139" t="s">
        <v>374</v>
      </c>
      <c r="B11" s="141" t="s">
        <v>375</v>
      </c>
      <c r="C11" s="139" t="s">
        <v>376</v>
      </c>
      <c r="D11" s="140">
        <f t="shared" si="1"/>
        <v>559316</v>
      </c>
      <c r="E11" s="140">
        <f t="shared" si="2"/>
        <v>558126</v>
      </c>
      <c r="F11" s="140">
        <v>0</v>
      </c>
      <c r="G11" s="140">
        <v>190880</v>
      </c>
      <c r="H11" s="140">
        <v>364620</v>
      </c>
      <c r="I11" s="140">
        <v>2626</v>
      </c>
      <c r="J11" s="140">
        <v>1190</v>
      </c>
      <c r="K11" s="140">
        <v>76601</v>
      </c>
      <c r="L11" s="140">
        <f t="shared" si="3"/>
        <v>12087056</v>
      </c>
      <c r="M11" s="140">
        <f t="shared" si="4"/>
        <v>2600019</v>
      </c>
      <c r="N11" s="140">
        <v>1161874</v>
      </c>
      <c r="O11" s="140">
        <v>362230</v>
      </c>
      <c r="P11" s="140">
        <v>1023467</v>
      </c>
      <c r="Q11" s="140">
        <v>52448</v>
      </c>
      <c r="R11" s="140">
        <f t="shared" si="5"/>
        <v>3602827</v>
      </c>
      <c r="S11" s="140">
        <v>92903</v>
      </c>
      <c r="T11" s="140">
        <v>3233446</v>
      </c>
      <c r="U11" s="140">
        <v>276478</v>
      </c>
      <c r="V11" s="140">
        <v>0</v>
      </c>
      <c r="W11" s="140">
        <f t="shared" si="6"/>
        <v>5880351</v>
      </c>
      <c r="X11" s="140">
        <v>3134826</v>
      </c>
      <c r="Y11" s="140">
        <v>2366778</v>
      </c>
      <c r="Z11" s="140">
        <v>208806</v>
      </c>
      <c r="AA11" s="140">
        <v>169941</v>
      </c>
      <c r="AB11" s="140">
        <v>1997869</v>
      </c>
      <c r="AC11" s="140">
        <v>3859</v>
      </c>
      <c r="AD11" s="140">
        <v>363036</v>
      </c>
      <c r="AE11" s="140">
        <f t="shared" si="7"/>
        <v>13009408</v>
      </c>
      <c r="AF11" s="140">
        <f t="shared" si="8"/>
        <v>197490</v>
      </c>
      <c r="AG11" s="140">
        <f t="shared" si="9"/>
        <v>197490</v>
      </c>
      <c r="AH11" s="140">
        <v>9979</v>
      </c>
      <c r="AI11" s="140">
        <v>187511</v>
      </c>
      <c r="AJ11" s="140">
        <v>0</v>
      </c>
      <c r="AK11" s="140">
        <v>0</v>
      </c>
      <c r="AL11" s="140">
        <v>0</v>
      </c>
      <c r="AM11" s="140">
        <v>0</v>
      </c>
      <c r="AN11" s="140">
        <f t="shared" si="10"/>
        <v>3127110</v>
      </c>
      <c r="AO11" s="140">
        <f t="shared" si="11"/>
        <v>995803</v>
      </c>
      <c r="AP11" s="140">
        <v>682330</v>
      </c>
      <c r="AQ11" s="140">
        <v>0</v>
      </c>
      <c r="AR11" s="140">
        <v>313473</v>
      </c>
      <c r="AS11" s="140">
        <v>0</v>
      </c>
      <c r="AT11" s="140">
        <f t="shared" si="12"/>
        <v>1575980</v>
      </c>
      <c r="AU11" s="140">
        <v>0</v>
      </c>
      <c r="AV11" s="140">
        <v>1570127</v>
      </c>
      <c r="AW11" s="140">
        <v>5853</v>
      </c>
      <c r="AX11" s="140">
        <v>0</v>
      </c>
      <c r="AY11" s="140">
        <f t="shared" si="13"/>
        <v>555327</v>
      </c>
      <c r="AZ11" s="140">
        <v>8159</v>
      </c>
      <c r="BA11" s="140">
        <v>490722</v>
      </c>
      <c r="BB11" s="140">
        <v>7842</v>
      </c>
      <c r="BC11" s="140">
        <v>48604</v>
      </c>
      <c r="BD11" s="140">
        <v>1655400</v>
      </c>
      <c r="BE11" s="140">
        <v>0</v>
      </c>
      <c r="BF11" s="140">
        <v>64576</v>
      </c>
      <c r="BG11" s="140">
        <f t="shared" si="14"/>
        <v>3389176</v>
      </c>
      <c r="BH11" s="140">
        <f t="shared" si="15"/>
        <v>756806</v>
      </c>
      <c r="BI11" s="140">
        <f t="shared" si="16"/>
        <v>755616</v>
      </c>
      <c r="BJ11" s="140">
        <f t="shared" si="17"/>
        <v>9979</v>
      </c>
      <c r="BK11" s="140">
        <f t="shared" si="18"/>
        <v>378391</v>
      </c>
      <c r="BL11" s="140">
        <f t="shared" si="19"/>
        <v>364620</v>
      </c>
      <c r="BM11" s="140">
        <f t="shared" si="20"/>
        <v>2626</v>
      </c>
      <c r="BN11" s="140">
        <f t="shared" si="21"/>
        <v>1190</v>
      </c>
      <c r="BO11" s="140">
        <f t="shared" si="22"/>
        <v>76601</v>
      </c>
      <c r="BP11" s="140">
        <f t="shared" si="23"/>
        <v>15214166</v>
      </c>
      <c r="BQ11" s="140">
        <f t="shared" si="24"/>
        <v>3595822</v>
      </c>
      <c r="BR11" s="140">
        <f t="shared" si="25"/>
        <v>1844204</v>
      </c>
      <c r="BS11" s="140">
        <f t="shared" si="26"/>
        <v>362230</v>
      </c>
      <c r="BT11" s="140">
        <f t="shared" si="27"/>
        <v>1336940</v>
      </c>
      <c r="BU11" s="140">
        <f t="shared" si="28"/>
        <v>52448</v>
      </c>
      <c r="BV11" s="140">
        <f t="shared" si="29"/>
        <v>5178807</v>
      </c>
      <c r="BW11" s="140">
        <f t="shared" si="30"/>
        <v>92903</v>
      </c>
      <c r="BX11" s="140">
        <f t="shared" si="31"/>
        <v>4803573</v>
      </c>
      <c r="BY11" s="140">
        <f t="shared" si="32"/>
        <v>282331</v>
      </c>
      <c r="BZ11" s="140">
        <f t="shared" si="33"/>
        <v>0</v>
      </c>
      <c r="CA11" s="140">
        <f t="shared" si="34"/>
        <v>6435678</v>
      </c>
      <c r="CB11" s="140">
        <f t="shared" si="35"/>
        <v>3142985</v>
      </c>
      <c r="CC11" s="140">
        <f t="shared" si="36"/>
        <v>2857500</v>
      </c>
      <c r="CD11" s="140">
        <f t="shared" si="37"/>
        <v>216648</v>
      </c>
      <c r="CE11" s="140">
        <f t="shared" si="38"/>
        <v>218545</v>
      </c>
      <c r="CF11" s="140">
        <f t="shared" si="39"/>
        <v>3653269</v>
      </c>
      <c r="CG11" s="140">
        <f t="shared" si="40"/>
        <v>3859</v>
      </c>
      <c r="CH11" s="140">
        <f t="shared" si="41"/>
        <v>427612</v>
      </c>
      <c r="CI11" s="140">
        <f t="shared" si="42"/>
        <v>16398584</v>
      </c>
    </row>
    <row r="12" spans="1:87" ht="12" customHeight="1">
      <c r="A12" s="139" t="s">
        <v>388</v>
      </c>
      <c r="B12" s="141" t="s">
        <v>389</v>
      </c>
      <c r="C12" s="139" t="s">
        <v>390</v>
      </c>
      <c r="D12" s="140">
        <f t="shared" si="1"/>
        <v>842772</v>
      </c>
      <c r="E12" s="140">
        <f t="shared" si="2"/>
        <v>798652</v>
      </c>
      <c r="F12" s="140">
        <v>0</v>
      </c>
      <c r="G12" s="140">
        <v>754836</v>
      </c>
      <c r="H12" s="140">
        <v>43816</v>
      </c>
      <c r="I12" s="140">
        <v>0</v>
      </c>
      <c r="J12" s="140">
        <v>44120</v>
      </c>
      <c r="K12" s="140">
        <v>105436</v>
      </c>
      <c r="L12" s="140">
        <f t="shared" si="3"/>
        <v>9481674</v>
      </c>
      <c r="M12" s="140">
        <f t="shared" si="4"/>
        <v>2290537</v>
      </c>
      <c r="N12" s="140">
        <v>1035743</v>
      </c>
      <c r="O12" s="140">
        <v>153220</v>
      </c>
      <c r="P12" s="140">
        <v>1057777</v>
      </c>
      <c r="Q12" s="140">
        <v>43797</v>
      </c>
      <c r="R12" s="140">
        <f t="shared" si="5"/>
        <v>3164296</v>
      </c>
      <c r="S12" s="140">
        <v>57667</v>
      </c>
      <c r="T12" s="140">
        <v>2954550</v>
      </c>
      <c r="U12" s="140">
        <v>152079</v>
      </c>
      <c r="V12" s="140">
        <v>1021</v>
      </c>
      <c r="W12" s="140">
        <f t="shared" si="6"/>
        <v>4025642</v>
      </c>
      <c r="X12" s="140">
        <v>2154611</v>
      </c>
      <c r="Y12" s="140">
        <v>1719090</v>
      </c>
      <c r="Z12" s="140">
        <v>97004</v>
      </c>
      <c r="AA12" s="140">
        <v>54937</v>
      </c>
      <c r="AB12" s="140">
        <v>2760606</v>
      </c>
      <c r="AC12" s="140">
        <v>178</v>
      </c>
      <c r="AD12" s="140">
        <v>356734</v>
      </c>
      <c r="AE12" s="140">
        <f t="shared" si="7"/>
        <v>10681180</v>
      </c>
      <c r="AF12" s="140">
        <f t="shared" si="8"/>
        <v>0</v>
      </c>
      <c r="AG12" s="140">
        <f t="shared" si="9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0">
        <v>0</v>
      </c>
      <c r="AN12" s="140">
        <f t="shared" si="10"/>
        <v>2247686</v>
      </c>
      <c r="AO12" s="140">
        <f t="shared" si="11"/>
        <v>752943</v>
      </c>
      <c r="AP12" s="140">
        <v>375903</v>
      </c>
      <c r="AQ12" s="140">
        <v>118595</v>
      </c>
      <c r="AR12" s="140">
        <v>188376</v>
      </c>
      <c r="AS12" s="140">
        <v>70069</v>
      </c>
      <c r="AT12" s="140">
        <f t="shared" si="12"/>
        <v>909735</v>
      </c>
      <c r="AU12" s="140">
        <v>39046</v>
      </c>
      <c r="AV12" s="140">
        <v>825949</v>
      </c>
      <c r="AW12" s="140">
        <v>44740</v>
      </c>
      <c r="AX12" s="140">
        <v>0</v>
      </c>
      <c r="AY12" s="140">
        <f t="shared" si="13"/>
        <v>585008</v>
      </c>
      <c r="AZ12" s="140">
        <v>301108</v>
      </c>
      <c r="BA12" s="140">
        <v>247481</v>
      </c>
      <c r="BB12" s="140">
        <v>27233</v>
      </c>
      <c r="BC12" s="140">
        <v>9186</v>
      </c>
      <c r="BD12" s="140">
        <v>1447724</v>
      </c>
      <c r="BE12" s="140">
        <v>0</v>
      </c>
      <c r="BF12" s="140">
        <v>77115</v>
      </c>
      <c r="BG12" s="140">
        <f t="shared" si="14"/>
        <v>2324801</v>
      </c>
      <c r="BH12" s="140">
        <f t="shared" si="15"/>
        <v>842772</v>
      </c>
      <c r="BI12" s="140">
        <f t="shared" si="16"/>
        <v>798652</v>
      </c>
      <c r="BJ12" s="140">
        <f t="shared" si="17"/>
        <v>0</v>
      </c>
      <c r="BK12" s="140">
        <f t="shared" si="18"/>
        <v>754836</v>
      </c>
      <c r="BL12" s="140">
        <f t="shared" si="19"/>
        <v>43816</v>
      </c>
      <c r="BM12" s="140">
        <f t="shared" si="20"/>
        <v>0</v>
      </c>
      <c r="BN12" s="140">
        <f t="shared" si="21"/>
        <v>44120</v>
      </c>
      <c r="BO12" s="140">
        <f t="shared" si="22"/>
        <v>105436</v>
      </c>
      <c r="BP12" s="140">
        <f t="shared" si="23"/>
        <v>11729360</v>
      </c>
      <c r="BQ12" s="140">
        <f t="shared" si="24"/>
        <v>3043480</v>
      </c>
      <c r="BR12" s="140">
        <f t="shared" si="25"/>
        <v>1411646</v>
      </c>
      <c r="BS12" s="140">
        <f t="shared" si="26"/>
        <v>271815</v>
      </c>
      <c r="BT12" s="140">
        <f t="shared" si="27"/>
        <v>1246153</v>
      </c>
      <c r="BU12" s="140">
        <f t="shared" si="28"/>
        <v>113866</v>
      </c>
      <c r="BV12" s="140">
        <f t="shared" si="29"/>
        <v>4074031</v>
      </c>
      <c r="BW12" s="140">
        <f t="shared" si="30"/>
        <v>96713</v>
      </c>
      <c r="BX12" s="140">
        <f t="shared" si="31"/>
        <v>3780499</v>
      </c>
      <c r="BY12" s="140">
        <f t="shared" si="32"/>
        <v>196819</v>
      </c>
      <c r="BZ12" s="140">
        <f t="shared" si="33"/>
        <v>1021</v>
      </c>
      <c r="CA12" s="140">
        <f t="shared" si="34"/>
        <v>4610650</v>
      </c>
      <c r="CB12" s="140">
        <f t="shared" si="35"/>
        <v>2455719</v>
      </c>
      <c r="CC12" s="140">
        <f t="shared" si="36"/>
        <v>1966571</v>
      </c>
      <c r="CD12" s="140">
        <f t="shared" si="37"/>
        <v>124237</v>
      </c>
      <c r="CE12" s="140">
        <f t="shared" si="38"/>
        <v>64123</v>
      </c>
      <c r="CF12" s="140">
        <f t="shared" si="39"/>
        <v>4208330</v>
      </c>
      <c r="CG12" s="140">
        <f t="shared" si="40"/>
        <v>178</v>
      </c>
      <c r="CH12" s="140">
        <f t="shared" si="41"/>
        <v>433849</v>
      </c>
      <c r="CI12" s="140">
        <f t="shared" si="42"/>
        <v>13005981</v>
      </c>
    </row>
    <row r="13" spans="1:87" ht="12" customHeight="1">
      <c r="A13" s="145" t="s">
        <v>400</v>
      </c>
      <c r="B13" s="146" t="s">
        <v>401</v>
      </c>
      <c r="C13" s="145" t="s">
        <v>402</v>
      </c>
      <c r="D13" s="140">
        <f t="shared" si="1"/>
        <v>2170532</v>
      </c>
      <c r="E13" s="140">
        <f t="shared" si="2"/>
        <v>2151306</v>
      </c>
      <c r="F13" s="140">
        <v>0</v>
      </c>
      <c r="G13" s="140">
        <v>2118200</v>
      </c>
      <c r="H13" s="140">
        <v>30733</v>
      </c>
      <c r="I13" s="140">
        <v>2373</v>
      </c>
      <c r="J13" s="140">
        <v>19226</v>
      </c>
      <c r="K13" s="140">
        <v>121212</v>
      </c>
      <c r="L13" s="140">
        <f t="shared" si="3"/>
        <v>17405186</v>
      </c>
      <c r="M13" s="140">
        <f t="shared" si="4"/>
        <v>4129161</v>
      </c>
      <c r="N13" s="140">
        <v>2442136</v>
      </c>
      <c r="O13" s="140">
        <v>331020</v>
      </c>
      <c r="P13" s="140">
        <v>1215565</v>
      </c>
      <c r="Q13" s="140">
        <v>140440</v>
      </c>
      <c r="R13" s="140">
        <f t="shared" si="5"/>
        <v>4262993</v>
      </c>
      <c r="S13" s="140">
        <v>181515</v>
      </c>
      <c r="T13" s="140">
        <v>3648392</v>
      </c>
      <c r="U13" s="140">
        <v>433086</v>
      </c>
      <c r="V13" s="140">
        <v>7464</v>
      </c>
      <c r="W13" s="140">
        <f t="shared" si="6"/>
        <v>8967743</v>
      </c>
      <c r="X13" s="140">
        <v>4933215</v>
      </c>
      <c r="Y13" s="140">
        <v>3323752</v>
      </c>
      <c r="Z13" s="140">
        <v>692555</v>
      </c>
      <c r="AA13" s="140">
        <v>18221</v>
      </c>
      <c r="AB13" s="140">
        <v>5135723</v>
      </c>
      <c r="AC13" s="140">
        <v>37825</v>
      </c>
      <c r="AD13" s="140">
        <v>692733</v>
      </c>
      <c r="AE13" s="140">
        <f t="shared" si="7"/>
        <v>20268451</v>
      </c>
      <c r="AF13" s="140">
        <f t="shared" si="8"/>
        <v>1233127</v>
      </c>
      <c r="AG13" s="140">
        <f t="shared" si="9"/>
        <v>1233127</v>
      </c>
      <c r="AH13" s="140">
        <v>0</v>
      </c>
      <c r="AI13" s="140">
        <v>1226375</v>
      </c>
      <c r="AJ13" s="140">
        <v>0</v>
      </c>
      <c r="AK13" s="140">
        <v>6752</v>
      </c>
      <c r="AL13" s="140">
        <v>0</v>
      </c>
      <c r="AM13" s="140">
        <v>157909</v>
      </c>
      <c r="AN13" s="140">
        <f t="shared" si="10"/>
        <v>3690486</v>
      </c>
      <c r="AO13" s="140">
        <f t="shared" si="11"/>
        <v>1332046</v>
      </c>
      <c r="AP13" s="140">
        <v>526625</v>
      </c>
      <c r="AQ13" s="140">
        <v>246956</v>
      </c>
      <c r="AR13" s="140">
        <v>558465</v>
      </c>
      <c r="AS13" s="140">
        <v>0</v>
      </c>
      <c r="AT13" s="140">
        <f t="shared" si="12"/>
        <v>1574885</v>
      </c>
      <c r="AU13" s="140">
        <v>39471</v>
      </c>
      <c r="AV13" s="140">
        <v>1310781</v>
      </c>
      <c r="AW13" s="140">
        <v>224633</v>
      </c>
      <c r="AX13" s="140">
        <v>0</v>
      </c>
      <c r="AY13" s="140">
        <f t="shared" si="13"/>
        <v>776555</v>
      </c>
      <c r="AZ13" s="140">
        <v>230619</v>
      </c>
      <c r="BA13" s="140">
        <v>453417</v>
      </c>
      <c r="BB13" s="140">
        <v>90303</v>
      </c>
      <c r="BC13" s="140">
        <v>2216</v>
      </c>
      <c r="BD13" s="140">
        <v>1619953</v>
      </c>
      <c r="BE13" s="140">
        <v>7000</v>
      </c>
      <c r="BF13" s="140">
        <v>211400</v>
      </c>
      <c r="BG13" s="140">
        <f t="shared" si="14"/>
        <v>5135013</v>
      </c>
      <c r="BH13" s="140">
        <f t="shared" si="15"/>
        <v>3403659</v>
      </c>
      <c r="BI13" s="140">
        <f t="shared" si="16"/>
        <v>3384433</v>
      </c>
      <c r="BJ13" s="140">
        <f t="shared" si="17"/>
        <v>0</v>
      </c>
      <c r="BK13" s="140">
        <f t="shared" si="18"/>
        <v>3344575</v>
      </c>
      <c r="BL13" s="140">
        <f t="shared" si="19"/>
        <v>30733</v>
      </c>
      <c r="BM13" s="140">
        <f t="shared" si="20"/>
        <v>9125</v>
      </c>
      <c r="BN13" s="140">
        <f t="shared" si="21"/>
        <v>19226</v>
      </c>
      <c r="BO13" s="140">
        <f t="shared" si="22"/>
        <v>279121</v>
      </c>
      <c r="BP13" s="140">
        <f t="shared" si="23"/>
        <v>21095672</v>
      </c>
      <c r="BQ13" s="140">
        <f t="shared" si="24"/>
        <v>5461207</v>
      </c>
      <c r="BR13" s="140">
        <f t="shared" si="25"/>
        <v>2968761</v>
      </c>
      <c r="BS13" s="140">
        <f t="shared" si="26"/>
        <v>577976</v>
      </c>
      <c r="BT13" s="140">
        <f t="shared" si="27"/>
        <v>1774030</v>
      </c>
      <c r="BU13" s="140">
        <f t="shared" si="28"/>
        <v>140440</v>
      </c>
      <c r="BV13" s="140">
        <f t="shared" si="29"/>
        <v>5837878</v>
      </c>
      <c r="BW13" s="140">
        <f t="shared" si="30"/>
        <v>220986</v>
      </c>
      <c r="BX13" s="140">
        <f t="shared" si="31"/>
        <v>4959173</v>
      </c>
      <c r="BY13" s="140">
        <f t="shared" si="32"/>
        <v>657719</v>
      </c>
      <c r="BZ13" s="140">
        <f t="shared" si="33"/>
        <v>7464</v>
      </c>
      <c r="CA13" s="140">
        <f t="shared" si="34"/>
        <v>9744298</v>
      </c>
      <c r="CB13" s="140">
        <f t="shared" si="35"/>
        <v>5163834</v>
      </c>
      <c r="CC13" s="140">
        <f t="shared" si="36"/>
        <v>3777169</v>
      </c>
      <c r="CD13" s="140">
        <f t="shared" si="37"/>
        <v>782858</v>
      </c>
      <c r="CE13" s="140">
        <f t="shared" si="38"/>
        <v>20437</v>
      </c>
      <c r="CF13" s="140">
        <f t="shared" si="39"/>
        <v>6755676</v>
      </c>
      <c r="CG13" s="140">
        <f t="shared" si="40"/>
        <v>44825</v>
      </c>
      <c r="CH13" s="140">
        <f t="shared" si="41"/>
        <v>904133</v>
      </c>
      <c r="CI13" s="140">
        <f t="shared" si="42"/>
        <v>25403464</v>
      </c>
    </row>
    <row r="14" spans="1:87" ht="12" customHeight="1">
      <c r="A14" s="139" t="s">
        <v>410</v>
      </c>
      <c r="B14" s="141" t="s">
        <v>411</v>
      </c>
      <c r="C14" s="139" t="s">
        <v>412</v>
      </c>
      <c r="D14" s="140">
        <f t="shared" si="1"/>
        <v>1605310</v>
      </c>
      <c r="E14" s="140">
        <f t="shared" si="2"/>
        <v>1578937</v>
      </c>
      <c r="F14" s="140">
        <v>0</v>
      </c>
      <c r="G14" s="140">
        <v>1027885</v>
      </c>
      <c r="H14" s="140">
        <v>53956</v>
      </c>
      <c r="I14" s="140">
        <v>497096</v>
      </c>
      <c r="J14" s="140">
        <v>26373</v>
      </c>
      <c r="K14" s="140">
        <v>889418</v>
      </c>
      <c r="L14" s="140">
        <f t="shared" si="3"/>
        <v>29964961</v>
      </c>
      <c r="M14" s="140">
        <f t="shared" si="4"/>
        <v>5285424</v>
      </c>
      <c r="N14" s="140">
        <v>3114912</v>
      </c>
      <c r="O14" s="140">
        <v>1157635</v>
      </c>
      <c r="P14" s="140">
        <v>932664</v>
      </c>
      <c r="Q14" s="140">
        <v>80213</v>
      </c>
      <c r="R14" s="140">
        <f t="shared" si="5"/>
        <v>7978495</v>
      </c>
      <c r="S14" s="140">
        <v>704452</v>
      </c>
      <c r="T14" s="140">
        <v>6939329</v>
      </c>
      <c r="U14" s="140">
        <v>334714</v>
      </c>
      <c r="V14" s="140">
        <v>116884</v>
      </c>
      <c r="W14" s="140">
        <f t="shared" si="6"/>
        <v>16558207</v>
      </c>
      <c r="X14" s="140">
        <v>6442637</v>
      </c>
      <c r="Y14" s="140">
        <v>7733063</v>
      </c>
      <c r="Z14" s="140">
        <v>1895614</v>
      </c>
      <c r="AA14" s="140">
        <v>486893</v>
      </c>
      <c r="AB14" s="140">
        <v>9436209</v>
      </c>
      <c r="AC14" s="140">
        <v>25951</v>
      </c>
      <c r="AD14" s="140">
        <v>4044823</v>
      </c>
      <c r="AE14" s="140">
        <f t="shared" si="7"/>
        <v>35615094</v>
      </c>
      <c r="AF14" s="140">
        <f t="shared" si="8"/>
        <v>1198057</v>
      </c>
      <c r="AG14" s="140">
        <f t="shared" si="9"/>
        <v>1198057</v>
      </c>
      <c r="AH14" s="140">
        <v>0</v>
      </c>
      <c r="AI14" s="140">
        <v>887366</v>
      </c>
      <c r="AJ14" s="140">
        <v>8873</v>
      </c>
      <c r="AK14" s="140">
        <v>301818</v>
      </c>
      <c r="AL14" s="140">
        <v>0</v>
      </c>
      <c r="AM14" s="140">
        <v>133456</v>
      </c>
      <c r="AN14" s="140">
        <f t="shared" si="10"/>
        <v>5638224</v>
      </c>
      <c r="AO14" s="140">
        <f t="shared" si="11"/>
        <v>1606173</v>
      </c>
      <c r="AP14" s="140">
        <v>1108203</v>
      </c>
      <c r="AQ14" s="140">
        <v>107023</v>
      </c>
      <c r="AR14" s="140">
        <v>390947</v>
      </c>
      <c r="AS14" s="140">
        <v>0</v>
      </c>
      <c r="AT14" s="140">
        <f t="shared" si="12"/>
        <v>2347651</v>
      </c>
      <c r="AU14" s="140">
        <v>49352</v>
      </c>
      <c r="AV14" s="140">
        <v>2297702</v>
      </c>
      <c r="AW14" s="140">
        <v>597</v>
      </c>
      <c r="AX14" s="140">
        <v>4300</v>
      </c>
      <c r="AY14" s="140">
        <f t="shared" si="13"/>
        <v>1676690</v>
      </c>
      <c r="AZ14" s="140">
        <v>511145</v>
      </c>
      <c r="BA14" s="140">
        <v>1016377</v>
      </c>
      <c r="BB14" s="140">
        <v>25918</v>
      </c>
      <c r="BC14" s="140">
        <v>123250</v>
      </c>
      <c r="BD14" s="140">
        <v>2726117</v>
      </c>
      <c r="BE14" s="140">
        <v>3410</v>
      </c>
      <c r="BF14" s="140">
        <v>876890</v>
      </c>
      <c r="BG14" s="140">
        <f t="shared" si="14"/>
        <v>7713171</v>
      </c>
      <c r="BH14" s="140">
        <f t="shared" si="15"/>
        <v>2803367</v>
      </c>
      <c r="BI14" s="140">
        <f t="shared" si="16"/>
        <v>2776994</v>
      </c>
      <c r="BJ14" s="140">
        <f t="shared" si="17"/>
        <v>0</v>
      </c>
      <c r="BK14" s="140">
        <f t="shared" si="18"/>
        <v>1915251</v>
      </c>
      <c r="BL14" s="140">
        <f t="shared" si="19"/>
        <v>62829</v>
      </c>
      <c r="BM14" s="140">
        <f t="shared" si="20"/>
        <v>798914</v>
      </c>
      <c r="BN14" s="140">
        <f t="shared" si="21"/>
        <v>26373</v>
      </c>
      <c r="BO14" s="140">
        <f t="shared" si="22"/>
        <v>1022874</v>
      </c>
      <c r="BP14" s="140">
        <f t="shared" si="23"/>
        <v>35603185</v>
      </c>
      <c r="BQ14" s="140">
        <f t="shared" si="24"/>
        <v>6891597</v>
      </c>
      <c r="BR14" s="140">
        <f t="shared" si="25"/>
        <v>4223115</v>
      </c>
      <c r="BS14" s="140">
        <f t="shared" si="26"/>
        <v>1264658</v>
      </c>
      <c r="BT14" s="140">
        <f t="shared" si="27"/>
        <v>1323611</v>
      </c>
      <c r="BU14" s="140">
        <f t="shared" si="28"/>
        <v>80213</v>
      </c>
      <c r="BV14" s="140">
        <f t="shared" si="29"/>
        <v>10326146</v>
      </c>
      <c r="BW14" s="140">
        <f t="shared" si="30"/>
        <v>753804</v>
      </c>
      <c r="BX14" s="140">
        <f t="shared" si="31"/>
        <v>9237031</v>
      </c>
      <c r="BY14" s="140">
        <f t="shared" si="32"/>
        <v>335311</v>
      </c>
      <c r="BZ14" s="140">
        <f t="shared" si="33"/>
        <v>121184</v>
      </c>
      <c r="CA14" s="140">
        <f t="shared" si="34"/>
        <v>18234897</v>
      </c>
      <c r="CB14" s="140">
        <f t="shared" si="35"/>
        <v>6953782</v>
      </c>
      <c r="CC14" s="140">
        <f t="shared" si="36"/>
        <v>8749440</v>
      </c>
      <c r="CD14" s="140">
        <f t="shared" si="37"/>
        <v>1921532</v>
      </c>
      <c r="CE14" s="140">
        <f t="shared" si="38"/>
        <v>610143</v>
      </c>
      <c r="CF14" s="140">
        <f t="shared" si="39"/>
        <v>12162326</v>
      </c>
      <c r="CG14" s="140">
        <f t="shared" si="40"/>
        <v>29361</v>
      </c>
      <c r="CH14" s="140">
        <f t="shared" si="41"/>
        <v>4921713</v>
      </c>
      <c r="CI14" s="140">
        <f t="shared" si="42"/>
        <v>43328265</v>
      </c>
    </row>
    <row r="15" spans="1:87" ht="12" customHeight="1">
      <c r="A15" s="139" t="s">
        <v>424</v>
      </c>
      <c r="B15" s="141" t="s">
        <v>425</v>
      </c>
      <c r="C15" s="139" t="s">
        <v>426</v>
      </c>
      <c r="D15" s="140">
        <f t="shared" si="1"/>
        <v>9125408</v>
      </c>
      <c r="E15" s="140">
        <f t="shared" si="2"/>
        <v>9018479</v>
      </c>
      <c r="F15" s="140">
        <v>0</v>
      </c>
      <c r="G15" s="140">
        <v>8930312</v>
      </c>
      <c r="H15" s="140">
        <v>28337</v>
      </c>
      <c r="I15" s="140">
        <v>59830</v>
      </c>
      <c r="J15" s="140">
        <v>106929</v>
      </c>
      <c r="K15" s="140">
        <v>5310585</v>
      </c>
      <c r="L15" s="140">
        <f t="shared" si="3"/>
        <v>20254891</v>
      </c>
      <c r="M15" s="140">
        <f t="shared" si="4"/>
        <v>5213243</v>
      </c>
      <c r="N15" s="140">
        <v>2045665</v>
      </c>
      <c r="O15" s="140">
        <v>1397076</v>
      </c>
      <c r="P15" s="140">
        <v>1704206</v>
      </c>
      <c r="Q15" s="140">
        <v>66296</v>
      </c>
      <c r="R15" s="140">
        <f t="shared" si="5"/>
        <v>3951757</v>
      </c>
      <c r="S15" s="140">
        <v>298655</v>
      </c>
      <c r="T15" s="140">
        <v>3413231</v>
      </c>
      <c r="U15" s="140">
        <v>239871</v>
      </c>
      <c r="V15" s="140">
        <v>15240</v>
      </c>
      <c r="W15" s="140">
        <f t="shared" si="6"/>
        <v>11074651</v>
      </c>
      <c r="X15" s="140">
        <v>4244661</v>
      </c>
      <c r="Y15" s="140">
        <v>5380127</v>
      </c>
      <c r="Z15" s="140">
        <v>788597</v>
      </c>
      <c r="AA15" s="140">
        <v>661266</v>
      </c>
      <c r="AB15" s="140">
        <v>4029838</v>
      </c>
      <c r="AC15" s="140">
        <v>0</v>
      </c>
      <c r="AD15" s="140">
        <v>555837</v>
      </c>
      <c r="AE15" s="140">
        <f t="shared" si="7"/>
        <v>29936136</v>
      </c>
      <c r="AF15" s="140">
        <f t="shared" si="8"/>
        <v>405723</v>
      </c>
      <c r="AG15" s="140">
        <f t="shared" si="9"/>
        <v>405723</v>
      </c>
      <c r="AH15" s="140">
        <v>0</v>
      </c>
      <c r="AI15" s="140">
        <v>400780</v>
      </c>
      <c r="AJ15" s="140">
        <v>113</v>
      </c>
      <c r="AK15" s="140">
        <v>4830</v>
      </c>
      <c r="AL15" s="140">
        <v>0</v>
      </c>
      <c r="AM15" s="140">
        <v>49770</v>
      </c>
      <c r="AN15" s="140">
        <f t="shared" si="10"/>
        <v>3825625</v>
      </c>
      <c r="AO15" s="140">
        <f t="shared" si="11"/>
        <v>1199279</v>
      </c>
      <c r="AP15" s="140">
        <v>488508</v>
      </c>
      <c r="AQ15" s="140">
        <v>462881</v>
      </c>
      <c r="AR15" s="140">
        <v>247890</v>
      </c>
      <c r="AS15" s="140">
        <v>0</v>
      </c>
      <c r="AT15" s="140">
        <f t="shared" si="12"/>
        <v>1581412</v>
      </c>
      <c r="AU15" s="140">
        <v>236003</v>
      </c>
      <c r="AV15" s="140">
        <v>1345048</v>
      </c>
      <c r="AW15" s="140">
        <v>361</v>
      </c>
      <c r="AX15" s="140">
        <v>5662</v>
      </c>
      <c r="AY15" s="140">
        <f t="shared" si="13"/>
        <v>1039272</v>
      </c>
      <c r="AZ15" s="140">
        <v>240432</v>
      </c>
      <c r="BA15" s="140">
        <v>766750</v>
      </c>
      <c r="BB15" s="140">
        <v>5387</v>
      </c>
      <c r="BC15" s="140">
        <v>26703</v>
      </c>
      <c r="BD15" s="140">
        <v>1697780</v>
      </c>
      <c r="BE15" s="140">
        <v>0</v>
      </c>
      <c r="BF15" s="140">
        <v>194905</v>
      </c>
      <c r="BG15" s="140">
        <f t="shared" si="14"/>
        <v>4426253</v>
      </c>
      <c r="BH15" s="140">
        <f t="shared" si="15"/>
        <v>9531131</v>
      </c>
      <c r="BI15" s="140">
        <f t="shared" si="16"/>
        <v>9424202</v>
      </c>
      <c r="BJ15" s="140">
        <f t="shared" si="17"/>
        <v>0</v>
      </c>
      <c r="BK15" s="140">
        <f t="shared" si="18"/>
        <v>9331092</v>
      </c>
      <c r="BL15" s="140">
        <f t="shared" si="19"/>
        <v>28450</v>
      </c>
      <c r="BM15" s="140">
        <f t="shared" si="20"/>
        <v>64660</v>
      </c>
      <c r="BN15" s="140">
        <f t="shared" si="21"/>
        <v>106929</v>
      </c>
      <c r="BO15" s="140">
        <f t="shared" si="22"/>
        <v>5360355</v>
      </c>
      <c r="BP15" s="140">
        <f t="shared" si="23"/>
        <v>24080516</v>
      </c>
      <c r="BQ15" s="140">
        <f t="shared" si="24"/>
        <v>6412522</v>
      </c>
      <c r="BR15" s="140">
        <f t="shared" si="25"/>
        <v>2534173</v>
      </c>
      <c r="BS15" s="140">
        <f t="shared" si="26"/>
        <v>1859957</v>
      </c>
      <c r="BT15" s="140">
        <f t="shared" si="27"/>
        <v>1952096</v>
      </c>
      <c r="BU15" s="140">
        <f t="shared" si="28"/>
        <v>66296</v>
      </c>
      <c r="BV15" s="140">
        <f t="shared" si="29"/>
        <v>5533169</v>
      </c>
      <c r="BW15" s="140">
        <f t="shared" si="30"/>
        <v>534658</v>
      </c>
      <c r="BX15" s="140">
        <f t="shared" si="31"/>
        <v>4758279</v>
      </c>
      <c r="BY15" s="140">
        <f t="shared" si="32"/>
        <v>240232</v>
      </c>
      <c r="BZ15" s="140">
        <f t="shared" si="33"/>
        <v>20902</v>
      </c>
      <c r="CA15" s="140">
        <f t="shared" si="34"/>
        <v>12113923</v>
      </c>
      <c r="CB15" s="140">
        <f t="shared" si="35"/>
        <v>4485093</v>
      </c>
      <c r="CC15" s="140">
        <f t="shared" si="36"/>
        <v>6146877</v>
      </c>
      <c r="CD15" s="140">
        <f t="shared" si="37"/>
        <v>793984</v>
      </c>
      <c r="CE15" s="140">
        <f t="shared" si="38"/>
        <v>687969</v>
      </c>
      <c r="CF15" s="140">
        <f t="shared" si="39"/>
        <v>5727618</v>
      </c>
      <c r="CG15" s="140">
        <f t="shared" si="40"/>
        <v>0</v>
      </c>
      <c r="CH15" s="140">
        <f t="shared" si="41"/>
        <v>750742</v>
      </c>
      <c r="CI15" s="140">
        <f t="shared" si="42"/>
        <v>34362389</v>
      </c>
    </row>
    <row r="16" spans="1:87" ht="12" customHeight="1">
      <c r="A16" s="139" t="s">
        <v>436</v>
      </c>
      <c r="B16" s="141" t="s">
        <v>437</v>
      </c>
      <c r="C16" s="139" t="s">
        <v>438</v>
      </c>
      <c r="D16" s="140">
        <f t="shared" si="1"/>
        <v>963954</v>
      </c>
      <c r="E16" s="140">
        <f t="shared" si="2"/>
        <v>962851</v>
      </c>
      <c r="F16" s="140">
        <v>16449</v>
      </c>
      <c r="G16" s="140">
        <v>692232</v>
      </c>
      <c r="H16" s="140">
        <v>46724</v>
      </c>
      <c r="I16" s="140">
        <v>207446</v>
      </c>
      <c r="J16" s="140">
        <v>1103</v>
      </c>
      <c r="K16" s="140">
        <v>58319</v>
      </c>
      <c r="L16" s="140">
        <f t="shared" si="3"/>
        <v>18497707</v>
      </c>
      <c r="M16" s="140">
        <f t="shared" si="4"/>
        <v>3794286</v>
      </c>
      <c r="N16" s="140">
        <v>1639856</v>
      </c>
      <c r="O16" s="140">
        <v>1018580</v>
      </c>
      <c r="P16" s="140">
        <v>943369</v>
      </c>
      <c r="Q16" s="140">
        <v>192481</v>
      </c>
      <c r="R16" s="140">
        <f t="shared" si="5"/>
        <v>5025443</v>
      </c>
      <c r="S16" s="140">
        <v>678503</v>
      </c>
      <c r="T16" s="140">
        <v>3868991</v>
      </c>
      <c r="U16" s="140">
        <v>477949</v>
      </c>
      <c r="V16" s="140">
        <v>61015</v>
      </c>
      <c r="W16" s="140">
        <f t="shared" si="6"/>
        <v>9613939</v>
      </c>
      <c r="X16" s="140">
        <v>4273305</v>
      </c>
      <c r="Y16" s="140">
        <v>4403339</v>
      </c>
      <c r="Z16" s="140">
        <v>682466</v>
      </c>
      <c r="AA16" s="140">
        <v>254829</v>
      </c>
      <c r="AB16" s="140">
        <v>2597104</v>
      </c>
      <c r="AC16" s="140">
        <v>3024</v>
      </c>
      <c r="AD16" s="140">
        <v>1241773</v>
      </c>
      <c r="AE16" s="140">
        <f t="shared" si="7"/>
        <v>20703434</v>
      </c>
      <c r="AF16" s="140">
        <f t="shared" si="8"/>
        <v>444764</v>
      </c>
      <c r="AG16" s="140">
        <f t="shared" si="9"/>
        <v>444764</v>
      </c>
      <c r="AH16" s="140">
        <v>0</v>
      </c>
      <c r="AI16" s="140">
        <v>436668</v>
      </c>
      <c r="AJ16" s="140">
        <v>0</v>
      </c>
      <c r="AK16" s="140">
        <v>8096</v>
      </c>
      <c r="AL16" s="140">
        <v>0</v>
      </c>
      <c r="AM16" s="140">
        <v>27247</v>
      </c>
      <c r="AN16" s="140">
        <f t="shared" si="10"/>
        <v>4514985</v>
      </c>
      <c r="AO16" s="140">
        <f t="shared" si="11"/>
        <v>900091</v>
      </c>
      <c r="AP16" s="140">
        <v>573545</v>
      </c>
      <c r="AQ16" s="140">
        <v>46828</v>
      </c>
      <c r="AR16" s="140">
        <v>279718</v>
      </c>
      <c r="AS16" s="140">
        <v>0</v>
      </c>
      <c r="AT16" s="140">
        <f t="shared" si="12"/>
        <v>2114136</v>
      </c>
      <c r="AU16" s="140">
        <v>43495</v>
      </c>
      <c r="AV16" s="140">
        <v>2070367</v>
      </c>
      <c r="AW16" s="140">
        <v>274</v>
      </c>
      <c r="AX16" s="140">
        <v>5744</v>
      </c>
      <c r="AY16" s="140">
        <f t="shared" si="13"/>
        <v>1495014</v>
      </c>
      <c r="AZ16" s="140">
        <v>183206</v>
      </c>
      <c r="BA16" s="140">
        <v>1096063</v>
      </c>
      <c r="BB16" s="140">
        <v>73165</v>
      </c>
      <c r="BC16" s="140">
        <v>142580</v>
      </c>
      <c r="BD16" s="140">
        <v>1248866</v>
      </c>
      <c r="BE16" s="140">
        <v>0</v>
      </c>
      <c r="BF16" s="140">
        <v>123849</v>
      </c>
      <c r="BG16" s="140">
        <f t="shared" si="14"/>
        <v>5083598</v>
      </c>
      <c r="BH16" s="140">
        <f t="shared" si="15"/>
        <v>1408718</v>
      </c>
      <c r="BI16" s="140">
        <f t="shared" si="16"/>
        <v>1407615</v>
      </c>
      <c r="BJ16" s="140">
        <f t="shared" si="17"/>
        <v>16449</v>
      </c>
      <c r="BK16" s="140">
        <f t="shared" si="18"/>
        <v>1128900</v>
      </c>
      <c r="BL16" s="140">
        <f t="shared" si="19"/>
        <v>46724</v>
      </c>
      <c r="BM16" s="140">
        <f t="shared" si="20"/>
        <v>215542</v>
      </c>
      <c r="BN16" s="140">
        <f t="shared" si="21"/>
        <v>1103</v>
      </c>
      <c r="BO16" s="140">
        <f t="shared" si="22"/>
        <v>85566</v>
      </c>
      <c r="BP16" s="140">
        <f t="shared" si="23"/>
        <v>23012692</v>
      </c>
      <c r="BQ16" s="140">
        <f t="shared" si="24"/>
        <v>4694377</v>
      </c>
      <c r="BR16" s="140">
        <f t="shared" si="25"/>
        <v>2213401</v>
      </c>
      <c r="BS16" s="140">
        <f t="shared" si="26"/>
        <v>1065408</v>
      </c>
      <c r="BT16" s="140">
        <f t="shared" si="27"/>
        <v>1223087</v>
      </c>
      <c r="BU16" s="140">
        <f t="shared" si="28"/>
        <v>192481</v>
      </c>
      <c r="BV16" s="140">
        <f t="shared" si="29"/>
        <v>7139579</v>
      </c>
      <c r="BW16" s="140">
        <f t="shared" si="30"/>
        <v>721998</v>
      </c>
      <c r="BX16" s="140">
        <f t="shared" si="31"/>
        <v>5939358</v>
      </c>
      <c r="BY16" s="140">
        <f t="shared" si="32"/>
        <v>478223</v>
      </c>
      <c r="BZ16" s="140">
        <f t="shared" si="33"/>
        <v>66759</v>
      </c>
      <c r="CA16" s="140">
        <f t="shared" si="34"/>
        <v>11108953</v>
      </c>
      <c r="CB16" s="140">
        <f t="shared" si="35"/>
        <v>4456511</v>
      </c>
      <c r="CC16" s="140">
        <f t="shared" si="36"/>
        <v>5499402</v>
      </c>
      <c r="CD16" s="140">
        <f t="shared" si="37"/>
        <v>755631</v>
      </c>
      <c r="CE16" s="140">
        <f t="shared" si="38"/>
        <v>397409</v>
      </c>
      <c r="CF16" s="140">
        <f t="shared" si="39"/>
        <v>3845970</v>
      </c>
      <c r="CG16" s="140">
        <f t="shared" si="40"/>
        <v>3024</v>
      </c>
      <c r="CH16" s="140">
        <f t="shared" si="41"/>
        <v>1365622</v>
      </c>
      <c r="CI16" s="140">
        <f t="shared" si="42"/>
        <v>25787032</v>
      </c>
    </row>
    <row r="17" spans="1:87" ht="12" customHeight="1">
      <c r="A17" s="139" t="s">
        <v>450</v>
      </c>
      <c r="B17" s="141" t="s">
        <v>451</v>
      </c>
      <c r="C17" s="139" t="s">
        <v>452</v>
      </c>
      <c r="D17" s="140">
        <f t="shared" si="1"/>
        <v>10233588</v>
      </c>
      <c r="E17" s="140">
        <f t="shared" si="2"/>
        <v>10178772</v>
      </c>
      <c r="F17" s="140">
        <v>14312</v>
      </c>
      <c r="G17" s="140">
        <v>10061439</v>
      </c>
      <c r="H17" s="140">
        <v>51906</v>
      </c>
      <c r="I17" s="140">
        <v>51115</v>
      </c>
      <c r="J17" s="140">
        <v>54816</v>
      </c>
      <c r="K17" s="140">
        <v>814131</v>
      </c>
      <c r="L17" s="140">
        <f t="shared" si="3"/>
        <v>83810334</v>
      </c>
      <c r="M17" s="140">
        <f t="shared" si="4"/>
        <v>18649787</v>
      </c>
      <c r="N17" s="140">
        <v>8484606</v>
      </c>
      <c r="O17" s="140">
        <v>6801454</v>
      </c>
      <c r="P17" s="140">
        <v>3242787</v>
      </c>
      <c r="Q17" s="140">
        <v>120940</v>
      </c>
      <c r="R17" s="140">
        <f t="shared" si="5"/>
        <v>19025193</v>
      </c>
      <c r="S17" s="140">
        <v>825118</v>
      </c>
      <c r="T17" s="140">
        <v>17751823</v>
      </c>
      <c r="U17" s="140">
        <v>448252</v>
      </c>
      <c r="V17" s="140">
        <v>202269</v>
      </c>
      <c r="W17" s="140">
        <f t="shared" si="6"/>
        <v>45918562</v>
      </c>
      <c r="X17" s="140">
        <v>19718305</v>
      </c>
      <c r="Y17" s="140">
        <v>19705234</v>
      </c>
      <c r="Z17" s="140">
        <v>5248427</v>
      </c>
      <c r="AA17" s="140">
        <v>1246596</v>
      </c>
      <c r="AB17" s="140">
        <v>19575234</v>
      </c>
      <c r="AC17" s="140">
        <v>14523</v>
      </c>
      <c r="AD17" s="140">
        <v>3413737</v>
      </c>
      <c r="AE17" s="140">
        <f t="shared" si="7"/>
        <v>97457659</v>
      </c>
      <c r="AF17" s="140">
        <f t="shared" si="8"/>
        <v>499974</v>
      </c>
      <c r="AG17" s="140">
        <f t="shared" si="9"/>
        <v>496787</v>
      </c>
      <c r="AH17" s="140">
        <v>0</v>
      </c>
      <c r="AI17" s="140">
        <v>496787</v>
      </c>
      <c r="AJ17" s="140">
        <v>0</v>
      </c>
      <c r="AK17" s="140">
        <v>0</v>
      </c>
      <c r="AL17" s="140">
        <v>3187</v>
      </c>
      <c r="AM17" s="140">
        <v>144986</v>
      </c>
      <c r="AN17" s="140">
        <f t="shared" si="10"/>
        <v>8846756</v>
      </c>
      <c r="AO17" s="140">
        <f t="shared" si="11"/>
        <v>2394884</v>
      </c>
      <c r="AP17" s="140">
        <v>1535889</v>
      </c>
      <c r="AQ17" s="140">
        <v>64025</v>
      </c>
      <c r="AR17" s="140">
        <v>794970</v>
      </c>
      <c r="AS17" s="140">
        <v>0</v>
      </c>
      <c r="AT17" s="140">
        <f t="shared" si="12"/>
        <v>2857943</v>
      </c>
      <c r="AU17" s="140">
        <v>87044</v>
      </c>
      <c r="AV17" s="140">
        <v>2757793</v>
      </c>
      <c r="AW17" s="140">
        <v>13106</v>
      </c>
      <c r="AX17" s="140">
        <v>0</v>
      </c>
      <c r="AY17" s="140">
        <f t="shared" si="13"/>
        <v>3590169</v>
      </c>
      <c r="AZ17" s="140">
        <v>1263967</v>
      </c>
      <c r="BA17" s="140">
        <v>1736797</v>
      </c>
      <c r="BB17" s="140">
        <v>90910</v>
      </c>
      <c r="BC17" s="140">
        <v>498495</v>
      </c>
      <c r="BD17" s="140">
        <v>4367305</v>
      </c>
      <c r="BE17" s="140">
        <v>3760</v>
      </c>
      <c r="BF17" s="140">
        <v>1438895</v>
      </c>
      <c r="BG17" s="140">
        <f t="shared" si="14"/>
        <v>10785625</v>
      </c>
      <c r="BH17" s="140">
        <f t="shared" si="15"/>
        <v>10733562</v>
      </c>
      <c r="BI17" s="140">
        <f t="shared" si="16"/>
        <v>10675559</v>
      </c>
      <c r="BJ17" s="140">
        <f t="shared" si="17"/>
        <v>14312</v>
      </c>
      <c r="BK17" s="140">
        <f t="shared" si="18"/>
        <v>10558226</v>
      </c>
      <c r="BL17" s="140">
        <f t="shared" si="19"/>
        <v>51906</v>
      </c>
      <c r="BM17" s="140">
        <f t="shared" si="20"/>
        <v>51115</v>
      </c>
      <c r="BN17" s="140">
        <f t="shared" si="21"/>
        <v>58003</v>
      </c>
      <c r="BO17" s="140">
        <f t="shared" si="22"/>
        <v>959117</v>
      </c>
      <c r="BP17" s="140">
        <f t="shared" si="23"/>
        <v>92657090</v>
      </c>
      <c r="BQ17" s="140">
        <f t="shared" si="24"/>
        <v>21044671</v>
      </c>
      <c r="BR17" s="140">
        <f t="shared" si="25"/>
        <v>10020495</v>
      </c>
      <c r="BS17" s="140">
        <f t="shared" si="26"/>
        <v>6865479</v>
      </c>
      <c r="BT17" s="140">
        <f t="shared" si="27"/>
        <v>4037757</v>
      </c>
      <c r="BU17" s="140">
        <f t="shared" si="28"/>
        <v>120940</v>
      </c>
      <c r="BV17" s="140">
        <f t="shared" si="29"/>
        <v>21883136</v>
      </c>
      <c r="BW17" s="140">
        <f t="shared" si="30"/>
        <v>912162</v>
      </c>
      <c r="BX17" s="140">
        <f t="shared" si="31"/>
        <v>20509616</v>
      </c>
      <c r="BY17" s="140">
        <f t="shared" si="32"/>
        <v>461358</v>
      </c>
      <c r="BZ17" s="140">
        <f t="shared" si="33"/>
        <v>202269</v>
      </c>
      <c r="CA17" s="140">
        <f t="shared" si="34"/>
        <v>49508731</v>
      </c>
      <c r="CB17" s="140">
        <f t="shared" si="35"/>
        <v>20982272</v>
      </c>
      <c r="CC17" s="140">
        <f t="shared" si="36"/>
        <v>21442031</v>
      </c>
      <c r="CD17" s="140">
        <f t="shared" si="37"/>
        <v>5339337</v>
      </c>
      <c r="CE17" s="140">
        <f t="shared" si="38"/>
        <v>1745091</v>
      </c>
      <c r="CF17" s="140">
        <f t="shared" si="39"/>
        <v>23942539</v>
      </c>
      <c r="CG17" s="140">
        <f t="shared" si="40"/>
        <v>18283</v>
      </c>
      <c r="CH17" s="140">
        <f t="shared" si="41"/>
        <v>4852632</v>
      </c>
      <c r="CI17" s="140">
        <f t="shared" si="42"/>
        <v>108243284</v>
      </c>
    </row>
    <row r="18" spans="1:87" ht="12" customHeight="1">
      <c r="A18" s="139" t="s">
        <v>462</v>
      </c>
      <c r="B18" s="141" t="s">
        <v>463</v>
      </c>
      <c r="C18" s="139" t="s">
        <v>464</v>
      </c>
      <c r="D18" s="140">
        <f t="shared" si="1"/>
        <v>5385778</v>
      </c>
      <c r="E18" s="140">
        <f t="shared" si="2"/>
        <v>5257231</v>
      </c>
      <c r="F18" s="140">
        <v>2588</v>
      </c>
      <c r="G18" s="140">
        <v>3774834</v>
      </c>
      <c r="H18" s="140">
        <v>1341273</v>
      </c>
      <c r="I18" s="140">
        <v>138536</v>
      </c>
      <c r="J18" s="140">
        <v>128547</v>
      </c>
      <c r="K18" s="140">
        <v>196063</v>
      </c>
      <c r="L18" s="140">
        <f t="shared" si="3"/>
        <v>71877489</v>
      </c>
      <c r="M18" s="140">
        <f t="shared" si="4"/>
        <v>15292611</v>
      </c>
      <c r="N18" s="140">
        <v>8304457</v>
      </c>
      <c r="O18" s="140">
        <v>4119774</v>
      </c>
      <c r="P18" s="140">
        <v>2624876</v>
      </c>
      <c r="Q18" s="140">
        <v>243504</v>
      </c>
      <c r="R18" s="140">
        <f t="shared" si="5"/>
        <v>13210426</v>
      </c>
      <c r="S18" s="140">
        <v>1090987</v>
      </c>
      <c r="T18" s="140">
        <v>11260061</v>
      </c>
      <c r="U18" s="140">
        <v>859378</v>
      </c>
      <c r="V18" s="140">
        <v>97033</v>
      </c>
      <c r="W18" s="140">
        <f t="shared" si="6"/>
        <v>43238927</v>
      </c>
      <c r="X18" s="140">
        <v>16942673</v>
      </c>
      <c r="Y18" s="140">
        <v>21571638</v>
      </c>
      <c r="Z18" s="140">
        <v>4200494</v>
      </c>
      <c r="AA18" s="140">
        <v>524122</v>
      </c>
      <c r="AB18" s="140">
        <v>7262764</v>
      </c>
      <c r="AC18" s="140">
        <v>38492</v>
      </c>
      <c r="AD18" s="140">
        <v>3576657</v>
      </c>
      <c r="AE18" s="140">
        <f t="shared" si="7"/>
        <v>80839924</v>
      </c>
      <c r="AF18" s="140">
        <f t="shared" si="8"/>
        <v>1144044</v>
      </c>
      <c r="AG18" s="140">
        <f t="shared" si="9"/>
        <v>1131115</v>
      </c>
      <c r="AH18" s="140">
        <v>13013</v>
      </c>
      <c r="AI18" s="140">
        <v>1116717</v>
      </c>
      <c r="AJ18" s="140">
        <v>0</v>
      </c>
      <c r="AK18" s="140">
        <v>1385</v>
      </c>
      <c r="AL18" s="140">
        <v>12929</v>
      </c>
      <c r="AM18" s="140">
        <v>39341</v>
      </c>
      <c r="AN18" s="140">
        <f t="shared" si="10"/>
        <v>9444961</v>
      </c>
      <c r="AO18" s="140">
        <f t="shared" si="11"/>
        <v>2467286</v>
      </c>
      <c r="AP18" s="140">
        <v>1736982</v>
      </c>
      <c r="AQ18" s="140">
        <v>330369</v>
      </c>
      <c r="AR18" s="140">
        <v>399935</v>
      </c>
      <c r="AS18" s="140">
        <v>0</v>
      </c>
      <c r="AT18" s="140">
        <f t="shared" si="12"/>
        <v>3035134</v>
      </c>
      <c r="AU18" s="140">
        <v>178516</v>
      </c>
      <c r="AV18" s="140">
        <v>2655673</v>
      </c>
      <c r="AW18" s="140">
        <v>200945</v>
      </c>
      <c r="AX18" s="140">
        <v>18183</v>
      </c>
      <c r="AY18" s="140">
        <f t="shared" si="13"/>
        <v>3919476</v>
      </c>
      <c r="AZ18" s="140">
        <v>1758255</v>
      </c>
      <c r="BA18" s="140">
        <v>1854115</v>
      </c>
      <c r="BB18" s="140">
        <v>176625</v>
      </c>
      <c r="BC18" s="140">
        <v>130481</v>
      </c>
      <c r="BD18" s="140">
        <v>1193726</v>
      </c>
      <c r="BE18" s="140">
        <v>4882</v>
      </c>
      <c r="BF18" s="140">
        <v>408473</v>
      </c>
      <c r="BG18" s="140">
        <f t="shared" si="14"/>
        <v>10997478</v>
      </c>
      <c r="BH18" s="140">
        <f t="shared" si="15"/>
        <v>6529822</v>
      </c>
      <c r="BI18" s="140">
        <f t="shared" si="16"/>
        <v>6388346</v>
      </c>
      <c r="BJ18" s="140">
        <f t="shared" si="17"/>
        <v>15601</v>
      </c>
      <c r="BK18" s="140">
        <f t="shared" si="18"/>
        <v>4891551</v>
      </c>
      <c r="BL18" s="140">
        <f t="shared" si="19"/>
        <v>1341273</v>
      </c>
      <c r="BM18" s="140">
        <f t="shared" si="20"/>
        <v>139921</v>
      </c>
      <c r="BN18" s="140">
        <f t="shared" si="21"/>
        <v>141476</v>
      </c>
      <c r="BO18" s="140">
        <f t="shared" si="22"/>
        <v>235404</v>
      </c>
      <c r="BP18" s="140">
        <f t="shared" si="23"/>
        <v>81322450</v>
      </c>
      <c r="BQ18" s="140">
        <f t="shared" si="24"/>
        <v>17759897</v>
      </c>
      <c r="BR18" s="140">
        <f t="shared" si="25"/>
        <v>10041439</v>
      </c>
      <c r="BS18" s="140">
        <f t="shared" si="26"/>
        <v>4450143</v>
      </c>
      <c r="BT18" s="140">
        <f t="shared" si="27"/>
        <v>3024811</v>
      </c>
      <c r="BU18" s="140">
        <f t="shared" si="28"/>
        <v>243504</v>
      </c>
      <c r="BV18" s="140">
        <f t="shared" si="29"/>
        <v>16245560</v>
      </c>
      <c r="BW18" s="140">
        <f t="shared" si="30"/>
        <v>1269503</v>
      </c>
      <c r="BX18" s="140">
        <f t="shared" si="31"/>
        <v>13915734</v>
      </c>
      <c r="BY18" s="140">
        <f t="shared" si="32"/>
        <v>1060323</v>
      </c>
      <c r="BZ18" s="140">
        <f t="shared" si="33"/>
        <v>115216</v>
      </c>
      <c r="CA18" s="140">
        <f t="shared" si="34"/>
        <v>47158403</v>
      </c>
      <c r="CB18" s="140">
        <f t="shared" si="35"/>
        <v>18700928</v>
      </c>
      <c r="CC18" s="140">
        <f t="shared" si="36"/>
        <v>23425753</v>
      </c>
      <c r="CD18" s="140">
        <f t="shared" si="37"/>
        <v>4377119</v>
      </c>
      <c r="CE18" s="140">
        <f t="shared" si="38"/>
        <v>654603</v>
      </c>
      <c r="CF18" s="140">
        <f t="shared" si="39"/>
        <v>8456490</v>
      </c>
      <c r="CG18" s="140">
        <f t="shared" si="40"/>
        <v>43374</v>
      </c>
      <c r="CH18" s="140">
        <f t="shared" si="41"/>
        <v>3985130</v>
      </c>
      <c r="CI18" s="140">
        <f t="shared" si="42"/>
        <v>91837402</v>
      </c>
    </row>
    <row r="19" spans="1:87" ht="12" customHeight="1">
      <c r="A19" s="139" t="s">
        <v>473</v>
      </c>
      <c r="B19" s="141" t="s">
        <v>474</v>
      </c>
      <c r="C19" s="139" t="s">
        <v>475</v>
      </c>
      <c r="D19" s="140">
        <f t="shared" si="1"/>
        <v>6362328</v>
      </c>
      <c r="E19" s="140">
        <f t="shared" si="2"/>
        <v>6170504</v>
      </c>
      <c r="F19" s="140">
        <v>482492</v>
      </c>
      <c r="G19" s="140">
        <v>5264958</v>
      </c>
      <c r="H19" s="140">
        <v>279276</v>
      </c>
      <c r="I19" s="140">
        <v>143778</v>
      </c>
      <c r="J19" s="140">
        <v>191824</v>
      </c>
      <c r="K19" s="140">
        <v>3784876</v>
      </c>
      <c r="L19" s="140">
        <f t="shared" si="3"/>
        <v>209253539</v>
      </c>
      <c r="M19" s="140">
        <f t="shared" si="4"/>
        <v>76874884</v>
      </c>
      <c r="N19" s="140">
        <v>22559814</v>
      </c>
      <c r="O19" s="140">
        <v>47223033</v>
      </c>
      <c r="P19" s="140">
        <v>7067973</v>
      </c>
      <c r="Q19" s="140">
        <v>24064</v>
      </c>
      <c r="R19" s="140">
        <f t="shared" si="5"/>
        <v>66458363</v>
      </c>
      <c r="S19" s="140">
        <v>24056007</v>
      </c>
      <c r="T19" s="140">
        <v>34585581</v>
      </c>
      <c r="U19" s="140">
        <v>7816775</v>
      </c>
      <c r="V19" s="140">
        <v>717606</v>
      </c>
      <c r="W19" s="140">
        <f t="shared" si="6"/>
        <v>64958319</v>
      </c>
      <c r="X19" s="140">
        <v>35350331</v>
      </c>
      <c r="Y19" s="140">
        <v>23828405</v>
      </c>
      <c r="Z19" s="140">
        <v>2571458</v>
      </c>
      <c r="AA19" s="140">
        <v>3208125</v>
      </c>
      <c r="AB19" s="140">
        <v>42586358</v>
      </c>
      <c r="AC19" s="140">
        <v>244367</v>
      </c>
      <c r="AD19" s="140">
        <v>28896110</v>
      </c>
      <c r="AE19" s="140">
        <f t="shared" si="7"/>
        <v>244511977</v>
      </c>
      <c r="AF19" s="140">
        <f t="shared" si="8"/>
        <v>323630</v>
      </c>
      <c r="AG19" s="140">
        <f t="shared" si="9"/>
        <v>323630</v>
      </c>
      <c r="AH19" s="140">
        <v>0</v>
      </c>
      <c r="AI19" s="140">
        <v>150623</v>
      </c>
      <c r="AJ19" s="140">
        <v>0</v>
      </c>
      <c r="AK19" s="140">
        <v>173007</v>
      </c>
      <c r="AL19" s="140">
        <v>0</v>
      </c>
      <c r="AM19" s="140">
        <v>14913</v>
      </c>
      <c r="AN19" s="140">
        <f t="shared" si="10"/>
        <v>3829590</v>
      </c>
      <c r="AO19" s="140">
        <f t="shared" si="11"/>
        <v>911250</v>
      </c>
      <c r="AP19" s="140">
        <v>519197</v>
      </c>
      <c r="AQ19" s="140">
        <v>254603</v>
      </c>
      <c r="AR19" s="140">
        <v>137450</v>
      </c>
      <c r="AS19" s="140">
        <v>0</v>
      </c>
      <c r="AT19" s="140">
        <f t="shared" si="12"/>
        <v>1753309</v>
      </c>
      <c r="AU19" s="140">
        <v>1349579</v>
      </c>
      <c r="AV19" s="140">
        <v>402844</v>
      </c>
      <c r="AW19" s="140">
        <v>886</v>
      </c>
      <c r="AX19" s="140">
        <v>8153</v>
      </c>
      <c r="AY19" s="140">
        <f t="shared" si="13"/>
        <v>1156785</v>
      </c>
      <c r="AZ19" s="140">
        <v>652085</v>
      </c>
      <c r="BA19" s="140">
        <v>463655</v>
      </c>
      <c r="BB19" s="140">
        <v>13596</v>
      </c>
      <c r="BC19" s="140">
        <v>27449</v>
      </c>
      <c r="BD19" s="140">
        <v>623379</v>
      </c>
      <c r="BE19" s="140">
        <v>93</v>
      </c>
      <c r="BF19" s="140">
        <v>542304</v>
      </c>
      <c r="BG19" s="140">
        <f t="shared" si="14"/>
        <v>4695524</v>
      </c>
      <c r="BH19" s="140">
        <f t="shared" si="15"/>
        <v>6685958</v>
      </c>
      <c r="BI19" s="140">
        <f t="shared" si="16"/>
        <v>6494134</v>
      </c>
      <c r="BJ19" s="140">
        <f t="shared" si="17"/>
        <v>482492</v>
      </c>
      <c r="BK19" s="140">
        <f t="shared" si="18"/>
        <v>5415581</v>
      </c>
      <c r="BL19" s="140">
        <f t="shared" si="19"/>
        <v>279276</v>
      </c>
      <c r="BM19" s="140">
        <f t="shared" si="20"/>
        <v>316785</v>
      </c>
      <c r="BN19" s="140">
        <f t="shared" si="21"/>
        <v>191824</v>
      </c>
      <c r="BO19" s="140">
        <f t="shared" si="22"/>
        <v>3799789</v>
      </c>
      <c r="BP19" s="140">
        <f t="shared" si="23"/>
        <v>213083129</v>
      </c>
      <c r="BQ19" s="140">
        <f t="shared" si="24"/>
        <v>77786134</v>
      </c>
      <c r="BR19" s="140">
        <f t="shared" si="25"/>
        <v>23079011</v>
      </c>
      <c r="BS19" s="140">
        <f t="shared" si="26"/>
        <v>47477636</v>
      </c>
      <c r="BT19" s="140">
        <f t="shared" si="27"/>
        <v>7205423</v>
      </c>
      <c r="BU19" s="140">
        <f t="shared" si="28"/>
        <v>24064</v>
      </c>
      <c r="BV19" s="140">
        <f t="shared" si="29"/>
        <v>68211672</v>
      </c>
      <c r="BW19" s="140">
        <f t="shared" si="30"/>
        <v>25405586</v>
      </c>
      <c r="BX19" s="140">
        <f t="shared" si="31"/>
        <v>34988425</v>
      </c>
      <c r="BY19" s="140">
        <f t="shared" si="32"/>
        <v>7817661</v>
      </c>
      <c r="BZ19" s="140">
        <f t="shared" si="33"/>
        <v>725759</v>
      </c>
      <c r="CA19" s="140">
        <f t="shared" si="34"/>
        <v>66115104</v>
      </c>
      <c r="CB19" s="140">
        <f t="shared" si="35"/>
        <v>36002416</v>
      </c>
      <c r="CC19" s="140">
        <f t="shared" si="36"/>
        <v>24292060</v>
      </c>
      <c r="CD19" s="140">
        <f t="shared" si="37"/>
        <v>2585054</v>
      </c>
      <c r="CE19" s="140">
        <f t="shared" si="38"/>
        <v>3235574</v>
      </c>
      <c r="CF19" s="140">
        <f t="shared" si="39"/>
        <v>43209737</v>
      </c>
      <c r="CG19" s="140">
        <f t="shared" si="40"/>
        <v>244460</v>
      </c>
      <c r="CH19" s="140">
        <f t="shared" si="41"/>
        <v>29438414</v>
      </c>
      <c r="CI19" s="140">
        <f t="shared" si="42"/>
        <v>249207501</v>
      </c>
    </row>
    <row r="20" spans="1:87" ht="12" customHeight="1">
      <c r="A20" s="139" t="s">
        <v>484</v>
      </c>
      <c r="B20" s="141" t="s">
        <v>485</v>
      </c>
      <c r="C20" s="139" t="s">
        <v>486</v>
      </c>
      <c r="D20" s="140">
        <f t="shared" si="1"/>
        <v>14153197</v>
      </c>
      <c r="E20" s="140">
        <f t="shared" si="2"/>
        <v>13855030</v>
      </c>
      <c r="F20" s="140">
        <v>113943</v>
      </c>
      <c r="G20" s="140">
        <v>13268692</v>
      </c>
      <c r="H20" s="140">
        <v>319348</v>
      </c>
      <c r="I20" s="140">
        <v>153047</v>
      </c>
      <c r="J20" s="140">
        <v>298167</v>
      </c>
      <c r="K20" s="140">
        <v>332854</v>
      </c>
      <c r="L20" s="140">
        <f t="shared" si="3"/>
        <v>108840109</v>
      </c>
      <c r="M20" s="140">
        <f t="shared" si="4"/>
        <v>53940100</v>
      </c>
      <c r="N20" s="140">
        <v>10760189</v>
      </c>
      <c r="O20" s="140">
        <v>32526983</v>
      </c>
      <c r="P20" s="140">
        <v>10198605</v>
      </c>
      <c r="Q20" s="140">
        <v>454323</v>
      </c>
      <c r="R20" s="140">
        <f t="shared" si="5"/>
        <v>27117656</v>
      </c>
      <c r="S20" s="140">
        <v>5892369</v>
      </c>
      <c r="T20" s="140">
        <v>13891010</v>
      </c>
      <c r="U20" s="140">
        <v>7334277</v>
      </c>
      <c r="V20" s="140">
        <v>1305893</v>
      </c>
      <c r="W20" s="140">
        <f t="shared" si="6"/>
        <v>26325665</v>
      </c>
      <c r="X20" s="140">
        <v>10582855</v>
      </c>
      <c r="Y20" s="140">
        <v>13186118</v>
      </c>
      <c r="Z20" s="140">
        <v>2417935</v>
      </c>
      <c r="AA20" s="140">
        <v>138757</v>
      </c>
      <c r="AB20" s="140">
        <v>4197195</v>
      </c>
      <c r="AC20" s="140">
        <v>150795</v>
      </c>
      <c r="AD20" s="140">
        <v>4319149</v>
      </c>
      <c r="AE20" s="140">
        <f t="shared" si="7"/>
        <v>127312455</v>
      </c>
      <c r="AF20" s="140">
        <f t="shared" si="8"/>
        <v>826738</v>
      </c>
      <c r="AG20" s="140">
        <f t="shared" si="9"/>
        <v>826738</v>
      </c>
      <c r="AH20" s="140">
        <v>0</v>
      </c>
      <c r="AI20" s="140">
        <v>826738</v>
      </c>
      <c r="AJ20" s="140">
        <v>0</v>
      </c>
      <c r="AK20" s="140">
        <v>0</v>
      </c>
      <c r="AL20" s="140">
        <v>0</v>
      </c>
      <c r="AM20" s="140">
        <v>2804</v>
      </c>
      <c r="AN20" s="140">
        <f t="shared" si="10"/>
        <v>7064640</v>
      </c>
      <c r="AO20" s="140">
        <f t="shared" si="11"/>
        <v>3261037</v>
      </c>
      <c r="AP20" s="140">
        <v>811704</v>
      </c>
      <c r="AQ20" s="140">
        <v>1781757</v>
      </c>
      <c r="AR20" s="140">
        <v>667576</v>
      </c>
      <c r="AS20" s="140">
        <v>0</v>
      </c>
      <c r="AT20" s="140">
        <f t="shared" si="12"/>
        <v>1818292</v>
      </c>
      <c r="AU20" s="140">
        <v>478376</v>
      </c>
      <c r="AV20" s="140">
        <v>1257841</v>
      </c>
      <c r="AW20" s="140">
        <v>82075</v>
      </c>
      <c r="AX20" s="140">
        <v>37451</v>
      </c>
      <c r="AY20" s="140">
        <f t="shared" si="13"/>
        <v>1944528</v>
      </c>
      <c r="AZ20" s="140">
        <v>1323761</v>
      </c>
      <c r="BA20" s="140">
        <v>591675</v>
      </c>
      <c r="BB20" s="140">
        <v>17403</v>
      </c>
      <c r="BC20" s="140">
        <v>11689</v>
      </c>
      <c r="BD20" s="140">
        <v>471512</v>
      </c>
      <c r="BE20" s="140">
        <v>3332</v>
      </c>
      <c r="BF20" s="140">
        <v>302291</v>
      </c>
      <c r="BG20" s="140">
        <f t="shared" si="14"/>
        <v>8193669</v>
      </c>
      <c r="BH20" s="140">
        <f t="shared" si="15"/>
        <v>14979935</v>
      </c>
      <c r="BI20" s="140">
        <f t="shared" si="16"/>
        <v>14681768</v>
      </c>
      <c r="BJ20" s="140">
        <f t="shared" si="17"/>
        <v>113943</v>
      </c>
      <c r="BK20" s="140">
        <f t="shared" si="18"/>
        <v>14095430</v>
      </c>
      <c r="BL20" s="140">
        <f t="shared" si="19"/>
        <v>319348</v>
      </c>
      <c r="BM20" s="140">
        <f t="shared" si="20"/>
        <v>153047</v>
      </c>
      <c r="BN20" s="140">
        <f t="shared" si="21"/>
        <v>298167</v>
      </c>
      <c r="BO20" s="140">
        <f t="shared" si="22"/>
        <v>335658</v>
      </c>
      <c r="BP20" s="140">
        <f t="shared" si="23"/>
        <v>115904749</v>
      </c>
      <c r="BQ20" s="140">
        <f t="shared" si="24"/>
        <v>57201137</v>
      </c>
      <c r="BR20" s="140">
        <f t="shared" si="25"/>
        <v>11571893</v>
      </c>
      <c r="BS20" s="140">
        <f t="shared" si="26"/>
        <v>34308740</v>
      </c>
      <c r="BT20" s="140">
        <f t="shared" si="27"/>
        <v>10866181</v>
      </c>
      <c r="BU20" s="140">
        <f t="shared" si="28"/>
        <v>454323</v>
      </c>
      <c r="BV20" s="140">
        <f t="shared" si="29"/>
        <v>28935948</v>
      </c>
      <c r="BW20" s="140">
        <f t="shared" si="30"/>
        <v>6370745</v>
      </c>
      <c r="BX20" s="140">
        <f t="shared" si="31"/>
        <v>15148851</v>
      </c>
      <c r="BY20" s="140">
        <f t="shared" si="32"/>
        <v>7416352</v>
      </c>
      <c r="BZ20" s="140">
        <f t="shared" si="33"/>
        <v>1343344</v>
      </c>
      <c r="CA20" s="140">
        <f t="shared" si="34"/>
        <v>28270193</v>
      </c>
      <c r="CB20" s="140">
        <f t="shared" si="35"/>
        <v>11906616</v>
      </c>
      <c r="CC20" s="140">
        <f t="shared" si="36"/>
        <v>13777793</v>
      </c>
      <c r="CD20" s="140">
        <f t="shared" si="37"/>
        <v>2435338</v>
      </c>
      <c r="CE20" s="140">
        <f t="shared" si="38"/>
        <v>150446</v>
      </c>
      <c r="CF20" s="140">
        <f t="shared" si="39"/>
        <v>4668707</v>
      </c>
      <c r="CG20" s="140">
        <f t="shared" si="40"/>
        <v>154127</v>
      </c>
      <c r="CH20" s="140">
        <f t="shared" si="41"/>
        <v>4621440</v>
      </c>
      <c r="CI20" s="140">
        <f t="shared" si="42"/>
        <v>135506124</v>
      </c>
    </row>
    <row r="21" spans="1:87" ht="12" customHeight="1">
      <c r="A21" s="139" t="s">
        <v>496</v>
      </c>
      <c r="B21" s="141" t="s">
        <v>497</v>
      </c>
      <c r="C21" s="139" t="s">
        <v>498</v>
      </c>
      <c r="D21" s="140">
        <f t="shared" si="1"/>
        <v>2056799</v>
      </c>
      <c r="E21" s="140">
        <f t="shared" si="2"/>
        <v>1948392</v>
      </c>
      <c r="F21" s="140">
        <v>0</v>
      </c>
      <c r="G21" s="140">
        <v>1625449</v>
      </c>
      <c r="H21" s="140">
        <v>223528</v>
      </c>
      <c r="I21" s="140">
        <v>99415</v>
      </c>
      <c r="J21" s="140">
        <v>108407</v>
      </c>
      <c r="K21" s="140">
        <v>157738</v>
      </c>
      <c r="L21" s="140">
        <f t="shared" si="3"/>
        <v>30507175</v>
      </c>
      <c r="M21" s="140">
        <f t="shared" si="4"/>
        <v>5806955</v>
      </c>
      <c r="N21" s="140">
        <v>2875657</v>
      </c>
      <c r="O21" s="140">
        <v>783108</v>
      </c>
      <c r="P21" s="140">
        <v>1887836</v>
      </c>
      <c r="Q21" s="140">
        <v>260354</v>
      </c>
      <c r="R21" s="140">
        <f t="shared" si="5"/>
        <v>7486730</v>
      </c>
      <c r="S21" s="140">
        <v>734083</v>
      </c>
      <c r="T21" s="140">
        <v>6216180</v>
      </c>
      <c r="U21" s="140">
        <v>536467</v>
      </c>
      <c r="V21" s="140">
        <v>0</v>
      </c>
      <c r="W21" s="140">
        <f t="shared" si="6"/>
        <v>17202789</v>
      </c>
      <c r="X21" s="140">
        <v>7774967</v>
      </c>
      <c r="Y21" s="140">
        <v>5822076</v>
      </c>
      <c r="Z21" s="140">
        <v>1033968</v>
      </c>
      <c r="AA21" s="140">
        <v>2571778</v>
      </c>
      <c r="AB21" s="140">
        <v>2417640</v>
      </c>
      <c r="AC21" s="140">
        <v>10701</v>
      </c>
      <c r="AD21" s="140">
        <v>1908785</v>
      </c>
      <c r="AE21" s="140">
        <f t="shared" si="7"/>
        <v>34472759</v>
      </c>
      <c r="AF21" s="140">
        <f t="shared" si="8"/>
        <v>257555</v>
      </c>
      <c r="AG21" s="140">
        <f t="shared" si="9"/>
        <v>247348</v>
      </c>
      <c r="AH21" s="140">
        <v>0</v>
      </c>
      <c r="AI21" s="140">
        <v>159209</v>
      </c>
      <c r="AJ21" s="140">
        <v>0</v>
      </c>
      <c r="AK21" s="140">
        <v>88139</v>
      </c>
      <c r="AL21" s="140">
        <v>10207</v>
      </c>
      <c r="AM21" s="140">
        <v>0</v>
      </c>
      <c r="AN21" s="140">
        <f t="shared" si="10"/>
        <v>5568254</v>
      </c>
      <c r="AO21" s="140">
        <f t="shared" si="11"/>
        <v>1364993</v>
      </c>
      <c r="AP21" s="140">
        <v>816917</v>
      </c>
      <c r="AQ21" s="140">
        <v>0</v>
      </c>
      <c r="AR21" s="140">
        <v>548076</v>
      </c>
      <c r="AS21" s="140">
        <v>0</v>
      </c>
      <c r="AT21" s="140">
        <f t="shared" si="12"/>
        <v>2238991</v>
      </c>
      <c r="AU21" s="140">
        <v>26885</v>
      </c>
      <c r="AV21" s="140">
        <v>2211703</v>
      </c>
      <c r="AW21" s="140">
        <v>403</v>
      </c>
      <c r="AX21" s="140">
        <v>0</v>
      </c>
      <c r="AY21" s="140">
        <f t="shared" si="13"/>
        <v>1961270</v>
      </c>
      <c r="AZ21" s="140">
        <v>1349846</v>
      </c>
      <c r="BA21" s="140">
        <v>500733</v>
      </c>
      <c r="BB21" s="140">
        <v>37604</v>
      </c>
      <c r="BC21" s="140">
        <v>73087</v>
      </c>
      <c r="BD21" s="140">
        <v>1206378</v>
      </c>
      <c r="BE21" s="140">
        <v>3000</v>
      </c>
      <c r="BF21" s="140">
        <v>144809</v>
      </c>
      <c r="BG21" s="140">
        <f t="shared" si="14"/>
        <v>5970618</v>
      </c>
      <c r="BH21" s="140">
        <f t="shared" si="15"/>
        <v>2314354</v>
      </c>
      <c r="BI21" s="140">
        <f t="shared" si="16"/>
        <v>2195740</v>
      </c>
      <c r="BJ21" s="140">
        <f t="shared" si="17"/>
        <v>0</v>
      </c>
      <c r="BK21" s="140">
        <f t="shared" si="18"/>
        <v>1784658</v>
      </c>
      <c r="BL21" s="140">
        <f t="shared" si="19"/>
        <v>223528</v>
      </c>
      <c r="BM21" s="140">
        <f t="shared" si="20"/>
        <v>187554</v>
      </c>
      <c r="BN21" s="140">
        <f t="shared" si="21"/>
        <v>118614</v>
      </c>
      <c r="BO21" s="140">
        <f t="shared" si="22"/>
        <v>157738</v>
      </c>
      <c r="BP21" s="140">
        <f t="shared" si="23"/>
        <v>36075429</v>
      </c>
      <c r="BQ21" s="140">
        <f t="shared" si="24"/>
        <v>7171948</v>
      </c>
      <c r="BR21" s="140">
        <f t="shared" si="25"/>
        <v>3692574</v>
      </c>
      <c r="BS21" s="140">
        <f t="shared" si="26"/>
        <v>783108</v>
      </c>
      <c r="BT21" s="140">
        <f t="shared" si="27"/>
        <v>2435912</v>
      </c>
      <c r="BU21" s="140">
        <f t="shared" si="28"/>
        <v>260354</v>
      </c>
      <c r="BV21" s="140">
        <f t="shared" si="29"/>
        <v>9725721</v>
      </c>
      <c r="BW21" s="140">
        <f t="shared" si="30"/>
        <v>760968</v>
      </c>
      <c r="BX21" s="140">
        <f t="shared" si="31"/>
        <v>8427883</v>
      </c>
      <c r="BY21" s="140">
        <f t="shared" si="32"/>
        <v>536870</v>
      </c>
      <c r="BZ21" s="140">
        <f t="shared" si="33"/>
        <v>0</v>
      </c>
      <c r="CA21" s="140">
        <f t="shared" si="34"/>
        <v>19164059</v>
      </c>
      <c r="CB21" s="140">
        <f t="shared" si="35"/>
        <v>9124813</v>
      </c>
      <c r="CC21" s="140">
        <f t="shared" si="36"/>
        <v>6322809</v>
      </c>
      <c r="CD21" s="140">
        <f t="shared" si="37"/>
        <v>1071572</v>
      </c>
      <c r="CE21" s="140">
        <f t="shared" si="38"/>
        <v>2644865</v>
      </c>
      <c r="CF21" s="140">
        <f t="shared" si="39"/>
        <v>3624018</v>
      </c>
      <c r="CG21" s="140">
        <f t="shared" si="40"/>
        <v>13701</v>
      </c>
      <c r="CH21" s="140">
        <f t="shared" si="41"/>
        <v>2053594</v>
      </c>
      <c r="CI21" s="140">
        <f t="shared" si="42"/>
        <v>40443377</v>
      </c>
    </row>
    <row r="22" spans="1:87" ht="12" customHeight="1">
      <c r="A22" s="139" t="s">
        <v>504</v>
      </c>
      <c r="B22" s="139" t="s">
        <v>505</v>
      </c>
      <c r="C22" s="139" t="s">
        <v>4</v>
      </c>
      <c r="D22" s="140">
        <f t="shared" si="1"/>
        <v>2490192</v>
      </c>
      <c r="E22" s="140">
        <f t="shared" si="2"/>
        <v>2447737</v>
      </c>
      <c r="F22" s="140">
        <v>9851</v>
      </c>
      <c r="G22" s="140">
        <v>393262</v>
      </c>
      <c r="H22" s="140">
        <v>2043847</v>
      </c>
      <c r="I22" s="140">
        <v>777</v>
      </c>
      <c r="J22" s="140">
        <v>42455</v>
      </c>
      <c r="K22" s="140">
        <v>71749</v>
      </c>
      <c r="L22" s="140">
        <f t="shared" si="3"/>
        <v>10209634</v>
      </c>
      <c r="M22" s="140">
        <f t="shared" si="4"/>
        <v>3864755</v>
      </c>
      <c r="N22" s="140">
        <v>1198307</v>
      </c>
      <c r="O22" s="140">
        <v>1980251</v>
      </c>
      <c r="P22" s="140">
        <v>622512</v>
      </c>
      <c r="Q22" s="140">
        <v>63685</v>
      </c>
      <c r="R22" s="140">
        <f t="shared" si="5"/>
        <v>1897087</v>
      </c>
      <c r="S22" s="140">
        <v>188223</v>
      </c>
      <c r="T22" s="140">
        <v>1516598</v>
      </c>
      <c r="U22" s="140">
        <v>192266</v>
      </c>
      <c r="V22" s="140">
        <v>57104</v>
      </c>
      <c r="W22" s="140">
        <f t="shared" si="6"/>
        <v>4384174</v>
      </c>
      <c r="X22" s="140">
        <v>2200534</v>
      </c>
      <c r="Y22" s="140">
        <v>2090402</v>
      </c>
      <c r="Z22" s="140">
        <v>61664</v>
      </c>
      <c r="AA22" s="140">
        <v>31574</v>
      </c>
      <c r="AB22" s="140">
        <v>1670958</v>
      </c>
      <c r="AC22" s="140">
        <v>6514</v>
      </c>
      <c r="AD22" s="140">
        <v>1004895</v>
      </c>
      <c r="AE22" s="140">
        <f t="shared" si="7"/>
        <v>13704721</v>
      </c>
      <c r="AF22" s="140">
        <f t="shared" si="8"/>
        <v>168669</v>
      </c>
      <c r="AG22" s="140">
        <f t="shared" si="9"/>
        <v>134657</v>
      </c>
      <c r="AH22" s="140">
        <v>0</v>
      </c>
      <c r="AI22" s="140">
        <v>122218</v>
      </c>
      <c r="AJ22" s="140">
        <v>0</v>
      </c>
      <c r="AK22" s="140">
        <v>12439</v>
      </c>
      <c r="AL22" s="140">
        <v>34012</v>
      </c>
      <c r="AM22" s="140">
        <v>34719</v>
      </c>
      <c r="AN22" s="140">
        <f t="shared" si="10"/>
        <v>1732232</v>
      </c>
      <c r="AO22" s="140">
        <f t="shared" si="11"/>
        <v>620242</v>
      </c>
      <c r="AP22" s="140">
        <v>270730</v>
      </c>
      <c r="AQ22" s="140">
        <v>132121</v>
      </c>
      <c r="AR22" s="140">
        <v>217391</v>
      </c>
      <c r="AS22" s="140">
        <v>0</v>
      </c>
      <c r="AT22" s="140">
        <f t="shared" si="12"/>
        <v>634524</v>
      </c>
      <c r="AU22" s="140">
        <v>66711</v>
      </c>
      <c r="AV22" s="140">
        <v>567813</v>
      </c>
      <c r="AW22" s="140">
        <v>0</v>
      </c>
      <c r="AX22" s="140">
        <v>0</v>
      </c>
      <c r="AY22" s="140">
        <f t="shared" si="13"/>
        <v>476180</v>
      </c>
      <c r="AZ22" s="140">
        <v>271835</v>
      </c>
      <c r="BA22" s="140">
        <v>161543</v>
      </c>
      <c r="BB22" s="140">
        <v>3151</v>
      </c>
      <c r="BC22" s="140">
        <v>39651</v>
      </c>
      <c r="BD22" s="140">
        <v>882370</v>
      </c>
      <c r="BE22" s="140">
        <v>1286</v>
      </c>
      <c r="BF22" s="140">
        <v>94035</v>
      </c>
      <c r="BG22" s="140">
        <f t="shared" si="14"/>
        <v>1994936</v>
      </c>
      <c r="BH22" s="140">
        <f t="shared" si="15"/>
        <v>2658861</v>
      </c>
      <c r="BI22" s="140">
        <f t="shared" si="16"/>
        <v>2582394</v>
      </c>
      <c r="BJ22" s="140">
        <f t="shared" si="17"/>
        <v>9851</v>
      </c>
      <c r="BK22" s="140">
        <f t="shared" si="18"/>
        <v>515480</v>
      </c>
      <c r="BL22" s="140">
        <f t="shared" si="19"/>
        <v>2043847</v>
      </c>
      <c r="BM22" s="140">
        <f t="shared" si="20"/>
        <v>13216</v>
      </c>
      <c r="BN22" s="140">
        <f t="shared" si="21"/>
        <v>76467</v>
      </c>
      <c r="BO22" s="140">
        <f t="shared" si="22"/>
        <v>106468</v>
      </c>
      <c r="BP22" s="140">
        <f t="shared" si="23"/>
        <v>11941866</v>
      </c>
      <c r="BQ22" s="140">
        <f t="shared" si="24"/>
        <v>4484997</v>
      </c>
      <c r="BR22" s="140">
        <f t="shared" si="25"/>
        <v>1469037</v>
      </c>
      <c r="BS22" s="140">
        <f t="shared" si="26"/>
        <v>2112372</v>
      </c>
      <c r="BT22" s="140">
        <f t="shared" si="27"/>
        <v>839903</v>
      </c>
      <c r="BU22" s="140">
        <f t="shared" si="28"/>
        <v>63685</v>
      </c>
      <c r="BV22" s="140">
        <f t="shared" si="29"/>
        <v>2531611</v>
      </c>
      <c r="BW22" s="140">
        <f t="shared" si="30"/>
        <v>254934</v>
      </c>
      <c r="BX22" s="140">
        <f t="shared" si="31"/>
        <v>2084411</v>
      </c>
      <c r="BY22" s="140">
        <f t="shared" si="32"/>
        <v>192266</v>
      </c>
      <c r="BZ22" s="140">
        <f t="shared" si="33"/>
        <v>57104</v>
      </c>
      <c r="CA22" s="140">
        <f t="shared" si="34"/>
        <v>4860354</v>
      </c>
      <c r="CB22" s="140">
        <f t="shared" si="35"/>
        <v>2472369</v>
      </c>
      <c r="CC22" s="140">
        <f t="shared" si="36"/>
        <v>2251945</v>
      </c>
      <c r="CD22" s="140">
        <f t="shared" si="37"/>
        <v>64815</v>
      </c>
      <c r="CE22" s="140">
        <f t="shared" si="38"/>
        <v>71225</v>
      </c>
      <c r="CF22" s="140">
        <f t="shared" si="39"/>
        <v>2553328</v>
      </c>
      <c r="CG22" s="140">
        <f t="shared" si="40"/>
        <v>7800</v>
      </c>
      <c r="CH22" s="140">
        <f t="shared" si="41"/>
        <v>1098930</v>
      </c>
      <c r="CI22" s="140">
        <f t="shared" si="42"/>
        <v>15699657</v>
      </c>
    </row>
    <row r="23" spans="1:87" ht="12" customHeight="1">
      <c r="A23" s="139" t="s">
        <v>508</v>
      </c>
      <c r="B23" s="141" t="s">
        <v>509</v>
      </c>
      <c r="C23" s="139" t="s">
        <v>510</v>
      </c>
      <c r="D23" s="140">
        <f t="shared" si="1"/>
        <v>455459</v>
      </c>
      <c r="E23" s="140">
        <f t="shared" si="2"/>
        <v>361930</v>
      </c>
      <c r="F23" s="140">
        <v>0</v>
      </c>
      <c r="G23" s="140">
        <v>303078</v>
      </c>
      <c r="H23" s="140">
        <v>56778</v>
      </c>
      <c r="I23" s="140">
        <v>2074</v>
      </c>
      <c r="J23" s="140">
        <v>93529</v>
      </c>
      <c r="K23" s="140">
        <v>342877</v>
      </c>
      <c r="L23" s="140">
        <f t="shared" si="3"/>
        <v>12934892</v>
      </c>
      <c r="M23" s="140">
        <f t="shared" si="4"/>
        <v>4036383</v>
      </c>
      <c r="N23" s="140">
        <v>1489288</v>
      </c>
      <c r="O23" s="140">
        <v>1446518</v>
      </c>
      <c r="P23" s="140">
        <v>951887</v>
      </c>
      <c r="Q23" s="140">
        <v>148690</v>
      </c>
      <c r="R23" s="140">
        <f t="shared" si="5"/>
        <v>3596183</v>
      </c>
      <c r="S23" s="140">
        <v>210684</v>
      </c>
      <c r="T23" s="140">
        <v>3015627</v>
      </c>
      <c r="U23" s="140">
        <v>369872</v>
      </c>
      <c r="V23" s="140">
        <v>22021</v>
      </c>
      <c r="W23" s="140">
        <f t="shared" si="6"/>
        <v>5280305</v>
      </c>
      <c r="X23" s="140">
        <v>2480150</v>
      </c>
      <c r="Y23" s="140">
        <v>2418283</v>
      </c>
      <c r="Z23" s="140">
        <v>139717</v>
      </c>
      <c r="AA23" s="140">
        <v>242155</v>
      </c>
      <c r="AB23" s="140">
        <v>3668733</v>
      </c>
      <c r="AC23" s="140">
        <v>0</v>
      </c>
      <c r="AD23" s="140">
        <v>792166</v>
      </c>
      <c r="AE23" s="140">
        <f t="shared" si="7"/>
        <v>14182517</v>
      </c>
      <c r="AF23" s="140">
        <f t="shared" si="8"/>
        <v>15185</v>
      </c>
      <c r="AG23" s="140">
        <f t="shared" si="9"/>
        <v>15185</v>
      </c>
      <c r="AH23" s="140">
        <v>0</v>
      </c>
      <c r="AI23" s="140">
        <v>15185</v>
      </c>
      <c r="AJ23" s="140">
        <v>0</v>
      </c>
      <c r="AK23" s="140">
        <v>0</v>
      </c>
      <c r="AL23" s="140">
        <v>0</v>
      </c>
      <c r="AM23" s="140">
        <v>15185</v>
      </c>
      <c r="AN23" s="140">
        <f t="shared" si="10"/>
        <v>1232509</v>
      </c>
      <c r="AO23" s="140">
        <f t="shared" si="11"/>
        <v>487989</v>
      </c>
      <c r="AP23" s="140">
        <v>326549</v>
      </c>
      <c r="AQ23" s="140">
        <v>0</v>
      </c>
      <c r="AR23" s="140">
        <v>161440</v>
      </c>
      <c r="AS23" s="140">
        <v>0</v>
      </c>
      <c r="AT23" s="140">
        <f t="shared" si="12"/>
        <v>492939</v>
      </c>
      <c r="AU23" s="140">
        <v>0</v>
      </c>
      <c r="AV23" s="140">
        <v>492939</v>
      </c>
      <c r="AW23" s="140">
        <v>0</v>
      </c>
      <c r="AX23" s="140">
        <v>5724</v>
      </c>
      <c r="AY23" s="140">
        <f t="shared" si="13"/>
        <v>245857</v>
      </c>
      <c r="AZ23" s="140">
        <v>2519</v>
      </c>
      <c r="BA23" s="140">
        <v>209346</v>
      </c>
      <c r="BB23" s="140">
        <v>3084</v>
      </c>
      <c r="BC23" s="140">
        <v>30908</v>
      </c>
      <c r="BD23" s="140">
        <v>977752</v>
      </c>
      <c r="BE23" s="140">
        <v>0</v>
      </c>
      <c r="BF23" s="140">
        <v>3660</v>
      </c>
      <c r="BG23" s="140">
        <f t="shared" si="14"/>
        <v>1251354</v>
      </c>
      <c r="BH23" s="140">
        <f t="shared" si="15"/>
        <v>470644</v>
      </c>
      <c r="BI23" s="140">
        <f t="shared" si="16"/>
        <v>377115</v>
      </c>
      <c r="BJ23" s="140">
        <f t="shared" si="17"/>
        <v>0</v>
      </c>
      <c r="BK23" s="140">
        <f t="shared" si="18"/>
        <v>318263</v>
      </c>
      <c r="BL23" s="140">
        <f t="shared" si="19"/>
        <v>56778</v>
      </c>
      <c r="BM23" s="140">
        <f t="shared" si="20"/>
        <v>2074</v>
      </c>
      <c r="BN23" s="140">
        <f t="shared" si="21"/>
        <v>93529</v>
      </c>
      <c r="BO23" s="140">
        <f t="shared" si="22"/>
        <v>358062</v>
      </c>
      <c r="BP23" s="140">
        <f t="shared" si="23"/>
        <v>14167401</v>
      </c>
      <c r="BQ23" s="140">
        <f t="shared" si="24"/>
        <v>4524372</v>
      </c>
      <c r="BR23" s="140">
        <f t="shared" si="25"/>
        <v>1815837</v>
      </c>
      <c r="BS23" s="140">
        <f t="shared" si="26"/>
        <v>1446518</v>
      </c>
      <c r="BT23" s="140">
        <f t="shared" si="27"/>
        <v>1113327</v>
      </c>
      <c r="BU23" s="140">
        <f t="shared" si="28"/>
        <v>148690</v>
      </c>
      <c r="BV23" s="140">
        <f t="shared" si="29"/>
        <v>4089122</v>
      </c>
      <c r="BW23" s="140">
        <f t="shared" si="30"/>
        <v>210684</v>
      </c>
      <c r="BX23" s="140">
        <f t="shared" si="31"/>
        <v>3508566</v>
      </c>
      <c r="BY23" s="140">
        <f t="shared" si="32"/>
        <v>369872</v>
      </c>
      <c r="BZ23" s="140">
        <f t="shared" si="33"/>
        <v>27745</v>
      </c>
      <c r="CA23" s="140">
        <f t="shared" si="34"/>
        <v>5526162</v>
      </c>
      <c r="CB23" s="140">
        <f t="shared" si="35"/>
        <v>2482669</v>
      </c>
      <c r="CC23" s="140">
        <f t="shared" si="36"/>
        <v>2627629</v>
      </c>
      <c r="CD23" s="140">
        <f t="shared" si="37"/>
        <v>142801</v>
      </c>
      <c r="CE23" s="140">
        <f t="shared" si="38"/>
        <v>273063</v>
      </c>
      <c r="CF23" s="140">
        <f t="shared" si="39"/>
        <v>4646485</v>
      </c>
      <c r="CG23" s="140">
        <f t="shared" si="40"/>
        <v>0</v>
      </c>
      <c r="CH23" s="140">
        <f t="shared" si="41"/>
        <v>795826</v>
      </c>
      <c r="CI23" s="140">
        <f t="shared" si="42"/>
        <v>15433871</v>
      </c>
    </row>
    <row r="24" spans="1:87" ht="12" customHeight="1">
      <c r="A24" s="139" t="s">
        <v>519</v>
      </c>
      <c r="B24" s="141" t="s">
        <v>520</v>
      </c>
      <c r="C24" s="139" t="s">
        <v>521</v>
      </c>
      <c r="D24" s="140">
        <f t="shared" si="1"/>
        <v>691410</v>
      </c>
      <c r="E24" s="140">
        <f t="shared" si="2"/>
        <v>684421</v>
      </c>
      <c r="F24" s="140">
        <v>0</v>
      </c>
      <c r="G24" s="140">
        <v>673280</v>
      </c>
      <c r="H24" s="140">
        <v>0</v>
      </c>
      <c r="I24" s="140">
        <v>11141</v>
      </c>
      <c r="J24" s="140">
        <v>6989</v>
      </c>
      <c r="K24" s="140">
        <v>773905</v>
      </c>
      <c r="L24" s="140">
        <f t="shared" si="3"/>
        <v>7978551</v>
      </c>
      <c r="M24" s="140">
        <f t="shared" si="4"/>
        <v>1504610</v>
      </c>
      <c r="N24" s="140">
        <v>1185267</v>
      </c>
      <c r="O24" s="140">
        <v>48788</v>
      </c>
      <c r="P24" s="140">
        <v>228782</v>
      </c>
      <c r="Q24" s="140">
        <v>41773</v>
      </c>
      <c r="R24" s="140">
        <f t="shared" si="5"/>
        <v>1865955</v>
      </c>
      <c r="S24" s="140">
        <v>62395</v>
      </c>
      <c r="T24" s="140">
        <v>1578936</v>
      </c>
      <c r="U24" s="140">
        <v>224624</v>
      </c>
      <c r="V24" s="140">
        <v>1000</v>
      </c>
      <c r="W24" s="140">
        <f t="shared" si="6"/>
        <v>4579066</v>
      </c>
      <c r="X24" s="140">
        <v>2365494</v>
      </c>
      <c r="Y24" s="140">
        <v>1705342</v>
      </c>
      <c r="Z24" s="140">
        <v>425358</v>
      </c>
      <c r="AA24" s="140">
        <v>82872</v>
      </c>
      <c r="AB24" s="140">
        <v>3136674</v>
      </c>
      <c r="AC24" s="140">
        <v>27920</v>
      </c>
      <c r="AD24" s="140">
        <v>493377</v>
      </c>
      <c r="AE24" s="140">
        <f t="shared" si="7"/>
        <v>9163338</v>
      </c>
      <c r="AF24" s="140">
        <f t="shared" si="8"/>
        <v>88824</v>
      </c>
      <c r="AG24" s="140">
        <f t="shared" si="9"/>
        <v>70875</v>
      </c>
      <c r="AH24" s="140">
        <v>0</v>
      </c>
      <c r="AI24" s="140">
        <v>70875</v>
      </c>
      <c r="AJ24" s="140">
        <v>0</v>
      </c>
      <c r="AK24" s="140">
        <v>0</v>
      </c>
      <c r="AL24" s="140">
        <v>17949</v>
      </c>
      <c r="AM24" s="140">
        <v>70875</v>
      </c>
      <c r="AN24" s="140">
        <f t="shared" si="10"/>
        <v>1087811</v>
      </c>
      <c r="AO24" s="140">
        <f t="shared" si="11"/>
        <v>226968</v>
      </c>
      <c r="AP24" s="140">
        <v>192032</v>
      </c>
      <c r="AQ24" s="140">
        <v>0</v>
      </c>
      <c r="AR24" s="140">
        <v>34936</v>
      </c>
      <c r="AS24" s="140">
        <v>0</v>
      </c>
      <c r="AT24" s="140">
        <f t="shared" si="12"/>
        <v>474102</v>
      </c>
      <c r="AU24" s="140">
        <v>0</v>
      </c>
      <c r="AV24" s="140">
        <v>474102</v>
      </c>
      <c r="AW24" s="140">
        <v>0</v>
      </c>
      <c r="AX24" s="140">
        <v>0</v>
      </c>
      <c r="AY24" s="140">
        <f t="shared" si="13"/>
        <v>386741</v>
      </c>
      <c r="AZ24" s="140">
        <v>3295</v>
      </c>
      <c r="BA24" s="140">
        <v>312361</v>
      </c>
      <c r="BB24" s="140">
        <v>60974</v>
      </c>
      <c r="BC24" s="140">
        <v>10111</v>
      </c>
      <c r="BD24" s="140">
        <v>587873</v>
      </c>
      <c r="BE24" s="140">
        <v>0</v>
      </c>
      <c r="BF24" s="140">
        <v>32564</v>
      </c>
      <c r="BG24" s="140">
        <f t="shared" si="14"/>
        <v>1209199</v>
      </c>
      <c r="BH24" s="140">
        <f t="shared" si="15"/>
        <v>780234</v>
      </c>
      <c r="BI24" s="140">
        <f t="shared" si="16"/>
        <v>755296</v>
      </c>
      <c r="BJ24" s="140">
        <f t="shared" si="17"/>
        <v>0</v>
      </c>
      <c r="BK24" s="140">
        <f t="shared" si="18"/>
        <v>744155</v>
      </c>
      <c r="BL24" s="140">
        <f t="shared" si="19"/>
        <v>0</v>
      </c>
      <c r="BM24" s="140">
        <f t="shared" si="20"/>
        <v>11141</v>
      </c>
      <c r="BN24" s="140">
        <f t="shared" si="21"/>
        <v>24938</v>
      </c>
      <c r="BO24" s="140">
        <f t="shared" si="22"/>
        <v>844780</v>
      </c>
      <c r="BP24" s="140">
        <f t="shared" si="23"/>
        <v>9066362</v>
      </c>
      <c r="BQ24" s="140">
        <f t="shared" si="24"/>
        <v>1731578</v>
      </c>
      <c r="BR24" s="140">
        <f t="shared" si="25"/>
        <v>1377299</v>
      </c>
      <c r="BS24" s="140">
        <f t="shared" si="26"/>
        <v>48788</v>
      </c>
      <c r="BT24" s="140">
        <f t="shared" si="27"/>
        <v>263718</v>
      </c>
      <c r="BU24" s="140">
        <f t="shared" si="28"/>
        <v>41773</v>
      </c>
      <c r="BV24" s="140">
        <f t="shared" si="29"/>
        <v>2340057</v>
      </c>
      <c r="BW24" s="140">
        <f t="shared" si="30"/>
        <v>62395</v>
      </c>
      <c r="BX24" s="140">
        <f t="shared" si="31"/>
        <v>2053038</v>
      </c>
      <c r="BY24" s="140">
        <f t="shared" si="32"/>
        <v>224624</v>
      </c>
      <c r="BZ24" s="140">
        <f t="shared" si="33"/>
        <v>1000</v>
      </c>
      <c r="CA24" s="140">
        <f t="shared" si="34"/>
        <v>4965807</v>
      </c>
      <c r="CB24" s="140">
        <f t="shared" si="35"/>
        <v>2368789</v>
      </c>
      <c r="CC24" s="140">
        <f t="shared" si="36"/>
        <v>2017703</v>
      </c>
      <c r="CD24" s="140">
        <f t="shared" si="37"/>
        <v>486332</v>
      </c>
      <c r="CE24" s="140">
        <f t="shared" si="38"/>
        <v>92983</v>
      </c>
      <c r="CF24" s="140">
        <f t="shared" si="39"/>
        <v>3724547</v>
      </c>
      <c r="CG24" s="140">
        <f t="shared" si="40"/>
        <v>27920</v>
      </c>
      <c r="CH24" s="140">
        <f t="shared" si="41"/>
        <v>525941</v>
      </c>
      <c r="CI24" s="140">
        <f t="shared" si="42"/>
        <v>10372537</v>
      </c>
    </row>
    <row r="25" spans="1:87" ht="12" customHeight="1">
      <c r="A25" s="139" t="s">
        <v>531</v>
      </c>
      <c r="B25" s="141" t="s">
        <v>532</v>
      </c>
      <c r="C25" s="139" t="s">
        <v>533</v>
      </c>
      <c r="D25" s="140">
        <f t="shared" si="1"/>
        <v>114592</v>
      </c>
      <c r="E25" s="140">
        <f t="shared" si="2"/>
        <v>30291</v>
      </c>
      <c r="F25" s="140">
        <v>0</v>
      </c>
      <c r="G25" s="140">
        <v>5577</v>
      </c>
      <c r="H25" s="140">
        <v>0</v>
      </c>
      <c r="I25" s="140">
        <v>24714</v>
      </c>
      <c r="J25" s="140">
        <v>84301</v>
      </c>
      <c r="K25" s="140">
        <v>143192</v>
      </c>
      <c r="L25" s="140">
        <f t="shared" si="3"/>
        <v>10427099</v>
      </c>
      <c r="M25" s="140">
        <f t="shared" si="4"/>
        <v>1935558</v>
      </c>
      <c r="N25" s="140">
        <v>875216</v>
      </c>
      <c r="O25" s="140">
        <v>486621</v>
      </c>
      <c r="P25" s="140">
        <v>573721</v>
      </c>
      <c r="Q25" s="140">
        <v>0</v>
      </c>
      <c r="R25" s="140">
        <f t="shared" si="5"/>
        <v>2691321</v>
      </c>
      <c r="S25" s="140">
        <v>321338</v>
      </c>
      <c r="T25" s="140">
        <v>2356856</v>
      </c>
      <c r="U25" s="140">
        <v>13127</v>
      </c>
      <c r="V25" s="140">
        <v>2084</v>
      </c>
      <c r="W25" s="140">
        <f t="shared" si="6"/>
        <v>5798101</v>
      </c>
      <c r="X25" s="140">
        <v>1993571</v>
      </c>
      <c r="Y25" s="140">
        <v>2441926</v>
      </c>
      <c r="Z25" s="140">
        <v>1120095</v>
      </c>
      <c r="AA25" s="140">
        <v>242509</v>
      </c>
      <c r="AB25" s="140">
        <v>1990142</v>
      </c>
      <c r="AC25" s="140">
        <v>35</v>
      </c>
      <c r="AD25" s="140">
        <v>489766</v>
      </c>
      <c r="AE25" s="140">
        <f t="shared" si="7"/>
        <v>11031457</v>
      </c>
      <c r="AF25" s="140">
        <f t="shared" si="8"/>
        <v>2987</v>
      </c>
      <c r="AG25" s="140">
        <f t="shared" si="9"/>
        <v>2987</v>
      </c>
      <c r="AH25" s="140">
        <v>0</v>
      </c>
      <c r="AI25" s="140">
        <v>2987</v>
      </c>
      <c r="AJ25" s="140">
        <v>0</v>
      </c>
      <c r="AK25" s="140">
        <v>0</v>
      </c>
      <c r="AL25" s="140">
        <v>0</v>
      </c>
      <c r="AM25" s="140">
        <v>0</v>
      </c>
      <c r="AN25" s="140">
        <f t="shared" si="10"/>
        <v>1515371</v>
      </c>
      <c r="AO25" s="140">
        <f t="shared" si="11"/>
        <v>338482</v>
      </c>
      <c r="AP25" s="140">
        <v>181242</v>
      </c>
      <c r="AQ25" s="140">
        <v>0</v>
      </c>
      <c r="AR25" s="140">
        <v>157240</v>
      </c>
      <c r="AS25" s="140">
        <v>0</v>
      </c>
      <c r="AT25" s="140">
        <f t="shared" si="12"/>
        <v>566767</v>
      </c>
      <c r="AU25" s="140">
        <v>211</v>
      </c>
      <c r="AV25" s="140">
        <v>566556</v>
      </c>
      <c r="AW25" s="140">
        <v>0</v>
      </c>
      <c r="AX25" s="140">
        <v>0</v>
      </c>
      <c r="AY25" s="140">
        <f t="shared" si="13"/>
        <v>610107</v>
      </c>
      <c r="AZ25" s="140">
        <v>26160</v>
      </c>
      <c r="BA25" s="140">
        <v>181318</v>
      </c>
      <c r="BB25" s="140">
        <v>96994</v>
      </c>
      <c r="BC25" s="140">
        <v>305635</v>
      </c>
      <c r="BD25" s="140">
        <v>646802</v>
      </c>
      <c r="BE25" s="140">
        <v>15</v>
      </c>
      <c r="BF25" s="140">
        <v>55407</v>
      </c>
      <c r="BG25" s="140">
        <f t="shared" si="14"/>
        <v>1573765</v>
      </c>
      <c r="BH25" s="140">
        <f t="shared" si="15"/>
        <v>117579</v>
      </c>
      <c r="BI25" s="140">
        <f t="shared" si="16"/>
        <v>33278</v>
      </c>
      <c r="BJ25" s="140">
        <f t="shared" si="17"/>
        <v>0</v>
      </c>
      <c r="BK25" s="140">
        <f t="shared" si="18"/>
        <v>8564</v>
      </c>
      <c r="BL25" s="140">
        <f t="shared" si="19"/>
        <v>0</v>
      </c>
      <c r="BM25" s="140">
        <f t="shared" si="20"/>
        <v>24714</v>
      </c>
      <c r="BN25" s="140">
        <f t="shared" si="21"/>
        <v>84301</v>
      </c>
      <c r="BO25" s="140">
        <f t="shared" si="22"/>
        <v>143192</v>
      </c>
      <c r="BP25" s="140">
        <f t="shared" si="23"/>
        <v>11942470</v>
      </c>
      <c r="BQ25" s="140">
        <f t="shared" si="24"/>
        <v>2274040</v>
      </c>
      <c r="BR25" s="140">
        <f t="shared" si="25"/>
        <v>1056458</v>
      </c>
      <c r="BS25" s="140">
        <f t="shared" si="26"/>
        <v>486621</v>
      </c>
      <c r="BT25" s="140">
        <f t="shared" si="27"/>
        <v>730961</v>
      </c>
      <c r="BU25" s="140">
        <f t="shared" si="28"/>
        <v>0</v>
      </c>
      <c r="BV25" s="140">
        <f t="shared" si="29"/>
        <v>3258088</v>
      </c>
      <c r="BW25" s="140">
        <f t="shared" si="30"/>
        <v>321549</v>
      </c>
      <c r="BX25" s="140">
        <f t="shared" si="31"/>
        <v>2923412</v>
      </c>
      <c r="BY25" s="140">
        <f t="shared" si="32"/>
        <v>13127</v>
      </c>
      <c r="BZ25" s="140">
        <f t="shared" si="33"/>
        <v>2084</v>
      </c>
      <c r="CA25" s="140">
        <f t="shared" si="34"/>
        <v>6408208</v>
      </c>
      <c r="CB25" s="140">
        <f t="shared" si="35"/>
        <v>2019731</v>
      </c>
      <c r="CC25" s="140">
        <f t="shared" si="36"/>
        <v>2623244</v>
      </c>
      <c r="CD25" s="140">
        <f t="shared" si="37"/>
        <v>1217089</v>
      </c>
      <c r="CE25" s="140">
        <f t="shared" si="38"/>
        <v>548144</v>
      </c>
      <c r="CF25" s="140">
        <f t="shared" si="39"/>
        <v>2636944</v>
      </c>
      <c r="CG25" s="140">
        <f t="shared" si="40"/>
        <v>50</v>
      </c>
      <c r="CH25" s="140">
        <f t="shared" si="41"/>
        <v>545173</v>
      </c>
      <c r="CI25" s="140">
        <f t="shared" si="42"/>
        <v>12605222</v>
      </c>
    </row>
    <row r="26" spans="1:87" ht="12" customHeight="1">
      <c r="A26" s="139" t="s">
        <v>546</v>
      </c>
      <c r="B26" s="141" t="s">
        <v>547</v>
      </c>
      <c r="C26" s="139" t="s">
        <v>548</v>
      </c>
      <c r="D26" s="140">
        <f t="shared" si="1"/>
        <v>4394448</v>
      </c>
      <c r="E26" s="140">
        <f t="shared" si="2"/>
        <v>4383913</v>
      </c>
      <c r="F26" s="140">
        <v>264</v>
      </c>
      <c r="G26" s="140">
        <v>2647325</v>
      </c>
      <c r="H26" s="140">
        <v>1732225</v>
      </c>
      <c r="I26" s="140">
        <v>4099</v>
      </c>
      <c r="J26" s="140">
        <v>10535</v>
      </c>
      <c r="K26" s="140">
        <v>669220</v>
      </c>
      <c r="L26" s="140">
        <f t="shared" si="3"/>
        <v>18324848</v>
      </c>
      <c r="M26" s="140">
        <f t="shared" si="4"/>
        <v>3687224</v>
      </c>
      <c r="N26" s="140">
        <v>2297658</v>
      </c>
      <c r="O26" s="140">
        <v>260598</v>
      </c>
      <c r="P26" s="140">
        <v>1005210</v>
      </c>
      <c r="Q26" s="140">
        <v>123758</v>
      </c>
      <c r="R26" s="140">
        <f t="shared" si="5"/>
        <v>4405095</v>
      </c>
      <c r="S26" s="140">
        <v>158958</v>
      </c>
      <c r="T26" s="140">
        <v>4012103</v>
      </c>
      <c r="U26" s="140">
        <v>234034</v>
      </c>
      <c r="V26" s="140">
        <v>44991</v>
      </c>
      <c r="W26" s="140">
        <f t="shared" si="6"/>
        <v>10057347</v>
      </c>
      <c r="X26" s="140">
        <v>4872234</v>
      </c>
      <c r="Y26" s="140">
        <v>4285572</v>
      </c>
      <c r="Z26" s="140">
        <v>683479</v>
      </c>
      <c r="AA26" s="140">
        <v>216062</v>
      </c>
      <c r="AB26" s="140">
        <v>5707485</v>
      </c>
      <c r="AC26" s="140">
        <v>130191</v>
      </c>
      <c r="AD26" s="140">
        <v>2209858</v>
      </c>
      <c r="AE26" s="140">
        <f t="shared" si="7"/>
        <v>24929154</v>
      </c>
      <c r="AF26" s="140">
        <f t="shared" si="8"/>
        <v>149907</v>
      </c>
      <c r="AG26" s="140">
        <f t="shared" si="9"/>
        <v>149907</v>
      </c>
      <c r="AH26" s="140">
        <v>115469</v>
      </c>
      <c r="AI26" s="140">
        <v>34438</v>
      </c>
      <c r="AJ26" s="140">
        <v>0</v>
      </c>
      <c r="AK26" s="140">
        <v>0</v>
      </c>
      <c r="AL26" s="140">
        <v>0</v>
      </c>
      <c r="AM26" s="140">
        <v>232659</v>
      </c>
      <c r="AN26" s="140">
        <f t="shared" si="10"/>
        <v>5484557</v>
      </c>
      <c r="AO26" s="140">
        <f t="shared" si="11"/>
        <v>2156059</v>
      </c>
      <c r="AP26" s="140">
        <v>952916</v>
      </c>
      <c r="AQ26" s="140">
        <v>33068</v>
      </c>
      <c r="AR26" s="140">
        <v>1151232</v>
      </c>
      <c r="AS26" s="140">
        <v>18843</v>
      </c>
      <c r="AT26" s="140">
        <f t="shared" si="12"/>
        <v>1997923</v>
      </c>
      <c r="AU26" s="140">
        <v>23164</v>
      </c>
      <c r="AV26" s="140">
        <v>1968854</v>
      </c>
      <c r="AW26" s="140">
        <v>5905</v>
      </c>
      <c r="AX26" s="140">
        <v>8592</v>
      </c>
      <c r="AY26" s="140">
        <f t="shared" si="13"/>
        <v>1320987</v>
      </c>
      <c r="AZ26" s="140">
        <v>783134</v>
      </c>
      <c r="BA26" s="140">
        <v>362615</v>
      </c>
      <c r="BB26" s="140">
        <v>55083</v>
      </c>
      <c r="BC26" s="140">
        <v>120155</v>
      </c>
      <c r="BD26" s="140">
        <v>3315625</v>
      </c>
      <c r="BE26" s="140">
        <v>996</v>
      </c>
      <c r="BF26" s="140">
        <v>556259</v>
      </c>
      <c r="BG26" s="140">
        <f t="shared" si="14"/>
        <v>6190723</v>
      </c>
      <c r="BH26" s="140">
        <f t="shared" si="15"/>
        <v>4544355</v>
      </c>
      <c r="BI26" s="140">
        <f t="shared" si="16"/>
        <v>4533820</v>
      </c>
      <c r="BJ26" s="140">
        <f t="shared" si="17"/>
        <v>115733</v>
      </c>
      <c r="BK26" s="140">
        <f t="shared" si="18"/>
        <v>2681763</v>
      </c>
      <c r="BL26" s="140">
        <f t="shared" si="19"/>
        <v>1732225</v>
      </c>
      <c r="BM26" s="140">
        <f t="shared" si="20"/>
        <v>4099</v>
      </c>
      <c r="BN26" s="140">
        <f t="shared" si="21"/>
        <v>10535</v>
      </c>
      <c r="BO26" s="140">
        <f t="shared" si="22"/>
        <v>901879</v>
      </c>
      <c r="BP26" s="140">
        <f t="shared" si="23"/>
        <v>23809405</v>
      </c>
      <c r="BQ26" s="140">
        <f t="shared" si="24"/>
        <v>5843283</v>
      </c>
      <c r="BR26" s="140">
        <f t="shared" si="25"/>
        <v>3250574</v>
      </c>
      <c r="BS26" s="140">
        <f t="shared" si="26"/>
        <v>293666</v>
      </c>
      <c r="BT26" s="140">
        <f t="shared" si="27"/>
        <v>2156442</v>
      </c>
      <c r="BU26" s="140">
        <f t="shared" si="28"/>
        <v>142601</v>
      </c>
      <c r="BV26" s="140">
        <f t="shared" si="29"/>
        <v>6403018</v>
      </c>
      <c r="BW26" s="140">
        <f t="shared" si="30"/>
        <v>182122</v>
      </c>
      <c r="BX26" s="140">
        <f t="shared" si="31"/>
        <v>5980957</v>
      </c>
      <c r="BY26" s="140">
        <f t="shared" si="32"/>
        <v>239939</v>
      </c>
      <c r="BZ26" s="140">
        <f t="shared" si="33"/>
        <v>53583</v>
      </c>
      <c r="CA26" s="140">
        <f t="shared" si="34"/>
        <v>11378334</v>
      </c>
      <c r="CB26" s="140">
        <f t="shared" si="35"/>
        <v>5655368</v>
      </c>
      <c r="CC26" s="140">
        <f t="shared" si="36"/>
        <v>4648187</v>
      </c>
      <c r="CD26" s="140">
        <f t="shared" si="37"/>
        <v>738562</v>
      </c>
      <c r="CE26" s="140">
        <f t="shared" si="38"/>
        <v>336217</v>
      </c>
      <c r="CF26" s="140">
        <f t="shared" si="39"/>
        <v>9023110</v>
      </c>
      <c r="CG26" s="140">
        <f t="shared" si="40"/>
        <v>131187</v>
      </c>
      <c r="CH26" s="140">
        <f t="shared" si="41"/>
        <v>2766117</v>
      </c>
      <c r="CI26" s="140">
        <f t="shared" si="42"/>
        <v>31119877</v>
      </c>
    </row>
    <row r="27" spans="1:87" ht="12" customHeight="1">
      <c r="A27" s="139" t="s">
        <v>562</v>
      </c>
      <c r="B27" s="141" t="s">
        <v>563</v>
      </c>
      <c r="C27" s="139" t="s">
        <v>564</v>
      </c>
      <c r="D27" s="140">
        <f t="shared" si="1"/>
        <v>4446516</v>
      </c>
      <c r="E27" s="140">
        <f t="shared" si="2"/>
        <v>4423157</v>
      </c>
      <c r="F27" s="140">
        <v>1015</v>
      </c>
      <c r="G27" s="140">
        <v>3378140</v>
      </c>
      <c r="H27" s="140">
        <v>749112</v>
      </c>
      <c r="I27" s="140">
        <v>294890</v>
      </c>
      <c r="J27" s="140">
        <v>23359</v>
      </c>
      <c r="K27" s="140">
        <v>165184</v>
      </c>
      <c r="L27" s="140">
        <f t="shared" si="3"/>
        <v>24621437</v>
      </c>
      <c r="M27" s="140">
        <f t="shared" si="4"/>
        <v>6302585</v>
      </c>
      <c r="N27" s="140">
        <v>2091339</v>
      </c>
      <c r="O27" s="140">
        <v>2521788</v>
      </c>
      <c r="P27" s="140">
        <v>1487633</v>
      </c>
      <c r="Q27" s="140">
        <v>201825</v>
      </c>
      <c r="R27" s="140">
        <f t="shared" si="5"/>
        <v>7015136</v>
      </c>
      <c r="S27" s="140">
        <v>1048564</v>
      </c>
      <c r="T27" s="140">
        <v>5735300</v>
      </c>
      <c r="U27" s="140">
        <v>231272</v>
      </c>
      <c r="V27" s="140">
        <v>75404</v>
      </c>
      <c r="W27" s="140">
        <f t="shared" si="6"/>
        <v>11227678</v>
      </c>
      <c r="X27" s="140">
        <v>4786053</v>
      </c>
      <c r="Y27" s="140">
        <v>5445288</v>
      </c>
      <c r="Z27" s="140">
        <v>833948</v>
      </c>
      <c r="AA27" s="140">
        <v>162389</v>
      </c>
      <c r="AB27" s="140">
        <v>4659155</v>
      </c>
      <c r="AC27" s="140">
        <v>634</v>
      </c>
      <c r="AD27" s="140">
        <v>2316890</v>
      </c>
      <c r="AE27" s="140">
        <f t="shared" si="7"/>
        <v>31384843</v>
      </c>
      <c r="AF27" s="140">
        <f t="shared" si="8"/>
        <v>217713</v>
      </c>
      <c r="AG27" s="140">
        <f t="shared" si="9"/>
        <v>217713</v>
      </c>
      <c r="AH27" s="140">
        <v>0</v>
      </c>
      <c r="AI27" s="140">
        <v>213478</v>
      </c>
      <c r="AJ27" s="140">
        <v>0</v>
      </c>
      <c r="AK27" s="140">
        <v>4235</v>
      </c>
      <c r="AL27" s="140">
        <v>0</v>
      </c>
      <c r="AM27" s="140">
        <v>143329</v>
      </c>
      <c r="AN27" s="140">
        <f t="shared" si="10"/>
        <v>4235062</v>
      </c>
      <c r="AO27" s="140">
        <f t="shared" si="11"/>
        <v>1086084</v>
      </c>
      <c r="AP27" s="140">
        <v>589931</v>
      </c>
      <c r="AQ27" s="140">
        <v>80400</v>
      </c>
      <c r="AR27" s="140">
        <v>406626</v>
      </c>
      <c r="AS27" s="140">
        <v>9127</v>
      </c>
      <c r="AT27" s="140">
        <f t="shared" si="12"/>
        <v>1992447</v>
      </c>
      <c r="AU27" s="140">
        <v>93584</v>
      </c>
      <c r="AV27" s="140">
        <v>1892803</v>
      </c>
      <c r="AW27" s="140">
        <v>6060</v>
      </c>
      <c r="AX27" s="140">
        <v>0</v>
      </c>
      <c r="AY27" s="140">
        <f t="shared" si="13"/>
        <v>1153718</v>
      </c>
      <c r="AZ27" s="140">
        <v>407215</v>
      </c>
      <c r="BA27" s="140">
        <v>606147</v>
      </c>
      <c r="BB27" s="140">
        <v>104929</v>
      </c>
      <c r="BC27" s="140">
        <v>35427</v>
      </c>
      <c r="BD27" s="140">
        <v>1404505</v>
      </c>
      <c r="BE27" s="140">
        <v>2813</v>
      </c>
      <c r="BF27" s="140">
        <v>479098</v>
      </c>
      <c r="BG27" s="140">
        <f t="shared" si="14"/>
        <v>4931873</v>
      </c>
      <c r="BH27" s="140">
        <f t="shared" si="15"/>
        <v>4664229</v>
      </c>
      <c r="BI27" s="140">
        <f t="shared" si="16"/>
        <v>4640870</v>
      </c>
      <c r="BJ27" s="140">
        <f t="shared" si="17"/>
        <v>1015</v>
      </c>
      <c r="BK27" s="140">
        <f t="shared" si="18"/>
        <v>3591618</v>
      </c>
      <c r="BL27" s="140">
        <f t="shared" si="19"/>
        <v>749112</v>
      </c>
      <c r="BM27" s="140">
        <f t="shared" si="20"/>
        <v>299125</v>
      </c>
      <c r="BN27" s="140">
        <f t="shared" si="21"/>
        <v>23359</v>
      </c>
      <c r="BO27" s="140">
        <f t="shared" si="22"/>
        <v>308513</v>
      </c>
      <c r="BP27" s="140">
        <f t="shared" si="23"/>
        <v>28856499</v>
      </c>
      <c r="BQ27" s="140">
        <f t="shared" si="24"/>
        <v>7388669</v>
      </c>
      <c r="BR27" s="140">
        <f t="shared" si="25"/>
        <v>2681270</v>
      </c>
      <c r="BS27" s="140">
        <f t="shared" si="26"/>
        <v>2602188</v>
      </c>
      <c r="BT27" s="140">
        <f t="shared" si="27"/>
        <v>1894259</v>
      </c>
      <c r="BU27" s="140">
        <f t="shared" si="28"/>
        <v>210952</v>
      </c>
      <c r="BV27" s="140">
        <f t="shared" si="29"/>
        <v>9007583</v>
      </c>
      <c r="BW27" s="140">
        <f t="shared" si="30"/>
        <v>1142148</v>
      </c>
      <c r="BX27" s="140">
        <f t="shared" si="31"/>
        <v>7628103</v>
      </c>
      <c r="BY27" s="140">
        <f t="shared" si="32"/>
        <v>237332</v>
      </c>
      <c r="BZ27" s="140">
        <f t="shared" si="33"/>
        <v>75404</v>
      </c>
      <c r="CA27" s="140">
        <f t="shared" si="34"/>
        <v>12381396</v>
      </c>
      <c r="CB27" s="140">
        <f t="shared" si="35"/>
        <v>5193268</v>
      </c>
      <c r="CC27" s="140">
        <f t="shared" si="36"/>
        <v>6051435</v>
      </c>
      <c r="CD27" s="140">
        <f t="shared" si="37"/>
        <v>938877</v>
      </c>
      <c r="CE27" s="140">
        <f t="shared" si="38"/>
        <v>197816</v>
      </c>
      <c r="CF27" s="140">
        <f t="shared" si="39"/>
        <v>6063660</v>
      </c>
      <c r="CG27" s="140">
        <f t="shared" si="40"/>
        <v>3447</v>
      </c>
      <c r="CH27" s="140">
        <f t="shared" si="41"/>
        <v>2795988</v>
      </c>
      <c r="CI27" s="140">
        <f t="shared" si="42"/>
        <v>36316716</v>
      </c>
    </row>
    <row r="28" spans="1:87" ht="12" customHeight="1">
      <c r="A28" s="139" t="s">
        <v>585</v>
      </c>
      <c r="B28" s="141" t="s">
        <v>586</v>
      </c>
      <c r="C28" s="139" t="s">
        <v>587</v>
      </c>
      <c r="D28" s="140">
        <f t="shared" si="1"/>
        <v>13418536</v>
      </c>
      <c r="E28" s="140">
        <f t="shared" si="2"/>
        <v>13330083</v>
      </c>
      <c r="F28" s="140">
        <v>5585</v>
      </c>
      <c r="G28" s="140">
        <v>13145020</v>
      </c>
      <c r="H28" s="140">
        <v>159761</v>
      </c>
      <c r="I28" s="140">
        <v>19717</v>
      </c>
      <c r="J28" s="140">
        <v>88453</v>
      </c>
      <c r="K28" s="140">
        <v>953903</v>
      </c>
      <c r="L28" s="140">
        <f t="shared" si="3"/>
        <v>38854474</v>
      </c>
      <c r="M28" s="140">
        <f t="shared" si="4"/>
        <v>11535588</v>
      </c>
      <c r="N28" s="140">
        <v>4114205</v>
      </c>
      <c r="O28" s="140">
        <v>4754772</v>
      </c>
      <c r="P28" s="140">
        <v>2312031</v>
      </c>
      <c r="Q28" s="140">
        <v>354580</v>
      </c>
      <c r="R28" s="140">
        <f t="shared" si="5"/>
        <v>9673653</v>
      </c>
      <c r="S28" s="140">
        <v>956240</v>
      </c>
      <c r="T28" s="140">
        <v>8141077</v>
      </c>
      <c r="U28" s="140">
        <v>576336</v>
      </c>
      <c r="V28" s="140">
        <v>119014</v>
      </c>
      <c r="W28" s="140">
        <f t="shared" si="6"/>
        <v>17491040</v>
      </c>
      <c r="X28" s="140">
        <v>6901031</v>
      </c>
      <c r="Y28" s="140">
        <v>9199044</v>
      </c>
      <c r="Z28" s="140">
        <v>809486</v>
      </c>
      <c r="AA28" s="140">
        <v>581479</v>
      </c>
      <c r="AB28" s="140">
        <v>6621681</v>
      </c>
      <c r="AC28" s="140">
        <v>35179</v>
      </c>
      <c r="AD28" s="140">
        <v>1785335</v>
      </c>
      <c r="AE28" s="140">
        <f t="shared" si="7"/>
        <v>54058345</v>
      </c>
      <c r="AF28" s="140">
        <f t="shared" si="8"/>
        <v>198125</v>
      </c>
      <c r="AG28" s="140">
        <f t="shared" si="9"/>
        <v>198125</v>
      </c>
      <c r="AH28" s="140">
        <v>0</v>
      </c>
      <c r="AI28" s="140">
        <v>198125</v>
      </c>
      <c r="AJ28" s="140">
        <v>0</v>
      </c>
      <c r="AK28" s="140">
        <v>0</v>
      </c>
      <c r="AL28" s="140">
        <v>0</v>
      </c>
      <c r="AM28" s="140">
        <v>78264</v>
      </c>
      <c r="AN28" s="140">
        <f t="shared" si="10"/>
        <v>6055691</v>
      </c>
      <c r="AO28" s="140">
        <f t="shared" si="11"/>
        <v>1391864</v>
      </c>
      <c r="AP28" s="140">
        <v>591911</v>
      </c>
      <c r="AQ28" s="140">
        <v>233252</v>
      </c>
      <c r="AR28" s="140">
        <v>555582</v>
      </c>
      <c r="AS28" s="140">
        <v>11119</v>
      </c>
      <c r="AT28" s="140">
        <f t="shared" si="12"/>
        <v>2320298</v>
      </c>
      <c r="AU28" s="140">
        <v>19786</v>
      </c>
      <c r="AV28" s="140">
        <v>2280983</v>
      </c>
      <c r="AW28" s="140">
        <v>19529</v>
      </c>
      <c r="AX28" s="140">
        <v>16877</v>
      </c>
      <c r="AY28" s="140">
        <f t="shared" si="13"/>
        <v>2326652</v>
      </c>
      <c r="AZ28" s="140">
        <v>466123</v>
      </c>
      <c r="BA28" s="140">
        <v>1763750</v>
      </c>
      <c r="BB28" s="140">
        <v>35312</v>
      </c>
      <c r="BC28" s="140">
        <v>61467</v>
      </c>
      <c r="BD28" s="140">
        <v>2461642</v>
      </c>
      <c r="BE28" s="140">
        <v>0</v>
      </c>
      <c r="BF28" s="140">
        <v>479098</v>
      </c>
      <c r="BG28" s="140">
        <f t="shared" si="14"/>
        <v>6732914</v>
      </c>
      <c r="BH28" s="140">
        <f t="shared" si="15"/>
        <v>13616661</v>
      </c>
      <c r="BI28" s="140">
        <f t="shared" si="16"/>
        <v>13528208</v>
      </c>
      <c r="BJ28" s="140">
        <f t="shared" si="17"/>
        <v>5585</v>
      </c>
      <c r="BK28" s="140">
        <f t="shared" si="18"/>
        <v>13343145</v>
      </c>
      <c r="BL28" s="140">
        <f t="shared" si="19"/>
        <v>159761</v>
      </c>
      <c r="BM28" s="140">
        <f t="shared" si="20"/>
        <v>19717</v>
      </c>
      <c r="BN28" s="140">
        <f t="shared" si="21"/>
        <v>88453</v>
      </c>
      <c r="BO28" s="140">
        <f t="shared" si="22"/>
        <v>1032167</v>
      </c>
      <c r="BP28" s="140">
        <f t="shared" si="23"/>
        <v>44910165</v>
      </c>
      <c r="BQ28" s="140">
        <f t="shared" si="24"/>
        <v>12927452</v>
      </c>
      <c r="BR28" s="140">
        <f t="shared" si="25"/>
        <v>4706116</v>
      </c>
      <c r="BS28" s="140">
        <f t="shared" si="26"/>
        <v>4988024</v>
      </c>
      <c r="BT28" s="140">
        <f t="shared" si="27"/>
        <v>2867613</v>
      </c>
      <c r="BU28" s="140">
        <f t="shared" si="28"/>
        <v>365699</v>
      </c>
      <c r="BV28" s="140">
        <f t="shared" si="29"/>
        <v>11993951</v>
      </c>
      <c r="BW28" s="140">
        <f t="shared" si="30"/>
        <v>976026</v>
      </c>
      <c r="BX28" s="140">
        <f t="shared" si="31"/>
        <v>10422060</v>
      </c>
      <c r="BY28" s="140">
        <f t="shared" si="32"/>
        <v>595865</v>
      </c>
      <c r="BZ28" s="140">
        <f t="shared" si="33"/>
        <v>135891</v>
      </c>
      <c r="CA28" s="140">
        <f t="shared" si="34"/>
        <v>19817692</v>
      </c>
      <c r="CB28" s="140">
        <f t="shared" si="35"/>
        <v>7367154</v>
      </c>
      <c r="CC28" s="140">
        <f t="shared" si="36"/>
        <v>10962794</v>
      </c>
      <c r="CD28" s="140">
        <f t="shared" si="37"/>
        <v>844798</v>
      </c>
      <c r="CE28" s="140">
        <f t="shared" si="38"/>
        <v>642946</v>
      </c>
      <c r="CF28" s="140">
        <f t="shared" si="39"/>
        <v>9083323</v>
      </c>
      <c r="CG28" s="140">
        <f t="shared" si="40"/>
        <v>35179</v>
      </c>
      <c r="CH28" s="140">
        <f t="shared" si="41"/>
        <v>2264433</v>
      </c>
      <c r="CI28" s="140">
        <f t="shared" si="42"/>
        <v>60791259</v>
      </c>
    </row>
    <row r="29" spans="1:87" ht="12" customHeight="1">
      <c r="A29" s="139" t="s">
        <v>598</v>
      </c>
      <c r="B29" s="141" t="s">
        <v>599</v>
      </c>
      <c r="C29" s="139" t="s">
        <v>600</v>
      </c>
      <c r="D29" s="140">
        <f t="shared" si="1"/>
        <v>15592282</v>
      </c>
      <c r="E29" s="140">
        <f t="shared" si="2"/>
        <v>15502875</v>
      </c>
      <c r="F29" s="140">
        <v>106919</v>
      </c>
      <c r="G29" s="140">
        <v>13735699</v>
      </c>
      <c r="H29" s="140">
        <v>1641843</v>
      </c>
      <c r="I29" s="140">
        <v>18414</v>
      </c>
      <c r="J29" s="140">
        <v>89407</v>
      </c>
      <c r="K29" s="140">
        <v>2401944</v>
      </c>
      <c r="L29" s="140">
        <f t="shared" si="3"/>
        <v>88337872</v>
      </c>
      <c r="M29" s="140">
        <f t="shared" si="4"/>
        <v>30112630</v>
      </c>
      <c r="N29" s="140">
        <v>10046281</v>
      </c>
      <c r="O29" s="140">
        <v>15953745</v>
      </c>
      <c r="P29" s="140">
        <v>3661159</v>
      </c>
      <c r="Q29" s="140">
        <v>451445</v>
      </c>
      <c r="R29" s="140">
        <f t="shared" si="5"/>
        <v>23557892</v>
      </c>
      <c r="S29" s="140">
        <v>4046895</v>
      </c>
      <c r="T29" s="140">
        <v>18052077</v>
      </c>
      <c r="U29" s="140">
        <v>1458920</v>
      </c>
      <c r="V29" s="140">
        <v>696627</v>
      </c>
      <c r="W29" s="140">
        <f t="shared" si="6"/>
        <v>33932490</v>
      </c>
      <c r="X29" s="140">
        <v>15107879</v>
      </c>
      <c r="Y29" s="140">
        <v>14418376</v>
      </c>
      <c r="Z29" s="140">
        <v>4001526</v>
      </c>
      <c r="AA29" s="140">
        <v>404709</v>
      </c>
      <c r="AB29" s="140">
        <v>12151243</v>
      </c>
      <c r="AC29" s="140">
        <v>38233</v>
      </c>
      <c r="AD29" s="140">
        <v>5173171</v>
      </c>
      <c r="AE29" s="140">
        <f t="shared" si="7"/>
        <v>109103325</v>
      </c>
      <c r="AF29" s="140">
        <f t="shared" si="8"/>
        <v>358678</v>
      </c>
      <c r="AG29" s="140">
        <f t="shared" si="9"/>
        <v>357103</v>
      </c>
      <c r="AH29" s="140">
        <v>16800</v>
      </c>
      <c r="AI29" s="140">
        <v>340303</v>
      </c>
      <c r="AJ29" s="140">
        <v>0</v>
      </c>
      <c r="AK29" s="140">
        <v>0</v>
      </c>
      <c r="AL29" s="140">
        <v>1575</v>
      </c>
      <c r="AM29" s="140">
        <v>25299</v>
      </c>
      <c r="AN29" s="140">
        <f t="shared" si="10"/>
        <v>9544636</v>
      </c>
      <c r="AO29" s="140">
        <f t="shared" si="11"/>
        <v>2947211</v>
      </c>
      <c r="AP29" s="140">
        <v>1780275</v>
      </c>
      <c r="AQ29" s="140">
        <v>651197</v>
      </c>
      <c r="AR29" s="140">
        <v>302848</v>
      </c>
      <c r="AS29" s="140">
        <v>212891</v>
      </c>
      <c r="AT29" s="140">
        <f t="shared" si="12"/>
        <v>3459974</v>
      </c>
      <c r="AU29" s="140">
        <v>127017</v>
      </c>
      <c r="AV29" s="140">
        <v>3145370</v>
      </c>
      <c r="AW29" s="140">
        <v>187587</v>
      </c>
      <c r="AX29" s="140">
        <v>1648</v>
      </c>
      <c r="AY29" s="140">
        <f t="shared" si="13"/>
        <v>3135803</v>
      </c>
      <c r="AZ29" s="140">
        <v>1145658</v>
      </c>
      <c r="BA29" s="140">
        <v>1725176</v>
      </c>
      <c r="BB29" s="140">
        <v>122373</v>
      </c>
      <c r="BC29" s="140">
        <v>142596</v>
      </c>
      <c r="BD29" s="140">
        <v>4499858</v>
      </c>
      <c r="BE29" s="140">
        <v>0</v>
      </c>
      <c r="BF29" s="140">
        <v>1499380</v>
      </c>
      <c r="BG29" s="140">
        <f t="shared" si="14"/>
        <v>11402694</v>
      </c>
      <c r="BH29" s="140">
        <f t="shared" si="15"/>
        <v>15950960</v>
      </c>
      <c r="BI29" s="140">
        <f t="shared" si="16"/>
        <v>15859978</v>
      </c>
      <c r="BJ29" s="140">
        <f t="shared" si="17"/>
        <v>123719</v>
      </c>
      <c r="BK29" s="140">
        <f t="shared" si="18"/>
        <v>14076002</v>
      </c>
      <c r="BL29" s="140">
        <f t="shared" si="19"/>
        <v>1641843</v>
      </c>
      <c r="BM29" s="140">
        <f t="shared" si="20"/>
        <v>18414</v>
      </c>
      <c r="BN29" s="140">
        <f t="shared" si="21"/>
        <v>90982</v>
      </c>
      <c r="BO29" s="140">
        <f t="shared" si="22"/>
        <v>2427243</v>
      </c>
      <c r="BP29" s="140">
        <f t="shared" si="23"/>
        <v>97882508</v>
      </c>
      <c r="BQ29" s="140">
        <f t="shared" si="24"/>
        <v>33059841</v>
      </c>
      <c r="BR29" s="140">
        <f t="shared" si="25"/>
        <v>11826556</v>
      </c>
      <c r="BS29" s="140">
        <f t="shared" si="26"/>
        <v>16604942</v>
      </c>
      <c r="BT29" s="140">
        <f t="shared" si="27"/>
        <v>3964007</v>
      </c>
      <c r="BU29" s="140">
        <f t="shared" si="28"/>
        <v>664336</v>
      </c>
      <c r="BV29" s="140">
        <f t="shared" si="29"/>
        <v>27017866</v>
      </c>
      <c r="BW29" s="140">
        <f t="shared" si="30"/>
        <v>4173912</v>
      </c>
      <c r="BX29" s="140">
        <f t="shared" si="31"/>
        <v>21197447</v>
      </c>
      <c r="BY29" s="140">
        <f t="shared" si="32"/>
        <v>1646507</v>
      </c>
      <c r="BZ29" s="140">
        <f t="shared" si="33"/>
        <v>698275</v>
      </c>
      <c r="CA29" s="140">
        <f t="shared" si="34"/>
        <v>37068293</v>
      </c>
      <c r="CB29" s="140">
        <f t="shared" si="35"/>
        <v>16253537</v>
      </c>
      <c r="CC29" s="140">
        <f t="shared" si="36"/>
        <v>16143552</v>
      </c>
      <c r="CD29" s="140">
        <f t="shared" si="37"/>
        <v>4123899</v>
      </c>
      <c r="CE29" s="140">
        <f t="shared" si="38"/>
        <v>547305</v>
      </c>
      <c r="CF29" s="140">
        <f t="shared" si="39"/>
        <v>16651101</v>
      </c>
      <c r="CG29" s="140">
        <f t="shared" si="40"/>
        <v>38233</v>
      </c>
      <c r="CH29" s="140">
        <f t="shared" si="41"/>
        <v>6672551</v>
      </c>
      <c r="CI29" s="140">
        <f t="shared" si="42"/>
        <v>120506019</v>
      </c>
    </row>
    <row r="30" spans="1:87" ht="12" customHeight="1">
      <c r="A30" s="139" t="s">
        <v>610</v>
      </c>
      <c r="B30" s="141" t="s">
        <v>611</v>
      </c>
      <c r="C30" s="139" t="s">
        <v>612</v>
      </c>
      <c r="D30" s="140">
        <f t="shared" si="1"/>
        <v>4731712</v>
      </c>
      <c r="E30" s="140">
        <f t="shared" si="2"/>
        <v>4688018</v>
      </c>
      <c r="F30" s="140">
        <v>698090</v>
      </c>
      <c r="G30" s="140">
        <v>3938170</v>
      </c>
      <c r="H30" s="140">
        <v>47869</v>
      </c>
      <c r="I30" s="140">
        <v>3889</v>
      </c>
      <c r="J30" s="140">
        <v>43694</v>
      </c>
      <c r="K30" s="140">
        <v>1310935</v>
      </c>
      <c r="L30" s="140">
        <f t="shared" si="3"/>
        <v>24715459</v>
      </c>
      <c r="M30" s="140">
        <f t="shared" si="4"/>
        <v>7873217</v>
      </c>
      <c r="N30" s="140">
        <v>2378344</v>
      </c>
      <c r="O30" s="140">
        <v>3798999</v>
      </c>
      <c r="P30" s="140">
        <v>1374027</v>
      </c>
      <c r="Q30" s="140">
        <v>321847</v>
      </c>
      <c r="R30" s="140">
        <f t="shared" si="5"/>
        <v>7029504</v>
      </c>
      <c r="S30" s="140">
        <v>991905</v>
      </c>
      <c r="T30" s="140">
        <v>5470057</v>
      </c>
      <c r="U30" s="140">
        <v>567542</v>
      </c>
      <c r="V30" s="140">
        <v>135255</v>
      </c>
      <c r="W30" s="140">
        <f t="shared" si="6"/>
        <v>9349511</v>
      </c>
      <c r="X30" s="140">
        <v>3380757</v>
      </c>
      <c r="Y30" s="140">
        <v>4439925</v>
      </c>
      <c r="Z30" s="140">
        <v>1350006</v>
      </c>
      <c r="AA30" s="140">
        <v>178823</v>
      </c>
      <c r="AB30" s="140">
        <v>3097075</v>
      </c>
      <c r="AC30" s="140">
        <v>327972</v>
      </c>
      <c r="AD30" s="140">
        <v>2312406</v>
      </c>
      <c r="AE30" s="140">
        <f t="shared" si="7"/>
        <v>31759577</v>
      </c>
      <c r="AF30" s="140">
        <f t="shared" si="8"/>
        <v>286911</v>
      </c>
      <c r="AG30" s="140">
        <f t="shared" si="9"/>
        <v>286911</v>
      </c>
      <c r="AH30" s="140">
        <v>0</v>
      </c>
      <c r="AI30" s="140">
        <v>132603</v>
      </c>
      <c r="AJ30" s="140">
        <v>51602</v>
      </c>
      <c r="AK30" s="140">
        <v>102706</v>
      </c>
      <c r="AL30" s="140">
        <v>0</v>
      </c>
      <c r="AM30" s="140">
        <v>5250</v>
      </c>
      <c r="AN30" s="140">
        <f t="shared" si="10"/>
        <v>4751579</v>
      </c>
      <c r="AO30" s="140">
        <f t="shared" si="11"/>
        <v>1111345</v>
      </c>
      <c r="AP30" s="140">
        <v>858878</v>
      </c>
      <c r="AQ30" s="140">
        <v>96302</v>
      </c>
      <c r="AR30" s="140">
        <v>101233</v>
      </c>
      <c r="AS30" s="140">
        <v>54932</v>
      </c>
      <c r="AT30" s="140">
        <f t="shared" si="12"/>
        <v>1961417</v>
      </c>
      <c r="AU30" s="140">
        <v>24704</v>
      </c>
      <c r="AV30" s="140">
        <v>1497953</v>
      </c>
      <c r="AW30" s="140">
        <v>438760</v>
      </c>
      <c r="AX30" s="140">
        <v>231</v>
      </c>
      <c r="AY30" s="140">
        <f t="shared" si="13"/>
        <v>1674387</v>
      </c>
      <c r="AZ30" s="140">
        <v>489384</v>
      </c>
      <c r="BA30" s="140">
        <v>737917</v>
      </c>
      <c r="BB30" s="140">
        <v>350733</v>
      </c>
      <c r="BC30" s="140">
        <v>96353</v>
      </c>
      <c r="BD30" s="140">
        <v>2123005</v>
      </c>
      <c r="BE30" s="140">
        <v>4199</v>
      </c>
      <c r="BF30" s="140">
        <v>1073629</v>
      </c>
      <c r="BG30" s="140">
        <f t="shared" si="14"/>
        <v>6112119</v>
      </c>
      <c r="BH30" s="140">
        <f t="shared" si="15"/>
        <v>5018623</v>
      </c>
      <c r="BI30" s="140">
        <f t="shared" si="16"/>
        <v>4974929</v>
      </c>
      <c r="BJ30" s="140">
        <f t="shared" si="17"/>
        <v>698090</v>
      </c>
      <c r="BK30" s="140">
        <f t="shared" si="18"/>
        <v>4070773</v>
      </c>
      <c r="BL30" s="140">
        <f t="shared" si="19"/>
        <v>99471</v>
      </c>
      <c r="BM30" s="140">
        <f t="shared" si="20"/>
        <v>106595</v>
      </c>
      <c r="BN30" s="140">
        <f t="shared" si="21"/>
        <v>43694</v>
      </c>
      <c r="BO30" s="140">
        <f t="shared" si="22"/>
        <v>1316185</v>
      </c>
      <c r="BP30" s="140">
        <f t="shared" si="23"/>
        <v>29467038</v>
      </c>
      <c r="BQ30" s="140">
        <f t="shared" si="24"/>
        <v>8984562</v>
      </c>
      <c r="BR30" s="140">
        <f t="shared" si="25"/>
        <v>3237222</v>
      </c>
      <c r="BS30" s="140">
        <f t="shared" si="26"/>
        <v>3895301</v>
      </c>
      <c r="BT30" s="140">
        <f t="shared" si="27"/>
        <v>1475260</v>
      </c>
      <c r="BU30" s="140">
        <f t="shared" si="28"/>
        <v>376779</v>
      </c>
      <c r="BV30" s="140">
        <f t="shared" si="29"/>
        <v>8990921</v>
      </c>
      <c r="BW30" s="140">
        <f t="shared" si="30"/>
        <v>1016609</v>
      </c>
      <c r="BX30" s="140">
        <f t="shared" si="31"/>
        <v>6968010</v>
      </c>
      <c r="BY30" s="140">
        <f t="shared" si="32"/>
        <v>1006302</v>
      </c>
      <c r="BZ30" s="140">
        <f t="shared" si="33"/>
        <v>135486</v>
      </c>
      <c r="CA30" s="140">
        <f t="shared" si="34"/>
        <v>11023898</v>
      </c>
      <c r="CB30" s="140">
        <f t="shared" si="35"/>
        <v>3870141</v>
      </c>
      <c r="CC30" s="140">
        <f t="shared" si="36"/>
        <v>5177842</v>
      </c>
      <c r="CD30" s="140">
        <f t="shared" si="37"/>
        <v>1700739</v>
      </c>
      <c r="CE30" s="140">
        <f t="shared" si="38"/>
        <v>275176</v>
      </c>
      <c r="CF30" s="140">
        <f t="shared" si="39"/>
        <v>5220080</v>
      </c>
      <c r="CG30" s="140">
        <f t="shared" si="40"/>
        <v>332171</v>
      </c>
      <c r="CH30" s="140">
        <f t="shared" si="41"/>
        <v>3386035</v>
      </c>
      <c r="CI30" s="140">
        <f t="shared" si="42"/>
        <v>37871696</v>
      </c>
    </row>
    <row r="31" spans="1:87" ht="12" customHeight="1">
      <c r="A31" s="139" t="s">
        <v>621</v>
      </c>
      <c r="B31" s="141" t="s">
        <v>622</v>
      </c>
      <c r="C31" s="139" t="s">
        <v>623</v>
      </c>
      <c r="D31" s="140">
        <f t="shared" si="1"/>
        <v>903414</v>
      </c>
      <c r="E31" s="140">
        <f t="shared" si="2"/>
        <v>892625</v>
      </c>
      <c r="F31" s="140">
        <v>0</v>
      </c>
      <c r="G31" s="140">
        <v>614651</v>
      </c>
      <c r="H31" s="140">
        <v>277349</v>
      </c>
      <c r="I31" s="140">
        <v>625</v>
      </c>
      <c r="J31" s="140">
        <v>10789</v>
      </c>
      <c r="K31" s="140">
        <v>150000</v>
      </c>
      <c r="L31" s="140">
        <f t="shared" si="3"/>
        <v>15084111</v>
      </c>
      <c r="M31" s="140">
        <f t="shared" si="4"/>
        <v>2317447</v>
      </c>
      <c r="N31" s="140">
        <v>1318693</v>
      </c>
      <c r="O31" s="140">
        <v>505852</v>
      </c>
      <c r="P31" s="140">
        <v>400428</v>
      </c>
      <c r="Q31" s="140">
        <v>92474</v>
      </c>
      <c r="R31" s="140">
        <f t="shared" si="5"/>
        <v>3840621</v>
      </c>
      <c r="S31" s="140">
        <v>275477</v>
      </c>
      <c r="T31" s="140">
        <v>3189908</v>
      </c>
      <c r="U31" s="140">
        <v>375236</v>
      </c>
      <c r="V31" s="140">
        <v>7437</v>
      </c>
      <c r="W31" s="140">
        <f t="shared" si="6"/>
        <v>8918574</v>
      </c>
      <c r="X31" s="140">
        <v>4908150</v>
      </c>
      <c r="Y31" s="140">
        <v>3433202</v>
      </c>
      <c r="Z31" s="140">
        <v>421381</v>
      </c>
      <c r="AA31" s="140">
        <v>155841</v>
      </c>
      <c r="AB31" s="140">
        <v>2672558</v>
      </c>
      <c r="AC31" s="140">
        <v>32</v>
      </c>
      <c r="AD31" s="140">
        <v>793210</v>
      </c>
      <c r="AE31" s="140">
        <f t="shared" si="7"/>
        <v>16780735</v>
      </c>
      <c r="AF31" s="140">
        <f t="shared" si="8"/>
        <v>22947</v>
      </c>
      <c r="AG31" s="140">
        <f t="shared" si="9"/>
        <v>21498</v>
      </c>
      <c r="AH31" s="140">
        <v>0</v>
      </c>
      <c r="AI31" s="140">
        <v>17875</v>
      </c>
      <c r="AJ31" s="140">
        <v>0</v>
      </c>
      <c r="AK31" s="140">
        <v>3623</v>
      </c>
      <c r="AL31" s="140">
        <v>1449</v>
      </c>
      <c r="AM31" s="140">
        <v>302666</v>
      </c>
      <c r="AN31" s="140">
        <f t="shared" si="10"/>
        <v>2993640</v>
      </c>
      <c r="AO31" s="140">
        <f t="shared" si="11"/>
        <v>562800</v>
      </c>
      <c r="AP31" s="140">
        <v>503649</v>
      </c>
      <c r="AQ31" s="140">
        <v>0</v>
      </c>
      <c r="AR31" s="140">
        <v>59151</v>
      </c>
      <c r="AS31" s="140">
        <v>0</v>
      </c>
      <c r="AT31" s="140">
        <f t="shared" si="12"/>
        <v>906696</v>
      </c>
      <c r="AU31" s="140">
        <v>48240</v>
      </c>
      <c r="AV31" s="140">
        <v>858314</v>
      </c>
      <c r="AW31" s="140">
        <v>142</v>
      </c>
      <c r="AX31" s="140">
        <v>0</v>
      </c>
      <c r="AY31" s="140">
        <f t="shared" si="13"/>
        <v>1524144</v>
      </c>
      <c r="AZ31" s="140">
        <v>866251</v>
      </c>
      <c r="BA31" s="140">
        <v>562562</v>
      </c>
      <c r="BB31" s="140">
        <v>17294</v>
      </c>
      <c r="BC31" s="140">
        <v>78037</v>
      </c>
      <c r="BD31" s="140">
        <v>1092406</v>
      </c>
      <c r="BE31" s="140">
        <v>0</v>
      </c>
      <c r="BF31" s="140">
        <v>124605</v>
      </c>
      <c r="BG31" s="140">
        <f t="shared" si="14"/>
        <v>3141192</v>
      </c>
      <c r="BH31" s="140">
        <f t="shared" si="15"/>
        <v>926361</v>
      </c>
      <c r="BI31" s="140">
        <f t="shared" si="16"/>
        <v>914123</v>
      </c>
      <c r="BJ31" s="140">
        <f t="shared" si="17"/>
        <v>0</v>
      </c>
      <c r="BK31" s="140">
        <f t="shared" si="18"/>
        <v>632526</v>
      </c>
      <c r="BL31" s="140">
        <f t="shared" si="19"/>
        <v>277349</v>
      </c>
      <c r="BM31" s="140">
        <f t="shared" si="20"/>
        <v>4248</v>
      </c>
      <c r="BN31" s="140">
        <f t="shared" si="21"/>
        <v>12238</v>
      </c>
      <c r="BO31" s="140">
        <f t="shared" si="22"/>
        <v>452666</v>
      </c>
      <c r="BP31" s="140">
        <f t="shared" si="23"/>
        <v>18077751</v>
      </c>
      <c r="BQ31" s="140">
        <f t="shared" si="24"/>
        <v>2880247</v>
      </c>
      <c r="BR31" s="140">
        <f t="shared" si="25"/>
        <v>1822342</v>
      </c>
      <c r="BS31" s="140">
        <f t="shared" si="26"/>
        <v>505852</v>
      </c>
      <c r="BT31" s="140">
        <f t="shared" si="27"/>
        <v>459579</v>
      </c>
      <c r="BU31" s="140">
        <f t="shared" si="28"/>
        <v>92474</v>
      </c>
      <c r="BV31" s="140">
        <f t="shared" si="29"/>
        <v>4747317</v>
      </c>
      <c r="BW31" s="140">
        <f t="shared" si="30"/>
        <v>323717</v>
      </c>
      <c r="BX31" s="140">
        <f t="shared" si="31"/>
        <v>4048222</v>
      </c>
      <c r="BY31" s="140">
        <f t="shared" si="32"/>
        <v>375378</v>
      </c>
      <c r="BZ31" s="140">
        <f t="shared" si="33"/>
        <v>7437</v>
      </c>
      <c r="CA31" s="140">
        <f t="shared" si="34"/>
        <v>10442718</v>
      </c>
      <c r="CB31" s="140">
        <f t="shared" si="35"/>
        <v>5774401</v>
      </c>
      <c r="CC31" s="140">
        <f t="shared" si="36"/>
        <v>3995764</v>
      </c>
      <c r="CD31" s="140">
        <f t="shared" si="37"/>
        <v>438675</v>
      </c>
      <c r="CE31" s="140">
        <f t="shared" si="38"/>
        <v>233878</v>
      </c>
      <c r="CF31" s="140">
        <f t="shared" si="39"/>
        <v>3764964</v>
      </c>
      <c r="CG31" s="140">
        <f t="shared" si="40"/>
        <v>32</v>
      </c>
      <c r="CH31" s="140">
        <f t="shared" si="41"/>
        <v>917815</v>
      </c>
      <c r="CI31" s="140">
        <f t="shared" si="42"/>
        <v>19921927</v>
      </c>
    </row>
    <row r="32" spans="1:87" ht="12" customHeight="1">
      <c r="A32" s="139" t="s">
        <v>635</v>
      </c>
      <c r="B32" s="141" t="s">
        <v>636</v>
      </c>
      <c r="C32" s="139" t="s">
        <v>637</v>
      </c>
      <c r="D32" s="140">
        <f t="shared" si="1"/>
        <v>4199368</v>
      </c>
      <c r="E32" s="140">
        <f t="shared" si="2"/>
        <v>4153344</v>
      </c>
      <c r="F32" s="140">
        <v>0</v>
      </c>
      <c r="G32" s="140">
        <v>3204132</v>
      </c>
      <c r="H32" s="140">
        <v>948611</v>
      </c>
      <c r="I32" s="140">
        <v>601</v>
      </c>
      <c r="J32" s="140">
        <v>46024</v>
      </c>
      <c r="K32" s="140">
        <v>665259</v>
      </c>
      <c r="L32" s="140">
        <f t="shared" si="3"/>
        <v>35089392</v>
      </c>
      <c r="M32" s="140">
        <f t="shared" si="4"/>
        <v>16409983</v>
      </c>
      <c r="N32" s="140">
        <v>4557813</v>
      </c>
      <c r="O32" s="140">
        <v>8177459</v>
      </c>
      <c r="P32" s="140">
        <v>3331845</v>
      </c>
      <c r="Q32" s="140">
        <v>342866</v>
      </c>
      <c r="R32" s="140">
        <f t="shared" si="5"/>
        <v>9289333</v>
      </c>
      <c r="S32" s="140">
        <v>2202668</v>
      </c>
      <c r="T32" s="140">
        <v>6160709</v>
      </c>
      <c r="U32" s="140">
        <v>925956</v>
      </c>
      <c r="V32" s="140">
        <v>326039</v>
      </c>
      <c r="W32" s="140">
        <f t="shared" si="6"/>
        <v>9010841</v>
      </c>
      <c r="X32" s="140">
        <v>5008527</v>
      </c>
      <c r="Y32" s="140">
        <v>3475934</v>
      </c>
      <c r="Z32" s="140">
        <v>383283</v>
      </c>
      <c r="AA32" s="140">
        <v>143097</v>
      </c>
      <c r="AB32" s="140">
        <v>3340751</v>
      </c>
      <c r="AC32" s="140">
        <v>53196</v>
      </c>
      <c r="AD32" s="140">
        <v>4725547</v>
      </c>
      <c r="AE32" s="140">
        <f t="shared" si="7"/>
        <v>44014307</v>
      </c>
      <c r="AF32" s="140">
        <f t="shared" si="8"/>
        <v>44948</v>
      </c>
      <c r="AG32" s="140">
        <f t="shared" si="9"/>
        <v>44864</v>
      </c>
      <c r="AH32" s="140">
        <v>0</v>
      </c>
      <c r="AI32" s="140">
        <v>44864</v>
      </c>
      <c r="AJ32" s="140">
        <v>0</v>
      </c>
      <c r="AK32" s="140">
        <v>0</v>
      </c>
      <c r="AL32" s="140">
        <v>84</v>
      </c>
      <c r="AM32" s="140">
        <v>3163</v>
      </c>
      <c r="AN32" s="140">
        <f t="shared" si="10"/>
        <v>4818549</v>
      </c>
      <c r="AO32" s="140">
        <f t="shared" si="11"/>
        <v>1178211</v>
      </c>
      <c r="AP32" s="140">
        <v>688370</v>
      </c>
      <c r="AQ32" s="140">
        <v>384565</v>
      </c>
      <c r="AR32" s="140">
        <v>94632</v>
      </c>
      <c r="AS32" s="140">
        <v>10644</v>
      </c>
      <c r="AT32" s="140">
        <f t="shared" si="12"/>
        <v>759706</v>
      </c>
      <c r="AU32" s="140">
        <v>173776</v>
      </c>
      <c r="AV32" s="140">
        <v>547886</v>
      </c>
      <c r="AW32" s="140">
        <v>38044</v>
      </c>
      <c r="AX32" s="140">
        <v>133493</v>
      </c>
      <c r="AY32" s="140">
        <f t="shared" si="13"/>
        <v>2746508</v>
      </c>
      <c r="AZ32" s="140">
        <v>2104807</v>
      </c>
      <c r="BA32" s="140">
        <v>607161</v>
      </c>
      <c r="BB32" s="140">
        <v>30075</v>
      </c>
      <c r="BC32" s="140">
        <v>4465</v>
      </c>
      <c r="BD32" s="140">
        <v>1372038</v>
      </c>
      <c r="BE32" s="140">
        <v>631</v>
      </c>
      <c r="BF32" s="140">
        <v>229882</v>
      </c>
      <c r="BG32" s="140">
        <f t="shared" si="14"/>
        <v>5093379</v>
      </c>
      <c r="BH32" s="140">
        <f t="shared" si="15"/>
        <v>4244316</v>
      </c>
      <c r="BI32" s="140">
        <f t="shared" si="16"/>
        <v>4198208</v>
      </c>
      <c r="BJ32" s="140">
        <f t="shared" si="17"/>
        <v>0</v>
      </c>
      <c r="BK32" s="140">
        <f t="shared" si="18"/>
        <v>3248996</v>
      </c>
      <c r="BL32" s="140">
        <f t="shared" si="19"/>
        <v>948611</v>
      </c>
      <c r="BM32" s="140">
        <f t="shared" si="20"/>
        <v>601</v>
      </c>
      <c r="BN32" s="140">
        <f t="shared" si="21"/>
        <v>46108</v>
      </c>
      <c r="BO32" s="140">
        <f t="shared" si="22"/>
        <v>668422</v>
      </c>
      <c r="BP32" s="140">
        <f t="shared" si="23"/>
        <v>39907941</v>
      </c>
      <c r="BQ32" s="140">
        <f t="shared" si="24"/>
        <v>17588194</v>
      </c>
      <c r="BR32" s="140">
        <f t="shared" si="25"/>
        <v>5246183</v>
      </c>
      <c r="BS32" s="140">
        <f t="shared" si="26"/>
        <v>8562024</v>
      </c>
      <c r="BT32" s="140">
        <f t="shared" si="27"/>
        <v>3426477</v>
      </c>
      <c r="BU32" s="140">
        <f t="shared" si="28"/>
        <v>353510</v>
      </c>
      <c r="BV32" s="140">
        <f t="shared" si="29"/>
        <v>10049039</v>
      </c>
      <c r="BW32" s="140">
        <f t="shared" si="30"/>
        <v>2376444</v>
      </c>
      <c r="BX32" s="140">
        <f t="shared" si="31"/>
        <v>6708595</v>
      </c>
      <c r="BY32" s="140">
        <f t="shared" si="32"/>
        <v>964000</v>
      </c>
      <c r="BZ32" s="140">
        <f t="shared" si="33"/>
        <v>459532</v>
      </c>
      <c r="CA32" s="140">
        <f t="shared" si="34"/>
        <v>11757349</v>
      </c>
      <c r="CB32" s="140">
        <f t="shared" si="35"/>
        <v>7113334</v>
      </c>
      <c r="CC32" s="140">
        <f t="shared" si="36"/>
        <v>4083095</v>
      </c>
      <c r="CD32" s="140">
        <f t="shared" si="37"/>
        <v>413358</v>
      </c>
      <c r="CE32" s="140">
        <f t="shared" si="38"/>
        <v>147562</v>
      </c>
      <c r="CF32" s="140">
        <f t="shared" si="39"/>
        <v>4712789</v>
      </c>
      <c r="CG32" s="140">
        <f t="shared" si="40"/>
        <v>53827</v>
      </c>
      <c r="CH32" s="140">
        <f t="shared" si="41"/>
        <v>4955429</v>
      </c>
      <c r="CI32" s="140">
        <f t="shared" si="42"/>
        <v>49107686</v>
      </c>
    </row>
    <row r="33" spans="1:87" ht="12" customHeight="1">
      <c r="A33" s="145" t="s">
        <v>648</v>
      </c>
      <c r="B33" s="146" t="s">
        <v>649</v>
      </c>
      <c r="C33" s="145" t="s">
        <v>650</v>
      </c>
      <c r="D33" s="150">
        <f t="shared" si="1"/>
        <v>15425594</v>
      </c>
      <c r="E33" s="150">
        <f t="shared" si="2"/>
        <v>15366290</v>
      </c>
      <c r="F33" s="150">
        <v>85101</v>
      </c>
      <c r="G33" s="150">
        <v>14332724</v>
      </c>
      <c r="H33" s="150">
        <v>153646</v>
      </c>
      <c r="I33" s="150">
        <v>794819</v>
      </c>
      <c r="J33" s="150">
        <v>59304</v>
      </c>
      <c r="K33" s="150">
        <v>992533</v>
      </c>
      <c r="L33" s="150">
        <f t="shared" si="3"/>
        <v>117535170</v>
      </c>
      <c r="M33" s="150">
        <f t="shared" si="4"/>
        <v>55419752</v>
      </c>
      <c r="N33" s="150">
        <v>12280212</v>
      </c>
      <c r="O33" s="150">
        <v>32269165</v>
      </c>
      <c r="P33" s="150">
        <v>10780503</v>
      </c>
      <c r="Q33" s="150">
        <v>89872</v>
      </c>
      <c r="R33" s="150">
        <f t="shared" si="5"/>
        <v>29487292</v>
      </c>
      <c r="S33" s="150">
        <v>5473193</v>
      </c>
      <c r="T33" s="150">
        <v>23403134</v>
      </c>
      <c r="U33" s="150">
        <v>610965</v>
      </c>
      <c r="V33" s="150">
        <v>631367</v>
      </c>
      <c r="W33" s="150">
        <f t="shared" si="6"/>
        <v>31970608</v>
      </c>
      <c r="X33" s="150">
        <v>19105254</v>
      </c>
      <c r="Y33" s="150">
        <v>9650639</v>
      </c>
      <c r="Z33" s="150">
        <v>1762876</v>
      </c>
      <c r="AA33" s="150">
        <v>1451839</v>
      </c>
      <c r="AB33" s="150">
        <v>11878294</v>
      </c>
      <c r="AC33" s="150">
        <v>26151</v>
      </c>
      <c r="AD33" s="150">
        <v>3400787</v>
      </c>
      <c r="AE33" s="150">
        <f t="shared" si="7"/>
        <v>136361551</v>
      </c>
      <c r="AF33" s="150">
        <f t="shared" si="8"/>
        <v>100593</v>
      </c>
      <c r="AG33" s="150">
        <f t="shared" si="9"/>
        <v>85249</v>
      </c>
      <c r="AH33" s="150">
        <v>0</v>
      </c>
      <c r="AI33" s="150">
        <v>85249</v>
      </c>
      <c r="AJ33" s="150">
        <v>0</v>
      </c>
      <c r="AK33" s="150">
        <v>0</v>
      </c>
      <c r="AL33" s="150">
        <v>15344</v>
      </c>
      <c r="AM33" s="150">
        <v>25901</v>
      </c>
      <c r="AN33" s="150">
        <f t="shared" si="10"/>
        <v>8329174</v>
      </c>
      <c r="AO33" s="150">
        <f t="shared" si="11"/>
        <v>2173904</v>
      </c>
      <c r="AP33" s="150">
        <v>1361791</v>
      </c>
      <c r="AQ33" s="150">
        <v>477615</v>
      </c>
      <c r="AR33" s="150">
        <v>334498</v>
      </c>
      <c r="AS33" s="150">
        <v>0</v>
      </c>
      <c r="AT33" s="150">
        <f t="shared" si="12"/>
        <v>2411281</v>
      </c>
      <c r="AU33" s="150">
        <v>324953</v>
      </c>
      <c r="AV33" s="150">
        <v>2064671</v>
      </c>
      <c r="AW33" s="150">
        <v>21657</v>
      </c>
      <c r="AX33" s="150">
        <v>6936</v>
      </c>
      <c r="AY33" s="150">
        <f t="shared" si="13"/>
        <v>3723131</v>
      </c>
      <c r="AZ33" s="150">
        <v>2329838</v>
      </c>
      <c r="BA33" s="150">
        <v>828497</v>
      </c>
      <c r="BB33" s="150">
        <v>307134</v>
      </c>
      <c r="BC33" s="150">
        <v>257662</v>
      </c>
      <c r="BD33" s="150">
        <v>1751663</v>
      </c>
      <c r="BE33" s="150">
        <v>13922</v>
      </c>
      <c r="BF33" s="150">
        <v>914518</v>
      </c>
      <c r="BG33" s="150">
        <f t="shared" si="14"/>
        <v>9344285</v>
      </c>
      <c r="BH33" s="150">
        <f t="shared" si="15"/>
        <v>15526187</v>
      </c>
      <c r="BI33" s="150">
        <f t="shared" si="16"/>
        <v>15451539</v>
      </c>
      <c r="BJ33" s="150">
        <f t="shared" si="17"/>
        <v>85101</v>
      </c>
      <c r="BK33" s="150">
        <f t="shared" si="18"/>
        <v>14417973</v>
      </c>
      <c r="BL33" s="150">
        <f t="shared" si="19"/>
        <v>153646</v>
      </c>
      <c r="BM33" s="150">
        <f t="shared" si="20"/>
        <v>794819</v>
      </c>
      <c r="BN33" s="150">
        <f t="shared" si="21"/>
        <v>74648</v>
      </c>
      <c r="BO33" s="150">
        <f t="shared" si="22"/>
        <v>1018434</v>
      </c>
      <c r="BP33" s="150">
        <f t="shared" si="23"/>
        <v>125864344</v>
      </c>
      <c r="BQ33" s="150">
        <f t="shared" si="24"/>
        <v>57593656</v>
      </c>
      <c r="BR33" s="150">
        <f t="shared" si="25"/>
        <v>13642003</v>
      </c>
      <c r="BS33" s="150">
        <f t="shared" si="26"/>
        <v>32746780</v>
      </c>
      <c r="BT33" s="150">
        <f t="shared" si="27"/>
        <v>11115001</v>
      </c>
      <c r="BU33" s="150">
        <f t="shared" si="28"/>
        <v>89872</v>
      </c>
      <c r="BV33" s="150">
        <f t="shared" si="29"/>
        <v>31898573</v>
      </c>
      <c r="BW33" s="150">
        <f t="shared" si="30"/>
        <v>5798146</v>
      </c>
      <c r="BX33" s="150">
        <f t="shared" si="31"/>
        <v>25467805</v>
      </c>
      <c r="BY33" s="150">
        <f t="shared" si="32"/>
        <v>632622</v>
      </c>
      <c r="BZ33" s="150">
        <f t="shared" si="33"/>
        <v>638303</v>
      </c>
      <c r="CA33" s="150">
        <f t="shared" si="34"/>
        <v>35693739</v>
      </c>
      <c r="CB33" s="150">
        <f t="shared" si="35"/>
        <v>21435092</v>
      </c>
      <c r="CC33" s="150">
        <f t="shared" si="36"/>
        <v>10479136</v>
      </c>
      <c r="CD33" s="150">
        <f t="shared" si="37"/>
        <v>2070010</v>
      </c>
      <c r="CE33" s="150">
        <f t="shared" si="38"/>
        <v>1709501</v>
      </c>
      <c r="CF33" s="150">
        <f t="shared" si="39"/>
        <v>13629957</v>
      </c>
      <c r="CG33" s="150">
        <f t="shared" si="40"/>
        <v>40073</v>
      </c>
      <c r="CH33" s="150">
        <f t="shared" si="41"/>
        <v>4315305</v>
      </c>
      <c r="CI33" s="150">
        <f t="shared" si="42"/>
        <v>145705836</v>
      </c>
    </row>
    <row r="34" spans="1:87" ht="12" customHeight="1">
      <c r="A34" s="139" t="s">
        <v>661</v>
      </c>
      <c r="B34" s="141" t="s">
        <v>662</v>
      </c>
      <c r="C34" s="139" t="s">
        <v>663</v>
      </c>
      <c r="D34" s="140">
        <f t="shared" si="1"/>
        <v>15360971</v>
      </c>
      <c r="E34" s="140">
        <f t="shared" si="2"/>
        <v>15317643</v>
      </c>
      <c r="F34" s="140">
        <v>54351</v>
      </c>
      <c r="G34" s="140">
        <v>14077103</v>
      </c>
      <c r="H34" s="140">
        <v>626162</v>
      </c>
      <c r="I34" s="140">
        <v>560027</v>
      </c>
      <c r="J34" s="140">
        <v>43328</v>
      </c>
      <c r="K34" s="140">
        <v>812787</v>
      </c>
      <c r="L34" s="140">
        <f t="shared" si="3"/>
        <v>65156664</v>
      </c>
      <c r="M34" s="140">
        <f t="shared" si="4"/>
        <v>31139455</v>
      </c>
      <c r="N34" s="140">
        <v>4953091.82173913</v>
      </c>
      <c r="O34" s="140">
        <v>18561509.417391304</v>
      </c>
      <c r="P34" s="140">
        <v>7200816.760869565</v>
      </c>
      <c r="Q34" s="140">
        <v>424037</v>
      </c>
      <c r="R34" s="140">
        <f t="shared" si="5"/>
        <v>16149027</v>
      </c>
      <c r="S34" s="140">
        <v>2827286</v>
      </c>
      <c r="T34" s="140">
        <v>12420263</v>
      </c>
      <c r="U34" s="140">
        <v>901478</v>
      </c>
      <c r="V34" s="140">
        <v>441727</v>
      </c>
      <c r="W34" s="140">
        <f t="shared" si="6"/>
        <v>17426455</v>
      </c>
      <c r="X34" s="140">
        <v>8585562</v>
      </c>
      <c r="Y34" s="140">
        <v>6977817</v>
      </c>
      <c r="Z34" s="140">
        <v>1556535</v>
      </c>
      <c r="AA34" s="140">
        <v>306541</v>
      </c>
      <c r="AB34" s="140">
        <v>4454874</v>
      </c>
      <c r="AC34" s="140">
        <v>0</v>
      </c>
      <c r="AD34" s="140">
        <v>3197754</v>
      </c>
      <c r="AE34" s="140">
        <f t="shared" si="7"/>
        <v>83715389</v>
      </c>
      <c r="AF34" s="140">
        <f t="shared" si="8"/>
        <v>247161</v>
      </c>
      <c r="AG34" s="140">
        <f t="shared" si="9"/>
        <v>230765</v>
      </c>
      <c r="AH34" s="140">
        <v>86837</v>
      </c>
      <c r="AI34" s="140">
        <v>91043</v>
      </c>
      <c r="AJ34" s="140">
        <v>0</v>
      </c>
      <c r="AK34" s="140">
        <v>52885</v>
      </c>
      <c r="AL34" s="140">
        <v>16396</v>
      </c>
      <c r="AM34" s="140">
        <v>8079</v>
      </c>
      <c r="AN34" s="140">
        <f t="shared" si="10"/>
        <v>5702300</v>
      </c>
      <c r="AO34" s="140">
        <f t="shared" si="11"/>
        <v>1797118</v>
      </c>
      <c r="AP34" s="140">
        <v>646193</v>
      </c>
      <c r="AQ34" s="140">
        <v>751849</v>
      </c>
      <c r="AR34" s="140">
        <v>399076</v>
      </c>
      <c r="AS34" s="140">
        <v>0</v>
      </c>
      <c r="AT34" s="140">
        <f t="shared" si="12"/>
        <v>1889200</v>
      </c>
      <c r="AU34" s="140">
        <v>298947</v>
      </c>
      <c r="AV34" s="140">
        <v>1497523</v>
      </c>
      <c r="AW34" s="140">
        <v>92730</v>
      </c>
      <c r="AX34" s="140">
        <v>48499</v>
      </c>
      <c r="AY34" s="140">
        <f t="shared" si="13"/>
        <v>1967391</v>
      </c>
      <c r="AZ34" s="140">
        <v>846587</v>
      </c>
      <c r="BA34" s="140">
        <v>878482</v>
      </c>
      <c r="BB34" s="140">
        <v>231284</v>
      </c>
      <c r="BC34" s="140">
        <v>11038</v>
      </c>
      <c r="BD34" s="140">
        <v>775759</v>
      </c>
      <c r="BE34" s="140">
        <v>92</v>
      </c>
      <c r="BF34" s="140">
        <v>251721</v>
      </c>
      <c r="BG34" s="140">
        <f t="shared" si="14"/>
        <v>6201182</v>
      </c>
      <c r="BH34" s="140">
        <f t="shared" si="15"/>
        <v>15608132</v>
      </c>
      <c r="BI34" s="140">
        <f t="shared" si="16"/>
        <v>15548408</v>
      </c>
      <c r="BJ34" s="140">
        <f t="shared" si="17"/>
        <v>141188</v>
      </c>
      <c r="BK34" s="140">
        <f t="shared" si="18"/>
        <v>14168146</v>
      </c>
      <c r="BL34" s="140">
        <f t="shared" si="19"/>
        <v>626162</v>
      </c>
      <c r="BM34" s="140">
        <f t="shared" si="20"/>
        <v>612912</v>
      </c>
      <c r="BN34" s="140">
        <f t="shared" si="21"/>
        <v>59724</v>
      </c>
      <c r="BO34" s="140">
        <f t="shared" si="22"/>
        <v>820866</v>
      </c>
      <c r="BP34" s="140">
        <f t="shared" si="23"/>
        <v>70858964</v>
      </c>
      <c r="BQ34" s="140">
        <f t="shared" si="24"/>
        <v>32936573</v>
      </c>
      <c r="BR34" s="140">
        <f t="shared" si="25"/>
        <v>5599284.82173913</v>
      </c>
      <c r="BS34" s="140">
        <f t="shared" si="26"/>
        <v>19313358.417391304</v>
      </c>
      <c r="BT34" s="140">
        <f t="shared" si="27"/>
        <v>7599892.760869565</v>
      </c>
      <c r="BU34" s="140">
        <f t="shared" si="28"/>
        <v>424037</v>
      </c>
      <c r="BV34" s="140">
        <f t="shared" si="29"/>
        <v>18038227</v>
      </c>
      <c r="BW34" s="140">
        <f t="shared" si="30"/>
        <v>3126233</v>
      </c>
      <c r="BX34" s="140">
        <f t="shared" si="31"/>
        <v>13917786</v>
      </c>
      <c r="BY34" s="140">
        <f t="shared" si="32"/>
        <v>994208</v>
      </c>
      <c r="BZ34" s="140">
        <f t="shared" si="33"/>
        <v>490226</v>
      </c>
      <c r="CA34" s="140">
        <f t="shared" si="34"/>
        <v>19393846</v>
      </c>
      <c r="CB34" s="140">
        <f t="shared" si="35"/>
        <v>9432149</v>
      </c>
      <c r="CC34" s="140">
        <f t="shared" si="36"/>
        <v>7856299</v>
      </c>
      <c r="CD34" s="140">
        <f t="shared" si="37"/>
        <v>1787819</v>
      </c>
      <c r="CE34" s="140">
        <f t="shared" si="38"/>
        <v>317579</v>
      </c>
      <c r="CF34" s="140">
        <f t="shared" si="39"/>
        <v>5230633</v>
      </c>
      <c r="CG34" s="140">
        <f t="shared" si="40"/>
        <v>92</v>
      </c>
      <c r="CH34" s="140">
        <f t="shared" si="41"/>
        <v>3449475</v>
      </c>
      <c r="CI34" s="140">
        <f t="shared" si="42"/>
        <v>89916571</v>
      </c>
    </row>
    <row r="35" spans="1:87" ht="12" customHeight="1">
      <c r="A35" s="139" t="s">
        <v>673</v>
      </c>
      <c r="B35" s="141" t="s">
        <v>674</v>
      </c>
      <c r="C35" s="139" t="s">
        <v>671</v>
      </c>
      <c r="D35" s="140">
        <f t="shared" si="1"/>
        <v>1684800</v>
      </c>
      <c r="E35" s="140">
        <f t="shared" si="2"/>
        <v>1680810</v>
      </c>
      <c r="F35" s="140">
        <v>138821</v>
      </c>
      <c r="G35" s="140">
        <v>1452192</v>
      </c>
      <c r="H35" s="140">
        <v>43701</v>
      </c>
      <c r="I35" s="140">
        <v>46096</v>
      </c>
      <c r="J35" s="140">
        <v>3990</v>
      </c>
      <c r="K35" s="140">
        <v>269853</v>
      </c>
      <c r="L35" s="140">
        <f t="shared" si="3"/>
        <v>20518986</v>
      </c>
      <c r="M35" s="140">
        <f t="shared" si="4"/>
        <v>8207783</v>
      </c>
      <c r="N35" s="140">
        <v>1964050</v>
      </c>
      <c r="O35" s="140">
        <v>4353045</v>
      </c>
      <c r="P35" s="140">
        <v>1692476</v>
      </c>
      <c r="Q35" s="140">
        <v>198212</v>
      </c>
      <c r="R35" s="140">
        <f t="shared" si="5"/>
        <v>6209788</v>
      </c>
      <c r="S35" s="140">
        <v>672469</v>
      </c>
      <c r="T35" s="140">
        <v>5169630</v>
      </c>
      <c r="U35" s="140">
        <v>367689</v>
      </c>
      <c r="V35" s="140">
        <v>184063</v>
      </c>
      <c r="W35" s="140">
        <f t="shared" si="6"/>
        <v>5909774</v>
      </c>
      <c r="X35" s="140">
        <v>2064068</v>
      </c>
      <c r="Y35" s="140">
        <v>2992541</v>
      </c>
      <c r="Z35" s="140">
        <v>530898</v>
      </c>
      <c r="AA35" s="140">
        <v>322267</v>
      </c>
      <c r="AB35" s="140">
        <v>1484392</v>
      </c>
      <c r="AC35" s="140">
        <v>7578</v>
      </c>
      <c r="AD35" s="140">
        <v>608254</v>
      </c>
      <c r="AE35" s="140">
        <f t="shared" si="7"/>
        <v>22812040</v>
      </c>
      <c r="AF35" s="140">
        <f t="shared" si="8"/>
        <v>555847</v>
      </c>
      <c r="AG35" s="140">
        <f t="shared" si="9"/>
        <v>547817</v>
      </c>
      <c r="AH35" s="140">
        <v>11877</v>
      </c>
      <c r="AI35" s="140">
        <v>509768</v>
      </c>
      <c r="AJ35" s="140">
        <v>3912</v>
      </c>
      <c r="AK35" s="140">
        <v>22260</v>
      </c>
      <c r="AL35" s="140">
        <v>8030</v>
      </c>
      <c r="AM35" s="140">
        <v>63298</v>
      </c>
      <c r="AN35" s="140">
        <f t="shared" si="10"/>
        <v>5045678</v>
      </c>
      <c r="AO35" s="140">
        <f t="shared" si="11"/>
        <v>723581</v>
      </c>
      <c r="AP35" s="140">
        <v>388074</v>
      </c>
      <c r="AQ35" s="140">
        <v>155813</v>
      </c>
      <c r="AR35" s="140">
        <v>179317</v>
      </c>
      <c r="AS35" s="140">
        <v>377</v>
      </c>
      <c r="AT35" s="140">
        <f t="shared" si="12"/>
        <v>1185908</v>
      </c>
      <c r="AU35" s="140">
        <v>402403</v>
      </c>
      <c r="AV35" s="140">
        <v>781373</v>
      </c>
      <c r="AW35" s="140">
        <v>2132</v>
      </c>
      <c r="AX35" s="140">
        <v>23221</v>
      </c>
      <c r="AY35" s="140">
        <f t="shared" si="13"/>
        <v>3108615</v>
      </c>
      <c r="AZ35" s="140">
        <v>1072437</v>
      </c>
      <c r="BA35" s="140">
        <v>1146875</v>
      </c>
      <c r="BB35" s="140">
        <v>717463</v>
      </c>
      <c r="BC35" s="140">
        <v>171840</v>
      </c>
      <c r="BD35" s="140">
        <v>1191807</v>
      </c>
      <c r="BE35" s="140">
        <v>4353</v>
      </c>
      <c r="BF35" s="140">
        <v>1042951</v>
      </c>
      <c r="BG35" s="140">
        <f t="shared" si="14"/>
        <v>6644476</v>
      </c>
      <c r="BH35" s="140">
        <f t="shared" si="15"/>
        <v>2240647</v>
      </c>
      <c r="BI35" s="140">
        <f t="shared" si="16"/>
        <v>2228627</v>
      </c>
      <c r="BJ35" s="140">
        <f t="shared" si="17"/>
        <v>150698</v>
      </c>
      <c r="BK35" s="140">
        <f t="shared" si="18"/>
        <v>1961960</v>
      </c>
      <c r="BL35" s="140">
        <f t="shared" si="19"/>
        <v>47613</v>
      </c>
      <c r="BM35" s="140">
        <f t="shared" si="20"/>
        <v>68356</v>
      </c>
      <c r="BN35" s="140">
        <f t="shared" si="21"/>
        <v>12020</v>
      </c>
      <c r="BO35" s="140">
        <f t="shared" si="22"/>
        <v>333151</v>
      </c>
      <c r="BP35" s="140">
        <f t="shared" si="23"/>
        <v>25564664</v>
      </c>
      <c r="BQ35" s="140">
        <f t="shared" si="24"/>
        <v>8931364</v>
      </c>
      <c r="BR35" s="140">
        <f t="shared" si="25"/>
        <v>2352124</v>
      </c>
      <c r="BS35" s="140">
        <f t="shared" si="26"/>
        <v>4508858</v>
      </c>
      <c r="BT35" s="140">
        <f t="shared" si="27"/>
        <v>1871793</v>
      </c>
      <c r="BU35" s="140">
        <f t="shared" si="28"/>
        <v>198589</v>
      </c>
      <c r="BV35" s="140">
        <f t="shared" si="29"/>
        <v>7395696</v>
      </c>
      <c r="BW35" s="140">
        <f t="shared" si="30"/>
        <v>1074872</v>
      </c>
      <c r="BX35" s="140">
        <f t="shared" si="31"/>
        <v>5951003</v>
      </c>
      <c r="BY35" s="140">
        <f t="shared" si="32"/>
        <v>369821</v>
      </c>
      <c r="BZ35" s="140">
        <f t="shared" si="33"/>
        <v>207284</v>
      </c>
      <c r="CA35" s="140">
        <f t="shared" si="34"/>
        <v>9018389</v>
      </c>
      <c r="CB35" s="140">
        <f t="shared" si="35"/>
        <v>3136505</v>
      </c>
      <c r="CC35" s="140">
        <f t="shared" si="36"/>
        <v>4139416</v>
      </c>
      <c r="CD35" s="140">
        <f t="shared" si="37"/>
        <v>1248361</v>
      </c>
      <c r="CE35" s="140">
        <f t="shared" si="38"/>
        <v>494107</v>
      </c>
      <c r="CF35" s="140">
        <f t="shared" si="39"/>
        <v>2676199</v>
      </c>
      <c r="CG35" s="140">
        <f t="shared" si="40"/>
        <v>11931</v>
      </c>
      <c r="CH35" s="140">
        <f t="shared" si="41"/>
        <v>1651205</v>
      </c>
      <c r="CI35" s="140">
        <f t="shared" si="42"/>
        <v>29456516</v>
      </c>
    </row>
    <row r="36" spans="1:87" ht="12" customHeight="1">
      <c r="A36" s="139" t="s">
        <v>681</v>
      </c>
      <c r="B36" s="141" t="s">
        <v>682</v>
      </c>
      <c r="C36" s="139" t="s">
        <v>683</v>
      </c>
      <c r="D36" s="140">
        <f t="shared" si="1"/>
        <v>2637104</v>
      </c>
      <c r="E36" s="140">
        <f t="shared" si="2"/>
        <v>2627101</v>
      </c>
      <c r="F36" s="140">
        <v>0</v>
      </c>
      <c r="G36" s="140">
        <v>2442787</v>
      </c>
      <c r="H36" s="140">
        <v>155239</v>
      </c>
      <c r="I36" s="140">
        <v>29075</v>
      </c>
      <c r="J36" s="140">
        <v>10003</v>
      </c>
      <c r="K36" s="140">
        <v>659750</v>
      </c>
      <c r="L36" s="140">
        <f t="shared" si="3"/>
        <v>13278069</v>
      </c>
      <c r="M36" s="140">
        <f t="shared" si="4"/>
        <v>5166902</v>
      </c>
      <c r="N36" s="140">
        <v>1514495</v>
      </c>
      <c r="O36" s="140">
        <v>2745294</v>
      </c>
      <c r="P36" s="140">
        <v>800454</v>
      </c>
      <c r="Q36" s="140">
        <v>106659</v>
      </c>
      <c r="R36" s="140">
        <f t="shared" si="5"/>
        <v>3416726</v>
      </c>
      <c r="S36" s="140">
        <v>563164</v>
      </c>
      <c r="T36" s="140">
        <v>2691511</v>
      </c>
      <c r="U36" s="140">
        <v>162051</v>
      </c>
      <c r="V36" s="140">
        <v>38801</v>
      </c>
      <c r="W36" s="140">
        <f t="shared" si="6"/>
        <v>4639901</v>
      </c>
      <c r="X36" s="140">
        <v>1768841</v>
      </c>
      <c r="Y36" s="140">
        <v>2185403</v>
      </c>
      <c r="Z36" s="140">
        <v>513508</v>
      </c>
      <c r="AA36" s="140">
        <v>172149</v>
      </c>
      <c r="AB36" s="140">
        <v>1713955</v>
      </c>
      <c r="AC36" s="140">
        <v>15739</v>
      </c>
      <c r="AD36" s="140">
        <v>500929</v>
      </c>
      <c r="AE36" s="140">
        <f t="shared" si="7"/>
        <v>16416102</v>
      </c>
      <c r="AF36" s="140">
        <f t="shared" si="8"/>
        <v>77857</v>
      </c>
      <c r="AG36" s="140">
        <f t="shared" si="9"/>
        <v>77112</v>
      </c>
      <c r="AH36" s="140">
        <v>0</v>
      </c>
      <c r="AI36" s="140">
        <v>77112</v>
      </c>
      <c r="AJ36" s="140">
        <v>0</v>
      </c>
      <c r="AK36" s="140">
        <v>0</v>
      </c>
      <c r="AL36" s="140">
        <v>745</v>
      </c>
      <c r="AM36" s="140">
        <v>72417</v>
      </c>
      <c r="AN36" s="140">
        <f t="shared" si="10"/>
        <v>3425821</v>
      </c>
      <c r="AO36" s="140">
        <f t="shared" si="11"/>
        <v>1102054</v>
      </c>
      <c r="AP36" s="140">
        <v>650226</v>
      </c>
      <c r="AQ36" s="140">
        <v>45418</v>
      </c>
      <c r="AR36" s="140">
        <v>406410</v>
      </c>
      <c r="AS36" s="140">
        <v>0</v>
      </c>
      <c r="AT36" s="140">
        <f t="shared" si="12"/>
        <v>1650973</v>
      </c>
      <c r="AU36" s="140">
        <v>11219</v>
      </c>
      <c r="AV36" s="140">
        <v>1133302</v>
      </c>
      <c r="AW36" s="140">
        <v>506452</v>
      </c>
      <c r="AX36" s="140">
        <v>0</v>
      </c>
      <c r="AY36" s="140">
        <f t="shared" si="13"/>
        <v>671672</v>
      </c>
      <c r="AZ36" s="140">
        <v>145237</v>
      </c>
      <c r="BA36" s="140">
        <v>293539</v>
      </c>
      <c r="BB36" s="140">
        <v>17606</v>
      </c>
      <c r="BC36" s="140">
        <v>215290</v>
      </c>
      <c r="BD36" s="140">
        <v>2563365</v>
      </c>
      <c r="BE36" s="140">
        <v>1122</v>
      </c>
      <c r="BF36" s="140">
        <v>572549</v>
      </c>
      <c r="BG36" s="140">
        <f t="shared" si="14"/>
        <v>4076227</v>
      </c>
      <c r="BH36" s="140">
        <f t="shared" si="15"/>
        <v>2714961</v>
      </c>
      <c r="BI36" s="140">
        <f t="shared" si="16"/>
        <v>2704213</v>
      </c>
      <c r="BJ36" s="140">
        <f t="shared" si="17"/>
        <v>0</v>
      </c>
      <c r="BK36" s="140">
        <f t="shared" si="18"/>
        <v>2519899</v>
      </c>
      <c r="BL36" s="140">
        <f t="shared" si="19"/>
        <v>155239</v>
      </c>
      <c r="BM36" s="140">
        <f t="shared" si="20"/>
        <v>29075</v>
      </c>
      <c r="BN36" s="140">
        <f t="shared" si="21"/>
        <v>10748</v>
      </c>
      <c r="BO36" s="140">
        <f t="shared" si="22"/>
        <v>732167</v>
      </c>
      <c r="BP36" s="140">
        <f t="shared" si="23"/>
        <v>16703890</v>
      </c>
      <c r="BQ36" s="140">
        <f t="shared" si="24"/>
        <v>6268956</v>
      </c>
      <c r="BR36" s="140">
        <f t="shared" si="25"/>
        <v>2164721</v>
      </c>
      <c r="BS36" s="140">
        <f t="shared" si="26"/>
        <v>2790712</v>
      </c>
      <c r="BT36" s="140">
        <f t="shared" si="27"/>
        <v>1206864</v>
      </c>
      <c r="BU36" s="140">
        <f t="shared" si="28"/>
        <v>106659</v>
      </c>
      <c r="BV36" s="140">
        <f t="shared" si="29"/>
        <v>5067699</v>
      </c>
      <c r="BW36" s="140">
        <f t="shared" si="30"/>
        <v>574383</v>
      </c>
      <c r="BX36" s="140">
        <f t="shared" si="31"/>
        <v>3824813</v>
      </c>
      <c r="BY36" s="140">
        <f t="shared" si="32"/>
        <v>668503</v>
      </c>
      <c r="BZ36" s="140">
        <f t="shared" si="33"/>
        <v>38801</v>
      </c>
      <c r="CA36" s="140">
        <f t="shared" si="34"/>
        <v>5311573</v>
      </c>
      <c r="CB36" s="140">
        <f t="shared" si="35"/>
        <v>1914078</v>
      </c>
      <c r="CC36" s="140">
        <f t="shared" si="36"/>
        <v>2478942</v>
      </c>
      <c r="CD36" s="140">
        <f t="shared" si="37"/>
        <v>531114</v>
      </c>
      <c r="CE36" s="140">
        <f t="shared" si="38"/>
        <v>387439</v>
      </c>
      <c r="CF36" s="140">
        <f t="shared" si="39"/>
        <v>4277320</v>
      </c>
      <c r="CG36" s="140">
        <f t="shared" si="40"/>
        <v>16861</v>
      </c>
      <c r="CH36" s="140">
        <f t="shared" si="41"/>
        <v>1073478</v>
      </c>
      <c r="CI36" s="140">
        <f t="shared" si="42"/>
        <v>20492329</v>
      </c>
    </row>
    <row r="37" spans="1:87" ht="12" customHeight="1">
      <c r="A37" s="139" t="s">
        <v>692</v>
      </c>
      <c r="B37" s="141" t="s">
        <v>693</v>
      </c>
      <c r="C37" s="139" t="s">
        <v>694</v>
      </c>
      <c r="D37" s="140">
        <f t="shared" si="1"/>
        <v>564967</v>
      </c>
      <c r="E37" s="140">
        <f t="shared" si="2"/>
        <v>564967</v>
      </c>
      <c r="F37" s="140">
        <v>0</v>
      </c>
      <c r="G37" s="140">
        <v>241060</v>
      </c>
      <c r="H37" s="140">
        <v>323907</v>
      </c>
      <c r="I37" s="140">
        <v>0</v>
      </c>
      <c r="J37" s="140">
        <v>0</v>
      </c>
      <c r="K37" s="140">
        <v>415744</v>
      </c>
      <c r="L37" s="140">
        <f t="shared" si="3"/>
        <v>7585651</v>
      </c>
      <c r="M37" s="140">
        <f t="shared" si="4"/>
        <v>1052276</v>
      </c>
      <c r="N37" s="140">
        <v>630583</v>
      </c>
      <c r="O37" s="140">
        <v>288454</v>
      </c>
      <c r="P37" s="140">
        <v>131129</v>
      </c>
      <c r="Q37" s="140">
        <v>2110</v>
      </c>
      <c r="R37" s="140">
        <f t="shared" si="5"/>
        <v>1641509</v>
      </c>
      <c r="S37" s="140">
        <v>235847</v>
      </c>
      <c r="T37" s="140">
        <v>1365592</v>
      </c>
      <c r="U37" s="140">
        <v>40070</v>
      </c>
      <c r="V37" s="140">
        <v>819</v>
      </c>
      <c r="W37" s="140">
        <f t="shared" si="6"/>
        <v>4891047</v>
      </c>
      <c r="X37" s="140">
        <v>2200214</v>
      </c>
      <c r="Y37" s="140">
        <v>2409565</v>
      </c>
      <c r="Z37" s="140">
        <v>227573</v>
      </c>
      <c r="AA37" s="140">
        <v>53695</v>
      </c>
      <c r="AB37" s="140">
        <v>1981559</v>
      </c>
      <c r="AC37" s="140">
        <v>0</v>
      </c>
      <c r="AD37" s="140">
        <v>441125</v>
      </c>
      <c r="AE37" s="140">
        <f t="shared" si="7"/>
        <v>8591743</v>
      </c>
      <c r="AF37" s="140">
        <f t="shared" si="8"/>
        <v>0</v>
      </c>
      <c r="AG37" s="140">
        <f t="shared" si="9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0</v>
      </c>
      <c r="AN37" s="140">
        <f t="shared" si="10"/>
        <v>1234376</v>
      </c>
      <c r="AO37" s="140">
        <f t="shared" si="11"/>
        <v>274509</v>
      </c>
      <c r="AP37" s="140">
        <v>246518</v>
      </c>
      <c r="AQ37" s="140">
        <v>1335</v>
      </c>
      <c r="AR37" s="140">
        <v>26656</v>
      </c>
      <c r="AS37" s="140">
        <v>0</v>
      </c>
      <c r="AT37" s="140">
        <f t="shared" si="12"/>
        <v>300093</v>
      </c>
      <c r="AU37" s="140">
        <v>229</v>
      </c>
      <c r="AV37" s="140">
        <v>299864</v>
      </c>
      <c r="AW37" s="140">
        <v>0</v>
      </c>
      <c r="AX37" s="140">
        <v>0</v>
      </c>
      <c r="AY37" s="140">
        <f t="shared" si="13"/>
        <v>659774</v>
      </c>
      <c r="AZ37" s="140">
        <v>168226</v>
      </c>
      <c r="BA37" s="140">
        <v>395866</v>
      </c>
      <c r="BB37" s="140">
        <v>0</v>
      </c>
      <c r="BC37" s="140">
        <v>95682</v>
      </c>
      <c r="BD37" s="140">
        <v>886290</v>
      </c>
      <c r="BE37" s="140">
        <v>0</v>
      </c>
      <c r="BF37" s="140">
        <v>14751</v>
      </c>
      <c r="BG37" s="140">
        <f t="shared" si="14"/>
        <v>1249127</v>
      </c>
      <c r="BH37" s="140">
        <f t="shared" si="15"/>
        <v>564967</v>
      </c>
      <c r="BI37" s="140">
        <f t="shared" si="16"/>
        <v>564967</v>
      </c>
      <c r="BJ37" s="140">
        <f t="shared" si="17"/>
        <v>0</v>
      </c>
      <c r="BK37" s="140">
        <f t="shared" si="18"/>
        <v>241060</v>
      </c>
      <c r="BL37" s="140">
        <f t="shared" si="19"/>
        <v>323907</v>
      </c>
      <c r="BM37" s="140">
        <f t="shared" si="20"/>
        <v>0</v>
      </c>
      <c r="BN37" s="140">
        <f t="shared" si="21"/>
        <v>0</v>
      </c>
      <c r="BO37" s="140">
        <f t="shared" si="22"/>
        <v>415744</v>
      </c>
      <c r="BP37" s="140">
        <f t="shared" si="23"/>
        <v>8820027</v>
      </c>
      <c r="BQ37" s="140">
        <f t="shared" si="24"/>
        <v>1326785</v>
      </c>
      <c r="BR37" s="140">
        <f t="shared" si="25"/>
        <v>877101</v>
      </c>
      <c r="BS37" s="140">
        <f t="shared" si="26"/>
        <v>289789</v>
      </c>
      <c r="BT37" s="140">
        <f t="shared" si="27"/>
        <v>157785</v>
      </c>
      <c r="BU37" s="140">
        <f t="shared" si="28"/>
        <v>2110</v>
      </c>
      <c r="BV37" s="140">
        <f t="shared" si="29"/>
        <v>1941602</v>
      </c>
      <c r="BW37" s="140">
        <f t="shared" si="30"/>
        <v>236076</v>
      </c>
      <c r="BX37" s="140">
        <f t="shared" si="31"/>
        <v>1665456</v>
      </c>
      <c r="BY37" s="140">
        <f t="shared" si="32"/>
        <v>40070</v>
      </c>
      <c r="BZ37" s="140">
        <f t="shared" si="33"/>
        <v>819</v>
      </c>
      <c r="CA37" s="140">
        <f t="shared" si="34"/>
        <v>5550821</v>
      </c>
      <c r="CB37" s="140">
        <f t="shared" si="35"/>
        <v>2368440</v>
      </c>
      <c r="CC37" s="140">
        <f t="shared" si="36"/>
        <v>2805431</v>
      </c>
      <c r="CD37" s="140">
        <f t="shared" si="37"/>
        <v>227573</v>
      </c>
      <c r="CE37" s="140">
        <f t="shared" si="38"/>
        <v>149377</v>
      </c>
      <c r="CF37" s="140">
        <f t="shared" si="39"/>
        <v>2867849</v>
      </c>
      <c r="CG37" s="140">
        <f t="shared" si="40"/>
        <v>0</v>
      </c>
      <c r="CH37" s="140">
        <f t="shared" si="41"/>
        <v>455876</v>
      </c>
      <c r="CI37" s="140">
        <f t="shared" si="42"/>
        <v>9840870</v>
      </c>
    </row>
    <row r="38" spans="1:87" ht="12" customHeight="1">
      <c r="A38" s="139" t="s">
        <v>706</v>
      </c>
      <c r="B38" s="141" t="s">
        <v>707</v>
      </c>
      <c r="C38" s="139" t="s">
        <v>703</v>
      </c>
      <c r="D38" s="140">
        <f t="shared" si="1"/>
        <v>1552959</v>
      </c>
      <c r="E38" s="140">
        <f t="shared" si="2"/>
        <v>1548638</v>
      </c>
      <c r="F38" s="140">
        <v>0</v>
      </c>
      <c r="G38" s="140">
        <v>1467347</v>
      </c>
      <c r="H38" s="140">
        <v>81291</v>
      </c>
      <c r="I38" s="140">
        <v>0</v>
      </c>
      <c r="J38" s="140">
        <v>4321</v>
      </c>
      <c r="K38" s="140">
        <v>239337</v>
      </c>
      <c r="L38" s="140">
        <f t="shared" si="3"/>
        <v>8016752</v>
      </c>
      <c r="M38" s="140">
        <f t="shared" si="4"/>
        <v>2233928</v>
      </c>
      <c r="N38" s="140">
        <v>1743528</v>
      </c>
      <c r="O38" s="140">
        <v>210531</v>
      </c>
      <c r="P38" s="140">
        <v>245334</v>
      </c>
      <c r="Q38" s="140">
        <v>34535</v>
      </c>
      <c r="R38" s="140">
        <f t="shared" si="5"/>
        <v>1438970</v>
      </c>
      <c r="S38" s="140">
        <v>121359</v>
      </c>
      <c r="T38" s="140">
        <v>1174149</v>
      </c>
      <c r="U38" s="140">
        <v>143462</v>
      </c>
      <c r="V38" s="140">
        <v>40698</v>
      </c>
      <c r="W38" s="140">
        <f t="shared" si="6"/>
        <v>4291483</v>
      </c>
      <c r="X38" s="140">
        <v>2119737</v>
      </c>
      <c r="Y38" s="140">
        <v>1950058</v>
      </c>
      <c r="Z38" s="140">
        <v>172534</v>
      </c>
      <c r="AA38" s="140">
        <v>49154</v>
      </c>
      <c r="AB38" s="140">
        <v>1542254</v>
      </c>
      <c r="AC38" s="140">
        <v>11673</v>
      </c>
      <c r="AD38" s="140">
        <v>1521829</v>
      </c>
      <c r="AE38" s="140">
        <f t="shared" si="7"/>
        <v>11091540</v>
      </c>
      <c r="AF38" s="140">
        <f t="shared" si="8"/>
        <v>57338</v>
      </c>
      <c r="AG38" s="140">
        <f t="shared" si="9"/>
        <v>54298</v>
      </c>
      <c r="AH38" s="140">
        <v>0</v>
      </c>
      <c r="AI38" s="140">
        <v>42958</v>
      </c>
      <c r="AJ38" s="140">
        <v>0</v>
      </c>
      <c r="AK38" s="140">
        <v>11340</v>
      </c>
      <c r="AL38" s="140">
        <v>3040</v>
      </c>
      <c r="AM38" s="140">
        <v>0</v>
      </c>
      <c r="AN38" s="140">
        <f t="shared" si="10"/>
        <v>1679209</v>
      </c>
      <c r="AO38" s="140">
        <f t="shared" si="11"/>
        <v>333755</v>
      </c>
      <c r="AP38" s="140">
        <v>285579</v>
      </c>
      <c r="AQ38" s="140">
        <v>0</v>
      </c>
      <c r="AR38" s="140">
        <v>48176</v>
      </c>
      <c r="AS38" s="140">
        <v>0</v>
      </c>
      <c r="AT38" s="140">
        <f t="shared" si="12"/>
        <v>1025821</v>
      </c>
      <c r="AU38" s="140">
        <v>9807</v>
      </c>
      <c r="AV38" s="140">
        <v>1016014</v>
      </c>
      <c r="AW38" s="140">
        <v>0</v>
      </c>
      <c r="AX38" s="140">
        <v>0</v>
      </c>
      <c r="AY38" s="140">
        <f t="shared" si="13"/>
        <v>318701</v>
      </c>
      <c r="AZ38" s="140">
        <v>82477</v>
      </c>
      <c r="BA38" s="140">
        <v>230196</v>
      </c>
      <c r="BB38" s="140">
        <v>3809</v>
      </c>
      <c r="BC38" s="140">
        <v>2219</v>
      </c>
      <c r="BD38" s="140">
        <v>360338</v>
      </c>
      <c r="BE38" s="140">
        <v>932</v>
      </c>
      <c r="BF38" s="140">
        <v>54704</v>
      </c>
      <c r="BG38" s="140">
        <f t="shared" si="14"/>
        <v>1791251</v>
      </c>
      <c r="BH38" s="140">
        <f t="shared" si="15"/>
        <v>1610297</v>
      </c>
      <c r="BI38" s="140">
        <f t="shared" si="16"/>
        <v>1602936</v>
      </c>
      <c r="BJ38" s="140">
        <f t="shared" si="17"/>
        <v>0</v>
      </c>
      <c r="BK38" s="140">
        <f t="shared" si="18"/>
        <v>1510305</v>
      </c>
      <c r="BL38" s="140">
        <f t="shared" si="19"/>
        <v>81291</v>
      </c>
      <c r="BM38" s="140">
        <f t="shared" si="20"/>
        <v>11340</v>
      </c>
      <c r="BN38" s="140">
        <f t="shared" si="21"/>
        <v>7361</v>
      </c>
      <c r="BO38" s="140">
        <f t="shared" si="22"/>
        <v>239337</v>
      </c>
      <c r="BP38" s="140">
        <f t="shared" si="23"/>
        <v>9695961</v>
      </c>
      <c r="BQ38" s="140">
        <f t="shared" si="24"/>
        <v>2567683</v>
      </c>
      <c r="BR38" s="140">
        <f t="shared" si="25"/>
        <v>2029107</v>
      </c>
      <c r="BS38" s="140">
        <f t="shared" si="26"/>
        <v>210531</v>
      </c>
      <c r="BT38" s="140">
        <f t="shared" si="27"/>
        <v>293510</v>
      </c>
      <c r="BU38" s="140">
        <f t="shared" si="28"/>
        <v>34535</v>
      </c>
      <c r="BV38" s="140">
        <f t="shared" si="29"/>
        <v>2464791</v>
      </c>
      <c r="BW38" s="140">
        <f t="shared" si="30"/>
        <v>131166</v>
      </c>
      <c r="BX38" s="140">
        <f t="shared" si="31"/>
        <v>2190163</v>
      </c>
      <c r="BY38" s="140">
        <f t="shared" si="32"/>
        <v>143462</v>
      </c>
      <c r="BZ38" s="140">
        <f t="shared" si="33"/>
        <v>40698</v>
      </c>
      <c r="CA38" s="140">
        <f t="shared" si="34"/>
        <v>4610184</v>
      </c>
      <c r="CB38" s="140">
        <f t="shared" si="35"/>
        <v>2202214</v>
      </c>
      <c r="CC38" s="140">
        <f t="shared" si="36"/>
        <v>2180254</v>
      </c>
      <c r="CD38" s="140">
        <f t="shared" si="37"/>
        <v>176343</v>
      </c>
      <c r="CE38" s="140">
        <f t="shared" si="38"/>
        <v>51373</v>
      </c>
      <c r="CF38" s="140">
        <f t="shared" si="39"/>
        <v>1902592</v>
      </c>
      <c r="CG38" s="140">
        <f t="shared" si="40"/>
        <v>12605</v>
      </c>
      <c r="CH38" s="140">
        <f t="shared" si="41"/>
        <v>1576533</v>
      </c>
      <c r="CI38" s="140">
        <f t="shared" si="42"/>
        <v>12882791</v>
      </c>
    </row>
    <row r="39" spans="1:87" ht="12" customHeight="1">
      <c r="A39" s="139" t="s">
        <v>716</v>
      </c>
      <c r="B39" s="141" t="s">
        <v>717</v>
      </c>
      <c r="C39" s="139" t="s">
        <v>718</v>
      </c>
      <c r="D39" s="140">
        <f t="shared" si="1"/>
        <v>1316763</v>
      </c>
      <c r="E39" s="140">
        <f t="shared" si="2"/>
        <v>1303308</v>
      </c>
      <c r="F39" s="140">
        <v>15840</v>
      </c>
      <c r="G39" s="140">
        <v>1254035</v>
      </c>
      <c r="H39" s="140">
        <v>31944</v>
      </c>
      <c r="I39" s="140">
        <v>1489</v>
      </c>
      <c r="J39" s="140">
        <v>13455</v>
      </c>
      <c r="K39" s="140">
        <v>98218</v>
      </c>
      <c r="L39" s="140">
        <f t="shared" si="3"/>
        <v>23766838</v>
      </c>
      <c r="M39" s="140">
        <f t="shared" si="4"/>
        <v>7445937</v>
      </c>
      <c r="N39" s="140">
        <v>1441231</v>
      </c>
      <c r="O39" s="140">
        <v>3735748</v>
      </c>
      <c r="P39" s="140">
        <v>1881214</v>
      </c>
      <c r="Q39" s="140">
        <v>387744</v>
      </c>
      <c r="R39" s="140">
        <f t="shared" si="5"/>
        <v>5133586</v>
      </c>
      <c r="S39" s="140">
        <v>563109</v>
      </c>
      <c r="T39" s="140">
        <v>4221915</v>
      </c>
      <c r="U39" s="140">
        <v>348562</v>
      </c>
      <c r="V39" s="140">
        <v>45989</v>
      </c>
      <c r="W39" s="140">
        <f t="shared" si="6"/>
        <v>11121827</v>
      </c>
      <c r="X39" s="140">
        <v>3953684</v>
      </c>
      <c r="Y39" s="140">
        <v>6426994</v>
      </c>
      <c r="Z39" s="140">
        <v>479321</v>
      </c>
      <c r="AA39" s="140">
        <v>261828</v>
      </c>
      <c r="AB39" s="140">
        <v>3178869</v>
      </c>
      <c r="AC39" s="140">
        <v>19499</v>
      </c>
      <c r="AD39" s="140">
        <v>1571904</v>
      </c>
      <c r="AE39" s="140">
        <f t="shared" si="7"/>
        <v>26655505</v>
      </c>
      <c r="AF39" s="140">
        <f t="shared" si="8"/>
        <v>84143</v>
      </c>
      <c r="AG39" s="140">
        <f t="shared" si="9"/>
        <v>76508</v>
      </c>
      <c r="AH39" s="140">
        <v>0</v>
      </c>
      <c r="AI39" s="140">
        <v>76508</v>
      </c>
      <c r="AJ39" s="140">
        <v>0</v>
      </c>
      <c r="AK39" s="140">
        <v>0</v>
      </c>
      <c r="AL39" s="140">
        <v>7635</v>
      </c>
      <c r="AM39" s="140">
        <v>67210</v>
      </c>
      <c r="AN39" s="140">
        <f t="shared" si="10"/>
        <v>4568350</v>
      </c>
      <c r="AO39" s="140">
        <f t="shared" si="11"/>
        <v>1410242</v>
      </c>
      <c r="AP39" s="140">
        <v>564689</v>
      </c>
      <c r="AQ39" s="140">
        <v>582343</v>
      </c>
      <c r="AR39" s="140">
        <v>263210</v>
      </c>
      <c r="AS39" s="140">
        <v>0</v>
      </c>
      <c r="AT39" s="140">
        <f t="shared" si="12"/>
        <v>1318342</v>
      </c>
      <c r="AU39" s="140">
        <v>47200</v>
      </c>
      <c r="AV39" s="140">
        <v>1271037</v>
      </c>
      <c r="AW39" s="140">
        <v>105</v>
      </c>
      <c r="AX39" s="140">
        <v>8699</v>
      </c>
      <c r="AY39" s="140">
        <f t="shared" si="13"/>
        <v>1831067</v>
      </c>
      <c r="AZ39" s="140">
        <v>457301</v>
      </c>
      <c r="BA39" s="140">
        <v>1230769</v>
      </c>
      <c r="BB39" s="140">
        <v>46683</v>
      </c>
      <c r="BC39" s="140">
        <v>96314</v>
      </c>
      <c r="BD39" s="140">
        <v>1946046</v>
      </c>
      <c r="BE39" s="140">
        <v>0</v>
      </c>
      <c r="BF39" s="140">
        <v>438967</v>
      </c>
      <c r="BG39" s="140">
        <f t="shared" si="14"/>
        <v>5091460</v>
      </c>
      <c r="BH39" s="140">
        <f t="shared" si="15"/>
        <v>1400906</v>
      </c>
      <c r="BI39" s="140">
        <f t="shared" si="16"/>
        <v>1379816</v>
      </c>
      <c r="BJ39" s="140">
        <f t="shared" si="17"/>
        <v>15840</v>
      </c>
      <c r="BK39" s="140">
        <f t="shared" si="18"/>
        <v>1330543</v>
      </c>
      <c r="BL39" s="140">
        <f t="shared" si="19"/>
        <v>31944</v>
      </c>
      <c r="BM39" s="140">
        <f t="shared" si="20"/>
        <v>1489</v>
      </c>
      <c r="BN39" s="140">
        <f t="shared" si="21"/>
        <v>21090</v>
      </c>
      <c r="BO39" s="140">
        <f t="shared" si="22"/>
        <v>165428</v>
      </c>
      <c r="BP39" s="140">
        <f t="shared" si="23"/>
        <v>28335188</v>
      </c>
      <c r="BQ39" s="140">
        <f t="shared" si="24"/>
        <v>8856179</v>
      </c>
      <c r="BR39" s="140">
        <f t="shared" si="25"/>
        <v>2005920</v>
      </c>
      <c r="BS39" s="140">
        <f t="shared" si="26"/>
        <v>4318091</v>
      </c>
      <c r="BT39" s="140">
        <f t="shared" si="27"/>
        <v>2144424</v>
      </c>
      <c r="BU39" s="140">
        <f t="shared" si="28"/>
        <v>387744</v>
      </c>
      <c r="BV39" s="140">
        <f t="shared" si="29"/>
        <v>6451928</v>
      </c>
      <c r="BW39" s="140">
        <f t="shared" si="30"/>
        <v>610309</v>
      </c>
      <c r="BX39" s="140">
        <f t="shared" si="31"/>
        <v>5492952</v>
      </c>
      <c r="BY39" s="140">
        <f t="shared" si="32"/>
        <v>348667</v>
      </c>
      <c r="BZ39" s="140">
        <f t="shared" si="33"/>
        <v>54688</v>
      </c>
      <c r="CA39" s="140">
        <f t="shared" si="34"/>
        <v>12952894</v>
      </c>
      <c r="CB39" s="140">
        <f t="shared" si="35"/>
        <v>4410985</v>
      </c>
      <c r="CC39" s="140">
        <f t="shared" si="36"/>
        <v>7657763</v>
      </c>
      <c r="CD39" s="140">
        <f t="shared" si="37"/>
        <v>526004</v>
      </c>
      <c r="CE39" s="140">
        <f t="shared" si="38"/>
        <v>358142</v>
      </c>
      <c r="CF39" s="140">
        <f t="shared" si="39"/>
        <v>5124915</v>
      </c>
      <c r="CG39" s="140">
        <f t="shared" si="40"/>
        <v>19499</v>
      </c>
      <c r="CH39" s="140">
        <f t="shared" si="41"/>
        <v>2010871</v>
      </c>
      <c r="CI39" s="140">
        <f t="shared" si="42"/>
        <v>31746965</v>
      </c>
    </row>
    <row r="40" spans="1:87" ht="12" customHeight="1">
      <c r="A40" s="139" t="s">
        <v>724</v>
      </c>
      <c r="B40" s="141" t="s">
        <v>725</v>
      </c>
      <c r="C40" s="139" t="s">
        <v>726</v>
      </c>
      <c r="D40" s="140">
        <f t="shared" si="1"/>
        <v>1926008</v>
      </c>
      <c r="E40" s="140">
        <f t="shared" si="2"/>
        <v>1860338</v>
      </c>
      <c r="F40" s="140">
        <v>27081</v>
      </c>
      <c r="G40" s="140">
        <v>1685533</v>
      </c>
      <c r="H40" s="140">
        <v>55946</v>
      </c>
      <c r="I40" s="140">
        <v>91778</v>
      </c>
      <c r="J40" s="140">
        <v>65670</v>
      </c>
      <c r="K40" s="140">
        <v>249</v>
      </c>
      <c r="L40" s="140">
        <f t="shared" si="3"/>
        <v>34055347</v>
      </c>
      <c r="M40" s="140">
        <f t="shared" si="4"/>
        <v>9078733</v>
      </c>
      <c r="N40" s="140">
        <v>2256895</v>
      </c>
      <c r="O40" s="140">
        <v>5623361</v>
      </c>
      <c r="P40" s="140">
        <v>978052</v>
      </c>
      <c r="Q40" s="140">
        <v>220425</v>
      </c>
      <c r="R40" s="140">
        <f t="shared" si="5"/>
        <v>6902881</v>
      </c>
      <c r="S40" s="140">
        <v>614850</v>
      </c>
      <c r="T40" s="140">
        <v>5833631</v>
      </c>
      <c r="U40" s="140">
        <v>454400</v>
      </c>
      <c r="V40" s="140">
        <v>117152</v>
      </c>
      <c r="W40" s="140">
        <f t="shared" si="6"/>
        <v>17956581</v>
      </c>
      <c r="X40" s="140">
        <v>6658106</v>
      </c>
      <c r="Y40" s="140">
        <v>10132810</v>
      </c>
      <c r="Z40" s="140">
        <v>607719</v>
      </c>
      <c r="AA40" s="140">
        <v>557946</v>
      </c>
      <c r="AB40" s="140">
        <v>1837306</v>
      </c>
      <c r="AC40" s="140">
        <v>0</v>
      </c>
      <c r="AD40" s="140">
        <v>1586278</v>
      </c>
      <c r="AE40" s="140">
        <f t="shared" si="7"/>
        <v>37567633</v>
      </c>
      <c r="AF40" s="140">
        <f t="shared" si="8"/>
        <v>813362</v>
      </c>
      <c r="AG40" s="140">
        <f t="shared" si="9"/>
        <v>766523</v>
      </c>
      <c r="AH40" s="140">
        <v>6993</v>
      </c>
      <c r="AI40" s="140">
        <v>759530</v>
      </c>
      <c r="AJ40" s="140">
        <v>0</v>
      </c>
      <c r="AK40" s="140">
        <v>0</v>
      </c>
      <c r="AL40" s="140">
        <v>46839</v>
      </c>
      <c r="AM40" s="140">
        <v>0</v>
      </c>
      <c r="AN40" s="140">
        <f t="shared" si="10"/>
        <v>5842714</v>
      </c>
      <c r="AO40" s="140">
        <f t="shared" si="11"/>
        <v>1312519</v>
      </c>
      <c r="AP40" s="140">
        <v>706086</v>
      </c>
      <c r="AQ40" s="140">
        <v>261254</v>
      </c>
      <c r="AR40" s="140">
        <v>340864</v>
      </c>
      <c r="AS40" s="140">
        <v>4315</v>
      </c>
      <c r="AT40" s="140">
        <f t="shared" si="12"/>
        <v>2052108</v>
      </c>
      <c r="AU40" s="140">
        <v>113550</v>
      </c>
      <c r="AV40" s="140">
        <v>1900051</v>
      </c>
      <c r="AW40" s="140">
        <v>38507</v>
      </c>
      <c r="AX40" s="140">
        <v>9061</v>
      </c>
      <c r="AY40" s="140">
        <f t="shared" si="13"/>
        <v>2469026</v>
      </c>
      <c r="AZ40" s="140">
        <v>217968</v>
      </c>
      <c r="BA40" s="140">
        <v>2205402</v>
      </c>
      <c r="BB40" s="140">
        <v>29434</v>
      </c>
      <c r="BC40" s="140">
        <v>16222</v>
      </c>
      <c r="BD40" s="140">
        <v>780553</v>
      </c>
      <c r="BE40" s="140">
        <v>0</v>
      </c>
      <c r="BF40" s="140">
        <v>499279</v>
      </c>
      <c r="BG40" s="140">
        <f t="shared" si="14"/>
        <v>7155355</v>
      </c>
      <c r="BH40" s="140">
        <f t="shared" si="15"/>
        <v>2739370</v>
      </c>
      <c r="BI40" s="140">
        <f t="shared" si="16"/>
        <v>2626861</v>
      </c>
      <c r="BJ40" s="140">
        <f t="shared" si="17"/>
        <v>34074</v>
      </c>
      <c r="BK40" s="140">
        <f t="shared" si="18"/>
        <v>2445063</v>
      </c>
      <c r="BL40" s="140">
        <f t="shared" si="19"/>
        <v>55946</v>
      </c>
      <c r="BM40" s="140">
        <f t="shared" si="20"/>
        <v>91778</v>
      </c>
      <c r="BN40" s="140">
        <f t="shared" si="21"/>
        <v>112509</v>
      </c>
      <c r="BO40" s="140">
        <f t="shared" si="22"/>
        <v>249</v>
      </c>
      <c r="BP40" s="140">
        <f t="shared" si="23"/>
        <v>39898061</v>
      </c>
      <c r="BQ40" s="140">
        <f t="shared" si="24"/>
        <v>10391252</v>
      </c>
      <c r="BR40" s="140">
        <f t="shared" si="25"/>
        <v>2962981</v>
      </c>
      <c r="BS40" s="140">
        <f t="shared" si="26"/>
        <v>5884615</v>
      </c>
      <c r="BT40" s="140">
        <f t="shared" si="27"/>
        <v>1318916</v>
      </c>
      <c r="BU40" s="140">
        <f t="shared" si="28"/>
        <v>224740</v>
      </c>
      <c r="BV40" s="140">
        <f t="shared" si="29"/>
        <v>8954989</v>
      </c>
      <c r="BW40" s="140">
        <f t="shared" si="30"/>
        <v>728400</v>
      </c>
      <c r="BX40" s="140">
        <f t="shared" si="31"/>
        <v>7733682</v>
      </c>
      <c r="BY40" s="140">
        <f t="shared" si="32"/>
        <v>492907</v>
      </c>
      <c r="BZ40" s="140">
        <f t="shared" si="33"/>
        <v>126213</v>
      </c>
      <c r="CA40" s="140">
        <f t="shared" si="34"/>
        <v>20425607</v>
      </c>
      <c r="CB40" s="140">
        <f t="shared" si="35"/>
        <v>6876074</v>
      </c>
      <c r="CC40" s="140">
        <f t="shared" si="36"/>
        <v>12338212</v>
      </c>
      <c r="CD40" s="140">
        <f t="shared" si="37"/>
        <v>637153</v>
      </c>
      <c r="CE40" s="140">
        <f t="shared" si="38"/>
        <v>574168</v>
      </c>
      <c r="CF40" s="140">
        <f t="shared" si="39"/>
        <v>2617859</v>
      </c>
      <c r="CG40" s="140">
        <f t="shared" si="40"/>
        <v>0</v>
      </c>
      <c r="CH40" s="140">
        <f t="shared" si="41"/>
        <v>2085557</v>
      </c>
      <c r="CI40" s="140">
        <f t="shared" si="42"/>
        <v>44722988</v>
      </c>
    </row>
    <row r="41" spans="1:87" ht="12" customHeight="1">
      <c r="A41" s="139" t="s">
        <v>735</v>
      </c>
      <c r="B41" s="141" t="s">
        <v>736</v>
      </c>
      <c r="C41" s="139" t="s">
        <v>737</v>
      </c>
      <c r="D41" s="140">
        <f t="shared" si="1"/>
        <v>924746</v>
      </c>
      <c r="E41" s="140">
        <f t="shared" si="2"/>
        <v>918034</v>
      </c>
      <c r="F41" s="140">
        <v>1433</v>
      </c>
      <c r="G41" s="140">
        <v>762196</v>
      </c>
      <c r="H41" s="140">
        <v>107362</v>
      </c>
      <c r="I41" s="140">
        <v>47043</v>
      </c>
      <c r="J41" s="140">
        <v>6712</v>
      </c>
      <c r="K41" s="140">
        <v>216</v>
      </c>
      <c r="L41" s="140">
        <f t="shared" si="3"/>
        <v>18101971</v>
      </c>
      <c r="M41" s="140">
        <f t="shared" si="4"/>
        <v>7094893</v>
      </c>
      <c r="N41" s="140">
        <v>1886868</v>
      </c>
      <c r="O41" s="140">
        <v>3672274</v>
      </c>
      <c r="P41" s="140">
        <v>1298876</v>
      </c>
      <c r="Q41" s="140">
        <v>236875</v>
      </c>
      <c r="R41" s="140">
        <f t="shared" si="5"/>
        <v>4617782</v>
      </c>
      <c r="S41" s="140">
        <v>421484</v>
      </c>
      <c r="T41" s="140">
        <v>3953136</v>
      </c>
      <c r="U41" s="140">
        <v>243162</v>
      </c>
      <c r="V41" s="140">
        <v>155589</v>
      </c>
      <c r="W41" s="140">
        <f t="shared" si="6"/>
        <v>6228714</v>
      </c>
      <c r="X41" s="140">
        <v>2288519</v>
      </c>
      <c r="Y41" s="140">
        <v>3117716</v>
      </c>
      <c r="Z41" s="140">
        <v>330161</v>
      </c>
      <c r="AA41" s="140">
        <v>492318</v>
      </c>
      <c r="AB41" s="140">
        <v>2018084</v>
      </c>
      <c r="AC41" s="140">
        <v>4993</v>
      </c>
      <c r="AD41" s="140">
        <v>1205987</v>
      </c>
      <c r="AE41" s="140">
        <f t="shared" si="7"/>
        <v>20232704</v>
      </c>
      <c r="AF41" s="140">
        <f t="shared" si="8"/>
        <v>1550323</v>
      </c>
      <c r="AG41" s="140">
        <f t="shared" si="9"/>
        <v>1550323</v>
      </c>
      <c r="AH41" s="140">
        <v>0</v>
      </c>
      <c r="AI41" s="140">
        <v>1464292</v>
      </c>
      <c r="AJ41" s="140">
        <v>0</v>
      </c>
      <c r="AK41" s="140">
        <v>86031</v>
      </c>
      <c r="AL41" s="140">
        <v>0</v>
      </c>
      <c r="AM41" s="140">
        <v>0</v>
      </c>
      <c r="AN41" s="140">
        <f t="shared" si="10"/>
        <v>3771849</v>
      </c>
      <c r="AO41" s="140">
        <f t="shared" si="11"/>
        <v>893358</v>
      </c>
      <c r="AP41" s="140">
        <v>355043</v>
      </c>
      <c r="AQ41" s="140">
        <v>78918</v>
      </c>
      <c r="AR41" s="140">
        <v>459397</v>
      </c>
      <c r="AS41" s="140">
        <v>0</v>
      </c>
      <c r="AT41" s="140">
        <f t="shared" si="12"/>
        <v>1524303</v>
      </c>
      <c r="AU41" s="140">
        <v>62205</v>
      </c>
      <c r="AV41" s="140">
        <v>1310323</v>
      </c>
      <c r="AW41" s="140">
        <v>151775</v>
      </c>
      <c r="AX41" s="140">
        <v>6833</v>
      </c>
      <c r="AY41" s="140">
        <f t="shared" si="13"/>
        <v>1347355</v>
      </c>
      <c r="AZ41" s="140">
        <v>716593</v>
      </c>
      <c r="BA41" s="140">
        <v>510826</v>
      </c>
      <c r="BB41" s="140">
        <v>53690</v>
      </c>
      <c r="BC41" s="140">
        <v>66246</v>
      </c>
      <c r="BD41" s="140">
        <v>1007959</v>
      </c>
      <c r="BE41" s="140">
        <v>0</v>
      </c>
      <c r="BF41" s="140">
        <v>391149</v>
      </c>
      <c r="BG41" s="140">
        <f t="shared" si="14"/>
        <v>5713321</v>
      </c>
      <c r="BH41" s="140">
        <f t="shared" si="15"/>
        <v>2475069</v>
      </c>
      <c r="BI41" s="140">
        <f t="shared" si="16"/>
        <v>2468357</v>
      </c>
      <c r="BJ41" s="140">
        <f t="shared" si="17"/>
        <v>1433</v>
      </c>
      <c r="BK41" s="140">
        <f t="shared" si="18"/>
        <v>2226488</v>
      </c>
      <c r="BL41" s="140">
        <f t="shared" si="19"/>
        <v>107362</v>
      </c>
      <c r="BM41" s="140">
        <f t="shared" si="20"/>
        <v>133074</v>
      </c>
      <c r="BN41" s="140">
        <f t="shared" si="21"/>
        <v>6712</v>
      </c>
      <c r="BO41" s="140">
        <f t="shared" si="22"/>
        <v>216</v>
      </c>
      <c r="BP41" s="140">
        <f t="shared" si="23"/>
        <v>21873820</v>
      </c>
      <c r="BQ41" s="140">
        <f t="shared" si="24"/>
        <v>7988251</v>
      </c>
      <c r="BR41" s="140">
        <f t="shared" si="25"/>
        <v>2241911</v>
      </c>
      <c r="BS41" s="140">
        <f t="shared" si="26"/>
        <v>3751192</v>
      </c>
      <c r="BT41" s="140">
        <f t="shared" si="27"/>
        <v>1758273</v>
      </c>
      <c r="BU41" s="140">
        <f t="shared" si="28"/>
        <v>236875</v>
      </c>
      <c r="BV41" s="140">
        <f t="shared" si="29"/>
        <v>6142085</v>
      </c>
      <c r="BW41" s="140">
        <f t="shared" si="30"/>
        <v>483689</v>
      </c>
      <c r="BX41" s="140">
        <f t="shared" si="31"/>
        <v>5263459</v>
      </c>
      <c r="BY41" s="140">
        <f t="shared" si="32"/>
        <v>394937</v>
      </c>
      <c r="BZ41" s="140">
        <f t="shared" si="33"/>
        <v>162422</v>
      </c>
      <c r="CA41" s="140">
        <f t="shared" si="34"/>
        <v>7576069</v>
      </c>
      <c r="CB41" s="140">
        <f t="shared" si="35"/>
        <v>3005112</v>
      </c>
      <c r="CC41" s="140">
        <f t="shared" si="36"/>
        <v>3628542</v>
      </c>
      <c r="CD41" s="140">
        <f t="shared" si="37"/>
        <v>383851</v>
      </c>
      <c r="CE41" s="140">
        <f t="shared" si="38"/>
        <v>558564</v>
      </c>
      <c r="CF41" s="140">
        <f t="shared" si="39"/>
        <v>3026043</v>
      </c>
      <c r="CG41" s="140">
        <f t="shared" si="40"/>
        <v>4993</v>
      </c>
      <c r="CH41" s="140">
        <f t="shared" si="41"/>
        <v>1597136</v>
      </c>
      <c r="CI41" s="140">
        <f t="shared" si="42"/>
        <v>25946025</v>
      </c>
    </row>
    <row r="42" spans="1:87" ht="12" customHeight="1">
      <c r="A42" s="139" t="s">
        <v>746</v>
      </c>
      <c r="B42" s="141" t="s">
        <v>744</v>
      </c>
      <c r="C42" s="139" t="s">
        <v>745</v>
      </c>
      <c r="D42" s="140">
        <f t="shared" si="1"/>
        <v>231942</v>
      </c>
      <c r="E42" s="140">
        <f t="shared" si="2"/>
        <v>231942</v>
      </c>
      <c r="F42" s="140">
        <v>0</v>
      </c>
      <c r="G42" s="140">
        <v>231942</v>
      </c>
      <c r="H42" s="140">
        <v>0</v>
      </c>
      <c r="I42" s="140">
        <v>0</v>
      </c>
      <c r="J42" s="140">
        <v>0</v>
      </c>
      <c r="K42" s="140">
        <v>49302</v>
      </c>
      <c r="L42" s="140">
        <f t="shared" si="3"/>
        <v>12807721</v>
      </c>
      <c r="M42" s="140">
        <f t="shared" si="4"/>
        <v>5173755</v>
      </c>
      <c r="N42" s="140">
        <v>2225625</v>
      </c>
      <c r="O42" s="140">
        <v>1940046</v>
      </c>
      <c r="P42" s="140">
        <v>960951</v>
      </c>
      <c r="Q42" s="140">
        <v>47133</v>
      </c>
      <c r="R42" s="140">
        <f t="shared" si="5"/>
        <v>3987403</v>
      </c>
      <c r="S42" s="140">
        <v>514654</v>
      </c>
      <c r="T42" s="140">
        <v>3318513</v>
      </c>
      <c r="U42" s="140">
        <v>154236</v>
      </c>
      <c r="V42" s="140">
        <v>99098</v>
      </c>
      <c r="W42" s="140">
        <f t="shared" si="6"/>
        <v>3532670</v>
      </c>
      <c r="X42" s="140">
        <v>448899</v>
      </c>
      <c r="Y42" s="140">
        <v>2098855</v>
      </c>
      <c r="Z42" s="140">
        <v>864610</v>
      </c>
      <c r="AA42" s="140">
        <v>120306</v>
      </c>
      <c r="AB42" s="140">
        <v>2558122</v>
      </c>
      <c r="AC42" s="140">
        <v>14795</v>
      </c>
      <c r="AD42" s="140">
        <v>455546</v>
      </c>
      <c r="AE42" s="140">
        <f t="shared" si="7"/>
        <v>13495209</v>
      </c>
      <c r="AF42" s="140">
        <f t="shared" si="8"/>
        <v>3119</v>
      </c>
      <c r="AG42" s="140">
        <f t="shared" si="9"/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3119</v>
      </c>
      <c r="AM42" s="140">
        <v>0</v>
      </c>
      <c r="AN42" s="140">
        <f t="shared" si="10"/>
        <v>2516387</v>
      </c>
      <c r="AO42" s="140">
        <f t="shared" si="11"/>
        <v>845852</v>
      </c>
      <c r="AP42" s="140">
        <v>463546</v>
      </c>
      <c r="AQ42" s="140">
        <v>50035</v>
      </c>
      <c r="AR42" s="140">
        <v>332271</v>
      </c>
      <c r="AS42" s="140">
        <v>0</v>
      </c>
      <c r="AT42" s="140">
        <f t="shared" si="12"/>
        <v>1166004</v>
      </c>
      <c r="AU42" s="140">
        <v>66959</v>
      </c>
      <c r="AV42" s="140">
        <v>1099045</v>
      </c>
      <c r="AW42" s="140">
        <v>0</v>
      </c>
      <c r="AX42" s="140">
        <v>6080</v>
      </c>
      <c r="AY42" s="140">
        <f t="shared" si="13"/>
        <v>497936</v>
      </c>
      <c r="AZ42" s="140">
        <v>57960</v>
      </c>
      <c r="BA42" s="140">
        <v>374055</v>
      </c>
      <c r="BB42" s="140">
        <v>53282</v>
      </c>
      <c r="BC42" s="140">
        <v>12639</v>
      </c>
      <c r="BD42" s="140">
        <v>791187</v>
      </c>
      <c r="BE42" s="140">
        <v>515</v>
      </c>
      <c r="BF42" s="140">
        <v>269475</v>
      </c>
      <c r="BG42" s="140">
        <f t="shared" si="14"/>
        <v>2788981</v>
      </c>
      <c r="BH42" s="140">
        <f t="shared" si="15"/>
        <v>235061</v>
      </c>
      <c r="BI42" s="140">
        <f t="shared" si="16"/>
        <v>231942</v>
      </c>
      <c r="BJ42" s="140">
        <f t="shared" si="17"/>
        <v>0</v>
      </c>
      <c r="BK42" s="140">
        <f t="shared" si="18"/>
        <v>231942</v>
      </c>
      <c r="BL42" s="140">
        <f t="shared" si="19"/>
        <v>0</v>
      </c>
      <c r="BM42" s="140">
        <f t="shared" si="20"/>
        <v>0</v>
      </c>
      <c r="BN42" s="140">
        <f t="shared" si="21"/>
        <v>3119</v>
      </c>
      <c r="BO42" s="140">
        <f t="shared" si="22"/>
        <v>49302</v>
      </c>
      <c r="BP42" s="140">
        <f t="shared" si="23"/>
        <v>15324108</v>
      </c>
      <c r="BQ42" s="140">
        <f t="shared" si="24"/>
        <v>6019607</v>
      </c>
      <c r="BR42" s="140">
        <f t="shared" si="25"/>
        <v>2689171</v>
      </c>
      <c r="BS42" s="140">
        <f t="shared" si="26"/>
        <v>1990081</v>
      </c>
      <c r="BT42" s="140">
        <f t="shared" si="27"/>
        <v>1293222</v>
      </c>
      <c r="BU42" s="140">
        <f t="shared" si="28"/>
        <v>47133</v>
      </c>
      <c r="BV42" s="140">
        <f t="shared" si="29"/>
        <v>5153407</v>
      </c>
      <c r="BW42" s="140">
        <f t="shared" si="30"/>
        <v>581613</v>
      </c>
      <c r="BX42" s="140">
        <f t="shared" si="31"/>
        <v>4417558</v>
      </c>
      <c r="BY42" s="140">
        <f t="shared" si="32"/>
        <v>154236</v>
      </c>
      <c r="BZ42" s="140">
        <f t="shared" si="33"/>
        <v>105178</v>
      </c>
      <c r="CA42" s="140">
        <f t="shared" si="34"/>
        <v>4030606</v>
      </c>
      <c r="CB42" s="140">
        <f t="shared" si="35"/>
        <v>506859</v>
      </c>
      <c r="CC42" s="140">
        <f t="shared" si="36"/>
        <v>2472910</v>
      </c>
      <c r="CD42" s="140">
        <f t="shared" si="37"/>
        <v>917892</v>
      </c>
      <c r="CE42" s="140">
        <f t="shared" si="38"/>
        <v>132945</v>
      </c>
      <c r="CF42" s="140">
        <f t="shared" si="39"/>
        <v>3349309</v>
      </c>
      <c r="CG42" s="140">
        <f t="shared" si="40"/>
        <v>15310</v>
      </c>
      <c r="CH42" s="140">
        <f t="shared" si="41"/>
        <v>725021</v>
      </c>
      <c r="CI42" s="140">
        <f t="shared" si="42"/>
        <v>16284190</v>
      </c>
    </row>
    <row r="43" spans="1:87" ht="12" customHeight="1">
      <c r="A43" s="139" t="s">
        <v>756</v>
      </c>
      <c r="B43" s="141" t="s">
        <v>757</v>
      </c>
      <c r="C43" s="139" t="s">
        <v>758</v>
      </c>
      <c r="D43" s="140">
        <f t="shared" si="1"/>
        <v>288719</v>
      </c>
      <c r="E43" s="140">
        <f t="shared" si="2"/>
        <v>183276</v>
      </c>
      <c r="F43" s="140">
        <v>0</v>
      </c>
      <c r="G43" s="140">
        <v>157543</v>
      </c>
      <c r="H43" s="140">
        <v>10526</v>
      </c>
      <c r="I43" s="140">
        <v>15207</v>
      </c>
      <c r="J43" s="140">
        <v>105443</v>
      </c>
      <c r="K43" s="140">
        <v>53682</v>
      </c>
      <c r="L43" s="140">
        <f t="shared" si="3"/>
        <v>11874234</v>
      </c>
      <c r="M43" s="140">
        <f t="shared" si="4"/>
        <v>3821610</v>
      </c>
      <c r="N43" s="140">
        <v>1163182</v>
      </c>
      <c r="O43" s="140">
        <v>2197845</v>
      </c>
      <c r="P43" s="140">
        <v>389650</v>
      </c>
      <c r="Q43" s="140">
        <v>70933</v>
      </c>
      <c r="R43" s="140">
        <f t="shared" si="5"/>
        <v>2455967</v>
      </c>
      <c r="S43" s="140">
        <v>339048</v>
      </c>
      <c r="T43" s="140">
        <v>1988831</v>
      </c>
      <c r="U43" s="140">
        <v>128088</v>
      </c>
      <c r="V43" s="140">
        <v>39608</v>
      </c>
      <c r="W43" s="140">
        <f t="shared" si="6"/>
        <v>5557049</v>
      </c>
      <c r="X43" s="140">
        <v>2113173</v>
      </c>
      <c r="Y43" s="140">
        <v>2578708</v>
      </c>
      <c r="Z43" s="140">
        <v>526542</v>
      </c>
      <c r="AA43" s="140">
        <v>338626</v>
      </c>
      <c r="AB43" s="140">
        <v>2299321</v>
      </c>
      <c r="AC43" s="140">
        <v>0</v>
      </c>
      <c r="AD43" s="140">
        <v>359625</v>
      </c>
      <c r="AE43" s="140">
        <f t="shared" si="7"/>
        <v>12522578</v>
      </c>
      <c r="AF43" s="140">
        <f t="shared" si="8"/>
        <v>235829</v>
      </c>
      <c r="AG43" s="140">
        <f t="shared" si="9"/>
        <v>230579</v>
      </c>
      <c r="AH43" s="140">
        <v>3344</v>
      </c>
      <c r="AI43" s="140">
        <v>204084</v>
      </c>
      <c r="AJ43" s="140">
        <v>23151</v>
      </c>
      <c r="AK43" s="140">
        <v>0</v>
      </c>
      <c r="AL43" s="140">
        <v>5250</v>
      </c>
      <c r="AM43" s="140">
        <v>110917</v>
      </c>
      <c r="AN43" s="140">
        <f t="shared" si="10"/>
        <v>2876858</v>
      </c>
      <c r="AO43" s="140">
        <f t="shared" si="11"/>
        <v>926461</v>
      </c>
      <c r="AP43" s="140">
        <v>348700</v>
      </c>
      <c r="AQ43" s="140">
        <v>429775</v>
      </c>
      <c r="AR43" s="140">
        <v>119898</v>
      </c>
      <c r="AS43" s="140">
        <v>28088</v>
      </c>
      <c r="AT43" s="140">
        <f t="shared" si="12"/>
        <v>1228219</v>
      </c>
      <c r="AU43" s="140">
        <v>247747</v>
      </c>
      <c r="AV43" s="140">
        <v>759640</v>
      </c>
      <c r="AW43" s="140">
        <v>220832</v>
      </c>
      <c r="AX43" s="140">
        <v>0</v>
      </c>
      <c r="AY43" s="140">
        <f t="shared" si="13"/>
        <v>722178</v>
      </c>
      <c r="AZ43" s="140">
        <v>274807</v>
      </c>
      <c r="BA43" s="140">
        <v>335830</v>
      </c>
      <c r="BB43" s="140">
        <v>84703</v>
      </c>
      <c r="BC43" s="140">
        <v>26838</v>
      </c>
      <c r="BD43" s="140">
        <v>827638</v>
      </c>
      <c r="BE43" s="140">
        <v>0</v>
      </c>
      <c r="BF43" s="140">
        <v>306950</v>
      </c>
      <c r="BG43" s="140">
        <f t="shared" si="14"/>
        <v>3419637</v>
      </c>
      <c r="BH43" s="140">
        <f t="shared" si="15"/>
        <v>524548</v>
      </c>
      <c r="BI43" s="140">
        <f t="shared" si="16"/>
        <v>413855</v>
      </c>
      <c r="BJ43" s="140">
        <f t="shared" si="17"/>
        <v>3344</v>
      </c>
      <c r="BK43" s="140">
        <f t="shared" si="18"/>
        <v>361627</v>
      </c>
      <c r="BL43" s="140">
        <f t="shared" si="19"/>
        <v>33677</v>
      </c>
      <c r="BM43" s="140">
        <f t="shared" si="20"/>
        <v>15207</v>
      </c>
      <c r="BN43" s="140">
        <f t="shared" si="21"/>
        <v>110693</v>
      </c>
      <c r="BO43" s="140">
        <f t="shared" si="22"/>
        <v>164599</v>
      </c>
      <c r="BP43" s="140">
        <f t="shared" si="23"/>
        <v>14751092</v>
      </c>
      <c r="BQ43" s="140">
        <f t="shared" si="24"/>
        <v>4748071</v>
      </c>
      <c r="BR43" s="140">
        <f t="shared" si="25"/>
        <v>1511882</v>
      </c>
      <c r="BS43" s="140">
        <f t="shared" si="26"/>
        <v>2627620</v>
      </c>
      <c r="BT43" s="140">
        <f t="shared" si="27"/>
        <v>509548</v>
      </c>
      <c r="BU43" s="140">
        <f t="shared" si="28"/>
        <v>99021</v>
      </c>
      <c r="BV43" s="140">
        <f t="shared" si="29"/>
        <v>3684186</v>
      </c>
      <c r="BW43" s="140">
        <f t="shared" si="30"/>
        <v>586795</v>
      </c>
      <c r="BX43" s="140">
        <f t="shared" si="31"/>
        <v>2748471</v>
      </c>
      <c r="BY43" s="140">
        <f t="shared" si="32"/>
        <v>348920</v>
      </c>
      <c r="BZ43" s="140">
        <f t="shared" si="33"/>
        <v>39608</v>
      </c>
      <c r="CA43" s="140">
        <f t="shared" si="34"/>
        <v>6279227</v>
      </c>
      <c r="CB43" s="140">
        <f t="shared" si="35"/>
        <v>2387980</v>
      </c>
      <c r="CC43" s="140">
        <f t="shared" si="36"/>
        <v>2914538</v>
      </c>
      <c r="CD43" s="140">
        <f t="shared" si="37"/>
        <v>611245</v>
      </c>
      <c r="CE43" s="140">
        <f t="shared" si="38"/>
        <v>365464</v>
      </c>
      <c r="CF43" s="140">
        <f t="shared" si="39"/>
        <v>3126959</v>
      </c>
      <c r="CG43" s="140">
        <f t="shared" si="40"/>
        <v>0</v>
      </c>
      <c r="CH43" s="140">
        <f t="shared" si="41"/>
        <v>666575</v>
      </c>
      <c r="CI43" s="140">
        <f t="shared" si="42"/>
        <v>15942215</v>
      </c>
    </row>
    <row r="44" spans="1:87" ht="12" customHeight="1">
      <c r="A44" s="139" t="s">
        <v>764</v>
      </c>
      <c r="B44" s="141" t="s">
        <v>765</v>
      </c>
      <c r="C44" s="139" t="s">
        <v>766</v>
      </c>
      <c r="D44" s="140">
        <f t="shared" si="1"/>
        <v>1366822</v>
      </c>
      <c r="E44" s="140">
        <f t="shared" si="2"/>
        <v>1322934</v>
      </c>
      <c r="F44" s="140">
        <v>0</v>
      </c>
      <c r="G44" s="140">
        <v>1230631</v>
      </c>
      <c r="H44" s="140">
        <v>56769</v>
      </c>
      <c r="I44" s="140">
        <v>35534</v>
      </c>
      <c r="J44" s="140">
        <v>43888</v>
      </c>
      <c r="K44" s="140">
        <v>1149</v>
      </c>
      <c r="L44" s="140">
        <f t="shared" si="3"/>
        <v>15039649</v>
      </c>
      <c r="M44" s="140">
        <f t="shared" si="4"/>
        <v>3179826</v>
      </c>
      <c r="N44" s="140">
        <v>1974364</v>
      </c>
      <c r="O44" s="140">
        <v>991224</v>
      </c>
      <c r="P44" s="140">
        <v>178121</v>
      </c>
      <c r="Q44" s="140">
        <v>36117</v>
      </c>
      <c r="R44" s="140">
        <f t="shared" si="5"/>
        <v>3362535</v>
      </c>
      <c r="S44" s="140">
        <v>214169</v>
      </c>
      <c r="T44" s="140">
        <v>2912961</v>
      </c>
      <c r="U44" s="140">
        <v>235405</v>
      </c>
      <c r="V44" s="140">
        <v>29667</v>
      </c>
      <c r="W44" s="140">
        <f t="shared" si="6"/>
        <v>8443277</v>
      </c>
      <c r="X44" s="140">
        <v>3539136</v>
      </c>
      <c r="Y44" s="140">
        <v>4142664</v>
      </c>
      <c r="Z44" s="140">
        <v>629157</v>
      </c>
      <c r="AA44" s="140">
        <v>132320</v>
      </c>
      <c r="AB44" s="140">
        <v>491457</v>
      </c>
      <c r="AC44" s="140">
        <v>24344</v>
      </c>
      <c r="AD44" s="140">
        <v>265736</v>
      </c>
      <c r="AE44" s="140">
        <f t="shared" si="7"/>
        <v>16672207</v>
      </c>
      <c r="AF44" s="140">
        <f t="shared" si="8"/>
        <v>89477</v>
      </c>
      <c r="AG44" s="140">
        <f t="shared" si="9"/>
        <v>83019</v>
      </c>
      <c r="AH44" s="140">
        <v>0</v>
      </c>
      <c r="AI44" s="140">
        <v>77446</v>
      </c>
      <c r="AJ44" s="140">
        <v>5092</v>
      </c>
      <c r="AK44" s="140">
        <v>481</v>
      </c>
      <c r="AL44" s="140">
        <v>6458</v>
      </c>
      <c r="AM44" s="140">
        <v>77446</v>
      </c>
      <c r="AN44" s="140">
        <f t="shared" si="10"/>
        <v>2805682</v>
      </c>
      <c r="AO44" s="140">
        <f t="shared" si="11"/>
        <v>666482</v>
      </c>
      <c r="AP44" s="140">
        <v>535992</v>
      </c>
      <c r="AQ44" s="140">
        <v>0</v>
      </c>
      <c r="AR44" s="140">
        <v>130490</v>
      </c>
      <c r="AS44" s="140">
        <v>0</v>
      </c>
      <c r="AT44" s="140">
        <f t="shared" si="12"/>
        <v>1484360</v>
      </c>
      <c r="AU44" s="140">
        <v>62363</v>
      </c>
      <c r="AV44" s="140">
        <v>1421997</v>
      </c>
      <c r="AW44" s="140">
        <v>0</v>
      </c>
      <c r="AX44" s="140">
        <v>1691</v>
      </c>
      <c r="AY44" s="140">
        <f t="shared" si="13"/>
        <v>646795</v>
      </c>
      <c r="AZ44" s="140">
        <v>198587</v>
      </c>
      <c r="BA44" s="140">
        <v>384764</v>
      </c>
      <c r="BB44" s="140">
        <v>29174</v>
      </c>
      <c r="BC44" s="140">
        <v>34270</v>
      </c>
      <c r="BD44" s="140">
        <v>1126258</v>
      </c>
      <c r="BE44" s="140">
        <v>6354</v>
      </c>
      <c r="BF44" s="140">
        <v>145345</v>
      </c>
      <c r="BG44" s="140">
        <f t="shared" si="14"/>
        <v>3040504</v>
      </c>
      <c r="BH44" s="140">
        <f t="shared" si="15"/>
        <v>1456299</v>
      </c>
      <c r="BI44" s="140">
        <f t="shared" si="16"/>
        <v>1405953</v>
      </c>
      <c r="BJ44" s="140">
        <f t="shared" si="17"/>
        <v>0</v>
      </c>
      <c r="BK44" s="140">
        <f t="shared" si="18"/>
        <v>1308077</v>
      </c>
      <c r="BL44" s="140">
        <f t="shared" si="19"/>
        <v>61861</v>
      </c>
      <c r="BM44" s="140">
        <f t="shared" si="20"/>
        <v>36015</v>
      </c>
      <c r="BN44" s="140">
        <f t="shared" si="21"/>
        <v>50346</v>
      </c>
      <c r="BO44" s="140">
        <f t="shared" si="22"/>
        <v>78595</v>
      </c>
      <c r="BP44" s="140">
        <f t="shared" si="23"/>
        <v>17845331</v>
      </c>
      <c r="BQ44" s="140">
        <f t="shared" si="24"/>
        <v>3846308</v>
      </c>
      <c r="BR44" s="140">
        <f t="shared" si="25"/>
        <v>2510356</v>
      </c>
      <c r="BS44" s="140">
        <f t="shared" si="26"/>
        <v>991224</v>
      </c>
      <c r="BT44" s="140">
        <f t="shared" si="27"/>
        <v>308611</v>
      </c>
      <c r="BU44" s="140">
        <f t="shared" si="28"/>
        <v>36117</v>
      </c>
      <c r="BV44" s="140">
        <f t="shared" si="29"/>
        <v>4846895</v>
      </c>
      <c r="BW44" s="140">
        <f t="shared" si="30"/>
        <v>276532</v>
      </c>
      <c r="BX44" s="140">
        <f t="shared" si="31"/>
        <v>4334958</v>
      </c>
      <c r="BY44" s="140">
        <f t="shared" si="32"/>
        <v>235405</v>
      </c>
      <c r="BZ44" s="140">
        <f t="shared" si="33"/>
        <v>31358</v>
      </c>
      <c r="CA44" s="140">
        <f t="shared" si="34"/>
        <v>9090072</v>
      </c>
      <c r="CB44" s="140">
        <f t="shared" si="35"/>
        <v>3737723</v>
      </c>
      <c r="CC44" s="140">
        <f t="shared" si="36"/>
        <v>4527428</v>
      </c>
      <c r="CD44" s="140">
        <f t="shared" si="37"/>
        <v>658331</v>
      </c>
      <c r="CE44" s="140">
        <f t="shared" si="38"/>
        <v>166590</v>
      </c>
      <c r="CF44" s="140">
        <f t="shared" si="39"/>
        <v>1617715</v>
      </c>
      <c r="CG44" s="140">
        <f t="shared" si="40"/>
        <v>30698</v>
      </c>
      <c r="CH44" s="140">
        <f t="shared" si="41"/>
        <v>411081</v>
      </c>
      <c r="CI44" s="140">
        <f t="shared" si="42"/>
        <v>19712711</v>
      </c>
    </row>
    <row r="45" spans="1:87" ht="12" customHeight="1">
      <c r="A45" s="139" t="s">
        <v>777</v>
      </c>
      <c r="B45" s="141" t="s">
        <v>778</v>
      </c>
      <c r="C45" s="139" t="s">
        <v>779</v>
      </c>
      <c r="D45" s="140">
        <f t="shared" si="1"/>
        <v>1609919</v>
      </c>
      <c r="E45" s="140">
        <f t="shared" si="2"/>
        <v>1609215</v>
      </c>
      <c r="F45" s="140">
        <v>0</v>
      </c>
      <c r="G45" s="140">
        <v>1601409</v>
      </c>
      <c r="H45" s="140">
        <v>2810</v>
      </c>
      <c r="I45" s="140">
        <v>4996</v>
      </c>
      <c r="J45" s="140">
        <v>704</v>
      </c>
      <c r="K45" s="140">
        <v>29227</v>
      </c>
      <c r="L45" s="140">
        <f t="shared" si="3"/>
        <v>7842256</v>
      </c>
      <c r="M45" s="140">
        <f t="shared" si="4"/>
        <v>2784502</v>
      </c>
      <c r="N45" s="140">
        <v>1000387</v>
      </c>
      <c r="O45" s="140">
        <v>1077945</v>
      </c>
      <c r="P45" s="140">
        <v>651136</v>
      </c>
      <c r="Q45" s="140">
        <v>55034</v>
      </c>
      <c r="R45" s="140">
        <f t="shared" si="5"/>
        <v>1865919</v>
      </c>
      <c r="S45" s="140">
        <v>260118</v>
      </c>
      <c r="T45" s="140">
        <v>1477522</v>
      </c>
      <c r="U45" s="140">
        <v>128279</v>
      </c>
      <c r="V45" s="140">
        <v>1049</v>
      </c>
      <c r="W45" s="140">
        <f t="shared" si="6"/>
        <v>3190030</v>
      </c>
      <c r="X45" s="140">
        <v>1271100</v>
      </c>
      <c r="Y45" s="140">
        <v>1623714</v>
      </c>
      <c r="Z45" s="140">
        <v>241171</v>
      </c>
      <c r="AA45" s="140">
        <v>54045</v>
      </c>
      <c r="AB45" s="140">
        <v>2295975</v>
      </c>
      <c r="AC45" s="140">
        <v>756</v>
      </c>
      <c r="AD45" s="140">
        <v>870904</v>
      </c>
      <c r="AE45" s="140">
        <f t="shared" si="7"/>
        <v>10323079</v>
      </c>
      <c r="AF45" s="140">
        <f t="shared" si="8"/>
        <v>81126</v>
      </c>
      <c r="AG45" s="140">
        <f t="shared" si="9"/>
        <v>81126</v>
      </c>
      <c r="AH45" s="140">
        <v>0</v>
      </c>
      <c r="AI45" s="140">
        <v>81126</v>
      </c>
      <c r="AJ45" s="140">
        <v>0</v>
      </c>
      <c r="AK45" s="140">
        <v>0</v>
      </c>
      <c r="AL45" s="140">
        <v>0</v>
      </c>
      <c r="AM45" s="140">
        <v>48575</v>
      </c>
      <c r="AN45" s="140">
        <f t="shared" si="10"/>
        <v>2148253</v>
      </c>
      <c r="AO45" s="140">
        <f t="shared" si="11"/>
        <v>572827</v>
      </c>
      <c r="AP45" s="140">
        <v>383498</v>
      </c>
      <c r="AQ45" s="140">
        <v>0</v>
      </c>
      <c r="AR45" s="140">
        <v>189329</v>
      </c>
      <c r="AS45" s="140">
        <v>0</v>
      </c>
      <c r="AT45" s="140">
        <f t="shared" si="12"/>
        <v>723178</v>
      </c>
      <c r="AU45" s="140">
        <v>2669</v>
      </c>
      <c r="AV45" s="140">
        <v>720509</v>
      </c>
      <c r="AW45" s="140">
        <v>0</v>
      </c>
      <c r="AX45" s="140">
        <v>0</v>
      </c>
      <c r="AY45" s="140">
        <f t="shared" si="13"/>
        <v>852104</v>
      </c>
      <c r="AZ45" s="140">
        <v>85275</v>
      </c>
      <c r="BA45" s="140">
        <v>578168</v>
      </c>
      <c r="BB45" s="140">
        <v>125479</v>
      </c>
      <c r="BC45" s="140">
        <v>63182</v>
      </c>
      <c r="BD45" s="140">
        <v>676007</v>
      </c>
      <c r="BE45" s="140">
        <v>144</v>
      </c>
      <c r="BF45" s="140">
        <v>80093</v>
      </c>
      <c r="BG45" s="140">
        <f t="shared" si="14"/>
        <v>2309472</v>
      </c>
      <c r="BH45" s="140">
        <f t="shared" si="15"/>
        <v>1691045</v>
      </c>
      <c r="BI45" s="140">
        <f t="shared" si="16"/>
        <v>1690341</v>
      </c>
      <c r="BJ45" s="140">
        <f t="shared" si="17"/>
        <v>0</v>
      </c>
      <c r="BK45" s="140">
        <f t="shared" si="18"/>
        <v>1682535</v>
      </c>
      <c r="BL45" s="140">
        <f t="shared" si="19"/>
        <v>2810</v>
      </c>
      <c r="BM45" s="140">
        <f t="shared" si="20"/>
        <v>4996</v>
      </c>
      <c r="BN45" s="140">
        <f t="shared" si="21"/>
        <v>704</v>
      </c>
      <c r="BO45" s="140">
        <f t="shared" si="22"/>
        <v>77802</v>
      </c>
      <c r="BP45" s="140">
        <f t="shared" si="23"/>
        <v>9990509</v>
      </c>
      <c r="BQ45" s="140">
        <f t="shared" si="24"/>
        <v>3357329</v>
      </c>
      <c r="BR45" s="140">
        <f t="shared" si="25"/>
        <v>1383885</v>
      </c>
      <c r="BS45" s="140">
        <f t="shared" si="26"/>
        <v>1077945</v>
      </c>
      <c r="BT45" s="140">
        <f t="shared" si="27"/>
        <v>840465</v>
      </c>
      <c r="BU45" s="140">
        <f t="shared" si="28"/>
        <v>55034</v>
      </c>
      <c r="BV45" s="140">
        <f t="shared" si="29"/>
        <v>2589097</v>
      </c>
      <c r="BW45" s="140">
        <f t="shared" si="30"/>
        <v>262787</v>
      </c>
      <c r="BX45" s="140">
        <f t="shared" si="31"/>
        <v>2198031</v>
      </c>
      <c r="BY45" s="140">
        <f t="shared" si="32"/>
        <v>128279</v>
      </c>
      <c r="BZ45" s="140">
        <f t="shared" si="33"/>
        <v>1049</v>
      </c>
      <c r="CA45" s="140">
        <f t="shared" si="34"/>
        <v>4042134</v>
      </c>
      <c r="CB45" s="140">
        <f t="shared" si="35"/>
        <v>1356375</v>
      </c>
      <c r="CC45" s="140">
        <f t="shared" si="36"/>
        <v>2201882</v>
      </c>
      <c r="CD45" s="140">
        <f t="shared" si="37"/>
        <v>366650</v>
      </c>
      <c r="CE45" s="140">
        <f t="shared" si="38"/>
        <v>117227</v>
      </c>
      <c r="CF45" s="140">
        <f t="shared" si="39"/>
        <v>2971982</v>
      </c>
      <c r="CG45" s="140">
        <f t="shared" si="40"/>
        <v>900</v>
      </c>
      <c r="CH45" s="140">
        <f t="shared" si="41"/>
        <v>950997</v>
      </c>
      <c r="CI45" s="140">
        <f t="shared" si="42"/>
        <v>12632551</v>
      </c>
    </row>
    <row r="46" spans="1:87" ht="12" customHeight="1">
      <c r="A46" s="139" t="s">
        <v>785</v>
      </c>
      <c r="B46" s="141" t="s">
        <v>786</v>
      </c>
      <c r="C46" s="139" t="s">
        <v>787</v>
      </c>
      <c r="D46" s="140">
        <f t="shared" si="1"/>
        <v>4407541</v>
      </c>
      <c r="E46" s="140">
        <f t="shared" si="2"/>
        <v>4194534</v>
      </c>
      <c r="F46" s="140">
        <v>2657</v>
      </c>
      <c r="G46" s="140">
        <v>3142979</v>
      </c>
      <c r="H46" s="140">
        <v>832217</v>
      </c>
      <c r="I46" s="140">
        <v>216681</v>
      </c>
      <c r="J46" s="140">
        <v>213007</v>
      </c>
      <c r="K46" s="140">
        <v>907220</v>
      </c>
      <c r="L46" s="140">
        <f t="shared" si="3"/>
        <v>68132513</v>
      </c>
      <c r="M46" s="140">
        <f t="shared" si="4"/>
        <v>12994143</v>
      </c>
      <c r="N46" s="140">
        <v>5450215</v>
      </c>
      <c r="O46" s="140">
        <v>4732948</v>
      </c>
      <c r="P46" s="140">
        <v>2638696</v>
      </c>
      <c r="Q46" s="140">
        <v>172284</v>
      </c>
      <c r="R46" s="140">
        <f t="shared" si="5"/>
        <v>12770234</v>
      </c>
      <c r="S46" s="140">
        <v>2581884</v>
      </c>
      <c r="T46" s="140">
        <v>9304145</v>
      </c>
      <c r="U46" s="140">
        <v>884205</v>
      </c>
      <c r="V46" s="140">
        <v>71793</v>
      </c>
      <c r="W46" s="140">
        <f t="shared" si="6"/>
        <v>42286604</v>
      </c>
      <c r="X46" s="140">
        <v>23357564</v>
      </c>
      <c r="Y46" s="140">
        <v>15422545</v>
      </c>
      <c r="Z46" s="140">
        <v>2228090</v>
      </c>
      <c r="AA46" s="140">
        <v>1278405</v>
      </c>
      <c r="AB46" s="140">
        <v>13555064</v>
      </c>
      <c r="AC46" s="140">
        <v>9739</v>
      </c>
      <c r="AD46" s="140">
        <v>5768890</v>
      </c>
      <c r="AE46" s="140">
        <f t="shared" si="7"/>
        <v>78308944</v>
      </c>
      <c r="AF46" s="140">
        <f t="shared" si="8"/>
        <v>352333</v>
      </c>
      <c r="AG46" s="140">
        <f t="shared" si="9"/>
        <v>352333</v>
      </c>
      <c r="AH46" s="140">
        <v>0</v>
      </c>
      <c r="AI46" s="140">
        <v>346712</v>
      </c>
      <c r="AJ46" s="140">
        <v>1478</v>
      </c>
      <c r="AK46" s="140">
        <v>4143</v>
      </c>
      <c r="AL46" s="140">
        <v>0</v>
      </c>
      <c r="AM46" s="140">
        <v>38381</v>
      </c>
      <c r="AN46" s="140">
        <f t="shared" si="10"/>
        <v>10302694</v>
      </c>
      <c r="AO46" s="140">
        <f t="shared" si="11"/>
        <v>2765180</v>
      </c>
      <c r="AP46" s="140">
        <v>1237144</v>
      </c>
      <c r="AQ46" s="140">
        <v>428259</v>
      </c>
      <c r="AR46" s="140">
        <v>1099777</v>
      </c>
      <c r="AS46" s="140">
        <v>0</v>
      </c>
      <c r="AT46" s="140">
        <f t="shared" si="12"/>
        <v>3083529</v>
      </c>
      <c r="AU46" s="140">
        <v>107657</v>
      </c>
      <c r="AV46" s="140">
        <v>2972151</v>
      </c>
      <c r="AW46" s="140">
        <v>3721</v>
      </c>
      <c r="AX46" s="140">
        <v>13035</v>
      </c>
      <c r="AY46" s="140">
        <f t="shared" si="13"/>
        <v>4439616</v>
      </c>
      <c r="AZ46" s="140">
        <v>2383333</v>
      </c>
      <c r="BA46" s="140">
        <v>1705871</v>
      </c>
      <c r="BB46" s="140">
        <v>229612</v>
      </c>
      <c r="BC46" s="140">
        <v>120800</v>
      </c>
      <c r="BD46" s="140">
        <v>2808144</v>
      </c>
      <c r="BE46" s="140">
        <v>1334</v>
      </c>
      <c r="BF46" s="140">
        <v>455703</v>
      </c>
      <c r="BG46" s="140">
        <f t="shared" si="14"/>
        <v>11110730</v>
      </c>
      <c r="BH46" s="140">
        <f t="shared" si="15"/>
        <v>4759874</v>
      </c>
      <c r="BI46" s="140">
        <f t="shared" si="16"/>
        <v>4546867</v>
      </c>
      <c r="BJ46" s="140">
        <f t="shared" si="17"/>
        <v>2657</v>
      </c>
      <c r="BK46" s="140">
        <f t="shared" si="18"/>
        <v>3489691</v>
      </c>
      <c r="BL46" s="140">
        <f t="shared" si="19"/>
        <v>833695</v>
      </c>
      <c r="BM46" s="140">
        <f t="shared" si="20"/>
        <v>220824</v>
      </c>
      <c r="BN46" s="140">
        <f t="shared" si="21"/>
        <v>213007</v>
      </c>
      <c r="BO46" s="140">
        <f t="shared" si="22"/>
        <v>945601</v>
      </c>
      <c r="BP46" s="140">
        <f t="shared" si="23"/>
        <v>78435207</v>
      </c>
      <c r="BQ46" s="140">
        <f t="shared" si="24"/>
        <v>15759323</v>
      </c>
      <c r="BR46" s="140">
        <f t="shared" si="25"/>
        <v>6687359</v>
      </c>
      <c r="BS46" s="140">
        <f t="shared" si="26"/>
        <v>5161207</v>
      </c>
      <c r="BT46" s="140">
        <f t="shared" si="27"/>
        <v>3738473</v>
      </c>
      <c r="BU46" s="140">
        <f t="shared" si="28"/>
        <v>172284</v>
      </c>
      <c r="BV46" s="140">
        <f t="shared" si="29"/>
        <v>15853763</v>
      </c>
      <c r="BW46" s="140">
        <f t="shared" si="30"/>
        <v>2689541</v>
      </c>
      <c r="BX46" s="140">
        <f t="shared" si="31"/>
        <v>12276296</v>
      </c>
      <c r="BY46" s="140">
        <f t="shared" si="32"/>
        <v>887926</v>
      </c>
      <c r="BZ46" s="140">
        <f t="shared" si="33"/>
        <v>84828</v>
      </c>
      <c r="CA46" s="140">
        <f t="shared" si="34"/>
        <v>46726220</v>
      </c>
      <c r="CB46" s="140">
        <f t="shared" si="35"/>
        <v>25740897</v>
      </c>
      <c r="CC46" s="140">
        <f t="shared" si="36"/>
        <v>17128416</v>
      </c>
      <c r="CD46" s="140">
        <f t="shared" si="37"/>
        <v>2457702</v>
      </c>
      <c r="CE46" s="140">
        <f t="shared" si="38"/>
        <v>1399205</v>
      </c>
      <c r="CF46" s="140">
        <f t="shared" si="39"/>
        <v>16363208</v>
      </c>
      <c r="CG46" s="140">
        <f t="shared" si="40"/>
        <v>11073</v>
      </c>
      <c r="CH46" s="140">
        <f t="shared" si="41"/>
        <v>6224593</v>
      </c>
      <c r="CI46" s="140">
        <f t="shared" si="42"/>
        <v>89419674</v>
      </c>
    </row>
    <row r="47" spans="1:87" ht="12" customHeight="1">
      <c r="A47" s="139" t="s">
        <v>795</v>
      </c>
      <c r="B47" s="141" t="s">
        <v>796</v>
      </c>
      <c r="C47" s="139" t="s">
        <v>797</v>
      </c>
      <c r="D47" s="140">
        <f t="shared" si="1"/>
        <v>142943</v>
      </c>
      <c r="E47" s="140">
        <f t="shared" si="2"/>
        <v>119364</v>
      </c>
      <c r="F47" s="140">
        <v>0</v>
      </c>
      <c r="G47" s="140">
        <v>119364</v>
      </c>
      <c r="H47" s="140">
        <v>0</v>
      </c>
      <c r="I47" s="140">
        <v>0</v>
      </c>
      <c r="J47" s="140">
        <v>23579</v>
      </c>
      <c r="K47" s="140">
        <v>205470</v>
      </c>
      <c r="L47" s="140">
        <f t="shared" si="3"/>
        <v>8668358</v>
      </c>
      <c r="M47" s="140">
        <f t="shared" si="4"/>
        <v>1957774</v>
      </c>
      <c r="N47" s="140">
        <v>884409</v>
      </c>
      <c r="O47" s="140">
        <v>741056</v>
      </c>
      <c r="P47" s="140">
        <v>310798</v>
      </c>
      <c r="Q47" s="140">
        <v>21511</v>
      </c>
      <c r="R47" s="140">
        <f t="shared" si="5"/>
        <v>2015086</v>
      </c>
      <c r="S47" s="140">
        <v>183138</v>
      </c>
      <c r="T47" s="140">
        <v>1764808</v>
      </c>
      <c r="U47" s="140">
        <v>67140</v>
      </c>
      <c r="V47" s="140">
        <v>8577</v>
      </c>
      <c r="W47" s="140">
        <f t="shared" si="6"/>
        <v>4685062</v>
      </c>
      <c r="X47" s="140">
        <v>1715862</v>
      </c>
      <c r="Y47" s="140">
        <v>2764268</v>
      </c>
      <c r="Z47" s="140">
        <v>89638</v>
      </c>
      <c r="AA47" s="140">
        <v>115294</v>
      </c>
      <c r="AB47" s="140">
        <v>2619632</v>
      </c>
      <c r="AC47" s="140">
        <v>1859</v>
      </c>
      <c r="AD47" s="140">
        <v>1012093</v>
      </c>
      <c r="AE47" s="140">
        <f t="shared" si="7"/>
        <v>9823394</v>
      </c>
      <c r="AF47" s="140">
        <f t="shared" si="8"/>
        <v>0</v>
      </c>
      <c r="AG47" s="140">
        <f t="shared" si="9"/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0">
        <v>0</v>
      </c>
      <c r="AN47" s="140">
        <f t="shared" si="10"/>
        <v>2704033</v>
      </c>
      <c r="AO47" s="140">
        <f t="shared" si="11"/>
        <v>718320</v>
      </c>
      <c r="AP47" s="140">
        <v>473548</v>
      </c>
      <c r="AQ47" s="140">
        <v>306</v>
      </c>
      <c r="AR47" s="140">
        <v>244466</v>
      </c>
      <c r="AS47" s="140">
        <v>0</v>
      </c>
      <c r="AT47" s="140">
        <f t="shared" si="12"/>
        <v>1356948</v>
      </c>
      <c r="AU47" s="140">
        <v>0</v>
      </c>
      <c r="AV47" s="140">
        <v>1356237</v>
      </c>
      <c r="AW47" s="140">
        <v>711</v>
      </c>
      <c r="AX47" s="140">
        <v>0</v>
      </c>
      <c r="AY47" s="140">
        <f t="shared" si="13"/>
        <v>628765</v>
      </c>
      <c r="AZ47" s="140">
        <v>179783</v>
      </c>
      <c r="BA47" s="140">
        <v>408196</v>
      </c>
      <c r="BB47" s="140">
        <v>8344</v>
      </c>
      <c r="BC47" s="140">
        <v>32442</v>
      </c>
      <c r="BD47" s="140">
        <v>1230456</v>
      </c>
      <c r="BE47" s="140">
        <v>0</v>
      </c>
      <c r="BF47" s="140">
        <v>283590</v>
      </c>
      <c r="BG47" s="140">
        <f t="shared" si="14"/>
        <v>2987623</v>
      </c>
      <c r="BH47" s="140">
        <f t="shared" si="15"/>
        <v>142943</v>
      </c>
      <c r="BI47" s="140">
        <f t="shared" si="16"/>
        <v>119364</v>
      </c>
      <c r="BJ47" s="140">
        <f t="shared" si="17"/>
        <v>0</v>
      </c>
      <c r="BK47" s="140">
        <f t="shared" si="18"/>
        <v>119364</v>
      </c>
      <c r="BL47" s="140">
        <f t="shared" si="19"/>
        <v>0</v>
      </c>
      <c r="BM47" s="140">
        <f t="shared" si="20"/>
        <v>0</v>
      </c>
      <c r="BN47" s="140">
        <f t="shared" si="21"/>
        <v>23579</v>
      </c>
      <c r="BO47" s="140">
        <f t="shared" si="22"/>
        <v>205470</v>
      </c>
      <c r="BP47" s="140">
        <f t="shared" si="23"/>
        <v>11372391</v>
      </c>
      <c r="BQ47" s="140">
        <f t="shared" si="24"/>
        <v>2676094</v>
      </c>
      <c r="BR47" s="140">
        <f t="shared" si="25"/>
        <v>1357957</v>
      </c>
      <c r="BS47" s="140">
        <f t="shared" si="26"/>
        <v>741362</v>
      </c>
      <c r="BT47" s="140">
        <f t="shared" si="27"/>
        <v>555264</v>
      </c>
      <c r="BU47" s="140">
        <f t="shared" si="28"/>
        <v>21511</v>
      </c>
      <c r="BV47" s="140">
        <f t="shared" si="29"/>
        <v>3372034</v>
      </c>
      <c r="BW47" s="140">
        <f t="shared" si="30"/>
        <v>183138</v>
      </c>
      <c r="BX47" s="140">
        <f t="shared" si="31"/>
        <v>3121045</v>
      </c>
      <c r="BY47" s="140">
        <f t="shared" si="32"/>
        <v>67851</v>
      </c>
      <c r="BZ47" s="140">
        <f t="shared" si="33"/>
        <v>8577</v>
      </c>
      <c r="CA47" s="140">
        <f t="shared" si="34"/>
        <v>5313827</v>
      </c>
      <c r="CB47" s="140">
        <f t="shared" si="35"/>
        <v>1895645</v>
      </c>
      <c r="CC47" s="140">
        <f t="shared" si="36"/>
        <v>3172464</v>
      </c>
      <c r="CD47" s="140">
        <f t="shared" si="37"/>
        <v>97982</v>
      </c>
      <c r="CE47" s="140">
        <f t="shared" si="38"/>
        <v>147736</v>
      </c>
      <c r="CF47" s="140">
        <f t="shared" si="39"/>
        <v>3850088</v>
      </c>
      <c r="CG47" s="140">
        <f t="shared" si="40"/>
        <v>1859</v>
      </c>
      <c r="CH47" s="140">
        <f t="shared" si="41"/>
        <v>1295683</v>
      </c>
      <c r="CI47" s="140">
        <f t="shared" si="42"/>
        <v>12811017</v>
      </c>
    </row>
    <row r="48" spans="1:87" ht="12" customHeight="1">
      <c r="A48" s="139" t="s">
        <v>807</v>
      </c>
      <c r="B48" s="141" t="s">
        <v>808</v>
      </c>
      <c r="C48" s="139" t="s">
        <v>809</v>
      </c>
      <c r="D48" s="140">
        <f t="shared" si="1"/>
        <v>2536427</v>
      </c>
      <c r="E48" s="140">
        <f t="shared" si="2"/>
        <v>2380729</v>
      </c>
      <c r="F48" s="140">
        <v>15737</v>
      </c>
      <c r="G48" s="140">
        <v>2239496</v>
      </c>
      <c r="H48" s="140">
        <v>91983</v>
      </c>
      <c r="I48" s="140">
        <v>33513</v>
      </c>
      <c r="J48" s="140">
        <v>155698</v>
      </c>
      <c r="K48" s="140">
        <v>9583</v>
      </c>
      <c r="L48" s="140">
        <f t="shared" si="3"/>
        <v>19595890</v>
      </c>
      <c r="M48" s="140">
        <f t="shared" si="4"/>
        <v>6002051</v>
      </c>
      <c r="N48" s="140">
        <v>2175664</v>
      </c>
      <c r="O48" s="140">
        <v>2750672</v>
      </c>
      <c r="P48" s="140">
        <v>921294</v>
      </c>
      <c r="Q48" s="140">
        <v>154421</v>
      </c>
      <c r="R48" s="140">
        <f t="shared" si="5"/>
        <v>5444124</v>
      </c>
      <c r="S48" s="140">
        <v>441306</v>
      </c>
      <c r="T48" s="140">
        <v>3268278</v>
      </c>
      <c r="U48" s="140">
        <v>1734540</v>
      </c>
      <c r="V48" s="140">
        <v>66161</v>
      </c>
      <c r="W48" s="140">
        <f t="shared" si="6"/>
        <v>8050595</v>
      </c>
      <c r="X48" s="140">
        <v>2879534</v>
      </c>
      <c r="Y48" s="140">
        <v>3972460</v>
      </c>
      <c r="Z48" s="140">
        <v>233597</v>
      </c>
      <c r="AA48" s="140">
        <v>965004</v>
      </c>
      <c r="AB48" s="140">
        <v>3309476</v>
      </c>
      <c r="AC48" s="140">
        <v>32959</v>
      </c>
      <c r="AD48" s="140">
        <v>1916190</v>
      </c>
      <c r="AE48" s="140">
        <f t="shared" si="7"/>
        <v>24048507</v>
      </c>
      <c r="AF48" s="140">
        <f t="shared" si="8"/>
        <v>1519329</v>
      </c>
      <c r="AG48" s="140">
        <f t="shared" si="9"/>
        <v>1479050</v>
      </c>
      <c r="AH48" s="140">
        <v>1312</v>
      </c>
      <c r="AI48" s="140">
        <v>1476619</v>
      </c>
      <c r="AJ48" s="140">
        <v>0</v>
      </c>
      <c r="AK48" s="140">
        <v>1119</v>
      </c>
      <c r="AL48" s="140">
        <v>40279</v>
      </c>
      <c r="AM48" s="140">
        <v>0</v>
      </c>
      <c r="AN48" s="140">
        <f t="shared" si="10"/>
        <v>4412361</v>
      </c>
      <c r="AO48" s="140">
        <f t="shared" si="11"/>
        <v>1124203</v>
      </c>
      <c r="AP48" s="140">
        <v>515500</v>
      </c>
      <c r="AQ48" s="140">
        <v>215215</v>
      </c>
      <c r="AR48" s="140">
        <v>373406</v>
      </c>
      <c r="AS48" s="140">
        <v>20082</v>
      </c>
      <c r="AT48" s="140">
        <f t="shared" si="12"/>
        <v>1895427</v>
      </c>
      <c r="AU48" s="140">
        <v>84433</v>
      </c>
      <c r="AV48" s="140">
        <v>1794676</v>
      </c>
      <c r="AW48" s="140">
        <v>16318</v>
      </c>
      <c r="AX48" s="140">
        <v>24869</v>
      </c>
      <c r="AY48" s="140">
        <f t="shared" si="13"/>
        <v>1365371</v>
      </c>
      <c r="AZ48" s="140">
        <v>128293</v>
      </c>
      <c r="BA48" s="140">
        <v>1159530</v>
      </c>
      <c r="BB48" s="140">
        <v>56309</v>
      </c>
      <c r="BC48" s="140">
        <v>21239</v>
      </c>
      <c r="BD48" s="140">
        <v>854914</v>
      </c>
      <c r="BE48" s="140">
        <v>2491</v>
      </c>
      <c r="BF48" s="140">
        <v>1267671</v>
      </c>
      <c r="BG48" s="140">
        <f t="shared" si="14"/>
        <v>7199361</v>
      </c>
      <c r="BH48" s="140">
        <f t="shared" si="15"/>
        <v>4055756</v>
      </c>
      <c r="BI48" s="140">
        <f t="shared" si="16"/>
        <v>3859779</v>
      </c>
      <c r="BJ48" s="140">
        <f t="shared" si="17"/>
        <v>17049</v>
      </c>
      <c r="BK48" s="140">
        <f t="shared" si="18"/>
        <v>3716115</v>
      </c>
      <c r="BL48" s="140">
        <f t="shared" si="19"/>
        <v>91983</v>
      </c>
      <c r="BM48" s="140">
        <f t="shared" si="20"/>
        <v>34632</v>
      </c>
      <c r="BN48" s="140">
        <f t="shared" si="21"/>
        <v>195977</v>
      </c>
      <c r="BO48" s="140">
        <f t="shared" si="22"/>
        <v>9583</v>
      </c>
      <c r="BP48" s="140">
        <f t="shared" si="23"/>
        <v>24008251</v>
      </c>
      <c r="BQ48" s="140">
        <f t="shared" si="24"/>
        <v>7126254</v>
      </c>
      <c r="BR48" s="140">
        <f t="shared" si="25"/>
        <v>2691164</v>
      </c>
      <c r="BS48" s="140">
        <f t="shared" si="26"/>
        <v>2965887</v>
      </c>
      <c r="BT48" s="140">
        <f t="shared" si="27"/>
        <v>1294700</v>
      </c>
      <c r="BU48" s="140">
        <f t="shared" si="28"/>
        <v>174503</v>
      </c>
      <c r="BV48" s="140">
        <f t="shared" si="29"/>
        <v>7339551</v>
      </c>
      <c r="BW48" s="140">
        <f t="shared" si="30"/>
        <v>525739</v>
      </c>
      <c r="BX48" s="140">
        <f t="shared" si="31"/>
        <v>5062954</v>
      </c>
      <c r="BY48" s="140">
        <f t="shared" si="32"/>
        <v>1750858</v>
      </c>
      <c r="BZ48" s="140">
        <f t="shared" si="33"/>
        <v>91030</v>
      </c>
      <c r="CA48" s="140">
        <f t="shared" si="34"/>
        <v>9415966</v>
      </c>
      <c r="CB48" s="140">
        <f t="shared" si="35"/>
        <v>3007827</v>
      </c>
      <c r="CC48" s="140">
        <f t="shared" si="36"/>
        <v>5131990</v>
      </c>
      <c r="CD48" s="140">
        <f t="shared" si="37"/>
        <v>289906</v>
      </c>
      <c r="CE48" s="140">
        <f t="shared" si="38"/>
        <v>986243</v>
      </c>
      <c r="CF48" s="140">
        <f t="shared" si="39"/>
        <v>4164390</v>
      </c>
      <c r="CG48" s="140">
        <f t="shared" si="40"/>
        <v>35450</v>
      </c>
      <c r="CH48" s="140">
        <f t="shared" si="41"/>
        <v>3183861</v>
      </c>
      <c r="CI48" s="140">
        <f t="shared" si="42"/>
        <v>31247868</v>
      </c>
    </row>
    <row r="49" spans="1:87" ht="12" customHeight="1">
      <c r="A49" s="139" t="s">
        <v>815</v>
      </c>
      <c r="B49" s="141" t="s">
        <v>816</v>
      </c>
      <c r="C49" s="139" t="s">
        <v>817</v>
      </c>
      <c r="D49" s="140">
        <f t="shared" si="1"/>
        <v>1978794</v>
      </c>
      <c r="E49" s="140">
        <f t="shared" si="2"/>
        <v>1960811</v>
      </c>
      <c r="F49" s="140">
        <v>0</v>
      </c>
      <c r="G49" s="140">
        <v>1818801</v>
      </c>
      <c r="H49" s="140">
        <v>86100</v>
      </c>
      <c r="I49" s="140">
        <v>55910</v>
      </c>
      <c r="J49" s="140">
        <v>17983</v>
      </c>
      <c r="K49" s="140">
        <v>341226</v>
      </c>
      <c r="L49" s="140">
        <f t="shared" si="3"/>
        <v>17150980</v>
      </c>
      <c r="M49" s="140">
        <f t="shared" si="4"/>
        <v>5940886</v>
      </c>
      <c r="N49" s="140">
        <v>1905449</v>
      </c>
      <c r="O49" s="140">
        <v>2174531</v>
      </c>
      <c r="P49" s="140">
        <v>1729470</v>
      </c>
      <c r="Q49" s="140">
        <v>131436</v>
      </c>
      <c r="R49" s="140">
        <f t="shared" si="5"/>
        <v>5243788</v>
      </c>
      <c r="S49" s="140">
        <v>607349</v>
      </c>
      <c r="T49" s="140">
        <v>4148522</v>
      </c>
      <c r="U49" s="140">
        <v>487917</v>
      </c>
      <c r="V49" s="140">
        <v>143678</v>
      </c>
      <c r="W49" s="140">
        <f t="shared" si="6"/>
        <v>5818200</v>
      </c>
      <c r="X49" s="140">
        <v>2653670</v>
      </c>
      <c r="Y49" s="140">
        <v>2476247</v>
      </c>
      <c r="Z49" s="140">
        <v>556426</v>
      </c>
      <c r="AA49" s="140">
        <v>131857</v>
      </c>
      <c r="AB49" s="140">
        <v>5422299</v>
      </c>
      <c r="AC49" s="140">
        <v>4428</v>
      </c>
      <c r="AD49" s="140">
        <v>585338</v>
      </c>
      <c r="AE49" s="140">
        <f t="shared" si="7"/>
        <v>19715112</v>
      </c>
      <c r="AF49" s="140">
        <f t="shared" si="8"/>
        <v>447751</v>
      </c>
      <c r="AG49" s="140">
        <f t="shared" si="9"/>
        <v>447751</v>
      </c>
      <c r="AH49" s="140">
        <v>878</v>
      </c>
      <c r="AI49" s="140">
        <v>419212</v>
      </c>
      <c r="AJ49" s="140">
        <v>0</v>
      </c>
      <c r="AK49" s="140">
        <v>27661</v>
      </c>
      <c r="AL49" s="140">
        <v>0</v>
      </c>
      <c r="AM49" s="140">
        <v>94178</v>
      </c>
      <c r="AN49" s="140">
        <f t="shared" si="10"/>
        <v>3340293</v>
      </c>
      <c r="AO49" s="140">
        <f t="shared" si="11"/>
        <v>1006942</v>
      </c>
      <c r="AP49" s="140">
        <v>727178</v>
      </c>
      <c r="AQ49" s="140">
        <v>42736</v>
      </c>
      <c r="AR49" s="140">
        <v>237028</v>
      </c>
      <c r="AS49" s="140">
        <v>0</v>
      </c>
      <c r="AT49" s="140">
        <f t="shared" si="12"/>
        <v>1244760</v>
      </c>
      <c r="AU49" s="140">
        <v>10035</v>
      </c>
      <c r="AV49" s="140">
        <v>1234725</v>
      </c>
      <c r="AW49" s="140">
        <v>0</v>
      </c>
      <c r="AX49" s="140">
        <v>0</v>
      </c>
      <c r="AY49" s="140">
        <f t="shared" si="13"/>
        <v>1088591</v>
      </c>
      <c r="AZ49" s="140">
        <v>294233</v>
      </c>
      <c r="BA49" s="140">
        <v>401862</v>
      </c>
      <c r="BB49" s="140">
        <v>384115</v>
      </c>
      <c r="BC49" s="140">
        <v>8381</v>
      </c>
      <c r="BD49" s="140">
        <v>2004647</v>
      </c>
      <c r="BE49" s="140">
        <v>0</v>
      </c>
      <c r="BF49" s="140">
        <v>345113</v>
      </c>
      <c r="BG49" s="140">
        <f t="shared" si="14"/>
        <v>4133157</v>
      </c>
      <c r="BH49" s="140">
        <f t="shared" si="15"/>
        <v>2426545</v>
      </c>
      <c r="BI49" s="140">
        <f t="shared" si="16"/>
        <v>2408562</v>
      </c>
      <c r="BJ49" s="140">
        <f t="shared" si="17"/>
        <v>878</v>
      </c>
      <c r="BK49" s="140">
        <f t="shared" si="18"/>
        <v>2238013</v>
      </c>
      <c r="BL49" s="140">
        <f t="shared" si="19"/>
        <v>86100</v>
      </c>
      <c r="BM49" s="140">
        <f t="shared" si="20"/>
        <v>83571</v>
      </c>
      <c r="BN49" s="140">
        <f t="shared" si="21"/>
        <v>17983</v>
      </c>
      <c r="BO49" s="140">
        <f t="shared" si="22"/>
        <v>435404</v>
      </c>
      <c r="BP49" s="140">
        <f t="shared" si="23"/>
        <v>20491273</v>
      </c>
      <c r="BQ49" s="140">
        <f t="shared" si="24"/>
        <v>6947828</v>
      </c>
      <c r="BR49" s="140">
        <f t="shared" si="25"/>
        <v>2632627</v>
      </c>
      <c r="BS49" s="140">
        <f t="shared" si="26"/>
        <v>2217267</v>
      </c>
      <c r="BT49" s="140">
        <f t="shared" si="27"/>
        <v>1966498</v>
      </c>
      <c r="BU49" s="140">
        <f t="shared" si="28"/>
        <v>131436</v>
      </c>
      <c r="BV49" s="140">
        <f t="shared" si="29"/>
        <v>6488548</v>
      </c>
      <c r="BW49" s="140">
        <f t="shared" si="30"/>
        <v>617384</v>
      </c>
      <c r="BX49" s="140">
        <f t="shared" si="31"/>
        <v>5383247</v>
      </c>
      <c r="BY49" s="140">
        <f t="shared" si="32"/>
        <v>487917</v>
      </c>
      <c r="BZ49" s="140">
        <f t="shared" si="33"/>
        <v>143678</v>
      </c>
      <c r="CA49" s="140">
        <f t="shared" si="34"/>
        <v>6906791</v>
      </c>
      <c r="CB49" s="140">
        <f t="shared" si="35"/>
        <v>2947903</v>
      </c>
      <c r="CC49" s="140">
        <f t="shared" si="36"/>
        <v>2878109</v>
      </c>
      <c r="CD49" s="140">
        <f t="shared" si="37"/>
        <v>940541</v>
      </c>
      <c r="CE49" s="140">
        <f t="shared" si="38"/>
        <v>140238</v>
      </c>
      <c r="CF49" s="140">
        <f t="shared" si="39"/>
        <v>7426946</v>
      </c>
      <c r="CG49" s="140">
        <f t="shared" si="40"/>
        <v>4428</v>
      </c>
      <c r="CH49" s="140">
        <f t="shared" si="41"/>
        <v>930451</v>
      </c>
      <c r="CI49" s="140">
        <f t="shared" si="42"/>
        <v>23848269</v>
      </c>
    </row>
    <row r="50" spans="1:87" ht="12" customHeight="1">
      <c r="A50" s="139" t="s">
        <v>827</v>
      </c>
      <c r="B50" s="141" t="s">
        <v>828</v>
      </c>
      <c r="C50" s="139" t="s">
        <v>829</v>
      </c>
      <c r="D50" s="140">
        <f t="shared" si="1"/>
        <v>403413</v>
      </c>
      <c r="E50" s="140">
        <f t="shared" si="2"/>
        <v>364036</v>
      </c>
      <c r="F50" s="140">
        <v>67797</v>
      </c>
      <c r="G50" s="140">
        <v>192058</v>
      </c>
      <c r="H50" s="140">
        <v>97325</v>
      </c>
      <c r="I50" s="140">
        <v>6856</v>
      </c>
      <c r="J50" s="140">
        <v>39377</v>
      </c>
      <c r="K50" s="140">
        <v>0</v>
      </c>
      <c r="L50" s="140">
        <f t="shared" si="3"/>
        <v>14253810</v>
      </c>
      <c r="M50" s="140">
        <f t="shared" si="4"/>
        <v>4720373</v>
      </c>
      <c r="N50" s="140">
        <v>1671152</v>
      </c>
      <c r="O50" s="140">
        <v>2279803</v>
      </c>
      <c r="P50" s="140">
        <v>692444</v>
      </c>
      <c r="Q50" s="140">
        <v>76974</v>
      </c>
      <c r="R50" s="140">
        <f t="shared" si="5"/>
        <v>3854755</v>
      </c>
      <c r="S50" s="140">
        <v>505343</v>
      </c>
      <c r="T50" s="140">
        <v>3108044</v>
      </c>
      <c r="U50" s="140">
        <v>241368</v>
      </c>
      <c r="V50" s="140">
        <v>93500</v>
      </c>
      <c r="W50" s="140">
        <f t="shared" si="6"/>
        <v>5583848</v>
      </c>
      <c r="X50" s="140">
        <v>2092770</v>
      </c>
      <c r="Y50" s="140">
        <v>2898941</v>
      </c>
      <c r="Z50" s="140">
        <v>205750</v>
      </c>
      <c r="AA50" s="140">
        <v>386387</v>
      </c>
      <c r="AB50" s="140">
        <v>1057359</v>
      </c>
      <c r="AC50" s="140">
        <v>1334</v>
      </c>
      <c r="AD50" s="140">
        <v>481754</v>
      </c>
      <c r="AE50" s="140">
        <f t="shared" si="7"/>
        <v>15138977</v>
      </c>
      <c r="AF50" s="140">
        <f t="shared" si="8"/>
        <v>198978</v>
      </c>
      <c r="AG50" s="140">
        <f t="shared" si="9"/>
        <v>198978</v>
      </c>
      <c r="AH50" s="140">
        <v>452</v>
      </c>
      <c r="AI50" s="140">
        <v>198526</v>
      </c>
      <c r="AJ50" s="140">
        <v>0</v>
      </c>
      <c r="AK50" s="140">
        <v>0</v>
      </c>
      <c r="AL50" s="140">
        <v>0</v>
      </c>
      <c r="AM50" s="140">
        <v>0</v>
      </c>
      <c r="AN50" s="140">
        <f t="shared" si="10"/>
        <v>2641372</v>
      </c>
      <c r="AO50" s="140">
        <f t="shared" si="11"/>
        <v>857406</v>
      </c>
      <c r="AP50" s="140">
        <v>427232</v>
      </c>
      <c r="AQ50" s="140">
        <v>85967</v>
      </c>
      <c r="AR50" s="140">
        <v>344207</v>
      </c>
      <c r="AS50" s="140">
        <v>0</v>
      </c>
      <c r="AT50" s="140">
        <f t="shared" si="12"/>
        <v>1142876</v>
      </c>
      <c r="AU50" s="140">
        <v>51330</v>
      </c>
      <c r="AV50" s="140">
        <v>1091546</v>
      </c>
      <c r="AW50" s="140">
        <v>0</v>
      </c>
      <c r="AX50" s="140">
        <v>4169</v>
      </c>
      <c r="AY50" s="140">
        <f t="shared" si="13"/>
        <v>636921</v>
      </c>
      <c r="AZ50" s="140">
        <v>356445</v>
      </c>
      <c r="BA50" s="140">
        <v>247242</v>
      </c>
      <c r="BB50" s="140">
        <v>6919</v>
      </c>
      <c r="BC50" s="140">
        <v>26315</v>
      </c>
      <c r="BD50" s="140">
        <v>387951</v>
      </c>
      <c r="BE50" s="140">
        <v>0</v>
      </c>
      <c r="BF50" s="140">
        <v>31408</v>
      </c>
      <c r="BG50" s="140">
        <f t="shared" si="14"/>
        <v>2871758</v>
      </c>
      <c r="BH50" s="140">
        <f t="shared" si="15"/>
        <v>602391</v>
      </c>
      <c r="BI50" s="140">
        <f t="shared" si="16"/>
        <v>563014</v>
      </c>
      <c r="BJ50" s="140">
        <f t="shared" si="17"/>
        <v>68249</v>
      </c>
      <c r="BK50" s="140">
        <f t="shared" si="18"/>
        <v>390584</v>
      </c>
      <c r="BL50" s="140">
        <f t="shared" si="19"/>
        <v>97325</v>
      </c>
      <c r="BM50" s="140">
        <f t="shared" si="20"/>
        <v>6856</v>
      </c>
      <c r="BN50" s="140">
        <f t="shared" si="21"/>
        <v>39377</v>
      </c>
      <c r="BO50" s="140">
        <f t="shared" si="22"/>
        <v>0</v>
      </c>
      <c r="BP50" s="140">
        <f t="shared" si="23"/>
        <v>16895182</v>
      </c>
      <c r="BQ50" s="140">
        <f t="shared" si="24"/>
        <v>5577779</v>
      </c>
      <c r="BR50" s="140">
        <f t="shared" si="25"/>
        <v>2098384</v>
      </c>
      <c r="BS50" s="140">
        <f t="shared" si="26"/>
        <v>2365770</v>
      </c>
      <c r="BT50" s="140">
        <f t="shared" si="27"/>
        <v>1036651</v>
      </c>
      <c r="BU50" s="140">
        <f t="shared" si="28"/>
        <v>76974</v>
      </c>
      <c r="BV50" s="140">
        <f t="shared" si="29"/>
        <v>4997631</v>
      </c>
      <c r="BW50" s="140">
        <f t="shared" si="30"/>
        <v>556673</v>
      </c>
      <c r="BX50" s="140">
        <f t="shared" si="31"/>
        <v>4199590</v>
      </c>
      <c r="BY50" s="140">
        <f t="shared" si="32"/>
        <v>241368</v>
      </c>
      <c r="BZ50" s="140">
        <f t="shared" si="33"/>
        <v>97669</v>
      </c>
      <c r="CA50" s="140">
        <f t="shared" si="34"/>
        <v>6220769</v>
      </c>
      <c r="CB50" s="140">
        <f t="shared" si="35"/>
        <v>2449215</v>
      </c>
      <c r="CC50" s="140">
        <f t="shared" si="36"/>
        <v>3146183</v>
      </c>
      <c r="CD50" s="140">
        <f t="shared" si="37"/>
        <v>212669</v>
      </c>
      <c r="CE50" s="140">
        <f t="shared" si="38"/>
        <v>412702</v>
      </c>
      <c r="CF50" s="140">
        <f t="shared" si="39"/>
        <v>1445310</v>
      </c>
      <c r="CG50" s="140">
        <f t="shared" si="40"/>
        <v>1334</v>
      </c>
      <c r="CH50" s="140">
        <f t="shared" si="41"/>
        <v>513162</v>
      </c>
      <c r="CI50" s="140">
        <f t="shared" si="42"/>
        <v>18010735</v>
      </c>
    </row>
    <row r="51" spans="1:87" ht="12" customHeight="1">
      <c r="A51" s="139" t="s">
        <v>837</v>
      </c>
      <c r="B51" s="141" t="s">
        <v>838</v>
      </c>
      <c r="C51" s="139" t="s">
        <v>839</v>
      </c>
      <c r="D51" s="140">
        <f t="shared" si="1"/>
        <v>5762651</v>
      </c>
      <c r="E51" s="140">
        <f t="shared" si="2"/>
        <v>5709085</v>
      </c>
      <c r="F51" s="140">
        <v>0</v>
      </c>
      <c r="G51" s="140">
        <v>5452700</v>
      </c>
      <c r="H51" s="140">
        <v>249943</v>
      </c>
      <c r="I51" s="140">
        <v>6442</v>
      </c>
      <c r="J51" s="140">
        <v>53566</v>
      </c>
      <c r="K51" s="140">
        <v>184853</v>
      </c>
      <c r="L51" s="140">
        <f t="shared" si="3"/>
        <v>11664084</v>
      </c>
      <c r="M51" s="140">
        <f t="shared" si="4"/>
        <v>3465033</v>
      </c>
      <c r="N51" s="140">
        <v>917596</v>
      </c>
      <c r="O51" s="140">
        <v>1941312</v>
      </c>
      <c r="P51" s="140">
        <v>536779</v>
      </c>
      <c r="Q51" s="140">
        <v>69346</v>
      </c>
      <c r="R51" s="140">
        <f t="shared" si="5"/>
        <v>1640058</v>
      </c>
      <c r="S51" s="140">
        <v>483392</v>
      </c>
      <c r="T51" s="140">
        <v>996073</v>
      </c>
      <c r="U51" s="140">
        <v>160593</v>
      </c>
      <c r="V51" s="140">
        <v>44859</v>
      </c>
      <c r="W51" s="140">
        <f t="shared" si="6"/>
        <v>6513139</v>
      </c>
      <c r="X51" s="140">
        <v>2584297</v>
      </c>
      <c r="Y51" s="140">
        <v>3326253</v>
      </c>
      <c r="Z51" s="140">
        <v>455989</v>
      </c>
      <c r="AA51" s="140">
        <v>146600</v>
      </c>
      <c r="AB51" s="140">
        <v>1178070</v>
      </c>
      <c r="AC51" s="140">
        <v>995</v>
      </c>
      <c r="AD51" s="140">
        <v>979662</v>
      </c>
      <c r="AE51" s="140">
        <f t="shared" si="7"/>
        <v>18406397</v>
      </c>
      <c r="AF51" s="140">
        <f t="shared" si="8"/>
        <v>347</v>
      </c>
      <c r="AG51" s="140">
        <f t="shared" si="9"/>
        <v>347</v>
      </c>
      <c r="AH51" s="140">
        <v>0</v>
      </c>
      <c r="AI51" s="140">
        <v>347</v>
      </c>
      <c r="AJ51" s="140">
        <v>0</v>
      </c>
      <c r="AK51" s="140">
        <v>0</v>
      </c>
      <c r="AL51" s="140">
        <v>0</v>
      </c>
      <c r="AM51" s="140">
        <v>0</v>
      </c>
      <c r="AN51" s="140">
        <f t="shared" si="10"/>
        <v>2676279</v>
      </c>
      <c r="AO51" s="140">
        <f t="shared" si="11"/>
        <v>457664</v>
      </c>
      <c r="AP51" s="140">
        <v>292148</v>
      </c>
      <c r="AQ51" s="140">
        <v>3171</v>
      </c>
      <c r="AR51" s="140">
        <v>162345</v>
      </c>
      <c r="AS51" s="140">
        <v>0</v>
      </c>
      <c r="AT51" s="140">
        <f t="shared" si="12"/>
        <v>988856</v>
      </c>
      <c r="AU51" s="140">
        <v>4027</v>
      </c>
      <c r="AV51" s="140">
        <v>984829</v>
      </c>
      <c r="AW51" s="140">
        <v>0</v>
      </c>
      <c r="AX51" s="140">
        <v>0</v>
      </c>
      <c r="AY51" s="140">
        <f t="shared" si="13"/>
        <v>1229219</v>
      </c>
      <c r="AZ51" s="140">
        <v>570362</v>
      </c>
      <c r="BA51" s="140">
        <v>480574</v>
      </c>
      <c r="BB51" s="140">
        <v>41591</v>
      </c>
      <c r="BC51" s="140">
        <v>136692</v>
      </c>
      <c r="BD51" s="140">
        <v>878601</v>
      </c>
      <c r="BE51" s="140">
        <v>540</v>
      </c>
      <c r="BF51" s="140">
        <v>306158</v>
      </c>
      <c r="BG51" s="140">
        <f t="shared" si="14"/>
        <v>2982784</v>
      </c>
      <c r="BH51" s="140">
        <f t="shared" si="15"/>
        <v>5762998</v>
      </c>
      <c r="BI51" s="140">
        <f t="shared" si="16"/>
        <v>5709432</v>
      </c>
      <c r="BJ51" s="140">
        <f t="shared" si="17"/>
        <v>0</v>
      </c>
      <c r="BK51" s="140">
        <f t="shared" si="18"/>
        <v>5453047</v>
      </c>
      <c r="BL51" s="140">
        <f t="shared" si="19"/>
        <v>249943</v>
      </c>
      <c r="BM51" s="140">
        <f t="shared" si="20"/>
        <v>6442</v>
      </c>
      <c r="BN51" s="140">
        <f t="shared" si="21"/>
        <v>53566</v>
      </c>
      <c r="BO51" s="140">
        <f t="shared" si="22"/>
        <v>184853</v>
      </c>
      <c r="BP51" s="140">
        <f t="shared" si="23"/>
        <v>14340363</v>
      </c>
      <c r="BQ51" s="140">
        <f t="shared" si="24"/>
        <v>3922697</v>
      </c>
      <c r="BR51" s="140">
        <f t="shared" si="25"/>
        <v>1209744</v>
      </c>
      <c r="BS51" s="140">
        <f t="shared" si="26"/>
        <v>1944483</v>
      </c>
      <c r="BT51" s="140">
        <f t="shared" si="27"/>
        <v>699124</v>
      </c>
      <c r="BU51" s="140">
        <f t="shared" si="28"/>
        <v>69346</v>
      </c>
      <c r="BV51" s="140">
        <f t="shared" si="29"/>
        <v>2628914</v>
      </c>
      <c r="BW51" s="140">
        <f t="shared" si="30"/>
        <v>487419</v>
      </c>
      <c r="BX51" s="140">
        <f t="shared" si="31"/>
        <v>1980902</v>
      </c>
      <c r="BY51" s="140">
        <f t="shared" si="32"/>
        <v>160593</v>
      </c>
      <c r="BZ51" s="140">
        <f t="shared" si="33"/>
        <v>44859</v>
      </c>
      <c r="CA51" s="140">
        <f t="shared" si="34"/>
        <v>7742358</v>
      </c>
      <c r="CB51" s="140">
        <f t="shared" si="35"/>
        <v>3154659</v>
      </c>
      <c r="CC51" s="140">
        <f t="shared" si="36"/>
        <v>3806827</v>
      </c>
      <c r="CD51" s="140">
        <f t="shared" si="37"/>
        <v>497580</v>
      </c>
      <c r="CE51" s="140">
        <f t="shared" si="38"/>
        <v>283292</v>
      </c>
      <c r="CF51" s="140">
        <f t="shared" si="39"/>
        <v>2056671</v>
      </c>
      <c r="CG51" s="140">
        <f t="shared" si="40"/>
        <v>1535</v>
      </c>
      <c r="CH51" s="140">
        <f t="shared" si="41"/>
        <v>1285820</v>
      </c>
      <c r="CI51" s="140">
        <f t="shared" si="42"/>
        <v>21389181</v>
      </c>
    </row>
    <row r="52" spans="1:87" ht="12" customHeight="1">
      <c r="A52" s="139" t="s">
        <v>845</v>
      </c>
      <c r="B52" s="141" t="s">
        <v>846</v>
      </c>
      <c r="C52" s="139" t="s">
        <v>847</v>
      </c>
      <c r="D52" s="140">
        <f t="shared" si="1"/>
        <v>2214898</v>
      </c>
      <c r="E52" s="140">
        <f t="shared" si="2"/>
        <v>1909608</v>
      </c>
      <c r="F52" s="140">
        <v>483</v>
      </c>
      <c r="G52" s="140">
        <v>1730805</v>
      </c>
      <c r="H52" s="140">
        <v>176747</v>
      </c>
      <c r="I52" s="140">
        <v>1573</v>
      </c>
      <c r="J52" s="140">
        <v>305290</v>
      </c>
      <c r="K52" s="140">
        <v>247091</v>
      </c>
      <c r="L52" s="140">
        <f t="shared" si="3"/>
        <v>15474377</v>
      </c>
      <c r="M52" s="140">
        <f t="shared" si="4"/>
        <v>3653302</v>
      </c>
      <c r="N52" s="140">
        <v>1328762</v>
      </c>
      <c r="O52" s="140">
        <v>1419749</v>
      </c>
      <c r="P52" s="140">
        <v>730806</v>
      </c>
      <c r="Q52" s="140">
        <v>173985</v>
      </c>
      <c r="R52" s="140">
        <f t="shared" si="5"/>
        <v>4755408</v>
      </c>
      <c r="S52" s="140">
        <v>452506</v>
      </c>
      <c r="T52" s="140">
        <v>3972432</v>
      </c>
      <c r="U52" s="140">
        <v>330470</v>
      </c>
      <c r="V52" s="140">
        <v>75092</v>
      </c>
      <c r="W52" s="140">
        <f t="shared" si="6"/>
        <v>6967074</v>
      </c>
      <c r="X52" s="140">
        <v>3089931</v>
      </c>
      <c r="Y52" s="140">
        <v>3442734</v>
      </c>
      <c r="Z52" s="140">
        <v>285769</v>
      </c>
      <c r="AA52" s="140">
        <v>148640</v>
      </c>
      <c r="AB52" s="140">
        <v>3243851</v>
      </c>
      <c r="AC52" s="140">
        <v>23501</v>
      </c>
      <c r="AD52" s="140">
        <v>828946</v>
      </c>
      <c r="AE52" s="140">
        <f t="shared" si="7"/>
        <v>18518221</v>
      </c>
      <c r="AF52" s="140">
        <f t="shared" si="8"/>
        <v>121644</v>
      </c>
      <c r="AG52" s="140">
        <f t="shared" si="9"/>
        <v>120120</v>
      </c>
      <c r="AH52" s="140">
        <v>2803</v>
      </c>
      <c r="AI52" s="140">
        <v>117317</v>
      </c>
      <c r="AJ52" s="140">
        <v>0</v>
      </c>
      <c r="AK52" s="140">
        <v>0</v>
      </c>
      <c r="AL52" s="140">
        <v>1524</v>
      </c>
      <c r="AM52" s="140">
        <v>1524</v>
      </c>
      <c r="AN52" s="140">
        <f t="shared" si="10"/>
        <v>3973547</v>
      </c>
      <c r="AO52" s="140">
        <f t="shared" si="11"/>
        <v>1108738</v>
      </c>
      <c r="AP52" s="140">
        <v>537116</v>
      </c>
      <c r="AQ52" s="140">
        <v>143972</v>
      </c>
      <c r="AR52" s="140">
        <v>387498</v>
      </c>
      <c r="AS52" s="140">
        <v>40152</v>
      </c>
      <c r="AT52" s="140">
        <f t="shared" si="12"/>
        <v>1561442</v>
      </c>
      <c r="AU52" s="140">
        <v>30820</v>
      </c>
      <c r="AV52" s="140">
        <v>1429621</v>
      </c>
      <c r="AW52" s="140">
        <v>101001</v>
      </c>
      <c r="AX52" s="140">
        <v>5408</v>
      </c>
      <c r="AY52" s="140">
        <f t="shared" si="13"/>
        <v>1297959</v>
      </c>
      <c r="AZ52" s="140">
        <v>636920</v>
      </c>
      <c r="BA52" s="140">
        <v>385204</v>
      </c>
      <c r="BB52" s="140">
        <v>170019</v>
      </c>
      <c r="BC52" s="140">
        <v>105816</v>
      </c>
      <c r="BD52" s="140">
        <v>1609326</v>
      </c>
      <c r="BE52" s="140">
        <v>0</v>
      </c>
      <c r="BF52" s="140">
        <v>605811</v>
      </c>
      <c r="BG52" s="140">
        <f t="shared" si="14"/>
        <v>4701002</v>
      </c>
      <c r="BH52" s="140">
        <f t="shared" si="15"/>
        <v>2336542</v>
      </c>
      <c r="BI52" s="140">
        <f t="shared" si="16"/>
        <v>2029728</v>
      </c>
      <c r="BJ52" s="140">
        <f t="shared" si="17"/>
        <v>3286</v>
      </c>
      <c r="BK52" s="140">
        <f t="shared" si="18"/>
        <v>1848122</v>
      </c>
      <c r="BL52" s="140">
        <f t="shared" si="19"/>
        <v>176747</v>
      </c>
      <c r="BM52" s="140">
        <f t="shared" si="20"/>
        <v>1573</v>
      </c>
      <c r="BN52" s="140">
        <f t="shared" si="21"/>
        <v>306814</v>
      </c>
      <c r="BO52" s="140">
        <f t="shared" si="22"/>
        <v>248615</v>
      </c>
      <c r="BP52" s="140">
        <f t="shared" si="23"/>
        <v>19447924</v>
      </c>
      <c r="BQ52" s="140">
        <f t="shared" si="24"/>
        <v>4762040</v>
      </c>
      <c r="BR52" s="140">
        <f t="shared" si="25"/>
        <v>1865878</v>
      </c>
      <c r="BS52" s="140">
        <f t="shared" si="26"/>
        <v>1563721</v>
      </c>
      <c r="BT52" s="140">
        <f t="shared" si="27"/>
        <v>1118304</v>
      </c>
      <c r="BU52" s="140">
        <f t="shared" si="28"/>
        <v>214137</v>
      </c>
      <c r="BV52" s="140">
        <f t="shared" si="29"/>
        <v>6316850</v>
      </c>
      <c r="BW52" s="140">
        <f t="shared" si="30"/>
        <v>483326</v>
      </c>
      <c r="BX52" s="140">
        <f t="shared" si="31"/>
        <v>5402053</v>
      </c>
      <c r="BY52" s="140">
        <f t="shared" si="32"/>
        <v>431471</v>
      </c>
      <c r="BZ52" s="140">
        <f t="shared" si="33"/>
        <v>80500</v>
      </c>
      <c r="CA52" s="140">
        <f t="shared" si="34"/>
        <v>8265033</v>
      </c>
      <c r="CB52" s="140">
        <f t="shared" si="35"/>
        <v>3726851</v>
      </c>
      <c r="CC52" s="140">
        <f t="shared" si="36"/>
        <v>3827938</v>
      </c>
      <c r="CD52" s="140">
        <f t="shared" si="37"/>
        <v>455788</v>
      </c>
      <c r="CE52" s="140">
        <f t="shared" si="38"/>
        <v>254456</v>
      </c>
      <c r="CF52" s="140">
        <f t="shared" si="39"/>
        <v>4853177</v>
      </c>
      <c r="CG52" s="140">
        <f t="shared" si="40"/>
        <v>23501</v>
      </c>
      <c r="CH52" s="140">
        <f t="shared" si="41"/>
        <v>1434757</v>
      </c>
      <c r="CI52" s="140">
        <f t="shared" si="42"/>
        <v>23219223</v>
      </c>
    </row>
    <row r="53" spans="1:87" ht="12" customHeight="1">
      <c r="A53" s="139" t="s">
        <v>854</v>
      </c>
      <c r="B53" s="141" t="s">
        <v>855</v>
      </c>
      <c r="C53" s="139" t="s">
        <v>856</v>
      </c>
      <c r="D53" s="140">
        <f t="shared" si="1"/>
        <v>4296939</v>
      </c>
      <c r="E53" s="140">
        <f t="shared" si="2"/>
        <v>4242391</v>
      </c>
      <c r="F53" s="140">
        <v>0</v>
      </c>
      <c r="G53" s="140">
        <v>3570623</v>
      </c>
      <c r="H53" s="140">
        <v>663200</v>
      </c>
      <c r="I53" s="140">
        <v>8568</v>
      </c>
      <c r="J53" s="140">
        <v>54548</v>
      </c>
      <c r="K53" s="140">
        <v>1361177</v>
      </c>
      <c r="L53" s="140">
        <f t="shared" si="3"/>
        <v>12933690</v>
      </c>
      <c r="M53" s="140">
        <f t="shared" si="4"/>
        <v>2909569</v>
      </c>
      <c r="N53" s="140">
        <v>1612637</v>
      </c>
      <c r="O53" s="140">
        <v>708550</v>
      </c>
      <c r="P53" s="140">
        <v>547098</v>
      </c>
      <c r="Q53" s="140">
        <v>41284</v>
      </c>
      <c r="R53" s="140">
        <f t="shared" si="5"/>
        <v>4319737</v>
      </c>
      <c r="S53" s="140">
        <v>152904</v>
      </c>
      <c r="T53" s="140">
        <v>4019356</v>
      </c>
      <c r="U53" s="140">
        <v>147477</v>
      </c>
      <c r="V53" s="140">
        <v>30684</v>
      </c>
      <c r="W53" s="140">
        <f t="shared" si="6"/>
        <v>5654007</v>
      </c>
      <c r="X53" s="140">
        <v>2858365</v>
      </c>
      <c r="Y53" s="140">
        <v>2225908</v>
      </c>
      <c r="Z53" s="140">
        <v>416883</v>
      </c>
      <c r="AA53" s="140">
        <v>152851</v>
      </c>
      <c r="AB53" s="140">
        <v>4580200</v>
      </c>
      <c r="AC53" s="140">
        <v>19693</v>
      </c>
      <c r="AD53" s="140">
        <v>847778</v>
      </c>
      <c r="AE53" s="140">
        <f t="shared" si="7"/>
        <v>18078407</v>
      </c>
      <c r="AF53" s="140">
        <f t="shared" si="8"/>
        <v>49447</v>
      </c>
      <c r="AG53" s="140">
        <f t="shared" si="9"/>
        <v>39997</v>
      </c>
      <c r="AH53" s="140">
        <v>0</v>
      </c>
      <c r="AI53" s="140">
        <v>20675</v>
      </c>
      <c r="AJ53" s="140">
        <v>0</v>
      </c>
      <c r="AK53" s="140">
        <v>19322</v>
      </c>
      <c r="AL53" s="140">
        <v>9450</v>
      </c>
      <c r="AM53" s="140">
        <v>0</v>
      </c>
      <c r="AN53" s="140">
        <f t="shared" si="10"/>
        <v>1061489</v>
      </c>
      <c r="AO53" s="140">
        <f t="shared" si="11"/>
        <v>204764</v>
      </c>
      <c r="AP53" s="140">
        <v>184742</v>
      </c>
      <c r="AQ53" s="140">
        <v>0</v>
      </c>
      <c r="AR53" s="140">
        <v>20022</v>
      </c>
      <c r="AS53" s="140">
        <v>0</v>
      </c>
      <c r="AT53" s="140">
        <f t="shared" si="12"/>
        <v>413979</v>
      </c>
      <c r="AU53" s="140">
        <v>0</v>
      </c>
      <c r="AV53" s="140">
        <v>413979</v>
      </c>
      <c r="AW53" s="140">
        <v>0</v>
      </c>
      <c r="AX53" s="140">
        <v>4742</v>
      </c>
      <c r="AY53" s="140">
        <f t="shared" si="13"/>
        <v>437994</v>
      </c>
      <c r="AZ53" s="140">
        <v>1740</v>
      </c>
      <c r="BA53" s="140">
        <v>345210</v>
      </c>
      <c r="BB53" s="140">
        <v>49702</v>
      </c>
      <c r="BC53" s="140">
        <v>41342</v>
      </c>
      <c r="BD53" s="140">
        <v>543515</v>
      </c>
      <c r="BE53" s="140">
        <v>10</v>
      </c>
      <c r="BF53" s="140">
        <v>87266</v>
      </c>
      <c r="BG53" s="140">
        <f t="shared" si="14"/>
        <v>1198202</v>
      </c>
      <c r="BH53" s="140">
        <f t="shared" si="15"/>
        <v>4346386</v>
      </c>
      <c r="BI53" s="140">
        <f t="shared" si="16"/>
        <v>4282388</v>
      </c>
      <c r="BJ53" s="140">
        <f t="shared" si="17"/>
        <v>0</v>
      </c>
      <c r="BK53" s="140">
        <f t="shared" si="18"/>
        <v>3591298</v>
      </c>
      <c r="BL53" s="140">
        <f t="shared" si="19"/>
        <v>663200</v>
      </c>
      <c r="BM53" s="140">
        <f t="shared" si="20"/>
        <v>27890</v>
      </c>
      <c r="BN53" s="140">
        <f t="shared" si="21"/>
        <v>63998</v>
      </c>
      <c r="BO53" s="140">
        <f t="shared" si="22"/>
        <v>1361177</v>
      </c>
      <c r="BP53" s="140">
        <f t="shared" si="23"/>
        <v>13995179</v>
      </c>
      <c r="BQ53" s="140">
        <f t="shared" si="24"/>
        <v>3114333</v>
      </c>
      <c r="BR53" s="140">
        <f t="shared" si="25"/>
        <v>1797379</v>
      </c>
      <c r="BS53" s="140">
        <f t="shared" si="26"/>
        <v>708550</v>
      </c>
      <c r="BT53" s="140">
        <f t="shared" si="27"/>
        <v>567120</v>
      </c>
      <c r="BU53" s="140">
        <f t="shared" si="28"/>
        <v>41284</v>
      </c>
      <c r="BV53" s="140">
        <f t="shared" si="29"/>
        <v>4733716</v>
      </c>
      <c r="BW53" s="140">
        <f t="shared" si="30"/>
        <v>152904</v>
      </c>
      <c r="BX53" s="140">
        <f t="shared" si="31"/>
        <v>4433335</v>
      </c>
      <c r="BY53" s="140">
        <f t="shared" si="32"/>
        <v>147477</v>
      </c>
      <c r="BZ53" s="140">
        <f t="shared" si="33"/>
        <v>35426</v>
      </c>
      <c r="CA53" s="140">
        <f t="shared" si="34"/>
        <v>6092001</v>
      </c>
      <c r="CB53" s="140">
        <f t="shared" si="35"/>
        <v>2860105</v>
      </c>
      <c r="CC53" s="140">
        <f t="shared" si="36"/>
        <v>2571118</v>
      </c>
      <c r="CD53" s="140">
        <f t="shared" si="37"/>
        <v>466585</v>
      </c>
      <c r="CE53" s="140">
        <f t="shared" si="38"/>
        <v>194193</v>
      </c>
      <c r="CF53" s="140">
        <f t="shared" si="39"/>
        <v>5123715</v>
      </c>
      <c r="CG53" s="140">
        <f t="shared" si="40"/>
        <v>19703</v>
      </c>
      <c r="CH53" s="140">
        <f t="shared" si="41"/>
        <v>935044</v>
      </c>
      <c r="CI53" s="140">
        <f t="shared" si="42"/>
        <v>19276609</v>
      </c>
    </row>
    <row r="54" spans="1:87" ht="12" customHeight="1">
      <c r="A54" s="139" t="s">
        <v>872</v>
      </c>
      <c r="B54" s="139" t="s">
        <v>873</v>
      </c>
      <c r="C54" s="139" t="s">
        <v>874</v>
      </c>
      <c r="D54" s="140">
        <f>+SUM(D7:D53)</f>
        <v>179695805</v>
      </c>
      <c r="E54" s="140">
        <f aca="true" t="shared" si="43" ref="E54:BP54">+SUM(E7:E53)</f>
        <v>176266264</v>
      </c>
      <c r="F54" s="140">
        <f t="shared" si="43"/>
        <v>1872846</v>
      </c>
      <c r="G54" s="140">
        <f t="shared" si="43"/>
        <v>153068278</v>
      </c>
      <c r="H54" s="140">
        <f t="shared" si="43"/>
        <v>17095523</v>
      </c>
      <c r="I54" s="140">
        <f t="shared" si="43"/>
        <v>4229617</v>
      </c>
      <c r="J54" s="140">
        <f t="shared" si="43"/>
        <v>3429541</v>
      </c>
      <c r="K54" s="140">
        <f t="shared" si="43"/>
        <v>27356747</v>
      </c>
      <c r="L54" s="140">
        <f t="shared" si="43"/>
        <v>1530148976</v>
      </c>
      <c r="M54" s="140">
        <f t="shared" si="43"/>
        <v>495676010</v>
      </c>
      <c r="N54" s="140">
        <f t="shared" si="43"/>
        <v>165395273.82173914</v>
      </c>
      <c r="O54" s="140">
        <f t="shared" si="43"/>
        <v>235400851.4173913</v>
      </c>
      <c r="P54" s="140">
        <f t="shared" si="43"/>
        <v>87568182.76086956</v>
      </c>
      <c r="Q54" s="140">
        <f t="shared" si="43"/>
        <v>7311702</v>
      </c>
      <c r="R54" s="140">
        <f t="shared" si="43"/>
        <v>386103177</v>
      </c>
      <c r="S54" s="140">
        <f t="shared" si="43"/>
        <v>65967139</v>
      </c>
      <c r="T54" s="140">
        <f t="shared" si="43"/>
        <v>285511553</v>
      </c>
      <c r="U54" s="140">
        <f t="shared" si="43"/>
        <v>34624485</v>
      </c>
      <c r="V54" s="140">
        <f t="shared" si="43"/>
        <v>6791640</v>
      </c>
      <c r="W54" s="140">
        <f t="shared" si="43"/>
        <v>640152381</v>
      </c>
      <c r="X54" s="140">
        <f t="shared" si="43"/>
        <v>292205744</v>
      </c>
      <c r="Y54" s="140">
        <f t="shared" si="43"/>
        <v>279650082</v>
      </c>
      <c r="Z54" s="140">
        <f t="shared" si="43"/>
        <v>46910867</v>
      </c>
      <c r="AA54" s="140">
        <f t="shared" si="43"/>
        <v>21385688</v>
      </c>
      <c r="AB54" s="140">
        <f t="shared" si="43"/>
        <v>247727917</v>
      </c>
      <c r="AC54" s="140">
        <f t="shared" si="43"/>
        <v>1425768</v>
      </c>
      <c r="AD54" s="140">
        <f t="shared" si="43"/>
        <v>107099519</v>
      </c>
      <c r="AE54" s="140">
        <f t="shared" si="43"/>
        <v>1816944300</v>
      </c>
      <c r="AF54" s="140">
        <f t="shared" si="43"/>
        <v>17401079</v>
      </c>
      <c r="AG54" s="140">
        <f t="shared" si="43"/>
        <v>17127467</v>
      </c>
      <c r="AH54" s="140">
        <f t="shared" si="43"/>
        <v>683420</v>
      </c>
      <c r="AI54" s="140">
        <f t="shared" si="43"/>
        <v>15157471</v>
      </c>
      <c r="AJ54" s="140">
        <f t="shared" si="43"/>
        <v>95908</v>
      </c>
      <c r="AK54" s="140">
        <f t="shared" si="43"/>
        <v>1190668</v>
      </c>
      <c r="AL54" s="140">
        <f t="shared" si="43"/>
        <v>273612</v>
      </c>
      <c r="AM54" s="140">
        <f t="shared" si="43"/>
        <v>2377486</v>
      </c>
      <c r="AN54" s="140">
        <f t="shared" si="43"/>
        <v>202875398</v>
      </c>
      <c r="AO54" s="140">
        <f t="shared" si="43"/>
        <v>55756921</v>
      </c>
      <c r="AP54" s="140">
        <f t="shared" si="43"/>
        <v>30904496</v>
      </c>
      <c r="AQ54" s="140">
        <f t="shared" si="43"/>
        <v>8954375</v>
      </c>
      <c r="AR54" s="140">
        <f t="shared" si="43"/>
        <v>15377407</v>
      </c>
      <c r="AS54" s="140">
        <f t="shared" si="43"/>
        <v>520643</v>
      </c>
      <c r="AT54" s="140">
        <f t="shared" si="43"/>
        <v>74716722</v>
      </c>
      <c r="AU54" s="140">
        <f t="shared" si="43"/>
        <v>5256018</v>
      </c>
      <c r="AV54" s="140">
        <f t="shared" si="43"/>
        <v>66836838</v>
      </c>
      <c r="AW54" s="140">
        <f t="shared" si="43"/>
        <v>2623866</v>
      </c>
      <c r="AX54" s="140">
        <f t="shared" si="43"/>
        <v>414963</v>
      </c>
      <c r="AY54" s="140">
        <f t="shared" si="43"/>
        <v>71919566</v>
      </c>
      <c r="AZ54" s="140">
        <f t="shared" si="43"/>
        <v>29982858</v>
      </c>
      <c r="BA54" s="140">
        <f t="shared" si="43"/>
        <v>33657369</v>
      </c>
      <c r="BB54" s="140">
        <f t="shared" si="43"/>
        <v>4443852</v>
      </c>
      <c r="BC54" s="140">
        <f t="shared" si="43"/>
        <v>3835487</v>
      </c>
      <c r="BD54" s="140">
        <f t="shared" si="43"/>
        <v>73950503</v>
      </c>
      <c r="BE54" s="140">
        <f t="shared" si="43"/>
        <v>67226</v>
      </c>
      <c r="BF54" s="140">
        <f t="shared" si="43"/>
        <v>18460893</v>
      </c>
      <c r="BG54" s="140">
        <f t="shared" si="43"/>
        <v>238737370</v>
      </c>
      <c r="BH54" s="140">
        <f t="shared" si="43"/>
        <v>197096884</v>
      </c>
      <c r="BI54" s="140">
        <f t="shared" si="43"/>
        <v>193393731</v>
      </c>
      <c r="BJ54" s="140">
        <f t="shared" si="43"/>
        <v>2556266</v>
      </c>
      <c r="BK54" s="140">
        <f t="shared" si="43"/>
        <v>168225749</v>
      </c>
      <c r="BL54" s="140">
        <f t="shared" si="43"/>
        <v>17191431</v>
      </c>
      <c r="BM54" s="140">
        <f t="shared" si="43"/>
        <v>5420285</v>
      </c>
      <c r="BN54" s="140">
        <f t="shared" si="43"/>
        <v>3703153</v>
      </c>
      <c r="BO54" s="140">
        <f t="shared" si="43"/>
        <v>29734233</v>
      </c>
      <c r="BP54" s="140">
        <f t="shared" si="43"/>
        <v>1733024374</v>
      </c>
      <c r="BQ54" s="140">
        <f aca="true" t="shared" si="44" ref="BQ54:CI54">+SUM(BQ7:BQ53)</f>
        <v>551432931</v>
      </c>
      <c r="BR54" s="140">
        <f t="shared" si="44"/>
        <v>196299769.82173914</v>
      </c>
      <c r="BS54" s="140">
        <f t="shared" si="44"/>
        <v>244355226.4173913</v>
      </c>
      <c r="BT54" s="140">
        <f t="shared" si="44"/>
        <v>102945589.76086956</v>
      </c>
      <c r="BU54" s="140">
        <f t="shared" si="44"/>
        <v>7832345</v>
      </c>
      <c r="BV54" s="140">
        <f t="shared" si="44"/>
        <v>460819899</v>
      </c>
      <c r="BW54" s="140">
        <f t="shared" si="44"/>
        <v>71223157</v>
      </c>
      <c r="BX54" s="140">
        <f t="shared" si="44"/>
        <v>352348391</v>
      </c>
      <c r="BY54" s="140">
        <f t="shared" si="44"/>
        <v>37248351</v>
      </c>
      <c r="BZ54" s="140">
        <f t="shared" si="44"/>
        <v>7206603</v>
      </c>
      <c r="CA54" s="140">
        <f t="shared" si="44"/>
        <v>712071947</v>
      </c>
      <c r="CB54" s="140">
        <f t="shared" si="44"/>
        <v>322188602</v>
      </c>
      <c r="CC54" s="140">
        <f t="shared" si="44"/>
        <v>313307451</v>
      </c>
      <c r="CD54" s="140">
        <f t="shared" si="44"/>
        <v>51354719</v>
      </c>
      <c r="CE54" s="140">
        <f t="shared" si="44"/>
        <v>25221175</v>
      </c>
      <c r="CF54" s="140">
        <f t="shared" si="44"/>
        <v>321678420</v>
      </c>
      <c r="CG54" s="140">
        <f t="shared" si="44"/>
        <v>1492994</v>
      </c>
      <c r="CH54" s="140">
        <f t="shared" si="44"/>
        <v>125560412</v>
      </c>
      <c r="CI54" s="140">
        <f t="shared" si="44"/>
        <v>2055681670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72" t="s">
        <v>320</v>
      </c>
      <c r="B2" s="156" t="s">
        <v>306</v>
      </c>
      <c r="C2" s="175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73"/>
      <c r="B3" s="157"/>
      <c r="C3" s="176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73"/>
      <c r="B4" s="157"/>
      <c r="C4" s="167"/>
      <c r="D4" s="90" t="s">
        <v>260</v>
      </c>
      <c r="E4" s="7"/>
      <c r="F4" s="82"/>
      <c r="G4" s="90" t="s">
        <v>1</v>
      </c>
      <c r="H4" s="7"/>
      <c r="I4" s="82"/>
      <c r="J4" s="169" t="s">
        <v>317</v>
      </c>
      <c r="K4" s="166" t="s">
        <v>318</v>
      </c>
      <c r="L4" s="90" t="s">
        <v>261</v>
      </c>
      <c r="M4" s="7"/>
      <c r="N4" s="82"/>
      <c r="O4" s="90" t="s">
        <v>1</v>
      </c>
      <c r="P4" s="7"/>
      <c r="Q4" s="82"/>
      <c r="R4" s="169" t="s">
        <v>317</v>
      </c>
      <c r="S4" s="166" t="s">
        <v>318</v>
      </c>
      <c r="T4" s="90" t="s">
        <v>261</v>
      </c>
      <c r="U4" s="7"/>
      <c r="V4" s="82"/>
      <c r="W4" s="90" t="s">
        <v>1</v>
      </c>
      <c r="X4" s="7"/>
      <c r="Y4" s="82"/>
      <c r="Z4" s="169" t="s">
        <v>317</v>
      </c>
      <c r="AA4" s="166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9" t="s">
        <v>317</v>
      </c>
      <c r="AI4" s="166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9" t="s">
        <v>317</v>
      </c>
      <c r="AQ4" s="166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9" t="s">
        <v>317</v>
      </c>
      <c r="AY4" s="166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73"/>
      <c r="B5" s="157"/>
      <c r="C5" s="167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70"/>
      <c r="K5" s="167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70"/>
      <c r="S5" s="167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70"/>
      <c r="AA5" s="167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70"/>
      <c r="AI5" s="167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70"/>
      <c r="AQ5" s="167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70"/>
      <c r="AY5" s="167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74"/>
      <c r="B6" s="158"/>
      <c r="C6" s="168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1"/>
      <c r="K6" s="168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1"/>
      <c r="S6" s="168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1"/>
      <c r="AA6" s="168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1"/>
      <c r="AI6" s="168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1"/>
      <c r="AQ6" s="168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1"/>
      <c r="AY6" s="168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328</v>
      </c>
      <c r="B7" s="139" t="s">
        <v>326</v>
      </c>
      <c r="C7" s="139" t="s">
        <v>327</v>
      </c>
      <c r="D7" s="140">
        <v>648064</v>
      </c>
      <c r="E7" s="140">
        <v>8959704</v>
      </c>
      <c r="F7" s="140">
        <v>9607768</v>
      </c>
      <c r="G7" s="140">
        <v>101682</v>
      </c>
      <c r="H7" s="140">
        <v>3218709</v>
      </c>
      <c r="I7" s="140">
        <v>3320391</v>
      </c>
      <c r="J7" s="142" t="s">
        <v>334</v>
      </c>
      <c r="K7" s="142" t="s">
        <v>334</v>
      </c>
      <c r="L7" s="140">
        <v>598489</v>
      </c>
      <c r="M7" s="140">
        <v>7950117</v>
      </c>
      <c r="N7" s="140">
        <v>8548606</v>
      </c>
      <c r="O7" s="140">
        <v>101682</v>
      </c>
      <c r="P7" s="140">
        <v>2608780</v>
      </c>
      <c r="Q7" s="140">
        <v>2710462</v>
      </c>
      <c r="R7" s="142" t="s">
        <v>334</v>
      </c>
      <c r="S7" s="142" t="s">
        <v>334</v>
      </c>
      <c r="T7" s="140">
        <v>49575</v>
      </c>
      <c r="U7" s="140">
        <v>958216</v>
      </c>
      <c r="V7" s="140">
        <v>1007791</v>
      </c>
      <c r="W7" s="140">
        <v>0</v>
      </c>
      <c r="X7" s="140">
        <v>608196</v>
      </c>
      <c r="Y7" s="140">
        <v>608196</v>
      </c>
      <c r="Z7" s="142" t="s">
        <v>334</v>
      </c>
      <c r="AA7" s="142" t="s">
        <v>334</v>
      </c>
      <c r="AB7" s="140">
        <v>0</v>
      </c>
      <c r="AC7" s="140">
        <v>51371</v>
      </c>
      <c r="AD7" s="140">
        <v>51371</v>
      </c>
      <c r="AE7" s="140"/>
      <c r="AF7" s="140"/>
      <c r="AG7" s="140"/>
      <c r="AH7" s="142" t="s">
        <v>334</v>
      </c>
      <c r="AI7" s="142" t="s">
        <v>334</v>
      </c>
      <c r="AJ7" s="140">
        <v>0</v>
      </c>
      <c r="AK7" s="140">
        <v>0</v>
      </c>
      <c r="AL7" s="140">
        <v>0</v>
      </c>
      <c r="AM7" s="140">
        <v>0</v>
      </c>
      <c r="AN7" s="140">
        <v>0</v>
      </c>
      <c r="AO7" s="140">
        <v>0</v>
      </c>
      <c r="AP7" s="142" t="s">
        <v>334</v>
      </c>
      <c r="AQ7" s="142" t="s">
        <v>334</v>
      </c>
      <c r="AR7" s="140">
        <v>0</v>
      </c>
      <c r="AS7" s="140">
        <v>0</v>
      </c>
      <c r="AT7" s="140">
        <v>0</v>
      </c>
      <c r="AU7" s="140">
        <v>0</v>
      </c>
      <c r="AV7" s="140">
        <v>0</v>
      </c>
      <c r="AW7" s="140">
        <v>0</v>
      </c>
      <c r="AX7" s="142" t="s">
        <v>334</v>
      </c>
      <c r="AY7" s="142" t="s">
        <v>334</v>
      </c>
      <c r="AZ7" s="140">
        <v>0</v>
      </c>
      <c r="BA7" s="140">
        <v>0</v>
      </c>
      <c r="BB7" s="140">
        <v>0</v>
      </c>
      <c r="BC7" s="140">
        <v>0</v>
      </c>
      <c r="BD7" s="140">
        <v>0</v>
      </c>
      <c r="BE7" s="140">
        <v>0</v>
      </c>
    </row>
    <row r="8" spans="1:57" ht="12" customHeight="1">
      <c r="A8" s="139" t="s">
        <v>343</v>
      </c>
      <c r="B8" s="141" t="s">
        <v>344</v>
      </c>
      <c r="C8" s="139" t="s">
        <v>345</v>
      </c>
      <c r="D8" s="140">
        <f>SUM(L8,T8,AB8,AJ8,AR8,AZ8)</f>
        <v>121090</v>
      </c>
      <c r="E8" s="140">
        <f>SUM(M8,U8,AC8,AK8,AS8,BA8)</f>
        <v>6116225</v>
      </c>
      <c r="F8" s="140">
        <f>SUM(D8:E8)</f>
        <v>6237315</v>
      </c>
      <c r="G8" s="140">
        <f>SUM(O8,W8,AE8,AM8,AU8,BC8)</f>
        <v>146870</v>
      </c>
      <c r="H8" s="140">
        <f>SUM(P8,X8,AF8,AN8,AV8,BD8)</f>
        <v>2919183</v>
      </c>
      <c r="I8" s="140">
        <f>SUM(G8:H8)</f>
        <v>3066053</v>
      </c>
      <c r="J8" s="142" t="s">
        <v>334</v>
      </c>
      <c r="K8" s="142" t="s">
        <v>334</v>
      </c>
      <c r="L8" s="140">
        <v>118485</v>
      </c>
      <c r="M8" s="140">
        <v>5937576</v>
      </c>
      <c r="N8" s="140">
        <f>SUM(L8,+M8)</f>
        <v>6056061</v>
      </c>
      <c r="O8" s="140">
        <v>108958</v>
      </c>
      <c r="P8" s="140">
        <v>2085691</v>
      </c>
      <c r="Q8" s="140">
        <f>SUM(O8,+P8)</f>
        <v>2194649</v>
      </c>
      <c r="R8" s="142" t="s">
        <v>334</v>
      </c>
      <c r="S8" s="142" t="s">
        <v>334</v>
      </c>
      <c r="T8" s="140">
        <v>1757</v>
      </c>
      <c r="U8" s="140">
        <v>149882</v>
      </c>
      <c r="V8" s="140">
        <f>+SUM(T8,U8)</f>
        <v>151639</v>
      </c>
      <c r="W8" s="140">
        <v>37912</v>
      </c>
      <c r="X8" s="140">
        <v>833492</v>
      </c>
      <c r="Y8" s="140">
        <f>+SUM(W8,X8)</f>
        <v>871404</v>
      </c>
      <c r="Z8" s="142" t="s">
        <v>334</v>
      </c>
      <c r="AA8" s="142" t="s">
        <v>334</v>
      </c>
      <c r="AB8" s="140">
        <v>848</v>
      </c>
      <c r="AC8" s="140">
        <v>28767</v>
      </c>
      <c r="AD8" s="140">
        <f>+SUM(AB8,AC8)</f>
        <v>29615</v>
      </c>
      <c r="AE8" s="140"/>
      <c r="AF8" s="140"/>
      <c r="AG8" s="140">
        <f>SUM(AE8,+AF8)</f>
        <v>0</v>
      </c>
      <c r="AH8" s="142" t="s">
        <v>334</v>
      </c>
      <c r="AI8" s="142" t="s">
        <v>334</v>
      </c>
      <c r="AJ8" s="140">
        <v>0</v>
      </c>
      <c r="AK8" s="140">
        <v>0</v>
      </c>
      <c r="AL8" s="140">
        <f>SUM(AJ8,+AK8)</f>
        <v>0</v>
      </c>
      <c r="AM8" s="140">
        <v>0</v>
      </c>
      <c r="AN8" s="140">
        <v>0</v>
      </c>
      <c r="AO8" s="140">
        <f>SUM(AM8,+AN8)</f>
        <v>0</v>
      </c>
      <c r="AP8" s="142" t="s">
        <v>334</v>
      </c>
      <c r="AQ8" s="142" t="s">
        <v>334</v>
      </c>
      <c r="AR8" s="140">
        <v>0</v>
      </c>
      <c r="AS8" s="140">
        <v>0</v>
      </c>
      <c r="AT8" s="140">
        <f>SUM(AR8,+AS8)</f>
        <v>0</v>
      </c>
      <c r="AU8" s="140">
        <v>0</v>
      </c>
      <c r="AV8" s="140">
        <v>0</v>
      </c>
      <c r="AW8" s="140">
        <f>SUM(AU8,+AV8)</f>
        <v>0</v>
      </c>
      <c r="AX8" s="142" t="s">
        <v>334</v>
      </c>
      <c r="AY8" s="142" t="s">
        <v>334</v>
      </c>
      <c r="AZ8" s="140">
        <v>0</v>
      </c>
      <c r="BA8" s="140">
        <v>0</v>
      </c>
      <c r="BB8" s="140">
        <f>SUM(AZ8,BA8)</f>
        <v>0</v>
      </c>
      <c r="BC8" s="140">
        <v>0</v>
      </c>
      <c r="BD8" s="140">
        <v>0</v>
      </c>
      <c r="BE8" s="140">
        <f>SUM(BC8,+BD8)</f>
        <v>0</v>
      </c>
    </row>
    <row r="9" spans="1:57" ht="12" customHeight="1">
      <c r="A9" s="139" t="s">
        <v>355</v>
      </c>
      <c r="B9" s="141" t="s">
        <v>356</v>
      </c>
      <c r="C9" s="139" t="s">
        <v>357</v>
      </c>
      <c r="D9" s="140">
        <f aca="true" t="shared" si="0" ref="D9:D53">SUM(L9,T9,AB9,AJ9,AR9,AZ9)</f>
        <v>127799</v>
      </c>
      <c r="E9" s="140">
        <f aca="true" t="shared" si="1" ref="E9:E53">SUM(M9,U9,AC9,AK9,AS9,BA9)</f>
        <v>3952161</v>
      </c>
      <c r="F9" s="140">
        <f aca="true" t="shared" si="2" ref="F9:F53">SUM(D9:E9)</f>
        <v>4079960</v>
      </c>
      <c r="G9" s="140">
        <f aca="true" t="shared" si="3" ref="G9:G53">SUM(O9,W9,AE9,AM9,AU9,BC9)</f>
        <v>24946</v>
      </c>
      <c r="H9" s="140">
        <f aca="true" t="shared" si="4" ref="H9:H53">SUM(P9,X9,AF9,AN9,AV9,BD9)</f>
        <v>2449784</v>
      </c>
      <c r="I9" s="140">
        <f aca="true" t="shared" si="5" ref="I9:I53">SUM(G9:H9)</f>
        <v>2474730</v>
      </c>
      <c r="J9" s="142" t="s">
        <v>334</v>
      </c>
      <c r="K9" s="142" t="s">
        <v>334</v>
      </c>
      <c r="L9" s="140">
        <v>127799</v>
      </c>
      <c r="M9" s="140">
        <v>3866200</v>
      </c>
      <c r="N9" s="140">
        <f aca="true" t="shared" si="6" ref="N9:N53">SUM(L9,+M9)</f>
        <v>3993999</v>
      </c>
      <c r="O9" s="140">
        <v>15972</v>
      </c>
      <c r="P9" s="140">
        <v>2009903</v>
      </c>
      <c r="Q9" s="140">
        <f aca="true" t="shared" si="7" ref="Q9:Q53">SUM(O9,+P9)</f>
        <v>2025875</v>
      </c>
      <c r="R9" s="142" t="s">
        <v>334</v>
      </c>
      <c r="S9" s="142" t="s">
        <v>334</v>
      </c>
      <c r="T9" s="140">
        <v>0</v>
      </c>
      <c r="U9" s="140">
        <v>0</v>
      </c>
      <c r="V9" s="140">
        <f aca="true" t="shared" si="8" ref="V9:V53">+SUM(T9,U9)</f>
        <v>0</v>
      </c>
      <c r="W9" s="140">
        <v>8974</v>
      </c>
      <c r="X9" s="140">
        <v>311148</v>
      </c>
      <c r="Y9" s="140">
        <f aca="true" t="shared" si="9" ref="Y9:Y53">+SUM(W9,X9)</f>
        <v>320122</v>
      </c>
      <c r="Z9" s="142" t="s">
        <v>334</v>
      </c>
      <c r="AA9" s="142" t="s">
        <v>334</v>
      </c>
      <c r="AB9" s="140">
        <v>0</v>
      </c>
      <c r="AC9" s="140">
        <v>0</v>
      </c>
      <c r="AD9" s="140">
        <f aca="true" t="shared" si="10" ref="AD9:AD53">+SUM(AB9,AC9)</f>
        <v>0</v>
      </c>
      <c r="AE9" s="140"/>
      <c r="AF9" s="140"/>
      <c r="AG9" s="140">
        <f aca="true" t="shared" si="11" ref="AG9:AG53">SUM(AE9,+AF9)</f>
        <v>0</v>
      </c>
      <c r="AH9" s="142" t="s">
        <v>334</v>
      </c>
      <c r="AI9" s="142" t="s">
        <v>334</v>
      </c>
      <c r="AJ9" s="140">
        <v>0</v>
      </c>
      <c r="AK9" s="140">
        <v>85961</v>
      </c>
      <c r="AL9" s="140">
        <f aca="true" t="shared" si="12" ref="AL9:AL53">SUM(AJ9,+AK9)</f>
        <v>85961</v>
      </c>
      <c r="AM9" s="140">
        <v>0</v>
      </c>
      <c r="AN9" s="140">
        <v>0</v>
      </c>
      <c r="AO9" s="140">
        <f aca="true" t="shared" si="13" ref="AO9:AO53">SUM(AM9,+AN9)</f>
        <v>0</v>
      </c>
      <c r="AP9" s="142" t="s">
        <v>334</v>
      </c>
      <c r="AQ9" s="142" t="s">
        <v>334</v>
      </c>
      <c r="AR9" s="140">
        <v>0</v>
      </c>
      <c r="AS9" s="140">
        <v>0</v>
      </c>
      <c r="AT9" s="140">
        <f aca="true" t="shared" si="14" ref="AT9:AT53">SUM(AR9,+AS9)</f>
        <v>0</v>
      </c>
      <c r="AU9" s="140">
        <v>0</v>
      </c>
      <c r="AV9" s="140">
        <v>128733</v>
      </c>
      <c r="AW9" s="140">
        <f aca="true" t="shared" si="15" ref="AW9:AW53">SUM(AU9,+AV9)</f>
        <v>128733</v>
      </c>
      <c r="AX9" s="142" t="s">
        <v>334</v>
      </c>
      <c r="AY9" s="142" t="s">
        <v>334</v>
      </c>
      <c r="AZ9" s="140">
        <v>0</v>
      </c>
      <c r="BA9" s="140">
        <v>0</v>
      </c>
      <c r="BB9" s="140">
        <f aca="true" t="shared" si="16" ref="BB9:BB53">SUM(AZ9,BA9)</f>
        <v>0</v>
      </c>
      <c r="BC9" s="140">
        <v>0</v>
      </c>
      <c r="BD9" s="140">
        <v>0</v>
      </c>
      <c r="BE9" s="140">
        <f aca="true" t="shared" si="17" ref="BE9:BE53">SUM(BC9,+BD9)</f>
        <v>0</v>
      </c>
    </row>
    <row r="10" spans="1:57" ht="12" customHeight="1">
      <c r="A10" s="139" t="s">
        <v>367</v>
      </c>
      <c r="B10" s="141" t="s">
        <v>368</v>
      </c>
      <c r="C10" s="139" t="s">
        <v>369</v>
      </c>
      <c r="D10" s="140">
        <f t="shared" si="0"/>
        <v>85726</v>
      </c>
      <c r="E10" s="140">
        <f t="shared" si="1"/>
        <v>5286419</v>
      </c>
      <c r="F10" s="140">
        <f t="shared" si="2"/>
        <v>5372145</v>
      </c>
      <c r="G10" s="140">
        <f t="shared" si="3"/>
        <v>14227</v>
      </c>
      <c r="H10" s="140">
        <f t="shared" si="4"/>
        <v>2667260</v>
      </c>
      <c r="I10" s="140">
        <f t="shared" si="5"/>
        <v>2681487</v>
      </c>
      <c r="J10" s="142" t="s">
        <v>334</v>
      </c>
      <c r="K10" s="142" t="s">
        <v>334</v>
      </c>
      <c r="L10" s="140">
        <v>85726</v>
      </c>
      <c r="M10" s="140">
        <v>5286419</v>
      </c>
      <c r="N10" s="140">
        <f t="shared" si="6"/>
        <v>5372145</v>
      </c>
      <c r="O10" s="140">
        <v>14227</v>
      </c>
      <c r="P10" s="140">
        <v>2550934</v>
      </c>
      <c r="Q10" s="140">
        <f t="shared" si="7"/>
        <v>2565161</v>
      </c>
      <c r="R10" s="142" t="s">
        <v>334</v>
      </c>
      <c r="S10" s="142" t="s">
        <v>334</v>
      </c>
      <c r="T10" s="140">
        <v>0</v>
      </c>
      <c r="U10" s="140">
        <v>0</v>
      </c>
      <c r="V10" s="140">
        <f t="shared" si="8"/>
        <v>0</v>
      </c>
      <c r="W10" s="140">
        <v>0</v>
      </c>
      <c r="X10" s="140">
        <v>116326</v>
      </c>
      <c r="Y10" s="140">
        <f t="shared" si="9"/>
        <v>116326</v>
      </c>
      <c r="Z10" s="142" t="s">
        <v>334</v>
      </c>
      <c r="AA10" s="142" t="s">
        <v>334</v>
      </c>
      <c r="AB10" s="140">
        <v>0</v>
      </c>
      <c r="AC10" s="140">
        <v>0</v>
      </c>
      <c r="AD10" s="140">
        <f t="shared" si="10"/>
        <v>0</v>
      </c>
      <c r="AE10" s="140"/>
      <c r="AF10" s="140"/>
      <c r="AG10" s="140">
        <f t="shared" si="11"/>
        <v>0</v>
      </c>
      <c r="AH10" s="142" t="s">
        <v>334</v>
      </c>
      <c r="AI10" s="142" t="s">
        <v>334</v>
      </c>
      <c r="AJ10" s="140">
        <v>0</v>
      </c>
      <c r="AK10" s="140">
        <v>0</v>
      </c>
      <c r="AL10" s="140">
        <f t="shared" si="12"/>
        <v>0</v>
      </c>
      <c r="AM10" s="140">
        <v>0</v>
      </c>
      <c r="AN10" s="140">
        <v>0</v>
      </c>
      <c r="AO10" s="140">
        <f t="shared" si="13"/>
        <v>0</v>
      </c>
      <c r="AP10" s="142" t="s">
        <v>334</v>
      </c>
      <c r="AQ10" s="142" t="s">
        <v>334</v>
      </c>
      <c r="AR10" s="140">
        <v>0</v>
      </c>
      <c r="AS10" s="140">
        <v>0</v>
      </c>
      <c r="AT10" s="140">
        <f t="shared" si="14"/>
        <v>0</v>
      </c>
      <c r="AU10" s="140">
        <v>0</v>
      </c>
      <c r="AV10" s="140">
        <v>0</v>
      </c>
      <c r="AW10" s="140">
        <f t="shared" si="15"/>
        <v>0</v>
      </c>
      <c r="AX10" s="142" t="s">
        <v>334</v>
      </c>
      <c r="AY10" s="142" t="s">
        <v>334</v>
      </c>
      <c r="AZ10" s="140">
        <v>0</v>
      </c>
      <c r="BA10" s="140">
        <v>0</v>
      </c>
      <c r="BB10" s="140">
        <f t="shared" si="16"/>
        <v>0</v>
      </c>
      <c r="BC10" s="140">
        <v>0</v>
      </c>
      <c r="BD10" s="140">
        <v>0</v>
      </c>
      <c r="BE10" s="140">
        <f t="shared" si="17"/>
        <v>0</v>
      </c>
    </row>
    <row r="11" spans="1:57" ht="12" customHeight="1">
      <c r="A11" s="139" t="s">
        <v>380</v>
      </c>
      <c r="B11" s="141" t="s">
        <v>381</v>
      </c>
      <c r="C11" s="139" t="s">
        <v>382</v>
      </c>
      <c r="D11" s="140">
        <f t="shared" si="0"/>
        <v>76601</v>
      </c>
      <c r="E11" s="140">
        <f t="shared" si="1"/>
        <v>1997869</v>
      </c>
      <c r="F11" s="140">
        <f t="shared" si="2"/>
        <v>2074470</v>
      </c>
      <c r="G11" s="140">
        <f t="shared" si="3"/>
        <v>0</v>
      </c>
      <c r="H11" s="140">
        <f t="shared" si="4"/>
        <v>1655400</v>
      </c>
      <c r="I11" s="140">
        <f t="shared" si="5"/>
        <v>1655400</v>
      </c>
      <c r="J11" s="142" t="s">
        <v>334</v>
      </c>
      <c r="K11" s="142" t="s">
        <v>334</v>
      </c>
      <c r="L11" s="140">
        <v>76601</v>
      </c>
      <c r="M11" s="140">
        <v>1597612</v>
      </c>
      <c r="N11" s="140">
        <f t="shared" si="6"/>
        <v>1674213</v>
      </c>
      <c r="O11" s="140">
        <v>0</v>
      </c>
      <c r="P11" s="140">
        <v>1289173</v>
      </c>
      <c r="Q11" s="140">
        <f t="shared" si="7"/>
        <v>1289173</v>
      </c>
      <c r="R11" s="142" t="s">
        <v>334</v>
      </c>
      <c r="S11" s="142" t="s">
        <v>334</v>
      </c>
      <c r="T11" s="140">
        <v>0</v>
      </c>
      <c r="U11" s="140">
        <v>400257</v>
      </c>
      <c r="V11" s="140">
        <f t="shared" si="8"/>
        <v>400257</v>
      </c>
      <c r="W11" s="140">
        <v>0</v>
      </c>
      <c r="X11" s="140">
        <v>366227</v>
      </c>
      <c r="Y11" s="140">
        <f t="shared" si="9"/>
        <v>366227</v>
      </c>
      <c r="Z11" s="142" t="s">
        <v>334</v>
      </c>
      <c r="AA11" s="142" t="s">
        <v>334</v>
      </c>
      <c r="AB11" s="140">
        <v>0</v>
      </c>
      <c r="AC11" s="140">
        <v>0</v>
      </c>
      <c r="AD11" s="140">
        <f t="shared" si="10"/>
        <v>0</v>
      </c>
      <c r="AE11" s="140"/>
      <c r="AF11" s="140"/>
      <c r="AG11" s="140">
        <f t="shared" si="11"/>
        <v>0</v>
      </c>
      <c r="AH11" s="142" t="s">
        <v>334</v>
      </c>
      <c r="AI11" s="142" t="s">
        <v>334</v>
      </c>
      <c r="AJ11" s="140">
        <v>0</v>
      </c>
      <c r="AK11" s="140">
        <v>0</v>
      </c>
      <c r="AL11" s="140">
        <f t="shared" si="12"/>
        <v>0</v>
      </c>
      <c r="AM11" s="140">
        <v>0</v>
      </c>
      <c r="AN11" s="140">
        <v>0</v>
      </c>
      <c r="AO11" s="140">
        <f t="shared" si="13"/>
        <v>0</v>
      </c>
      <c r="AP11" s="142" t="s">
        <v>334</v>
      </c>
      <c r="AQ11" s="142" t="s">
        <v>334</v>
      </c>
      <c r="AR11" s="140">
        <v>0</v>
      </c>
      <c r="AS11" s="140">
        <v>0</v>
      </c>
      <c r="AT11" s="140">
        <f t="shared" si="14"/>
        <v>0</v>
      </c>
      <c r="AU11" s="140">
        <v>0</v>
      </c>
      <c r="AV11" s="140">
        <v>0</v>
      </c>
      <c r="AW11" s="140">
        <f t="shared" si="15"/>
        <v>0</v>
      </c>
      <c r="AX11" s="142" t="s">
        <v>334</v>
      </c>
      <c r="AY11" s="142" t="s">
        <v>334</v>
      </c>
      <c r="AZ11" s="140">
        <v>0</v>
      </c>
      <c r="BA11" s="140">
        <v>0</v>
      </c>
      <c r="BB11" s="140">
        <f t="shared" si="16"/>
        <v>0</v>
      </c>
      <c r="BC11" s="140">
        <v>0</v>
      </c>
      <c r="BD11" s="140">
        <v>0</v>
      </c>
      <c r="BE11" s="140">
        <f t="shared" si="17"/>
        <v>0</v>
      </c>
    </row>
    <row r="12" spans="1:57" ht="12" customHeight="1">
      <c r="A12" s="139" t="s">
        <v>394</v>
      </c>
      <c r="B12" s="141" t="s">
        <v>395</v>
      </c>
      <c r="C12" s="139" t="s">
        <v>396</v>
      </c>
      <c r="D12" s="140">
        <f t="shared" si="0"/>
        <v>105436</v>
      </c>
      <c r="E12" s="140">
        <f t="shared" si="1"/>
        <v>2760606</v>
      </c>
      <c r="F12" s="140">
        <f t="shared" si="2"/>
        <v>2866042</v>
      </c>
      <c r="G12" s="140">
        <f t="shared" si="3"/>
        <v>0</v>
      </c>
      <c r="H12" s="140">
        <f t="shared" si="4"/>
        <v>1447724</v>
      </c>
      <c r="I12" s="140">
        <f t="shared" si="5"/>
        <v>1447724</v>
      </c>
      <c r="J12" s="142" t="s">
        <v>334</v>
      </c>
      <c r="K12" s="142" t="s">
        <v>334</v>
      </c>
      <c r="L12" s="140">
        <v>105436</v>
      </c>
      <c r="M12" s="140">
        <v>2760606</v>
      </c>
      <c r="N12" s="140">
        <f t="shared" si="6"/>
        <v>2866042</v>
      </c>
      <c r="O12" s="140">
        <v>0</v>
      </c>
      <c r="P12" s="140">
        <v>1447724</v>
      </c>
      <c r="Q12" s="140">
        <f t="shared" si="7"/>
        <v>1447724</v>
      </c>
      <c r="R12" s="142" t="s">
        <v>334</v>
      </c>
      <c r="S12" s="142" t="s">
        <v>334</v>
      </c>
      <c r="T12" s="140">
        <v>0</v>
      </c>
      <c r="U12" s="140">
        <v>0</v>
      </c>
      <c r="V12" s="140">
        <f t="shared" si="8"/>
        <v>0</v>
      </c>
      <c r="W12" s="140">
        <v>0</v>
      </c>
      <c r="X12" s="140">
        <v>0</v>
      </c>
      <c r="Y12" s="140">
        <f t="shared" si="9"/>
        <v>0</v>
      </c>
      <c r="Z12" s="142" t="s">
        <v>334</v>
      </c>
      <c r="AA12" s="142" t="s">
        <v>334</v>
      </c>
      <c r="AB12" s="140">
        <v>0</v>
      </c>
      <c r="AC12" s="140">
        <v>0</v>
      </c>
      <c r="AD12" s="140">
        <f t="shared" si="10"/>
        <v>0</v>
      </c>
      <c r="AE12" s="140"/>
      <c r="AF12" s="140"/>
      <c r="AG12" s="140">
        <f t="shared" si="11"/>
        <v>0</v>
      </c>
      <c r="AH12" s="142" t="s">
        <v>334</v>
      </c>
      <c r="AI12" s="142" t="s">
        <v>334</v>
      </c>
      <c r="AJ12" s="140">
        <v>0</v>
      </c>
      <c r="AK12" s="140">
        <v>0</v>
      </c>
      <c r="AL12" s="140">
        <f t="shared" si="12"/>
        <v>0</v>
      </c>
      <c r="AM12" s="140">
        <v>0</v>
      </c>
      <c r="AN12" s="140">
        <v>0</v>
      </c>
      <c r="AO12" s="140">
        <f t="shared" si="13"/>
        <v>0</v>
      </c>
      <c r="AP12" s="142" t="s">
        <v>334</v>
      </c>
      <c r="AQ12" s="142" t="s">
        <v>334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f t="shared" si="15"/>
        <v>0</v>
      </c>
      <c r="AX12" s="142" t="s">
        <v>334</v>
      </c>
      <c r="AY12" s="142" t="s">
        <v>334</v>
      </c>
      <c r="AZ12" s="140">
        <v>0</v>
      </c>
      <c r="BA12" s="140">
        <v>0</v>
      </c>
      <c r="BB12" s="140">
        <f t="shared" si="16"/>
        <v>0</v>
      </c>
      <c r="BC12" s="140">
        <v>0</v>
      </c>
      <c r="BD12" s="140">
        <v>0</v>
      </c>
      <c r="BE12" s="140">
        <f t="shared" si="17"/>
        <v>0</v>
      </c>
    </row>
    <row r="13" spans="1:57" ht="12" customHeight="1">
      <c r="A13" s="139" t="s">
        <v>404</v>
      </c>
      <c r="B13" s="141" t="s">
        <v>405</v>
      </c>
      <c r="C13" s="139" t="s">
        <v>406</v>
      </c>
      <c r="D13" s="140">
        <f t="shared" si="0"/>
        <v>121212</v>
      </c>
      <c r="E13" s="140">
        <f t="shared" si="1"/>
        <v>5150388</v>
      </c>
      <c r="F13" s="140">
        <f t="shared" si="2"/>
        <v>5271600</v>
      </c>
      <c r="G13" s="140">
        <f t="shared" si="3"/>
        <v>157909</v>
      </c>
      <c r="H13" s="140">
        <f t="shared" si="4"/>
        <v>1623453</v>
      </c>
      <c r="I13" s="140">
        <f t="shared" si="5"/>
        <v>1781362</v>
      </c>
      <c r="J13" s="142" t="s">
        <v>334</v>
      </c>
      <c r="K13" s="142" t="s">
        <v>334</v>
      </c>
      <c r="L13" s="140">
        <v>25745</v>
      </c>
      <c r="M13" s="140">
        <v>4949613</v>
      </c>
      <c r="N13" s="140">
        <f t="shared" si="6"/>
        <v>4975358</v>
      </c>
      <c r="O13" s="140">
        <v>157909</v>
      </c>
      <c r="P13" s="140">
        <v>1525406</v>
      </c>
      <c r="Q13" s="140">
        <f t="shared" si="7"/>
        <v>1683315</v>
      </c>
      <c r="R13" s="142" t="s">
        <v>334</v>
      </c>
      <c r="S13" s="142" t="s">
        <v>334</v>
      </c>
      <c r="T13" s="140">
        <v>95467</v>
      </c>
      <c r="U13" s="140">
        <v>200775</v>
      </c>
      <c r="V13" s="140">
        <f t="shared" si="8"/>
        <v>296242</v>
      </c>
      <c r="W13" s="140">
        <v>0</v>
      </c>
      <c r="X13" s="140">
        <v>98047</v>
      </c>
      <c r="Y13" s="140">
        <f t="shared" si="9"/>
        <v>98047</v>
      </c>
      <c r="Z13" s="142" t="s">
        <v>334</v>
      </c>
      <c r="AA13" s="142" t="s">
        <v>334</v>
      </c>
      <c r="AB13" s="140">
        <v>0</v>
      </c>
      <c r="AC13" s="140">
        <v>0</v>
      </c>
      <c r="AD13" s="140">
        <f t="shared" si="10"/>
        <v>0</v>
      </c>
      <c r="AE13" s="140"/>
      <c r="AF13" s="140"/>
      <c r="AG13" s="140">
        <f t="shared" si="11"/>
        <v>0</v>
      </c>
      <c r="AH13" s="142" t="s">
        <v>334</v>
      </c>
      <c r="AI13" s="142" t="s">
        <v>334</v>
      </c>
      <c r="AJ13" s="140">
        <v>0</v>
      </c>
      <c r="AK13" s="140">
        <v>0</v>
      </c>
      <c r="AL13" s="140">
        <f t="shared" si="12"/>
        <v>0</v>
      </c>
      <c r="AM13" s="140">
        <v>0</v>
      </c>
      <c r="AN13" s="140">
        <v>0</v>
      </c>
      <c r="AO13" s="140">
        <f t="shared" si="13"/>
        <v>0</v>
      </c>
      <c r="AP13" s="142" t="s">
        <v>334</v>
      </c>
      <c r="AQ13" s="142" t="s">
        <v>334</v>
      </c>
      <c r="AR13" s="140">
        <v>0</v>
      </c>
      <c r="AS13" s="140">
        <v>0</v>
      </c>
      <c r="AT13" s="140">
        <f t="shared" si="14"/>
        <v>0</v>
      </c>
      <c r="AU13" s="140">
        <v>0</v>
      </c>
      <c r="AV13" s="140">
        <v>0</v>
      </c>
      <c r="AW13" s="140">
        <f t="shared" si="15"/>
        <v>0</v>
      </c>
      <c r="AX13" s="142" t="s">
        <v>334</v>
      </c>
      <c r="AY13" s="142" t="s">
        <v>334</v>
      </c>
      <c r="AZ13" s="140">
        <v>0</v>
      </c>
      <c r="BA13" s="140">
        <v>0</v>
      </c>
      <c r="BB13" s="140">
        <f t="shared" si="16"/>
        <v>0</v>
      </c>
      <c r="BC13" s="140">
        <v>0</v>
      </c>
      <c r="BD13" s="140">
        <v>0</v>
      </c>
      <c r="BE13" s="140">
        <f t="shared" si="17"/>
        <v>0</v>
      </c>
    </row>
    <row r="14" spans="1:57" ht="12" customHeight="1">
      <c r="A14" s="139" t="s">
        <v>418</v>
      </c>
      <c r="B14" s="141" t="s">
        <v>419</v>
      </c>
      <c r="C14" s="139" t="s">
        <v>420</v>
      </c>
      <c r="D14" s="140">
        <f t="shared" si="0"/>
        <v>889418</v>
      </c>
      <c r="E14" s="140">
        <f t="shared" si="1"/>
        <v>9436209</v>
      </c>
      <c r="F14" s="140">
        <f t="shared" si="2"/>
        <v>10325627</v>
      </c>
      <c r="G14" s="140">
        <f t="shared" si="3"/>
        <v>133456</v>
      </c>
      <c r="H14" s="140">
        <f t="shared" si="4"/>
        <v>2288631</v>
      </c>
      <c r="I14" s="140">
        <f t="shared" si="5"/>
        <v>2422087</v>
      </c>
      <c r="J14" s="142" t="s">
        <v>334</v>
      </c>
      <c r="K14" s="142" t="s">
        <v>334</v>
      </c>
      <c r="L14" s="140">
        <v>362451</v>
      </c>
      <c r="M14" s="140">
        <v>8188844</v>
      </c>
      <c r="N14" s="140">
        <f t="shared" si="6"/>
        <v>8551295</v>
      </c>
      <c r="O14" s="140">
        <v>47089</v>
      </c>
      <c r="P14" s="140">
        <v>1187597</v>
      </c>
      <c r="Q14" s="140">
        <f t="shared" si="7"/>
        <v>1234686</v>
      </c>
      <c r="R14" s="142" t="s">
        <v>334</v>
      </c>
      <c r="S14" s="142" t="s">
        <v>334</v>
      </c>
      <c r="T14" s="140">
        <v>526967</v>
      </c>
      <c r="U14" s="140">
        <v>1247365</v>
      </c>
      <c r="V14" s="140">
        <f t="shared" si="8"/>
        <v>1774332</v>
      </c>
      <c r="W14" s="140">
        <v>86367</v>
      </c>
      <c r="X14" s="140">
        <v>1031914</v>
      </c>
      <c r="Y14" s="140">
        <f t="shared" si="9"/>
        <v>1118281</v>
      </c>
      <c r="Z14" s="142" t="s">
        <v>334</v>
      </c>
      <c r="AA14" s="142" t="s">
        <v>334</v>
      </c>
      <c r="AB14" s="140">
        <v>0</v>
      </c>
      <c r="AC14" s="140">
        <v>0</v>
      </c>
      <c r="AD14" s="140">
        <f t="shared" si="10"/>
        <v>0</v>
      </c>
      <c r="AE14" s="140"/>
      <c r="AF14" s="140"/>
      <c r="AG14" s="140">
        <f t="shared" si="11"/>
        <v>0</v>
      </c>
      <c r="AH14" s="142" t="s">
        <v>334</v>
      </c>
      <c r="AI14" s="142" t="s">
        <v>334</v>
      </c>
      <c r="AJ14" s="140">
        <v>0</v>
      </c>
      <c r="AK14" s="140">
        <v>0</v>
      </c>
      <c r="AL14" s="140">
        <f t="shared" si="12"/>
        <v>0</v>
      </c>
      <c r="AM14" s="140">
        <v>0</v>
      </c>
      <c r="AN14" s="140">
        <v>69120</v>
      </c>
      <c r="AO14" s="140">
        <f t="shared" si="13"/>
        <v>69120</v>
      </c>
      <c r="AP14" s="142" t="s">
        <v>334</v>
      </c>
      <c r="AQ14" s="142" t="s">
        <v>334</v>
      </c>
      <c r="AR14" s="140">
        <v>0</v>
      </c>
      <c r="AS14" s="140">
        <v>0</v>
      </c>
      <c r="AT14" s="140">
        <f t="shared" si="14"/>
        <v>0</v>
      </c>
      <c r="AU14" s="140">
        <v>0</v>
      </c>
      <c r="AV14" s="140">
        <v>0</v>
      </c>
      <c r="AW14" s="140">
        <f t="shared" si="15"/>
        <v>0</v>
      </c>
      <c r="AX14" s="142" t="s">
        <v>334</v>
      </c>
      <c r="AY14" s="142" t="s">
        <v>334</v>
      </c>
      <c r="AZ14" s="140">
        <v>0</v>
      </c>
      <c r="BA14" s="140">
        <v>0</v>
      </c>
      <c r="BB14" s="140">
        <f t="shared" si="16"/>
        <v>0</v>
      </c>
      <c r="BC14" s="140">
        <v>0</v>
      </c>
      <c r="BD14" s="140">
        <v>0</v>
      </c>
      <c r="BE14" s="140">
        <f t="shared" si="17"/>
        <v>0</v>
      </c>
    </row>
    <row r="15" spans="1:57" ht="12" customHeight="1">
      <c r="A15" s="139" t="s">
        <v>430</v>
      </c>
      <c r="B15" s="141" t="s">
        <v>431</v>
      </c>
      <c r="C15" s="139" t="s">
        <v>432</v>
      </c>
      <c r="D15" s="140">
        <f t="shared" si="0"/>
        <v>5310585</v>
      </c>
      <c r="E15" s="140">
        <f t="shared" si="1"/>
        <v>4029838</v>
      </c>
      <c r="F15" s="140">
        <f t="shared" si="2"/>
        <v>9340423</v>
      </c>
      <c r="G15" s="140">
        <f t="shared" si="3"/>
        <v>49770</v>
      </c>
      <c r="H15" s="140">
        <f t="shared" si="4"/>
        <v>1697780</v>
      </c>
      <c r="I15" s="140">
        <f t="shared" si="5"/>
        <v>1747550</v>
      </c>
      <c r="J15" s="142" t="s">
        <v>334</v>
      </c>
      <c r="K15" s="142" t="s">
        <v>334</v>
      </c>
      <c r="L15" s="140">
        <v>5283996</v>
      </c>
      <c r="M15" s="140">
        <v>3620542</v>
      </c>
      <c r="N15" s="140">
        <f t="shared" si="6"/>
        <v>8904538</v>
      </c>
      <c r="O15" s="140">
        <v>47502</v>
      </c>
      <c r="P15" s="140">
        <v>1491350</v>
      </c>
      <c r="Q15" s="140">
        <f t="shared" si="7"/>
        <v>1538852</v>
      </c>
      <c r="R15" s="142" t="s">
        <v>334</v>
      </c>
      <c r="S15" s="142" t="s">
        <v>334</v>
      </c>
      <c r="T15" s="140">
        <v>26589</v>
      </c>
      <c r="U15" s="140">
        <v>409296</v>
      </c>
      <c r="V15" s="140">
        <f t="shared" si="8"/>
        <v>435885</v>
      </c>
      <c r="W15" s="140">
        <v>2268</v>
      </c>
      <c r="X15" s="140">
        <v>206430</v>
      </c>
      <c r="Y15" s="140">
        <f t="shared" si="9"/>
        <v>208698</v>
      </c>
      <c r="Z15" s="142" t="s">
        <v>334</v>
      </c>
      <c r="AA15" s="142" t="s">
        <v>334</v>
      </c>
      <c r="AB15" s="140">
        <v>0</v>
      </c>
      <c r="AC15" s="140">
        <v>0</v>
      </c>
      <c r="AD15" s="140">
        <f t="shared" si="10"/>
        <v>0</v>
      </c>
      <c r="AE15" s="140"/>
      <c r="AF15" s="140"/>
      <c r="AG15" s="140">
        <f t="shared" si="11"/>
        <v>0</v>
      </c>
      <c r="AH15" s="142" t="s">
        <v>334</v>
      </c>
      <c r="AI15" s="142" t="s">
        <v>334</v>
      </c>
      <c r="AJ15" s="140">
        <v>0</v>
      </c>
      <c r="AK15" s="140">
        <v>0</v>
      </c>
      <c r="AL15" s="140">
        <f t="shared" si="12"/>
        <v>0</v>
      </c>
      <c r="AM15" s="140">
        <v>0</v>
      </c>
      <c r="AN15" s="140">
        <v>0</v>
      </c>
      <c r="AO15" s="140">
        <f t="shared" si="13"/>
        <v>0</v>
      </c>
      <c r="AP15" s="142" t="s">
        <v>334</v>
      </c>
      <c r="AQ15" s="142" t="s">
        <v>334</v>
      </c>
      <c r="AR15" s="140">
        <v>0</v>
      </c>
      <c r="AS15" s="140">
        <v>0</v>
      </c>
      <c r="AT15" s="140">
        <f t="shared" si="14"/>
        <v>0</v>
      </c>
      <c r="AU15" s="140">
        <v>0</v>
      </c>
      <c r="AV15" s="140">
        <v>0</v>
      </c>
      <c r="AW15" s="140">
        <f t="shared" si="15"/>
        <v>0</v>
      </c>
      <c r="AX15" s="142" t="s">
        <v>334</v>
      </c>
      <c r="AY15" s="142" t="s">
        <v>334</v>
      </c>
      <c r="AZ15" s="140">
        <v>0</v>
      </c>
      <c r="BA15" s="140">
        <v>0</v>
      </c>
      <c r="BB15" s="140">
        <f t="shared" si="16"/>
        <v>0</v>
      </c>
      <c r="BC15" s="140">
        <v>0</v>
      </c>
      <c r="BD15" s="140">
        <v>0</v>
      </c>
      <c r="BE15" s="140">
        <f t="shared" si="17"/>
        <v>0</v>
      </c>
    </row>
    <row r="16" spans="1:57" ht="12" customHeight="1">
      <c r="A16" s="139" t="s">
        <v>442</v>
      </c>
      <c r="B16" s="141" t="s">
        <v>443</v>
      </c>
      <c r="C16" s="139" t="s">
        <v>444</v>
      </c>
      <c r="D16" s="140">
        <f t="shared" si="0"/>
        <v>58319</v>
      </c>
      <c r="E16" s="140">
        <f t="shared" si="1"/>
        <v>2597104</v>
      </c>
      <c r="F16" s="140">
        <f t="shared" si="2"/>
        <v>2655423</v>
      </c>
      <c r="G16" s="140">
        <f t="shared" si="3"/>
        <v>25730</v>
      </c>
      <c r="H16" s="140">
        <f t="shared" si="4"/>
        <v>1218844</v>
      </c>
      <c r="I16" s="140">
        <f t="shared" si="5"/>
        <v>1244574</v>
      </c>
      <c r="J16" s="142" t="s">
        <v>334</v>
      </c>
      <c r="K16" s="142" t="s">
        <v>334</v>
      </c>
      <c r="L16" s="140">
        <v>58319</v>
      </c>
      <c r="M16" s="140">
        <v>2419737</v>
      </c>
      <c r="N16" s="140">
        <f t="shared" si="6"/>
        <v>2478056</v>
      </c>
      <c r="O16" s="140">
        <v>25730</v>
      </c>
      <c r="P16" s="140">
        <v>1046161</v>
      </c>
      <c r="Q16" s="140">
        <f t="shared" si="7"/>
        <v>1071891</v>
      </c>
      <c r="R16" s="142" t="s">
        <v>334</v>
      </c>
      <c r="S16" s="142" t="s">
        <v>334</v>
      </c>
      <c r="T16" s="140">
        <v>0</v>
      </c>
      <c r="U16" s="140">
        <v>177367</v>
      </c>
      <c r="V16" s="140">
        <f t="shared" si="8"/>
        <v>177367</v>
      </c>
      <c r="W16" s="140">
        <v>0</v>
      </c>
      <c r="X16" s="140">
        <v>172683</v>
      </c>
      <c r="Y16" s="140">
        <f t="shared" si="9"/>
        <v>172683</v>
      </c>
      <c r="Z16" s="142" t="s">
        <v>334</v>
      </c>
      <c r="AA16" s="142" t="s">
        <v>334</v>
      </c>
      <c r="AB16" s="140">
        <v>0</v>
      </c>
      <c r="AC16" s="140">
        <v>0</v>
      </c>
      <c r="AD16" s="140">
        <f t="shared" si="10"/>
        <v>0</v>
      </c>
      <c r="AE16" s="140"/>
      <c r="AF16" s="140"/>
      <c r="AG16" s="140">
        <f t="shared" si="11"/>
        <v>0</v>
      </c>
      <c r="AH16" s="142" t="s">
        <v>334</v>
      </c>
      <c r="AI16" s="142" t="s">
        <v>334</v>
      </c>
      <c r="AJ16" s="140">
        <v>0</v>
      </c>
      <c r="AK16" s="140">
        <v>0</v>
      </c>
      <c r="AL16" s="140">
        <f t="shared" si="12"/>
        <v>0</v>
      </c>
      <c r="AM16" s="140">
        <v>0</v>
      </c>
      <c r="AN16" s="140">
        <v>0</v>
      </c>
      <c r="AO16" s="140">
        <f t="shared" si="13"/>
        <v>0</v>
      </c>
      <c r="AP16" s="142" t="s">
        <v>334</v>
      </c>
      <c r="AQ16" s="142" t="s">
        <v>334</v>
      </c>
      <c r="AR16" s="140">
        <v>0</v>
      </c>
      <c r="AS16" s="140">
        <v>0</v>
      </c>
      <c r="AT16" s="140">
        <f t="shared" si="14"/>
        <v>0</v>
      </c>
      <c r="AU16" s="140">
        <v>0</v>
      </c>
      <c r="AV16" s="140">
        <v>0</v>
      </c>
      <c r="AW16" s="140">
        <f t="shared" si="15"/>
        <v>0</v>
      </c>
      <c r="AX16" s="142" t="s">
        <v>334</v>
      </c>
      <c r="AY16" s="142" t="s">
        <v>334</v>
      </c>
      <c r="AZ16" s="140">
        <v>0</v>
      </c>
      <c r="BA16" s="140">
        <v>0</v>
      </c>
      <c r="BB16" s="140">
        <f t="shared" si="16"/>
        <v>0</v>
      </c>
      <c r="BC16" s="140">
        <v>0</v>
      </c>
      <c r="BD16" s="140">
        <v>0</v>
      </c>
      <c r="BE16" s="140">
        <f t="shared" si="17"/>
        <v>0</v>
      </c>
    </row>
    <row r="17" spans="1:57" ht="12" customHeight="1">
      <c r="A17" s="139" t="s">
        <v>455</v>
      </c>
      <c r="B17" s="141" t="s">
        <v>456</v>
      </c>
      <c r="C17" s="139" t="s">
        <v>457</v>
      </c>
      <c r="D17" s="140">
        <f t="shared" si="0"/>
        <v>814131</v>
      </c>
      <c r="E17" s="140">
        <f t="shared" si="1"/>
        <v>19575234</v>
      </c>
      <c r="F17" s="140">
        <f t="shared" si="2"/>
        <v>20389365</v>
      </c>
      <c r="G17" s="140">
        <f t="shared" si="3"/>
        <v>144986</v>
      </c>
      <c r="H17" s="140">
        <f t="shared" si="4"/>
        <v>4182855</v>
      </c>
      <c r="I17" s="140">
        <f t="shared" si="5"/>
        <v>4327841</v>
      </c>
      <c r="J17" s="142" t="s">
        <v>334</v>
      </c>
      <c r="K17" s="142" t="s">
        <v>334</v>
      </c>
      <c r="L17" s="140">
        <v>814131</v>
      </c>
      <c r="M17" s="140">
        <v>16294728</v>
      </c>
      <c r="N17" s="140">
        <f t="shared" si="6"/>
        <v>17108859</v>
      </c>
      <c r="O17" s="140">
        <v>142966</v>
      </c>
      <c r="P17" s="140">
        <v>3712706</v>
      </c>
      <c r="Q17" s="140">
        <f t="shared" si="7"/>
        <v>3855672</v>
      </c>
      <c r="R17" s="142" t="s">
        <v>334</v>
      </c>
      <c r="S17" s="142" t="s">
        <v>334</v>
      </c>
      <c r="T17" s="140">
        <v>0</v>
      </c>
      <c r="U17" s="140">
        <v>3280506</v>
      </c>
      <c r="V17" s="140">
        <f t="shared" si="8"/>
        <v>3280506</v>
      </c>
      <c r="W17" s="140">
        <v>2020</v>
      </c>
      <c r="X17" s="140">
        <v>470149</v>
      </c>
      <c r="Y17" s="140">
        <f t="shared" si="9"/>
        <v>472169</v>
      </c>
      <c r="Z17" s="142" t="s">
        <v>334</v>
      </c>
      <c r="AA17" s="142" t="s">
        <v>334</v>
      </c>
      <c r="AB17" s="140">
        <v>0</v>
      </c>
      <c r="AC17" s="140">
        <v>0</v>
      </c>
      <c r="AD17" s="140">
        <f t="shared" si="10"/>
        <v>0</v>
      </c>
      <c r="AE17" s="140"/>
      <c r="AF17" s="140"/>
      <c r="AG17" s="140">
        <f t="shared" si="11"/>
        <v>0</v>
      </c>
      <c r="AH17" s="142" t="s">
        <v>334</v>
      </c>
      <c r="AI17" s="142" t="s">
        <v>334</v>
      </c>
      <c r="AJ17" s="140">
        <v>0</v>
      </c>
      <c r="AK17" s="140">
        <v>0</v>
      </c>
      <c r="AL17" s="140">
        <f t="shared" si="12"/>
        <v>0</v>
      </c>
      <c r="AM17" s="140">
        <v>0</v>
      </c>
      <c r="AN17" s="140">
        <v>0</v>
      </c>
      <c r="AO17" s="140">
        <f t="shared" si="13"/>
        <v>0</v>
      </c>
      <c r="AP17" s="142" t="s">
        <v>334</v>
      </c>
      <c r="AQ17" s="142" t="s">
        <v>334</v>
      </c>
      <c r="AR17" s="140">
        <v>0</v>
      </c>
      <c r="AS17" s="140">
        <v>0</v>
      </c>
      <c r="AT17" s="140">
        <f t="shared" si="14"/>
        <v>0</v>
      </c>
      <c r="AU17" s="140">
        <v>0</v>
      </c>
      <c r="AV17" s="140">
        <v>0</v>
      </c>
      <c r="AW17" s="140">
        <f t="shared" si="15"/>
        <v>0</v>
      </c>
      <c r="AX17" s="142" t="s">
        <v>334</v>
      </c>
      <c r="AY17" s="142" t="s">
        <v>334</v>
      </c>
      <c r="AZ17" s="140">
        <v>0</v>
      </c>
      <c r="BA17" s="140">
        <v>0</v>
      </c>
      <c r="BB17" s="140">
        <f t="shared" si="16"/>
        <v>0</v>
      </c>
      <c r="BC17" s="140">
        <v>0</v>
      </c>
      <c r="BD17" s="140">
        <v>0</v>
      </c>
      <c r="BE17" s="140">
        <f t="shared" si="17"/>
        <v>0</v>
      </c>
    </row>
    <row r="18" spans="1:57" ht="12" customHeight="1">
      <c r="A18" s="139" t="s">
        <v>468</v>
      </c>
      <c r="B18" s="141" t="s">
        <v>469</v>
      </c>
      <c r="C18" s="139" t="s">
        <v>470</v>
      </c>
      <c r="D18" s="140">
        <f t="shared" si="0"/>
        <v>196063</v>
      </c>
      <c r="E18" s="140">
        <f t="shared" si="1"/>
        <v>7262764</v>
      </c>
      <c r="F18" s="140">
        <f t="shared" si="2"/>
        <v>7458827</v>
      </c>
      <c r="G18" s="140">
        <f t="shared" si="3"/>
        <v>39341</v>
      </c>
      <c r="H18" s="140">
        <f t="shared" si="4"/>
        <v>1191889</v>
      </c>
      <c r="I18" s="140">
        <f t="shared" si="5"/>
        <v>1231230</v>
      </c>
      <c r="J18" s="142" t="s">
        <v>334</v>
      </c>
      <c r="K18" s="142" t="s">
        <v>334</v>
      </c>
      <c r="L18" s="140">
        <v>134085</v>
      </c>
      <c r="M18" s="140">
        <v>5050103</v>
      </c>
      <c r="N18" s="140">
        <f t="shared" si="6"/>
        <v>5184188</v>
      </c>
      <c r="O18" s="140">
        <v>27588</v>
      </c>
      <c r="P18" s="140">
        <v>809494</v>
      </c>
      <c r="Q18" s="140">
        <f t="shared" si="7"/>
        <v>837082</v>
      </c>
      <c r="R18" s="142" t="s">
        <v>334</v>
      </c>
      <c r="S18" s="142" t="s">
        <v>334</v>
      </c>
      <c r="T18" s="140">
        <v>61978</v>
      </c>
      <c r="U18" s="140">
        <v>2144266</v>
      </c>
      <c r="V18" s="140">
        <f t="shared" si="8"/>
        <v>2206244</v>
      </c>
      <c r="W18" s="140">
        <v>11753</v>
      </c>
      <c r="X18" s="140">
        <v>368013</v>
      </c>
      <c r="Y18" s="140">
        <f t="shared" si="9"/>
        <v>379766</v>
      </c>
      <c r="Z18" s="142" t="s">
        <v>334</v>
      </c>
      <c r="AA18" s="142" t="s">
        <v>334</v>
      </c>
      <c r="AB18" s="140">
        <v>0</v>
      </c>
      <c r="AC18" s="140">
        <v>68395</v>
      </c>
      <c r="AD18" s="140">
        <f t="shared" si="10"/>
        <v>68395</v>
      </c>
      <c r="AE18" s="140"/>
      <c r="AF18" s="140"/>
      <c r="AG18" s="140">
        <f t="shared" si="11"/>
        <v>0</v>
      </c>
      <c r="AH18" s="142" t="s">
        <v>334</v>
      </c>
      <c r="AI18" s="142" t="s">
        <v>334</v>
      </c>
      <c r="AJ18" s="140">
        <v>0</v>
      </c>
      <c r="AK18" s="140">
        <v>0</v>
      </c>
      <c r="AL18" s="140">
        <f t="shared" si="12"/>
        <v>0</v>
      </c>
      <c r="AM18" s="140">
        <v>0</v>
      </c>
      <c r="AN18" s="140">
        <v>14382</v>
      </c>
      <c r="AO18" s="140">
        <f t="shared" si="13"/>
        <v>14382</v>
      </c>
      <c r="AP18" s="142" t="s">
        <v>334</v>
      </c>
      <c r="AQ18" s="142" t="s">
        <v>334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f t="shared" si="15"/>
        <v>0</v>
      </c>
      <c r="AX18" s="142" t="s">
        <v>334</v>
      </c>
      <c r="AY18" s="142" t="s">
        <v>334</v>
      </c>
      <c r="AZ18" s="140">
        <v>0</v>
      </c>
      <c r="BA18" s="140">
        <v>0</v>
      </c>
      <c r="BB18" s="140">
        <f t="shared" si="16"/>
        <v>0</v>
      </c>
      <c r="BC18" s="140">
        <v>0</v>
      </c>
      <c r="BD18" s="140">
        <v>0</v>
      </c>
      <c r="BE18" s="140">
        <f t="shared" si="17"/>
        <v>0</v>
      </c>
    </row>
    <row r="19" spans="1:57" ht="12" customHeight="1">
      <c r="A19" s="139" t="s">
        <v>479</v>
      </c>
      <c r="B19" s="141" t="s">
        <v>480</v>
      </c>
      <c r="C19" s="139" t="s">
        <v>481</v>
      </c>
      <c r="D19" s="140">
        <f t="shared" si="0"/>
        <v>3784876</v>
      </c>
      <c r="E19" s="140">
        <f t="shared" si="1"/>
        <v>42586358</v>
      </c>
      <c r="F19" s="140">
        <f t="shared" si="2"/>
        <v>46371234</v>
      </c>
      <c r="G19" s="140">
        <f t="shared" si="3"/>
        <v>14913</v>
      </c>
      <c r="H19" s="140">
        <f t="shared" si="4"/>
        <v>560440</v>
      </c>
      <c r="I19" s="140">
        <f t="shared" si="5"/>
        <v>575353</v>
      </c>
      <c r="J19" s="142" t="s">
        <v>334</v>
      </c>
      <c r="K19" s="142" t="s">
        <v>334</v>
      </c>
      <c r="L19" s="140">
        <v>3647309</v>
      </c>
      <c r="M19" s="140">
        <v>36003119</v>
      </c>
      <c r="N19" s="140">
        <f t="shared" si="6"/>
        <v>39650428</v>
      </c>
      <c r="O19" s="140">
        <v>14913</v>
      </c>
      <c r="P19" s="140">
        <v>523018</v>
      </c>
      <c r="Q19" s="140">
        <f t="shared" si="7"/>
        <v>537931</v>
      </c>
      <c r="R19" s="142" t="s">
        <v>334</v>
      </c>
      <c r="S19" s="142" t="s">
        <v>334</v>
      </c>
      <c r="T19" s="140">
        <v>127827</v>
      </c>
      <c r="U19" s="140">
        <v>5531933</v>
      </c>
      <c r="V19" s="140">
        <f t="shared" si="8"/>
        <v>5659760</v>
      </c>
      <c r="W19" s="140">
        <v>0</v>
      </c>
      <c r="X19" s="140">
        <v>37422</v>
      </c>
      <c r="Y19" s="140">
        <f t="shared" si="9"/>
        <v>37422</v>
      </c>
      <c r="Z19" s="142" t="s">
        <v>334</v>
      </c>
      <c r="AA19" s="142" t="s">
        <v>334</v>
      </c>
      <c r="AB19" s="140">
        <v>9740</v>
      </c>
      <c r="AC19" s="140">
        <v>1051306</v>
      </c>
      <c r="AD19" s="140">
        <f t="shared" si="10"/>
        <v>1061046</v>
      </c>
      <c r="AE19" s="140"/>
      <c r="AF19" s="140"/>
      <c r="AG19" s="140">
        <f t="shared" si="11"/>
        <v>0</v>
      </c>
      <c r="AH19" s="142" t="s">
        <v>334</v>
      </c>
      <c r="AI19" s="142" t="s">
        <v>334</v>
      </c>
      <c r="AJ19" s="140">
        <v>0</v>
      </c>
      <c r="AK19" s="140">
        <v>0</v>
      </c>
      <c r="AL19" s="140">
        <f t="shared" si="12"/>
        <v>0</v>
      </c>
      <c r="AM19" s="140">
        <v>0</v>
      </c>
      <c r="AN19" s="140">
        <v>0</v>
      </c>
      <c r="AO19" s="140">
        <f t="shared" si="13"/>
        <v>0</v>
      </c>
      <c r="AP19" s="142" t="s">
        <v>334</v>
      </c>
      <c r="AQ19" s="142" t="s">
        <v>334</v>
      </c>
      <c r="AR19" s="140">
        <v>0</v>
      </c>
      <c r="AS19" s="140">
        <v>0</v>
      </c>
      <c r="AT19" s="140">
        <f t="shared" si="14"/>
        <v>0</v>
      </c>
      <c r="AU19" s="140">
        <v>0</v>
      </c>
      <c r="AV19" s="140">
        <v>0</v>
      </c>
      <c r="AW19" s="140">
        <f t="shared" si="15"/>
        <v>0</v>
      </c>
      <c r="AX19" s="142" t="s">
        <v>334</v>
      </c>
      <c r="AY19" s="142" t="s">
        <v>334</v>
      </c>
      <c r="AZ19" s="140">
        <v>0</v>
      </c>
      <c r="BA19" s="140">
        <v>0</v>
      </c>
      <c r="BB19" s="140">
        <f t="shared" si="16"/>
        <v>0</v>
      </c>
      <c r="BC19" s="140">
        <v>0</v>
      </c>
      <c r="BD19" s="140">
        <v>0</v>
      </c>
      <c r="BE19" s="140">
        <f t="shared" si="17"/>
        <v>0</v>
      </c>
    </row>
    <row r="20" spans="1:57" ht="12" customHeight="1">
      <c r="A20" s="139" t="s">
        <v>490</v>
      </c>
      <c r="B20" s="141" t="s">
        <v>491</v>
      </c>
      <c r="C20" s="139" t="s">
        <v>492</v>
      </c>
      <c r="D20" s="140">
        <f t="shared" si="0"/>
        <v>332854</v>
      </c>
      <c r="E20" s="140">
        <f t="shared" si="1"/>
        <v>4197195</v>
      </c>
      <c r="F20" s="140">
        <f t="shared" si="2"/>
        <v>4530049</v>
      </c>
      <c r="G20" s="140">
        <f t="shared" si="3"/>
        <v>2804</v>
      </c>
      <c r="H20" s="140">
        <f t="shared" si="4"/>
        <v>471512</v>
      </c>
      <c r="I20" s="140">
        <f t="shared" si="5"/>
        <v>474316</v>
      </c>
      <c r="J20" s="142" t="s">
        <v>334</v>
      </c>
      <c r="K20" s="142" t="s">
        <v>334</v>
      </c>
      <c r="L20" s="140">
        <v>332854</v>
      </c>
      <c r="M20" s="140">
        <v>4197195</v>
      </c>
      <c r="N20" s="140">
        <f t="shared" si="6"/>
        <v>4530049</v>
      </c>
      <c r="O20" s="140">
        <v>1131</v>
      </c>
      <c r="P20" s="140">
        <v>408515</v>
      </c>
      <c r="Q20" s="140">
        <f t="shared" si="7"/>
        <v>409646</v>
      </c>
      <c r="R20" s="142" t="s">
        <v>334</v>
      </c>
      <c r="S20" s="142" t="s">
        <v>334</v>
      </c>
      <c r="T20" s="140">
        <v>0</v>
      </c>
      <c r="U20" s="140">
        <v>0</v>
      </c>
      <c r="V20" s="140">
        <f t="shared" si="8"/>
        <v>0</v>
      </c>
      <c r="W20" s="140">
        <v>1673</v>
      </c>
      <c r="X20" s="140">
        <v>62997</v>
      </c>
      <c r="Y20" s="140">
        <f t="shared" si="9"/>
        <v>64670</v>
      </c>
      <c r="Z20" s="142" t="s">
        <v>334</v>
      </c>
      <c r="AA20" s="142" t="s">
        <v>334</v>
      </c>
      <c r="AB20" s="140">
        <v>0</v>
      </c>
      <c r="AC20" s="140">
        <v>0</v>
      </c>
      <c r="AD20" s="140">
        <f t="shared" si="10"/>
        <v>0</v>
      </c>
      <c r="AE20" s="140"/>
      <c r="AF20" s="140"/>
      <c r="AG20" s="140">
        <f t="shared" si="11"/>
        <v>0</v>
      </c>
      <c r="AH20" s="142" t="s">
        <v>334</v>
      </c>
      <c r="AI20" s="142" t="s">
        <v>334</v>
      </c>
      <c r="AJ20" s="140">
        <v>0</v>
      </c>
      <c r="AK20" s="140">
        <v>0</v>
      </c>
      <c r="AL20" s="140">
        <f t="shared" si="12"/>
        <v>0</v>
      </c>
      <c r="AM20" s="140">
        <v>0</v>
      </c>
      <c r="AN20" s="140">
        <v>0</v>
      </c>
      <c r="AO20" s="140">
        <f t="shared" si="13"/>
        <v>0</v>
      </c>
      <c r="AP20" s="142" t="s">
        <v>334</v>
      </c>
      <c r="AQ20" s="142" t="s">
        <v>334</v>
      </c>
      <c r="AR20" s="140">
        <v>0</v>
      </c>
      <c r="AS20" s="140">
        <v>0</v>
      </c>
      <c r="AT20" s="140">
        <f t="shared" si="14"/>
        <v>0</v>
      </c>
      <c r="AU20" s="140">
        <v>0</v>
      </c>
      <c r="AV20" s="140">
        <v>0</v>
      </c>
      <c r="AW20" s="140">
        <f t="shared" si="15"/>
        <v>0</v>
      </c>
      <c r="AX20" s="142" t="s">
        <v>334</v>
      </c>
      <c r="AY20" s="142" t="s">
        <v>334</v>
      </c>
      <c r="AZ20" s="140">
        <v>0</v>
      </c>
      <c r="BA20" s="140">
        <v>0</v>
      </c>
      <c r="BB20" s="140">
        <f t="shared" si="16"/>
        <v>0</v>
      </c>
      <c r="BC20" s="140">
        <v>0</v>
      </c>
      <c r="BD20" s="140">
        <v>0</v>
      </c>
      <c r="BE20" s="140">
        <f t="shared" si="17"/>
        <v>0</v>
      </c>
    </row>
    <row r="21" spans="1:57" ht="12" customHeight="1">
      <c r="A21" s="139" t="s">
        <v>501</v>
      </c>
      <c r="B21" s="141" t="s">
        <v>502</v>
      </c>
      <c r="C21" s="139" t="s">
        <v>503</v>
      </c>
      <c r="D21" s="140">
        <f t="shared" si="0"/>
        <v>157738</v>
      </c>
      <c r="E21" s="140">
        <f t="shared" si="1"/>
        <v>2408305</v>
      </c>
      <c r="F21" s="140">
        <f t="shared" si="2"/>
        <v>2566043</v>
      </c>
      <c r="G21" s="140">
        <f t="shared" si="3"/>
        <v>0</v>
      </c>
      <c r="H21" s="140">
        <f t="shared" si="4"/>
        <v>1192531</v>
      </c>
      <c r="I21" s="140">
        <f t="shared" si="5"/>
        <v>1192531</v>
      </c>
      <c r="J21" s="142" t="s">
        <v>334</v>
      </c>
      <c r="K21" s="142" t="s">
        <v>334</v>
      </c>
      <c r="L21" s="140">
        <v>157738</v>
      </c>
      <c r="M21" s="140">
        <v>2408305</v>
      </c>
      <c r="N21" s="140">
        <f t="shared" si="6"/>
        <v>2566043</v>
      </c>
      <c r="O21" s="140">
        <v>0</v>
      </c>
      <c r="P21" s="140">
        <v>827263</v>
      </c>
      <c r="Q21" s="140">
        <f t="shared" si="7"/>
        <v>827263</v>
      </c>
      <c r="R21" s="142" t="s">
        <v>334</v>
      </c>
      <c r="S21" s="142" t="s">
        <v>334</v>
      </c>
      <c r="T21" s="140">
        <v>0</v>
      </c>
      <c r="U21" s="140">
        <v>0</v>
      </c>
      <c r="V21" s="140">
        <f t="shared" si="8"/>
        <v>0</v>
      </c>
      <c r="W21" s="140">
        <v>0</v>
      </c>
      <c r="X21" s="140">
        <v>365268</v>
      </c>
      <c r="Y21" s="140">
        <f t="shared" si="9"/>
        <v>365268</v>
      </c>
      <c r="Z21" s="142" t="s">
        <v>334</v>
      </c>
      <c r="AA21" s="142" t="s">
        <v>334</v>
      </c>
      <c r="AB21" s="140">
        <v>0</v>
      </c>
      <c r="AC21" s="140">
        <v>0</v>
      </c>
      <c r="AD21" s="140">
        <f t="shared" si="10"/>
        <v>0</v>
      </c>
      <c r="AE21" s="140"/>
      <c r="AF21" s="140"/>
      <c r="AG21" s="140">
        <f t="shared" si="11"/>
        <v>0</v>
      </c>
      <c r="AH21" s="142" t="s">
        <v>334</v>
      </c>
      <c r="AI21" s="142" t="s">
        <v>334</v>
      </c>
      <c r="AJ21" s="140">
        <v>0</v>
      </c>
      <c r="AK21" s="140">
        <v>0</v>
      </c>
      <c r="AL21" s="140">
        <f t="shared" si="12"/>
        <v>0</v>
      </c>
      <c r="AM21" s="140">
        <v>0</v>
      </c>
      <c r="AN21" s="140">
        <v>0</v>
      </c>
      <c r="AO21" s="140">
        <f t="shared" si="13"/>
        <v>0</v>
      </c>
      <c r="AP21" s="142" t="s">
        <v>334</v>
      </c>
      <c r="AQ21" s="142" t="s">
        <v>334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f t="shared" si="15"/>
        <v>0</v>
      </c>
      <c r="AX21" s="142" t="s">
        <v>334</v>
      </c>
      <c r="AY21" s="142" t="s">
        <v>334</v>
      </c>
      <c r="AZ21" s="140">
        <v>0</v>
      </c>
      <c r="BA21" s="140">
        <v>0</v>
      </c>
      <c r="BB21" s="140">
        <f t="shared" si="16"/>
        <v>0</v>
      </c>
      <c r="BC21" s="140">
        <v>0</v>
      </c>
      <c r="BD21" s="140">
        <v>0</v>
      </c>
      <c r="BE21" s="140">
        <f t="shared" si="17"/>
        <v>0</v>
      </c>
    </row>
    <row r="22" spans="1:57" ht="12" customHeight="1">
      <c r="A22" s="139" t="s">
        <v>504</v>
      </c>
      <c r="B22" s="139" t="s">
        <v>505</v>
      </c>
      <c r="C22" s="139" t="s">
        <v>4</v>
      </c>
      <c r="D22" s="140">
        <f t="shared" si="0"/>
        <v>71749</v>
      </c>
      <c r="E22" s="140">
        <f t="shared" si="1"/>
        <v>1670958</v>
      </c>
      <c r="F22" s="140">
        <f t="shared" si="2"/>
        <v>1742707</v>
      </c>
      <c r="G22" s="140">
        <f t="shared" si="3"/>
        <v>34719</v>
      </c>
      <c r="H22" s="140">
        <f t="shared" si="4"/>
        <v>882370</v>
      </c>
      <c r="I22" s="140">
        <f t="shared" si="5"/>
        <v>917089</v>
      </c>
      <c r="J22" s="142"/>
      <c r="K22" s="142"/>
      <c r="L22" s="140">
        <v>71749</v>
      </c>
      <c r="M22" s="140">
        <v>1670958</v>
      </c>
      <c r="N22" s="140">
        <f t="shared" si="6"/>
        <v>1742707</v>
      </c>
      <c r="O22" s="140">
        <v>34719</v>
      </c>
      <c r="P22" s="140">
        <v>193006</v>
      </c>
      <c r="Q22" s="140">
        <f t="shared" si="7"/>
        <v>227725</v>
      </c>
      <c r="R22" s="142"/>
      <c r="S22" s="142"/>
      <c r="T22" s="140">
        <v>0</v>
      </c>
      <c r="U22" s="140">
        <v>0</v>
      </c>
      <c r="V22" s="140">
        <f t="shared" si="8"/>
        <v>0</v>
      </c>
      <c r="W22" s="140">
        <v>0</v>
      </c>
      <c r="X22" s="140">
        <v>689364</v>
      </c>
      <c r="Y22" s="140">
        <f t="shared" si="9"/>
        <v>689364</v>
      </c>
      <c r="Z22" s="142"/>
      <c r="AA22" s="142"/>
      <c r="AB22" s="140">
        <v>0</v>
      </c>
      <c r="AC22" s="140">
        <v>0</v>
      </c>
      <c r="AD22" s="140">
        <f t="shared" si="10"/>
        <v>0</v>
      </c>
      <c r="AE22" s="140"/>
      <c r="AF22" s="140"/>
      <c r="AG22" s="140">
        <f t="shared" si="11"/>
        <v>0</v>
      </c>
      <c r="AH22" s="142"/>
      <c r="AI22" s="142"/>
      <c r="AJ22" s="140">
        <v>0</v>
      </c>
      <c r="AK22" s="140">
        <v>0</v>
      </c>
      <c r="AL22" s="140">
        <f t="shared" si="12"/>
        <v>0</v>
      </c>
      <c r="AM22" s="140">
        <v>0</v>
      </c>
      <c r="AN22" s="140">
        <v>0</v>
      </c>
      <c r="AO22" s="140">
        <f t="shared" si="13"/>
        <v>0</v>
      </c>
      <c r="AP22" s="142"/>
      <c r="AQ22" s="142"/>
      <c r="AR22" s="140">
        <v>0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f t="shared" si="15"/>
        <v>0</v>
      </c>
      <c r="AX22" s="142"/>
      <c r="AY22" s="142"/>
      <c r="AZ22" s="140">
        <v>0</v>
      </c>
      <c r="BA22" s="140">
        <v>0</v>
      </c>
      <c r="BB22" s="140">
        <f t="shared" si="16"/>
        <v>0</v>
      </c>
      <c r="BC22" s="140">
        <v>0</v>
      </c>
      <c r="BD22" s="140">
        <v>0</v>
      </c>
      <c r="BE22" s="140">
        <f t="shared" si="17"/>
        <v>0</v>
      </c>
    </row>
    <row r="23" spans="1:57" ht="12" customHeight="1">
      <c r="A23" s="139" t="s">
        <v>515</v>
      </c>
      <c r="B23" s="141" t="s">
        <v>516</v>
      </c>
      <c r="C23" s="139" t="s">
        <v>514</v>
      </c>
      <c r="D23" s="140">
        <f t="shared" si="0"/>
        <v>342877</v>
      </c>
      <c r="E23" s="140">
        <f t="shared" si="1"/>
        <v>3668733</v>
      </c>
      <c r="F23" s="140">
        <f t="shared" si="2"/>
        <v>4011610</v>
      </c>
      <c r="G23" s="140">
        <f t="shared" si="3"/>
        <v>15185</v>
      </c>
      <c r="H23" s="140">
        <f t="shared" si="4"/>
        <v>977752</v>
      </c>
      <c r="I23" s="140">
        <f t="shared" si="5"/>
        <v>992937</v>
      </c>
      <c r="J23" s="142" t="s">
        <v>334</v>
      </c>
      <c r="K23" s="142" t="s">
        <v>334</v>
      </c>
      <c r="L23" s="140">
        <v>336975</v>
      </c>
      <c r="M23" s="140">
        <v>3300409</v>
      </c>
      <c r="N23" s="140">
        <f t="shared" si="6"/>
        <v>3637384</v>
      </c>
      <c r="O23" s="140">
        <v>7592</v>
      </c>
      <c r="P23" s="140">
        <v>858937</v>
      </c>
      <c r="Q23" s="140">
        <f t="shared" si="7"/>
        <v>866529</v>
      </c>
      <c r="R23" s="142" t="s">
        <v>334</v>
      </c>
      <c r="S23" s="142" t="s">
        <v>334</v>
      </c>
      <c r="T23" s="140">
        <v>5902</v>
      </c>
      <c r="U23" s="140">
        <v>368324</v>
      </c>
      <c r="V23" s="140">
        <f t="shared" si="8"/>
        <v>374226</v>
      </c>
      <c r="W23" s="140">
        <v>7593</v>
      </c>
      <c r="X23" s="140">
        <v>118815</v>
      </c>
      <c r="Y23" s="140">
        <f t="shared" si="9"/>
        <v>126408</v>
      </c>
      <c r="Z23" s="142" t="s">
        <v>334</v>
      </c>
      <c r="AA23" s="142" t="s">
        <v>334</v>
      </c>
      <c r="AB23" s="140">
        <v>0</v>
      </c>
      <c r="AC23" s="140">
        <v>0</v>
      </c>
      <c r="AD23" s="140">
        <f t="shared" si="10"/>
        <v>0</v>
      </c>
      <c r="AE23" s="140"/>
      <c r="AF23" s="140"/>
      <c r="AG23" s="140">
        <f t="shared" si="11"/>
        <v>0</v>
      </c>
      <c r="AH23" s="142" t="s">
        <v>334</v>
      </c>
      <c r="AI23" s="142" t="s">
        <v>334</v>
      </c>
      <c r="AJ23" s="140">
        <v>0</v>
      </c>
      <c r="AK23" s="140">
        <v>0</v>
      </c>
      <c r="AL23" s="140">
        <f t="shared" si="12"/>
        <v>0</v>
      </c>
      <c r="AM23" s="140">
        <v>0</v>
      </c>
      <c r="AN23" s="140">
        <v>0</v>
      </c>
      <c r="AO23" s="140">
        <f t="shared" si="13"/>
        <v>0</v>
      </c>
      <c r="AP23" s="142" t="s">
        <v>334</v>
      </c>
      <c r="AQ23" s="142" t="s">
        <v>334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f t="shared" si="15"/>
        <v>0</v>
      </c>
      <c r="AX23" s="142" t="s">
        <v>334</v>
      </c>
      <c r="AY23" s="142" t="s">
        <v>334</v>
      </c>
      <c r="AZ23" s="140">
        <v>0</v>
      </c>
      <c r="BA23" s="140">
        <v>0</v>
      </c>
      <c r="BB23" s="140">
        <f t="shared" si="16"/>
        <v>0</v>
      </c>
      <c r="BC23" s="140">
        <v>0</v>
      </c>
      <c r="BD23" s="140">
        <v>0</v>
      </c>
      <c r="BE23" s="140">
        <f t="shared" si="17"/>
        <v>0</v>
      </c>
    </row>
    <row r="24" spans="1:57" ht="12" customHeight="1">
      <c r="A24" s="139" t="s">
        <v>525</v>
      </c>
      <c r="B24" s="141" t="s">
        <v>526</v>
      </c>
      <c r="C24" s="139" t="s">
        <v>527</v>
      </c>
      <c r="D24" s="140">
        <f t="shared" si="0"/>
        <v>773905</v>
      </c>
      <c r="E24" s="140">
        <f t="shared" si="1"/>
        <v>3136674</v>
      </c>
      <c r="F24" s="140">
        <f t="shared" si="2"/>
        <v>3910579</v>
      </c>
      <c r="G24" s="140">
        <f t="shared" si="3"/>
        <v>70875</v>
      </c>
      <c r="H24" s="140">
        <f t="shared" si="4"/>
        <v>587873</v>
      </c>
      <c r="I24" s="140">
        <f t="shared" si="5"/>
        <v>658748</v>
      </c>
      <c r="J24" s="142" t="s">
        <v>334</v>
      </c>
      <c r="K24" s="142" t="s">
        <v>334</v>
      </c>
      <c r="L24" s="140">
        <v>773905</v>
      </c>
      <c r="M24" s="140">
        <v>3099680</v>
      </c>
      <c r="N24" s="140">
        <f t="shared" si="6"/>
        <v>3873585</v>
      </c>
      <c r="O24" s="140">
        <v>70875</v>
      </c>
      <c r="P24" s="140">
        <v>353362</v>
      </c>
      <c r="Q24" s="140">
        <f t="shared" si="7"/>
        <v>424237</v>
      </c>
      <c r="R24" s="142" t="s">
        <v>334</v>
      </c>
      <c r="S24" s="142" t="s">
        <v>334</v>
      </c>
      <c r="T24" s="140">
        <v>0</v>
      </c>
      <c r="U24" s="140">
        <v>36994</v>
      </c>
      <c r="V24" s="140">
        <f t="shared" si="8"/>
        <v>36994</v>
      </c>
      <c r="W24" s="140">
        <v>0</v>
      </c>
      <c r="X24" s="140">
        <v>234511</v>
      </c>
      <c r="Y24" s="140">
        <f t="shared" si="9"/>
        <v>234511</v>
      </c>
      <c r="Z24" s="142" t="s">
        <v>334</v>
      </c>
      <c r="AA24" s="142" t="s">
        <v>334</v>
      </c>
      <c r="AB24" s="140">
        <v>0</v>
      </c>
      <c r="AC24" s="140">
        <v>0</v>
      </c>
      <c r="AD24" s="140">
        <f t="shared" si="10"/>
        <v>0</v>
      </c>
      <c r="AE24" s="140"/>
      <c r="AF24" s="140"/>
      <c r="AG24" s="140">
        <f t="shared" si="11"/>
        <v>0</v>
      </c>
      <c r="AH24" s="142" t="s">
        <v>334</v>
      </c>
      <c r="AI24" s="142" t="s">
        <v>334</v>
      </c>
      <c r="AJ24" s="140">
        <v>0</v>
      </c>
      <c r="AK24" s="140">
        <v>0</v>
      </c>
      <c r="AL24" s="140">
        <f t="shared" si="12"/>
        <v>0</v>
      </c>
      <c r="AM24" s="140">
        <v>0</v>
      </c>
      <c r="AN24" s="140">
        <v>0</v>
      </c>
      <c r="AO24" s="140">
        <f t="shared" si="13"/>
        <v>0</v>
      </c>
      <c r="AP24" s="142" t="s">
        <v>334</v>
      </c>
      <c r="AQ24" s="142" t="s">
        <v>334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f t="shared" si="15"/>
        <v>0</v>
      </c>
      <c r="AX24" s="142" t="s">
        <v>334</v>
      </c>
      <c r="AY24" s="142" t="s">
        <v>334</v>
      </c>
      <c r="AZ24" s="140">
        <v>0</v>
      </c>
      <c r="BA24" s="140">
        <v>0</v>
      </c>
      <c r="BB24" s="140">
        <f t="shared" si="16"/>
        <v>0</v>
      </c>
      <c r="BC24" s="140">
        <v>0</v>
      </c>
      <c r="BD24" s="140">
        <v>0</v>
      </c>
      <c r="BE24" s="140">
        <f t="shared" si="17"/>
        <v>0</v>
      </c>
    </row>
    <row r="25" spans="1:57" ht="12" customHeight="1">
      <c r="A25" s="139" t="s">
        <v>539</v>
      </c>
      <c r="B25" s="141" t="s">
        <v>540</v>
      </c>
      <c r="C25" s="139" t="s">
        <v>534</v>
      </c>
      <c r="D25" s="140">
        <f t="shared" si="0"/>
        <v>143192</v>
      </c>
      <c r="E25" s="140">
        <f t="shared" si="1"/>
        <v>1990142</v>
      </c>
      <c r="F25" s="140">
        <f t="shared" si="2"/>
        <v>2133334</v>
      </c>
      <c r="G25" s="140">
        <f t="shared" si="3"/>
        <v>0</v>
      </c>
      <c r="H25" s="140">
        <f t="shared" si="4"/>
        <v>607964</v>
      </c>
      <c r="I25" s="140">
        <f t="shared" si="5"/>
        <v>607964</v>
      </c>
      <c r="J25" s="142" t="s">
        <v>334</v>
      </c>
      <c r="K25" s="142" t="s">
        <v>334</v>
      </c>
      <c r="L25" s="140">
        <v>85551</v>
      </c>
      <c r="M25" s="140">
        <v>1819420</v>
      </c>
      <c r="N25" s="140">
        <f t="shared" si="6"/>
        <v>1904971</v>
      </c>
      <c r="O25" s="140">
        <v>0</v>
      </c>
      <c r="P25" s="140">
        <v>358034</v>
      </c>
      <c r="Q25" s="140">
        <f t="shared" si="7"/>
        <v>358034</v>
      </c>
      <c r="R25" s="142" t="s">
        <v>334</v>
      </c>
      <c r="S25" s="142" t="s">
        <v>334</v>
      </c>
      <c r="T25" s="140">
        <v>36432</v>
      </c>
      <c r="U25" s="140">
        <v>170722</v>
      </c>
      <c r="V25" s="140">
        <f t="shared" si="8"/>
        <v>207154</v>
      </c>
      <c r="W25" s="140">
        <v>0</v>
      </c>
      <c r="X25" s="140">
        <v>249930</v>
      </c>
      <c r="Y25" s="140">
        <f t="shared" si="9"/>
        <v>249930</v>
      </c>
      <c r="Z25" s="142" t="s">
        <v>334</v>
      </c>
      <c r="AA25" s="142" t="s">
        <v>334</v>
      </c>
      <c r="AB25" s="140">
        <v>21209</v>
      </c>
      <c r="AC25" s="140">
        <v>0</v>
      </c>
      <c r="AD25" s="140">
        <f t="shared" si="10"/>
        <v>21209</v>
      </c>
      <c r="AE25" s="140"/>
      <c r="AF25" s="140"/>
      <c r="AG25" s="140">
        <f t="shared" si="11"/>
        <v>0</v>
      </c>
      <c r="AH25" s="142" t="s">
        <v>334</v>
      </c>
      <c r="AI25" s="142" t="s">
        <v>334</v>
      </c>
      <c r="AJ25" s="140">
        <v>0</v>
      </c>
      <c r="AK25" s="140">
        <v>0</v>
      </c>
      <c r="AL25" s="140">
        <f t="shared" si="12"/>
        <v>0</v>
      </c>
      <c r="AM25" s="140">
        <v>0</v>
      </c>
      <c r="AN25" s="140">
        <v>0</v>
      </c>
      <c r="AO25" s="140">
        <f t="shared" si="13"/>
        <v>0</v>
      </c>
      <c r="AP25" s="142" t="s">
        <v>334</v>
      </c>
      <c r="AQ25" s="142" t="s">
        <v>334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f t="shared" si="15"/>
        <v>0</v>
      </c>
      <c r="AX25" s="142" t="s">
        <v>334</v>
      </c>
      <c r="AY25" s="142" t="s">
        <v>334</v>
      </c>
      <c r="AZ25" s="140">
        <v>0</v>
      </c>
      <c r="BA25" s="140">
        <v>0</v>
      </c>
      <c r="BB25" s="140">
        <f t="shared" si="16"/>
        <v>0</v>
      </c>
      <c r="BC25" s="140">
        <v>0</v>
      </c>
      <c r="BD25" s="140">
        <v>0</v>
      </c>
      <c r="BE25" s="140">
        <f t="shared" si="17"/>
        <v>0</v>
      </c>
    </row>
    <row r="26" spans="1:57" ht="12" customHeight="1">
      <c r="A26" s="139" t="s">
        <v>555</v>
      </c>
      <c r="B26" s="141" t="s">
        <v>556</v>
      </c>
      <c r="C26" s="139" t="s">
        <v>557</v>
      </c>
      <c r="D26" s="140">
        <f t="shared" si="0"/>
        <v>669220</v>
      </c>
      <c r="E26" s="140">
        <f t="shared" si="1"/>
        <v>5707485</v>
      </c>
      <c r="F26" s="140">
        <f t="shared" si="2"/>
        <v>6376705</v>
      </c>
      <c r="G26" s="140">
        <f t="shared" si="3"/>
        <v>183708</v>
      </c>
      <c r="H26" s="140">
        <f t="shared" si="4"/>
        <v>3134431</v>
      </c>
      <c r="I26" s="140">
        <f t="shared" si="5"/>
        <v>3318139</v>
      </c>
      <c r="J26" s="142" t="s">
        <v>334</v>
      </c>
      <c r="K26" s="142" t="s">
        <v>334</v>
      </c>
      <c r="L26" s="140">
        <v>656254</v>
      </c>
      <c r="M26" s="140">
        <v>4487811</v>
      </c>
      <c r="N26" s="140">
        <f t="shared" si="6"/>
        <v>5144065</v>
      </c>
      <c r="O26" s="140">
        <v>129652</v>
      </c>
      <c r="P26" s="140">
        <v>2658034</v>
      </c>
      <c r="Q26" s="140">
        <f t="shared" si="7"/>
        <v>2787686</v>
      </c>
      <c r="R26" s="142" t="s">
        <v>334</v>
      </c>
      <c r="S26" s="142" t="s">
        <v>334</v>
      </c>
      <c r="T26" s="140">
        <v>12966</v>
      </c>
      <c r="U26" s="140">
        <v>1054883</v>
      </c>
      <c r="V26" s="140">
        <f t="shared" si="8"/>
        <v>1067849</v>
      </c>
      <c r="W26" s="140">
        <v>54056</v>
      </c>
      <c r="X26" s="140">
        <v>425186</v>
      </c>
      <c r="Y26" s="140">
        <f t="shared" si="9"/>
        <v>479242</v>
      </c>
      <c r="Z26" s="142" t="s">
        <v>334</v>
      </c>
      <c r="AA26" s="142" t="s">
        <v>334</v>
      </c>
      <c r="AB26" s="140">
        <v>0</v>
      </c>
      <c r="AC26" s="140">
        <v>164791</v>
      </c>
      <c r="AD26" s="140">
        <f t="shared" si="10"/>
        <v>164791</v>
      </c>
      <c r="AE26" s="140"/>
      <c r="AF26" s="140"/>
      <c r="AG26" s="140">
        <f t="shared" si="11"/>
        <v>0</v>
      </c>
      <c r="AH26" s="142" t="s">
        <v>334</v>
      </c>
      <c r="AI26" s="142" t="s">
        <v>334</v>
      </c>
      <c r="AJ26" s="140">
        <v>0</v>
      </c>
      <c r="AK26" s="140">
        <v>0</v>
      </c>
      <c r="AL26" s="140">
        <f t="shared" si="12"/>
        <v>0</v>
      </c>
      <c r="AM26" s="140">
        <v>0</v>
      </c>
      <c r="AN26" s="140">
        <v>51211</v>
      </c>
      <c r="AO26" s="140">
        <f t="shared" si="13"/>
        <v>51211</v>
      </c>
      <c r="AP26" s="142" t="s">
        <v>334</v>
      </c>
      <c r="AQ26" s="142" t="s">
        <v>334</v>
      </c>
      <c r="AR26" s="140">
        <v>0</v>
      </c>
      <c r="AS26" s="140">
        <v>0</v>
      </c>
      <c r="AT26" s="140">
        <f t="shared" si="14"/>
        <v>0</v>
      </c>
      <c r="AU26" s="140">
        <v>0</v>
      </c>
      <c r="AV26" s="140">
        <v>0</v>
      </c>
      <c r="AW26" s="140">
        <f t="shared" si="15"/>
        <v>0</v>
      </c>
      <c r="AX26" s="142" t="s">
        <v>334</v>
      </c>
      <c r="AY26" s="142" t="s">
        <v>334</v>
      </c>
      <c r="AZ26" s="140">
        <v>0</v>
      </c>
      <c r="BA26" s="140">
        <v>0</v>
      </c>
      <c r="BB26" s="140">
        <f t="shared" si="16"/>
        <v>0</v>
      </c>
      <c r="BC26" s="140">
        <v>0</v>
      </c>
      <c r="BD26" s="140">
        <v>0</v>
      </c>
      <c r="BE26" s="140">
        <f t="shared" si="17"/>
        <v>0</v>
      </c>
    </row>
    <row r="27" spans="1:57" ht="12" customHeight="1">
      <c r="A27" s="139" t="s">
        <v>573</v>
      </c>
      <c r="B27" s="141" t="s">
        <v>574</v>
      </c>
      <c r="C27" s="139" t="s">
        <v>575</v>
      </c>
      <c r="D27" s="140">
        <f t="shared" si="0"/>
        <v>165184</v>
      </c>
      <c r="E27" s="140">
        <f t="shared" si="1"/>
        <v>4659155</v>
      </c>
      <c r="F27" s="140">
        <f t="shared" si="2"/>
        <v>4824339</v>
      </c>
      <c r="G27" s="140">
        <f t="shared" si="3"/>
        <v>132511</v>
      </c>
      <c r="H27" s="140">
        <f t="shared" si="4"/>
        <v>1247834</v>
      </c>
      <c r="I27" s="140">
        <f t="shared" si="5"/>
        <v>1380345</v>
      </c>
      <c r="J27" s="142" t="s">
        <v>334</v>
      </c>
      <c r="K27" s="142" t="s">
        <v>334</v>
      </c>
      <c r="L27" s="140">
        <v>165184</v>
      </c>
      <c r="M27" s="140">
        <v>4221458</v>
      </c>
      <c r="N27" s="140">
        <f t="shared" si="6"/>
        <v>4386642</v>
      </c>
      <c r="O27" s="140">
        <v>118625</v>
      </c>
      <c r="P27" s="140">
        <v>771506</v>
      </c>
      <c r="Q27" s="140">
        <f t="shared" si="7"/>
        <v>890131</v>
      </c>
      <c r="R27" s="142" t="s">
        <v>334</v>
      </c>
      <c r="S27" s="142" t="s">
        <v>334</v>
      </c>
      <c r="T27" s="140">
        <v>0</v>
      </c>
      <c r="U27" s="140">
        <v>402735</v>
      </c>
      <c r="V27" s="140">
        <f t="shared" si="8"/>
        <v>402735</v>
      </c>
      <c r="W27" s="140">
        <v>13886</v>
      </c>
      <c r="X27" s="140">
        <v>476328</v>
      </c>
      <c r="Y27" s="140">
        <f t="shared" si="9"/>
        <v>490214</v>
      </c>
      <c r="Z27" s="142" t="s">
        <v>334</v>
      </c>
      <c r="AA27" s="142" t="s">
        <v>334</v>
      </c>
      <c r="AB27" s="140">
        <v>0</v>
      </c>
      <c r="AC27" s="140">
        <v>34962</v>
      </c>
      <c r="AD27" s="140">
        <f t="shared" si="10"/>
        <v>34962</v>
      </c>
      <c r="AE27" s="140"/>
      <c r="AF27" s="140"/>
      <c r="AG27" s="140">
        <f t="shared" si="11"/>
        <v>0</v>
      </c>
      <c r="AH27" s="142" t="s">
        <v>334</v>
      </c>
      <c r="AI27" s="142" t="s">
        <v>334</v>
      </c>
      <c r="AJ27" s="140">
        <v>0</v>
      </c>
      <c r="AK27" s="140">
        <v>0</v>
      </c>
      <c r="AL27" s="140">
        <f t="shared" si="12"/>
        <v>0</v>
      </c>
      <c r="AM27" s="140">
        <v>0</v>
      </c>
      <c r="AN27" s="140">
        <v>0</v>
      </c>
      <c r="AO27" s="140">
        <f t="shared" si="13"/>
        <v>0</v>
      </c>
      <c r="AP27" s="142" t="s">
        <v>334</v>
      </c>
      <c r="AQ27" s="142" t="s">
        <v>334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f t="shared" si="15"/>
        <v>0</v>
      </c>
      <c r="AX27" s="142" t="s">
        <v>334</v>
      </c>
      <c r="AY27" s="142" t="s">
        <v>334</v>
      </c>
      <c r="AZ27" s="140">
        <v>0</v>
      </c>
      <c r="BA27" s="140">
        <v>0</v>
      </c>
      <c r="BB27" s="140">
        <f t="shared" si="16"/>
        <v>0</v>
      </c>
      <c r="BC27" s="140">
        <v>0</v>
      </c>
      <c r="BD27" s="140">
        <v>0</v>
      </c>
      <c r="BE27" s="140">
        <f t="shared" si="17"/>
        <v>0</v>
      </c>
    </row>
    <row r="28" spans="1:57" ht="12" customHeight="1">
      <c r="A28" s="139" t="s">
        <v>588</v>
      </c>
      <c r="B28" s="141" t="s">
        <v>589</v>
      </c>
      <c r="C28" s="139" t="s">
        <v>590</v>
      </c>
      <c r="D28" s="140">
        <f t="shared" si="0"/>
        <v>953903</v>
      </c>
      <c r="E28" s="140">
        <f t="shared" si="1"/>
        <v>6621681</v>
      </c>
      <c r="F28" s="140">
        <f t="shared" si="2"/>
        <v>7575584</v>
      </c>
      <c r="G28" s="140">
        <f t="shared" si="3"/>
        <v>78264</v>
      </c>
      <c r="H28" s="140">
        <f t="shared" si="4"/>
        <v>2357510</v>
      </c>
      <c r="I28" s="140">
        <f t="shared" si="5"/>
        <v>2435774</v>
      </c>
      <c r="J28" s="142" t="s">
        <v>334</v>
      </c>
      <c r="K28" s="142" t="s">
        <v>334</v>
      </c>
      <c r="L28" s="140">
        <v>781129</v>
      </c>
      <c r="M28" s="140">
        <v>5545582</v>
      </c>
      <c r="N28" s="140">
        <f t="shared" si="6"/>
        <v>6326711</v>
      </c>
      <c r="O28" s="140">
        <v>0</v>
      </c>
      <c r="P28" s="140">
        <v>2247106</v>
      </c>
      <c r="Q28" s="140">
        <f t="shared" si="7"/>
        <v>2247106</v>
      </c>
      <c r="R28" s="142" t="s">
        <v>334</v>
      </c>
      <c r="S28" s="142" t="s">
        <v>334</v>
      </c>
      <c r="T28" s="140">
        <v>172774</v>
      </c>
      <c r="U28" s="140">
        <v>779846</v>
      </c>
      <c r="V28" s="140">
        <f t="shared" si="8"/>
        <v>952620</v>
      </c>
      <c r="W28" s="140">
        <v>78264</v>
      </c>
      <c r="X28" s="140">
        <v>110404</v>
      </c>
      <c r="Y28" s="140">
        <f t="shared" si="9"/>
        <v>188668</v>
      </c>
      <c r="Z28" s="142" t="s">
        <v>334</v>
      </c>
      <c r="AA28" s="142" t="s">
        <v>334</v>
      </c>
      <c r="AB28" s="140">
        <v>0</v>
      </c>
      <c r="AC28" s="140">
        <v>296253</v>
      </c>
      <c r="AD28" s="140">
        <f t="shared" si="10"/>
        <v>296253</v>
      </c>
      <c r="AE28" s="140"/>
      <c r="AF28" s="140"/>
      <c r="AG28" s="140">
        <f t="shared" si="11"/>
        <v>0</v>
      </c>
      <c r="AH28" s="142" t="s">
        <v>334</v>
      </c>
      <c r="AI28" s="142" t="s">
        <v>334</v>
      </c>
      <c r="AJ28" s="140">
        <v>0</v>
      </c>
      <c r="AK28" s="140">
        <v>0</v>
      </c>
      <c r="AL28" s="140">
        <f t="shared" si="12"/>
        <v>0</v>
      </c>
      <c r="AM28" s="140">
        <v>0</v>
      </c>
      <c r="AN28" s="140">
        <v>0</v>
      </c>
      <c r="AO28" s="140">
        <f t="shared" si="13"/>
        <v>0</v>
      </c>
      <c r="AP28" s="142" t="s">
        <v>334</v>
      </c>
      <c r="AQ28" s="142" t="s">
        <v>334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f t="shared" si="15"/>
        <v>0</v>
      </c>
      <c r="AX28" s="142" t="s">
        <v>334</v>
      </c>
      <c r="AY28" s="142" t="s">
        <v>334</v>
      </c>
      <c r="AZ28" s="140">
        <v>0</v>
      </c>
      <c r="BA28" s="140">
        <v>0</v>
      </c>
      <c r="BB28" s="140">
        <f t="shared" si="16"/>
        <v>0</v>
      </c>
      <c r="BC28" s="140">
        <v>0</v>
      </c>
      <c r="BD28" s="140">
        <v>0</v>
      </c>
      <c r="BE28" s="140">
        <f t="shared" si="17"/>
        <v>0</v>
      </c>
    </row>
    <row r="29" spans="1:57" ht="12" customHeight="1">
      <c r="A29" s="139" t="s">
        <v>601</v>
      </c>
      <c r="B29" s="141" t="s">
        <v>602</v>
      </c>
      <c r="C29" s="139" t="s">
        <v>603</v>
      </c>
      <c r="D29" s="140">
        <f t="shared" si="0"/>
        <v>2401944</v>
      </c>
      <c r="E29" s="140">
        <f t="shared" si="1"/>
        <v>12151243</v>
      </c>
      <c r="F29" s="140">
        <f t="shared" si="2"/>
        <v>14553187</v>
      </c>
      <c r="G29" s="140">
        <f t="shared" si="3"/>
        <v>25299</v>
      </c>
      <c r="H29" s="140">
        <f t="shared" si="4"/>
        <v>4499858</v>
      </c>
      <c r="I29" s="140">
        <f t="shared" si="5"/>
        <v>4525157</v>
      </c>
      <c r="J29" s="142" t="s">
        <v>334</v>
      </c>
      <c r="K29" s="142" t="s">
        <v>334</v>
      </c>
      <c r="L29" s="140">
        <v>2401944</v>
      </c>
      <c r="M29" s="140">
        <v>11959238</v>
      </c>
      <c r="N29" s="140">
        <f t="shared" si="6"/>
        <v>14361182</v>
      </c>
      <c r="O29" s="140">
        <v>25299</v>
      </c>
      <c r="P29" s="140">
        <v>3383412</v>
      </c>
      <c r="Q29" s="140">
        <f t="shared" si="7"/>
        <v>3408711</v>
      </c>
      <c r="R29" s="142" t="s">
        <v>334</v>
      </c>
      <c r="S29" s="142" t="s">
        <v>334</v>
      </c>
      <c r="T29" s="140">
        <v>0</v>
      </c>
      <c r="U29" s="140">
        <v>192005</v>
      </c>
      <c r="V29" s="140">
        <f t="shared" si="8"/>
        <v>192005</v>
      </c>
      <c r="W29" s="140">
        <v>0</v>
      </c>
      <c r="X29" s="140">
        <v>1116446</v>
      </c>
      <c r="Y29" s="140">
        <f t="shared" si="9"/>
        <v>1116446</v>
      </c>
      <c r="Z29" s="142" t="s">
        <v>334</v>
      </c>
      <c r="AA29" s="142" t="s">
        <v>334</v>
      </c>
      <c r="AB29" s="140">
        <v>0</v>
      </c>
      <c r="AC29" s="140">
        <v>0</v>
      </c>
      <c r="AD29" s="140">
        <f t="shared" si="10"/>
        <v>0</v>
      </c>
      <c r="AE29" s="140"/>
      <c r="AF29" s="140"/>
      <c r="AG29" s="140">
        <f t="shared" si="11"/>
        <v>0</v>
      </c>
      <c r="AH29" s="142" t="s">
        <v>334</v>
      </c>
      <c r="AI29" s="142" t="s">
        <v>334</v>
      </c>
      <c r="AJ29" s="140">
        <v>0</v>
      </c>
      <c r="AK29" s="140">
        <v>0</v>
      </c>
      <c r="AL29" s="140">
        <f t="shared" si="12"/>
        <v>0</v>
      </c>
      <c r="AM29" s="140">
        <v>0</v>
      </c>
      <c r="AN29" s="140">
        <v>0</v>
      </c>
      <c r="AO29" s="140">
        <f t="shared" si="13"/>
        <v>0</v>
      </c>
      <c r="AP29" s="142" t="s">
        <v>334</v>
      </c>
      <c r="AQ29" s="142" t="s">
        <v>334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f t="shared" si="15"/>
        <v>0</v>
      </c>
      <c r="AX29" s="142" t="s">
        <v>334</v>
      </c>
      <c r="AY29" s="142" t="s">
        <v>334</v>
      </c>
      <c r="AZ29" s="140">
        <v>0</v>
      </c>
      <c r="BA29" s="140">
        <v>0</v>
      </c>
      <c r="BB29" s="140">
        <f t="shared" si="16"/>
        <v>0</v>
      </c>
      <c r="BC29" s="140">
        <v>0</v>
      </c>
      <c r="BD29" s="140">
        <v>0</v>
      </c>
      <c r="BE29" s="140">
        <f t="shared" si="17"/>
        <v>0</v>
      </c>
    </row>
    <row r="30" spans="1:57" ht="12" customHeight="1">
      <c r="A30" s="139" t="s">
        <v>613</v>
      </c>
      <c r="B30" s="141" t="s">
        <v>614</v>
      </c>
      <c r="C30" s="139" t="s">
        <v>615</v>
      </c>
      <c r="D30" s="140">
        <f t="shared" si="0"/>
        <v>1310935</v>
      </c>
      <c r="E30" s="140">
        <f t="shared" si="1"/>
        <v>3097075</v>
      </c>
      <c r="F30" s="140">
        <f t="shared" si="2"/>
        <v>4408010</v>
      </c>
      <c r="G30" s="140">
        <f t="shared" si="3"/>
        <v>5250</v>
      </c>
      <c r="H30" s="140">
        <f t="shared" si="4"/>
        <v>2076119</v>
      </c>
      <c r="I30" s="140">
        <f t="shared" si="5"/>
        <v>2081369</v>
      </c>
      <c r="J30" s="142" t="s">
        <v>334</v>
      </c>
      <c r="K30" s="142" t="s">
        <v>334</v>
      </c>
      <c r="L30" s="140">
        <v>1156529</v>
      </c>
      <c r="M30" s="140">
        <v>2546215</v>
      </c>
      <c r="N30" s="140">
        <f t="shared" si="6"/>
        <v>3702744</v>
      </c>
      <c r="O30" s="140">
        <v>5250</v>
      </c>
      <c r="P30" s="140">
        <v>1488418</v>
      </c>
      <c r="Q30" s="140">
        <f t="shared" si="7"/>
        <v>1493668</v>
      </c>
      <c r="R30" s="142" t="s">
        <v>334</v>
      </c>
      <c r="S30" s="142" t="s">
        <v>334</v>
      </c>
      <c r="T30" s="140">
        <v>154406</v>
      </c>
      <c r="U30" s="140">
        <v>550860</v>
      </c>
      <c r="V30" s="140">
        <f t="shared" si="8"/>
        <v>705266</v>
      </c>
      <c r="W30" s="140">
        <v>0</v>
      </c>
      <c r="X30" s="140">
        <v>587701</v>
      </c>
      <c r="Y30" s="140">
        <f t="shared" si="9"/>
        <v>587701</v>
      </c>
      <c r="Z30" s="142" t="s">
        <v>334</v>
      </c>
      <c r="AA30" s="142" t="s">
        <v>334</v>
      </c>
      <c r="AB30" s="140">
        <v>0</v>
      </c>
      <c r="AC30" s="140">
        <v>0</v>
      </c>
      <c r="AD30" s="140">
        <f t="shared" si="10"/>
        <v>0</v>
      </c>
      <c r="AE30" s="140"/>
      <c r="AF30" s="140"/>
      <c r="AG30" s="140">
        <f t="shared" si="11"/>
        <v>0</v>
      </c>
      <c r="AH30" s="142" t="s">
        <v>334</v>
      </c>
      <c r="AI30" s="142" t="s">
        <v>334</v>
      </c>
      <c r="AJ30" s="140">
        <v>0</v>
      </c>
      <c r="AK30" s="140">
        <v>0</v>
      </c>
      <c r="AL30" s="140">
        <f t="shared" si="12"/>
        <v>0</v>
      </c>
      <c r="AM30" s="140">
        <v>0</v>
      </c>
      <c r="AN30" s="140">
        <v>0</v>
      </c>
      <c r="AO30" s="140">
        <f t="shared" si="13"/>
        <v>0</v>
      </c>
      <c r="AP30" s="142" t="s">
        <v>334</v>
      </c>
      <c r="AQ30" s="142" t="s">
        <v>334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f t="shared" si="15"/>
        <v>0</v>
      </c>
      <c r="AX30" s="142" t="s">
        <v>334</v>
      </c>
      <c r="AY30" s="142" t="s">
        <v>334</v>
      </c>
      <c r="AZ30" s="140">
        <v>0</v>
      </c>
      <c r="BA30" s="140">
        <v>0</v>
      </c>
      <c r="BB30" s="140">
        <f t="shared" si="16"/>
        <v>0</v>
      </c>
      <c r="BC30" s="140">
        <v>0</v>
      </c>
      <c r="BD30" s="140">
        <v>0</v>
      </c>
      <c r="BE30" s="140">
        <f t="shared" si="17"/>
        <v>0</v>
      </c>
    </row>
    <row r="31" spans="1:57" ht="12" customHeight="1">
      <c r="A31" s="139" t="s">
        <v>624</v>
      </c>
      <c r="B31" s="141" t="s">
        <v>625</v>
      </c>
      <c r="C31" s="139" t="s">
        <v>626</v>
      </c>
      <c r="D31" s="140">
        <f t="shared" si="0"/>
        <v>150000</v>
      </c>
      <c r="E31" s="140">
        <f t="shared" si="1"/>
        <v>2672558</v>
      </c>
      <c r="F31" s="140">
        <f t="shared" si="2"/>
        <v>2822558</v>
      </c>
      <c r="G31" s="140">
        <f t="shared" si="3"/>
        <v>302666</v>
      </c>
      <c r="H31" s="140">
        <f t="shared" si="4"/>
        <v>1092406</v>
      </c>
      <c r="I31" s="140">
        <f t="shared" si="5"/>
        <v>1395072</v>
      </c>
      <c r="J31" s="142" t="s">
        <v>334</v>
      </c>
      <c r="K31" s="142" t="s">
        <v>334</v>
      </c>
      <c r="L31" s="140">
        <v>150000</v>
      </c>
      <c r="M31" s="140">
        <v>2535631</v>
      </c>
      <c r="N31" s="140">
        <f t="shared" si="6"/>
        <v>2685631</v>
      </c>
      <c r="O31" s="140">
        <v>0</v>
      </c>
      <c r="P31" s="140">
        <v>813922</v>
      </c>
      <c r="Q31" s="140">
        <f t="shared" si="7"/>
        <v>813922</v>
      </c>
      <c r="R31" s="142" t="s">
        <v>334</v>
      </c>
      <c r="S31" s="142" t="s">
        <v>334</v>
      </c>
      <c r="T31" s="140">
        <v>0</v>
      </c>
      <c r="U31" s="140">
        <v>127215</v>
      </c>
      <c r="V31" s="140">
        <f t="shared" si="8"/>
        <v>127215</v>
      </c>
      <c r="W31" s="140">
        <v>15806</v>
      </c>
      <c r="X31" s="140">
        <v>146905</v>
      </c>
      <c r="Y31" s="140">
        <f t="shared" si="9"/>
        <v>162711</v>
      </c>
      <c r="Z31" s="142" t="s">
        <v>334</v>
      </c>
      <c r="AA31" s="142" t="s">
        <v>334</v>
      </c>
      <c r="AB31" s="140">
        <v>0</v>
      </c>
      <c r="AC31" s="140">
        <v>9712</v>
      </c>
      <c r="AD31" s="140">
        <f t="shared" si="10"/>
        <v>9712</v>
      </c>
      <c r="AE31" s="140"/>
      <c r="AF31" s="140"/>
      <c r="AG31" s="140">
        <f t="shared" si="11"/>
        <v>0</v>
      </c>
      <c r="AH31" s="142" t="s">
        <v>334</v>
      </c>
      <c r="AI31" s="142" t="s">
        <v>334</v>
      </c>
      <c r="AJ31" s="140">
        <v>0</v>
      </c>
      <c r="AK31" s="140">
        <v>0</v>
      </c>
      <c r="AL31" s="140">
        <f t="shared" si="12"/>
        <v>0</v>
      </c>
      <c r="AM31" s="140">
        <v>286860</v>
      </c>
      <c r="AN31" s="140">
        <v>131579</v>
      </c>
      <c r="AO31" s="140">
        <f t="shared" si="13"/>
        <v>418439</v>
      </c>
      <c r="AP31" s="142" t="s">
        <v>334</v>
      </c>
      <c r="AQ31" s="142" t="s">
        <v>334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f t="shared" si="15"/>
        <v>0</v>
      </c>
      <c r="AX31" s="142" t="s">
        <v>334</v>
      </c>
      <c r="AY31" s="142" t="s">
        <v>334</v>
      </c>
      <c r="AZ31" s="140">
        <v>0</v>
      </c>
      <c r="BA31" s="140">
        <v>0</v>
      </c>
      <c r="BB31" s="140">
        <f t="shared" si="16"/>
        <v>0</v>
      </c>
      <c r="BC31" s="140">
        <v>0</v>
      </c>
      <c r="BD31" s="140">
        <v>0</v>
      </c>
      <c r="BE31" s="140">
        <f t="shared" si="17"/>
        <v>0</v>
      </c>
    </row>
    <row r="32" spans="1:57" ht="12" customHeight="1">
      <c r="A32" s="139" t="s">
        <v>629</v>
      </c>
      <c r="B32" s="141" t="s">
        <v>630</v>
      </c>
      <c r="C32" s="139" t="s">
        <v>631</v>
      </c>
      <c r="D32" s="140">
        <f t="shared" si="0"/>
        <v>665259</v>
      </c>
      <c r="E32" s="140">
        <f t="shared" si="1"/>
        <v>3340751</v>
      </c>
      <c r="F32" s="140">
        <f t="shared" si="2"/>
        <v>4006010</v>
      </c>
      <c r="G32" s="140">
        <f t="shared" si="3"/>
        <v>3163</v>
      </c>
      <c r="H32" s="140">
        <f t="shared" si="4"/>
        <v>1372038</v>
      </c>
      <c r="I32" s="140">
        <f t="shared" si="5"/>
        <v>1375201</v>
      </c>
      <c r="J32" s="142" t="s">
        <v>334</v>
      </c>
      <c r="K32" s="142" t="s">
        <v>334</v>
      </c>
      <c r="L32" s="140">
        <v>665259</v>
      </c>
      <c r="M32" s="140">
        <v>3340751</v>
      </c>
      <c r="N32" s="140">
        <f t="shared" si="6"/>
        <v>4006010</v>
      </c>
      <c r="O32" s="140">
        <v>3163</v>
      </c>
      <c r="P32" s="140">
        <v>1143009</v>
      </c>
      <c r="Q32" s="140">
        <f t="shared" si="7"/>
        <v>1146172</v>
      </c>
      <c r="R32" s="142" t="s">
        <v>334</v>
      </c>
      <c r="S32" s="142" t="s">
        <v>334</v>
      </c>
      <c r="T32" s="140">
        <v>0</v>
      </c>
      <c r="U32" s="140">
        <v>0</v>
      </c>
      <c r="V32" s="140">
        <f t="shared" si="8"/>
        <v>0</v>
      </c>
      <c r="W32" s="140">
        <v>0</v>
      </c>
      <c r="X32" s="140">
        <v>229029</v>
      </c>
      <c r="Y32" s="140">
        <f t="shared" si="9"/>
        <v>229029</v>
      </c>
      <c r="Z32" s="142" t="s">
        <v>334</v>
      </c>
      <c r="AA32" s="142" t="s">
        <v>334</v>
      </c>
      <c r="AB32" s="140">
        <v>0</v>
      </c>
      <c r="AC32" s="140">
        <v>0</v>
      </c>
      <c r="AD32" s="140">
        <f t="shared" si="10"/>
        <v>0</v>
      </c>
      <c r="AE32" s="140"/>
      <c r="AF32" s="140"/>
      <c r="AG32" s="140">
        <f t="shared" si="11"/>
        <v>0</v>
      </c>
      <c r="AH32" s="142" t="s">
        <v>334</v>
      </c>
      <c r="AI32" s="142" t="s">
        <v>334</v>
      </c>
      <c r="AJ32" s="140">
        <v>0</v>
      </c>
      <c r="AK32" s="140">
        <v>0</v>
      </c>
      <c r="AL32" s="140">
        <f t="shared" si="12"/>
        <v>0</v>
      </c>
      <c r="AM32" s="140">
        <v>0</v>
      </c>
      <c r="AN32" s="140">
        <v>0</v>
      </c>
      <c r="AO32" s="140">
        <f t="shared" si="13"/>
        <v>0</v>
      </c>
      <c r="AP32" s="142" t="s">
        <v>334</v>
      </c>
      <c r="AQ32" s="142" t="s">
        <v>334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f t="shared" si="15"/>
        <v>0</v>
      </c>
      <c r="AX32" s="142" t="s">
        <v>334</v>
      </c>
      <c r="AY32" s="142" t="s">
        <v>334</v>
      </c>
      <c r="AZ32" s="140">
        <v>0</v>
      </c>
      <c r="BA32" s="140">
        <v>0</v>
      </c>
      <c r="BB32" s="140">
        <f t="shared" si="16"/>
        <v>0</v>
      </c>
      <c r="BC32" s="140">
        <v>0</v>
      </c>
      <c r="BD32" s="140">
        <v>0</v>
      </c>
      <c r="BE32" s="140">
        <f t="shared" si="17"/>
        <v>0</v>
      </c>
    </row>
    <row r="33" spans="1:57" ht="12" customHeight="1">
      <c r="A33" s="147" t="s">
        <v>651</v>
      </c>
      <c r="B33" s="148" t="s">
        <v>652</v>
      </c>
      <c r="C33" s="147" t="s">
        <v>653</v>
      </c>
      <c r="D33" s="149">
        <f t="shared" si="0"/>
        <v>992533</v>
      </c>
      <c r="E33" s="149">
        <f t="shared" si="1"/>
        <v>11878294</v>
      </c>
      <c r="F33" s="149">
        <f t="shared" si="2"/>
        <v>12870827</v>
      </c>
      <c r="G33" s="149">
        <f t="shared" si="3"/>
        <v>25901</v>
      </c>
      <c r="H33" s="149">
        <f t="shared" si="4"/>
        <v>1751663</v>
      </c>
      <c r="I33" s="149">
        <f t="shared" si="5"/>
        <v>1777564</v>
      </c>
      <c r="J33" s="151" t="s">
        <v>334</v>
      </c>
      <c r="K33" s="151" t="s">
        <v>334</v>
      </c>
      <c r="L33" s="149">
        <v>876073</v>
      </c>
      <c r="M33" s="149">
        <v>11793525</v>
      </c>
      <c r="N33" s="149">
        <f t="shared" si="6"/>
        <v>12669598</v>
      </c>
      <c r="O33" s="149">
        <v>0</v>
      </c>
      <c r="P33" s="149">
        <v>846650</v>
      </c>
      <c r="Q33" s="149">
        <f t="shared" si="7"/>
        <v>846650</v>
      </c>
      <c r="R33" s="151" t="s">
        <v>334</v>
      </c>
      <c r="S33" s="151" t="s">
        <v>334</v>
      </c>
      <c r="T33" s="149">
        <v>116460</v>
      </c>
      <c r="U33" s="149">
        <v>84769</v>
      </c>
      <c r="V33" s="149">
        <f t="shared" si="8"/>
        <v>201229</v>
      </c>
      <c r="W33" s="149">
        <v>25901</v>
      </c>
      <c r="X33" s="149">
        <v>905013</v>
      </c>
      <c r="Y33" s="149">
        <f t="shared" si="9"/>
        <v>930914</v>
      </c>
      <c r="Z33" s="151" t="s">
        <v>334</v>
      </c>
      <c r="AA33" s="151" t="s">
        <v>334</v>
      </c>
      <c r="AB33" s="149"/>
      <c r="AC33" s="149"/>
      <c r="AD33" s="149">
        <f t="shared" si="10"/>
        <v>0</v>
      </c>
      <c r="AE33" s="149"/>
      <c r="AF33" s="149"/>
      <c r="AG33" s="149">
        <f t="shared" si="11"/>
        <v>0</v>
      </c>
      <c r="AH33" s="151" t="s">
        <v>334</v>
      </c>
      <c r="AI33" s="151" t="s">
        <v>334</v>
      </c>
      <c r="AJ33" s="149">
        <v>0</v>
      </c>
      <c r="AK33" s="149">
        <v>0</v>
      </c>
      <c r="AL33" s="149">
        <f t="shared" si="12"/>
        <v>0</v>
      </c>
      <c r="AM33" s="149">
        <v>0</v>
      </c>
      <c r="AN33" s="149">
        <v>0</v>
      </c>
      <c r="AO33" s="149">
        <f t="shared" si="13"/>
        <v>0</v>
      </c>
      <c r="AP33" s="151" t="s">
        <v>334</v>
      </c>
      <c r="AQ33" s="151" t="s">
        <v>334</v>
      </c>
      <c r="AR33" s="149">
        <v>0</v>
      </c>
      <c r="AS33" s="149">
        <v>0</v>
      </c>
      <c r="AT33" s="149">
        <f t="shared" si="14"/>
        <v>0</v>
      </c>
      <c r="AU33" s="149">
        <v>0</v>
      </c>
      <c r="AV33" s="149">
        <v>0</v>
      </c>
      <c r="AW33" s="149">
        <f t="shared" si="15"/>
        <v>0</v>
      </c>
      <c r="AX33" s="151" t="s">
        <v>334</v>
      </c>
      <c r="AY33" s="151" t="s">
        <v>334</v>
      </c>
      <c r="AZ33" s="149">
        <v>0</v>
      </c>
      <c r="BA33" s="149">
        <v>0</v>
      </c>
      <c r="BB33" s="149">
        <f t="shared" si="16"/>
        <v>0</v>
      </c>
      <c r="BC33" s="149">
        <v>0</v>
      </c>
      <c r="BD33" s="149">
        <v>0</v>
      </c>
      <c r="BE33" s="149">
        <f t="shared" si="17"/>
        <v>0</v>
      </c>
    </row>
    <row r="34" spans="1:57" ht="12" customHeight="1">
      <c r="A34" s="139" t="s">
        <v>664</v>
      </c>
      <c r="B34" s="141" t="s">
        <v>665</v>
      </c>
      <c r="C34" s="139" t="s">
        <v>666</v>
      </c>
      <c r="D34" s="140">
        <f t="shared" si="0"/>
        <v>768689</v>
      </c>
      <c r="E34" s="140">
        <f t="shared" si="1"/>
        <v>4448039</v>
      </c>
      <c r="F34" s="140">
        <f t="shared" si="2"/>
        <v>5216728</v>
      </c>
      <c r="G34" s="140">
        <f t="shared" si="3"/>
        <v>7492</v>
      </c>
      <c r="H34" s="140">
        <f t="shared" si="4"/>
        <v>769173</v>
      </c>
      <c r="I34" s="140">
        <f t="shared" si="5"/>
        <v>776665</v>
      </c>
      <c r="J34" s="142" t="s">
        <v>334</v>
      </c>
      <c r="K34" s="142" t="s">
        <v>334</v>
      </c>
      <c r="L34" s="140">
        <v>708052</v>
      </c>
      <c r="M34" s="140">
        <v>3830039</v>
      </c>
      <c r="N34" s="140">
        <f t="shared" si="6"/>
        <v>4538091</v>
      </c>
      <c r="O34" s="140">
        <v>5661</v>
      </c>
      <c r="P34" s="140">
        <v>472124</v>
      </c>
      <c r="Q34" s="140">
        <f t="shared" si="7"/>
        <v>477785</v>
      </c>
      <c r="R34" s="142" t="s">
        <v>334</v>
      </c>
      <c r="S34" s="142" t="s">
        <v>334</v>
      </c>
      <c r="T34" s="140">
        <v>51791</v>
      </c>
      <c r="U34" s="140">
        <v>410631</v>
      </c>
      <c r="V34" s="140">
        <f t="shared" si="8"/>
        <v>462422</v>
      </c>
      <c r="W34" s="140">
        <v>1831</v>
      </c>
      <c r="X34" s="140">
        <v>297049</v>
      </c>
      <c r="Y34" s="140">
        <f t="shared" si="9"/>
        <v>298880</v>
      </c>
      <c r="Z34" s="142" t="s">
        <v>334</v>
      </c>
      <c r="AA34" s="142" t="s">
        <v>334</v>
      </c>
      <c r="AB34" s="140">
        <v>2780</v>
      </c>
      <c r="AC34" s="140">
        <v>207369</v>
      </c>
      <c r="AD34" s="140">
        <f t="shared" si="10"/>
        <v>210149</v>
      </c>
      <c r="AE34" s="140"/>
      <c r="AF34" s="140"/>
      <c r="AG34" s="140">
        <f t="shared" si="11"/>
        <v>0</v>
      </c>
      <c r="AH34" s="142" t="s">
        <v>334</v>
      </c>
      <c r="AI34" s="142" t="s">
        <v>334</v>
      </c>
      <c r="AJ34" s="140">
        <v>6066</v>
      </c>
      <c r="AK34" s="140">
        <v>0</v>
      </c>
      <c r="AL34" s="140">
        <f t="shared" si="12"/>
        <v>6066</v>
      </c>
      <c r="AM34" s="140">
        <v>0</v>
      </c>
      <c r="AN34" s="140">
        <v>0</v>
      </c>
      <c r="AO34" s="140">
        <f t="shared" si="13"/>
        <v>0</v>
      </c>
      <c r="AP34" s="142" t="s">
        <v>334</v>
      </c>
      <c r="AQ34" s="142" t="s">
        <v>334</v>
      </c>
      <c r="AR34" s="140">
        <v>0</v>
      </c>
      <c r="AS34" s="140">
        <v>0</v>
      </c>
      <c r="AT34" s="140">
        <f t="shared" si="14"/>
        <v>0</v>
      </c>
      <c r="AU34" s="140">
        <v>0</v>
      </c>
      <c r="AV34" s="140">
        <v>0</v>
      </c>
      <c r="AW34" s="140">
        <f t="shared" si="15"/>
        <v>0</v>
      </c>
      <c r="AX34" s="142" t="s">
        <v>334</v>
      </c>
      <c r="AY34" s="142" t="s">
        <v>334</v>
      </c>
      <c r="AZ34" s="140">
        <v>0</v>
      </c>
      <c r="BA34" s="140">
        <v>0</v>
      </c>
      <c r="BB34" s="140">
        <f t="shared" si="16"/>
        <v>0</v>
      </c>
      <c r="BC34" s="140">
        <v>0</v>
      </c>
      <c r="BD34" s="140">
        <v>0</v>
      </c>
      <c r="BE34" s="140">
        <f t="shared" si="17"/>
        <v>0</v>
      </c>
    </row>
    <row r="35" spans="1:57" ht="12" customHeight="1">
      <c r="A35" s="139" t="s">
        <v>675</v>
      </c>
      <c r="B35" s="141" t="s">
        <v>676</v>
      </c>
      <c r="C35" s="139" t="s">
        <v>677</v>
      </c>
      <c r="D35" s="140">
        <f t="shared" si="0"/>
        <v>269853</v>
      </c>
      <c r="E35" s="140">
        <f t="shared" si="1"/>
        <v>1484392</v>
      </c>
      <c r="F35" s="140">
        <f t="shared" si="2"/>
        <v>1754245</v>
      </c>
      <c r="G35" s="140">
        <f t="shared" si="3"/>
        <v>63298</v>
      </c>
      <c r="H35" s="140">
        <f t="shared" si="4"/>
        <v>1191807</v>
      </c>
      <c r="I35" s="140">
        <f t="shared" si="5"/>
        <v>1255105</v>
      </c>
      <c r="J35" s="142" t="s">
        <v>334</v>
      </c>
      <c r="K35" s="142" t="s">
        <v>334</v>
      </c>
      <c r="L35" s="140">
        <v>269853</v>
      </c>
      <c r="M35" s="140">
        <v>1390222</v>
      </c>
      <c r="N35" s="140">
        <f t="shared" si="6"/>
        <v>1660075</v>
      </c>
      <c r="O35" s="140">
        <v>61860</v>
      </c>
      <c r="P35" s="140">
        <v>882333</v>
      </c>
      <c r="Q35" s="140">
        <f t="shared" si="7"/>
        <v>944193</v>
      </c>
      <c r="R35" s="142" t="s">
        <v>334</v>
      </c>
      <c r="S35" s="142" t="s">
        <v>334</v>
      </c>
      <c r="T35" s="140">
        <v>0</v>
      </c>
      <c r="U35" s="140">
        <v>94170</v>
      </c>
      <c r="V35" s="140">
        <f t="shared" si="8"/>
        <v>94170</v>
      </c>
      <c r="W35" s="140">
        <v>1438</v>
      </c>
      <c r="X35" s="140">
        <v>309474</v>
      </c>
      <c r="Y35" s="140">
        <f t="shared" si="9"/>
        <v>310912</v>
      </c>
      <c r="Z35" s="142" t="s">
        <v>334</v>
      </c>
      <c r="AA35" s="142" t="s">
        <v>334</v>
      </c>
      <c r="AB35" s="140">
        <v>0</v>
      </c>
      <c r="AC35" s="140">
        <v>0</v>
      </c>
      <c r="AD35" s="140">
        <f t="shared" si="10"/>
        <v>0</v>
      </c>
      <c r="AE35" s="140"/>
      <c r="AF35" s="140"/>
      <c r="AG35" s="140">
        <f t="shared" si="11"/>
        <v>0</v>
      </c>
      <c r="AH35" s="142" t="s">
        <v>334</v>
      </c>
      <c r="AI35" s="142" t="s">
        <v>334</v>
      </c>
      <c r="AJ35" s="140">
        <v>0</v>
      </c>
      <c r="AK35" s="140">
        <v>0</v>
      </c>
      <c r="AL35" s="140">
        <f t="shared" si="12"/>
        <v>0</v>
      </c>
      <c r="AM35" s="140">
        <v>0</v>
      </c>
      <c r="AN35" s="140">
        <v>0</v>
      </c>
      <c r="AO35" s="140">
        <f t="shared" si="13"/>
        <v>0</v>
      </c>
      <c r="AP35" s="142" t="s">
        <v>334</v>
      </c>
      <c r="AQ35" s="142" t="s">
        <v>334</v>
      </c>
      <c r="AR35" s="140">
        <v>0</v>
      </c>
      <c r="AS35" s="140">
        <v>0</v>
      </c>
      <c r="AT35" s="140">
        <f t="shared" si="14"/>
        <v>0</v>
      </c>
      <c r="AU35" s="140">
        <v>0</v>
      </c>
      <c r="AV35" s="140">
        <v>0</v>
      </c>
      <c r="AW35" s="140">
        <f t="shared" si="15"/>
        <v>0</v>
      </c>
      <c r="AX35" s="142" t="s">
        <v>334</v>
      </c>
      <c r="AY35" s="142" t="s">
        <v>334</v>
      </c>
      <c r="AZ35" s="140">
        <v>0</v>
      </c>
      <c r="BA35" s="140">
        <v>0</v>
      </c>
      <c r="BB35" s="140">
        <f t="shared" si="16"/>
        <v>0</v>
      </c>
      <c r="BC35" s="140">
        <v>0</v>
      </c>
      <c r="BD35" s="140">
        <v>0</v>
      </c>
      <c r="BE35" s="140">
        <f t="shared" si="17"/>
        <v>0</v>
      </c>
    </row>
    <row r="36" spans="1:57" ht="12" customHeight="1">
      <c r="A36" s="139" t="s">
        <v>684</v>
      </c>
      <c r="B36" s="141" t="s">
        <v>685</v>
      </c>
      <c r="C36" s="139" t="s">
        <v>686</v>
      </c>
      <c r="D36" s="140">
        <f t="shared" si="0"/>
        <v>659750</v>
      </c>
      <c r="E36" s="140">
        <f t="shared" si="1"/>
        <v>1713955</v>
      </c>
      <c r="F36" s="140">
        <f t="shared" si="2"/>
        <v>2373705</v>
      </c>
      <c r="G36" s="140">
        <f t="shared" si="3"/>
        <v>72417</v>
      </c>
      <c r="H36" s="140">
        <f t="shared" si="4"/>
        <v>2519508</v>
      </c>
      <c r="I36" s="140">
        <f t="shared" si="5"/>
        <v>2591925</v>
      </c>
      <c r="J36" s="142" t="s">
        <v>334</v>
      </c>
      <c r="K36" s="142" t="s">
        <v>334</v>
      </c>
      <c r="L36" s="140">
        <v>55199</v>
      </c>
      <c r="M36" s="140">
        <v>1708720</v>
      </c>
      <c r="N36" s="140">
        <f t="shared" si="6"/>
        <v>1763919</v>
      </c>
      <c r="O36" s="140">
        <v>72417</v>
      </c>
      <c r="P36" s="140">
        <v>2223742</v>
      </c>
      <c r="Q36" s="140">
        <f t="shared" si="7"/>
        <v>2296159</v>
      </c>
      <c r="R36" s="142" t="s">
        <v>334</v>
      </c>
      <c r="S36" s="142" t="s">
        <v>334</v>
      </c>
      <c r="T36" s="140">
        <v>604551</v>
      </c>
      <c r="U36" s="140">
        <v>5235</v>
      </c>
      <c r="V36" s="140">
        <f t="shared" si="8"/>
        <v>609786</v>
      </c>
      <c r="W36" s="140">
        <v>0</v>
      </c>
      <c r="X36" s="140">
        <v>276246</v>
      </c>
      <c r="Y36" s="140">
        <f t="shared" si="9"/>
        <v>276246</v>
      </c>
      <c r="Z36" s="142" t="s">
        <v>334</v>
      </c>
      <c r="AA36" s="142" t="s">
        <v>334</v>
      </c>
      <c r="AB36" s="140">
        <v>0</v>
      </c>
      <c r="AC36" s="140">
        <v>0</v>
      </c>
      <c r="AD36" s="140">
        <f t="shared" si="10"/>
        <v>0</v>
      </c>
      <c r="AE36" s="140"/>
      <c r="AF36" s="140"/>
      <c r="AG36" s="140">
        <f t="shared" si="11"/>
        <v>0</v>
      </c>
      <c r="AH36" s="142" t="s">
        <v>334</v>
      </c>
      <c r="AI36" s="142" t="s">
        <v>334</v>
      </c>
      <c r="AJ36" s="140">
        <v>0</v>
      </c>
      <c r="AK36" s="140">
        <v>0</v>
      </c>
      <c r="AL36" s="140">
        <f t="shared" si="12"/>
        <v>0</v>
      </c>
      <c r="AM36" s="140">
        <v>0</v>
      </c>
      <c r="AN36" s="140">
        <v>19520</v>
      </c>
      <c r="AO36" s="140">
        <f t="shared" si="13"/>
        <v>19520</v>
      </c>
      <c r="AP36" s="142" t="s">
        <v>334</v>
      </c>
      <c r="AQ36" s="142" t="s">
        <v>334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f t="shared" si="15"/>
        <v>0</v>
      </c>
      <c r="AX36" s="142" t="s">
        <v>334</v>
      </c>
      <c r="AY36" s="142" t="s">
        <v>334</v>
      </c>
      <c r="AZ36" s="140">
        <v>0</v>
      </c>
      <c r="BA36" s="140">
        <v>0</v>
      </c>
      <c r="BB36" s="140">
        <f t="shared" si="16"/>
        <v>0</v>
      </c>
      <c r="BC36" s="140">
        <v>0</v>
      </c>
      <c r="BD36" s="140">
        <v>0</v>
      </c>
      <c r="BE36" s="140">
        <f t="shared" si="17"/>
        <v>0</v>
      </c>
    </row>
    <row r="37" spans="1:57" ht="12" customHeight="1">
      <c r="A37" s="139" t="s">
        <v>695</v>
      </c>
      <c r="B37" s="141" t="s">
        <v>696</v>
      </c>
      <c r="C37" s="139" t="s">
        <v>697</v>
      </c>
      <c r="D37" s="140">
        <f t="shared" si="0"/>
        <v>415744</v>
      </c>
      <c r="E37" s="140">
        <f t="shared" si="1"/>
        <v>1981559</v>
      </c>
      <c r="F37" s="140">
        <f t="shared" si="2"/>
        <v>2397303</v>
      </c>
      <c r="G37" s="140">
        <f t="shared" si="3"/>
        <v>0</v>
      </c>
      <c r="H37" s="140">
        <f t="shared" si="4"/>
        <v>886290</v>
      </c>
      <c r="I37" s="140">
        <f t="shared" si="5"/>
        <v>886290</v>
      </c>
      <c r="J37" s="142" t="s">
        <v>334</v>
      </c>
      <c r="K37" s="142" t="s">
        <v>334</v>
      </c>
      <c r="L37" s="140">
        <v>401748</v>
      </c>
      <c r="M37" s="140">
        <v>1740702</v>
      </c>
      <c r="N37" s="140">
        <f t="shared" si="6"/>
        <v>2142450</v>
      </c>
      <c r="O37" s="140">
        <v>0</v>
      </c>
      <c r="P37" s="140">
        <v>863869</v>
      </c>
      <c r="Q37" s="140">
        <f t="shared" si="7"/>
        <v>863869</v>
      </c>
      <c r="R37" s="142" t="s">
        <v>334</v>
      </c>
      <c r="S37" s="142" t="s">
        <v>334</v>
      </c>
      <c r="T37" s="140">
        <v>13996</v>
      </c>
      <c r="U37" s="140">
        <v>240857</v>
      </c>
      <c r="V37" s="140">
        <f t="shared" si="8"/>
        <v>254853</v>
      </c>
      <c r="W37" s="140">
        <v>0</v>
      </c>
      <c r="X37" s="140">
        <v>22421</v>
      </c>
      <c r="Y37" s="140">
        <f t="shared" si="9"/>
        <v>22421</v>
      </c>
      <c r="Z37" s="142" t="s">
        <v>334</v>
      </c>
      <c r="AA37" s="142" t="s">
        <v>334</v>
      </c>
      <c r="AB37" s="140">
        <v>0</v>
      </c>
      <c r="AC37" s="140">
        <v>0</v>
      </c>
      <c r="AD37" s="140">
        <f t="shared" si="10"/>
        <v>0</v>
      </c>
      <c r="AE37" s="140"/>
      <c r="AF37" s="140"/>
      <c r="AG37" s="140">
        <f t="shared" si="11"/>
        <v>0</v>
      </c>
      <c r="AH37" s="142" t="s">
        <v>334</v>
      </c>
      <c r="AI37" s="142" t="s">
        <v>334</v>
      </c>
      <c r="AJ37" s="140">
        <v>0</v>
      </c>
      <c r="AK37" s="140">
        <v>0</v>
      </c>
      <c r="AL37" s="140">
        <f t="shared" si="12"/>
        <v>0</v>
      </c>
      <c r="AM37" s="140">
        <v>0</v>
      </c>
      <c r="AN37" s="140">
        <v>0</v>
      </c>
      <c r="AO37" s="140">
        <f t="shared" si="13"/>
        <v>0</v>
      </c>
      <c r="AP37" s="142" t="s">
        <v>334</v>
      </c>
      <c r="AQ37" s="142" t="s">
        <v>334</v>
      </c>
      <c r="AR37" s="140">
        <v>0</v>
      </c>
      <c r="AS37" s="140">
        <v>0</v>
      </c>
      <c r="AT37" s="140">
        <f t="shared" si="14"/>
        <v>0</v>
      </c>
      <c r="AU37" s="140">
        <v>0</v>
      </c>
      <c r="AV37" s="140">
        <v>0</v>
      </c>
      <c r="AW37" s="140">
        <f t="shared" si="15"/>
        <v>0</v>
      </c>
      <c r="AX37" s="142" t="s">
        <v>334</v>
      </c>
      <c r="AY37" s="142" t="s">
        <v>334</v>
      </c>
      <c r="AZ37" s="140">
        <v>0</v>
      </c>
      <c r="BA37" s="140">
        <v>0</v>
      </c>
      <c r="BB37" s="140">
        <f t="shared" si="16"/>
        <v>0</v>
      </c>
      <c r="BC37" s="140">
        <v>0</v>
      </c>
      <c r="BD37" s="140">
        <v>0</v>
      </c>
      <c r="BE37" s="140">
        <f t="shared" si="17"/>
        <v>0</v>
      </c>
    </row>
    <row r="38" spans="1:57" ht="12" customHeight="1">
      <c r="A38" s="139" t="s">
        <v>708</v>
      </c>
      <c r="B38" s="141" t="s">
        <v>709</v>
      </c>
      <c r="C38" s="139" t="s">
        <v>710</v>
      </c>
      <c r="D38" s="140">
        <f t="shared" si="0"/>
        <v>239337</v>
      </c>
      <c r="E38" s="140">
        <f t="shared" si="1"/>
        <v>1542254</v>
      </c>
      <c r="F38" s="140">
        <f t="shared" si="2"/>
        <v>1781591</v>
      </c>
      <c r="G38" s="140">
        <f t="shared" si="3"/>
        <v>0</v>
      </c>
      <c r="H38" s="140">
        <f t="shared" si="4"/>
        <v>333816</v>
      </c>
      <c r="I38" s="140">
        <f t="shared" si="5"/>
        <v>333816</v>
      </c>
      <c r="J38" s="142" t="s">
        <v>334</v>
      </c>
      <c r="K38" s="142" t="s">
        <v>334</v>
      </c>
      <c r="L38" s="140">
        <v>211143</v>
      </c>
      <c r="M38" s="140">
        <v>952972</v>
      </c>
      <c r="N38" s="140">
        <f t="shared" si="6"/>
        <v>1164115</v>
      </c>
      <c r="O38" s="140">
        <v>0</v>
      </c>
      <c r="P38" s="140">
        <v>318444</v>
      </c>
      <c r="Q38" s="140">
        <f t="shared" si="7"/>
        <v>318444</v>
      </c>
      <c r="R38" s="142" t="s">
        <v>334</v>
      </c>
      <c r="S38" s="142" t="s">
        <v>334</v>
      </c>
      <c r="T38" s="140">
        <v>28194</v>
      </c>
      <c r="U38" s="140">
        <v>562198</v>
      </c>
      <c r="V38" s="140">
        <f t="shared" si="8"/>
        <v>590392</v>
      </c>
      <c r="W38" s="140">
        <v>0</v>
      </c>
      <c r="X38" s="140">
        <v>15372</v>
      </c>
      <c r="Y38" s="140">
        <f t="shared" si="9"/>
        <v>15372</v>
      </c>
      <c r="Z38" s="142" t="s">
        <v>334</v>
      </c>
      <c r="AA38" s="142" t="s">
        <v>334</v>
      </c>
      <c r="AB38" s="140">
        <v>0</v>
      </c>
      <c r="AC38" s="140">
        <v>27084</v>
      </c>
      <c r="AD38" s="140">
        <f t="shared" si="10"/>
        <v>27084</v>
      </c>
      <c r="AE38" s="140"/>
      <c r="AF38" s="140"/>
      <c r="AG38" s="140">
        <f t="shared" si="11"/>
        <v>0</v>
      </c>
      <c r="AH38" s="142" t="s">
        <v>334</v>
      </c>
      <c r="AI38" s="142" t="s">
        <v>334</v>
      </c>
      <c r="AJ38" s="140">
        <v>0</v>
      </c>
      <c r="AK38" s="140">
        <v>0</v>
      </c>
      <c r="AL38" s="140">
        <f t="shared" si="12"/>
        <v>0</v>
      </c>
      <c r="AM38" s="140">
        <v>0</v>
      </c>
      <c r="AN38" s="140">
        <v>0</v>
      </c>
      <c r="AO38" s="140">
        <f t="shared" si="13"/>
        <v>0</v>
      </c>
      <c r="AP38" s="142" t="s">
        <v>334</v>
      </c>
      <c r="AQ38" s="142" t="s">
        <v>334</v>
      </c>
      <c r="AR38" s="140">
        <v>0</v>
      </c>
      <c r="AS38" s="140">
        <v>0</v>
      </c>
      <c r="AT38" s="140">
        <f t="shared" si="14"/>
        <v>0</v>
      </c>
      <c r="AU38" s="140">
        <v>0</v>
      </c>
      <c r="AV38" s="140">
        <v>0</v>
      </c>
      <c r="AW38" s="140">
        <f t="shared" si="15"/>
        <v>0</v>
      </c>
      <c r="AX38" s="142" t="s">
        <v>334</v>
      </c>
      <c r="AY38" s="142" t="s">
        <v>334</v>
      </c>
      <c r="AZ38" s="140">
        <v>0</v>
      </c>
      <c r="BA38" s="140">
        <v>0</v>
      </c>
      <c r="BB38" s="140">
        <f t="shared" si="16"/>
        <v>0</v>
      </c>
      <c r="BC38" s="140">
        <v>0</v>
      </c>
      <c r="BD38" s="140">
        <v>0</v>
      </c>
      <c r="BE38" s="140">
        <f t="shared" si="17"/>
        <v>0</v>
      </c>
    </row>
    <row r="39" spans="1:57" ht="12" customHeight="1">
      <c r="A39" s="139" t="s">
        <v>719</v>
      </c>
      <c r="B39" s="141" t="s">
        <v>720</v>
      </c>
      <c r="C39" s="139" t="s">
        <v>721</v>
      </c>
      <c r="D39" s="140">
        <f t="shared" si="0"/>
        <v>98218</v>
      </c>
      <c r="E39" s="140">
        <f t="shared" si="1"/>
        <v>3178869</v>
      </c>
      <c r="F39" s="140">
        <f t="shared" si="2"/>
        <v>3277087</v>
      </c>
      <c r="G39" s="140">
        <f t="shared" si="3"/>
        <v>64724</v>
      </c>
      <c r="H39" s="140">
        <f t="shared" si="4"/>
        <v>1808825</v>
      </c>
      <c r="I39" s="140">
        <f t="shared" si="5"/>
        <v>1873549</v>
      </c>
      <c r="J39" s="142" t="s">
        <v>334</v>
      </c>
      <c r="K39" s="142" t="s">
        <v>334</v>
      </c>
      <c r="L39" s="140">
        <v>25383</v>
      </c>
      <c r="M39" s="140">
        <v>1685690</v>
      </c>
      <c r="N39" s="140">
        <f t="shared" si="6"/>
        <v>1711073</v>
      </c>
      <c r="O39" s="140">
        <v>39706</v>
      </c>
      <c r="P39" s="140">
        <v>1329761</v>
      </c>
      <c r="Q39" s="140">
        <f t="shared" si="7"/>
        <v>1369467</v>
      </c>
      <c r="R39" s="142" t="s">
        <v>334</v>
      </c>
      <c r="S39" s="142" t="s">
        <v>334</v>
      </c>
      <c r="T39" s="140">
        <v>63141</v>
      </c>
      <c r="U39" s="140">
        <v>868101</v>
      </c>
      <c r="V39" s="140">
        <f t="shared" si="8"/>
        <v>931242</v>
      </c>
      <c r="W39" s="140">
        <v>25018</v>
      </c>
      <c r="X39" s="140">
        <v>449371</v>
      </c>
      <c r="Y39" s="140">
        <f t="shared" si="9"/>
        <v>474389</v>
      </c>
      <c r="Z39" s="142" t="s">
        <v>334</v>
      </c>
      <c r="AA39" s="142" t="s">
        <v>334</v>
      </c>
      <c r="AB39" s="140">
        <v>9694</v>
      </c>
      <c r="AC39" s="140">
        <v>486647</v>
      </c>
      <c r="AD39" s="140">
        <f t="shared" si="10"/>
        <v>496341</v>
      </c>
      <c r="AE39" s="140"/>
      <c r="AF39" s="140"/>
      <c r="AG39" s="140">
        <f t="shared" si="11"/>
        <v>0</v>
      </c>
      <c r="AH39" s="142" t="s">
        <v>334</v>
      </c>
      <c r="AI39" s="142" t="s">
        <v>334</v>
      </c>
      <c r="AJ39" s="140">
        <v>0</v>
      </c>
      <c r="AK39" s="140">
        <v>50620</v>
      </c>
      <c r="AL39" s="140">
        <f t="shared" si="12"/>
        <v>50620</v>
      </c>
      <c r="AM39" s="140">
        <v>0</v>
      </c>
      <c r="AN39" s="140">
        <v>29693</v>
      </c>
      <c r="AO39" s="140">
        <f t="shared" si="13"/>
        <v>29693</v>
      </c>
      <c r="AP39" s="142" t="s">
        <v>334</v>
      </c>
      <c r="AQ39" s="142" t="s">
        <v>334</v>
      </c>
      <c r="AR39" s="140">
        <v>0</v>
      </c>
      <c r="AS39" s="140">
        <v>87811</v>
      </c>
      <c r="AT39" s="140">
        <f t="shared" si="14"/>
        <v>87811</v>
      </c>
      <c r="AU39" s="140">
        <v>0</v>
      </c>
      <c r="AV39" s="140">
        <v>0</v>
      </c>
      <c r="AW39" s="140">
        <f t="shared" si="15"/>
        <v>0</v>
      </c>
      <c r="AX39" s="142" t="s">
        <v>334</v>
      </c>
      <c r="AY39" s="142" t="s">
        <v>334</v>
      </c>
      <c r="AZ39" s="140">
        <v>0</v>
      </c>
      <c r="BA39" s="140">
        <v>0</v>
      </c>
      <c r="BB39" s="140">
        <f t="shared" si="16"/>
        <v>0</v>
      </c>
      <c r="BC39" s="140">
        <v>0</v>
      </c>
      <c r="BD39" s="140">
        <v>0</v>
      </c>
      <c r="BE39" s="140">
        <f t="shared" si="17"/>
        <v>0</v>
      </c>
    </row>
    <row r="40" spans="1:57" ht="12" customHeight="1">
      <c r="A40" s="139" t="s">
        <v>728</v>
      </c>
      <c r="B40" s="141" t="s">
        <v>729</v>
      </c>
      <c r="C40" s="139" t="s">
        <v>730</v>
      </c>
      <c r="D40" s="140">
        <f t="shared" si="0"/>
        <v>249</v>
      </c>
      <c r="E40" s="140">
        <f t="shared" si="1"/>
        <v>1837306</v>
      </c>
      <c r="F40" s="140">
        <f t="shared" si="2"/>
        <v>1837555</v>
      </c>
      <c r="G40" s="140">
        <f t="shared" si="3"/>
        <v>0</v>
      </c>
      <c r="H40" s="140">
        <f t="shared" si="4"/>
        <v>780553</v>
      </c>
      <c r="I40" s="140">
        <f t="shared" si="5"/>
        <v>780553</v>
      </c>
      <c r="J40" s="142" t="s">
        <v>334</v>
      </c>
      <c r="K40" s="142" t="s">
        <v>334</v>
      </c>
      <c r="L40" s="140">
        <v>150</v>
      </c>
      <c r="M40" s="140">
        <v>1699297</v>
      </c>
      <c r="N40" s="140">
        <f t="shared" si="6"/>
        <v>1699447</v>
      </c>
      <c r="O40" s="140">
        <v>0</v>
      </c>
      <c r="P40" s="140">
        <v>763876</v>
      </c>
      <c r="Q40" s="140">
        <f t="shared" si="7"/>
        <v>763876</v>
      </c>
      <c r="R40" s="142" t="s">
        <v>334</v>
      </c>
      <c r="S40" s="142" t="s">
        <v>334</v>
      </c>
      <c r="T40" s="140">
        <v>99</v>
      </c>
      <c r="U40" s="140">
        <v>138009</v>
      </c>
      <c r="V40" s="140">
        <f t="shared" si="8"/>
        <v>138108</v>
      </c>
      <c r="W40" s="140">
        <v>0</v>
      </c>
      <c r="X40" s="140">
        <v>16677</v>
      </c>
      <c r="Y40" s="140">
        <f t="shared" si="9"/>
        <v>16677</v>
      </c>
      <c r="Z40" s="142" t="s">
        <v>334</v>
      </c>
      <c r="AA40" s="142" t="s">
        <v>334</v>
      </c>
      <c r="AB40" s="140">
        <v>0</v>
      </c>
      <c r="AC40" s="140">
        <v>0</v>
      </c>
      <c r="AD40" s="140">
        <f t="shared" si="10"/>
        <v>0</v>
      </c>
      <c r="AE40" s="140"/>
      <c r="AF40" s="140"/>
      <c r="AG40" s="140">
        <f t="shared" si="11"/>
        <v>0</v>
      </c>
      <c r="AH40" s="142" t="s">
        <v>334</v>
      </c>
      <c r="AI40" s="142" t="s">
        <v>334</v>
      </c>
      <c r="AJ40" s="140">
        <v>0</v>
      </c>
      <c r="AK40" s="140">
        <v>0</v>
      </c>
      <c r="AL40" s="140">
        <f t="shared" si="12"/>
        <v>0</v>
      </c>
      <c r="AM40" s="140">
        <v>0</v>
      </c>
      <c r="AN40" s="140">
        <v>0</v>
      </c>
      <c r="AO40" s="140">
        <f t="shared" si="13"/>
        <v>0</v>
      </c>
      <c r="AP40" s="142" t="s">
        <v>334</v>
      </c>
      <c r="AQ40" s="142" t="s">
        <v>334</v>
      </c>
      <c r="AR40" s="140">
        <v>0</v>
      </c>
      <c r="AS40" s="140">
        <v>0</v>
      </c>
      <c r="AT40" s="140">
        <f t="shared" si="14"/>
        <v>0</v>
      </c>
      <c r="AU40" s="140">
        <v>0</v>
      </c>
      <c r="AV40" s="140">
        <v>0</v>
      </c>
      <c r="AW40" s="140">
        <f t="shared" si="15"/>
        <v>0</v>
      </c>
      <c r="AX40" s="142" t="s">
        <v>334</v>
      </c>
      <c r="AY40" s="142" t="s">
        <v>334</v>
      </c>
      <c r="AZ40" s="140">
        <v>0</v>
      </c>
      <c r="BA40" s="140">
        <v>0</v>
      </c>
      <c r="BB40" s="140">
        <f t="shared" si="16"/>
        <v>0</v>
      </c>
      <c r="BC40" s="140">
        <v>0</v>
      </c>
      <c r="BD40" s="140">
        <v>0</v>
      </c>
      <c r="BE40" s="140">
        <f t="shared" si="17"/>
        <v>0</v>
      </c>
    </row>
    <row r="41" spans="1:57" ht="12" customHeight="1">
      <c r="A41" s="139" t="s">
        <v>738</v>
      </c>
      <c r="B41" s="141" t="s">
        <v>739</v>
      </c>
      <c r="C41" s="139" t="s">
        <v>740</v>
      </c>
      <c r="D41" s="140">
        <f t="shared" si="0"/>
        <v>216</v>
      </c>
      <c r="E41" s="140">
        <f t="shared" si="1"/>
        <v>2018084</v>
      </c>
      <c r="F41" s="140">
        <f t="shared" si="2"/>
        <v>2018300</v>
      </c>
      <c r="G41" s="140">
        <f t="shared" si="3"/>
        <v>0</v>
      </c>
      <c r="H41" s="140">
        <f t="shared" si="4"/>
        <v>708296</v>
      </c>
      <c r="I41" s="140">
        <f t="shared" si="5"/>
        <v>708296</v>
      </c>
      <c r="J41" s="142" t="s">
        <v>334</v>
      </c>
      <c r="K41" s="142" t="s">
        <v>334</v>
      </c>
      <c r="L41" s="140">
        <v>0</v>
      </c>
      <c r="M41" s="140">
        <v>1427872</v>
      </c>
      <c r="N41" s="140">
        <f t="shared" si="6"/>
        <v>1427872</v>
      </c>
      <c r="O41" s="140">
        <v>0</v>
      </c>
      <c r="P41" s="140">
        <v>695175</v>
      </c>
      <c r="Q41" s="140">
        <f t="shared" si="7"/>
        <v>695175</v>
      </c>
      <c r="R41" s="142" t="s">
        <v>334</v>
      </c>
      <c r="S41" s="142" t="s">
        <v>334</v>
      </c>
      <c r="T41" s="140">
        <v>216</v>
      </c>
      <c r="U41" s="140">
        <v>590212</v>
      </c>
      <c r="V41" s="140">
        <f t="shared" si="8"/>
        <v>590428</v>
      </c>
      <c r="W41" s="140">
        <v>0</v>
      </c>
      <c r="X41" s="140">
        <v>13121</v>
      </c>
      <c r="Y41" s="140">
        <f t="shared" si="9"/>
        <v>13121</v>
      </c>
      <c r="Z41" s="142" t="s">
        <v>334</v>
      </c>
      <c r="AA41" s="142" t="s">
        <v>334</v>
      </c>
      <c r="AB41" s="140">
        <v>0</v>
      </c>
      <c r="AC41" s="140">
        <v>0</v>
      </c>
      <c r="AD41" s="140">
        <f t="shared" si="10"/>
        <v>0</v>
      </c>
      <c r="AE41" s="140"/>
      <c r="AF41" s="140"/>
      <c r="AG41" s="140">
        <f t="shared" si="11"/>
        <v>0</v>
      </c>
      <c r="AH41" s="142" t="s">
        <v>334</v>
      </c>
      <c r="AI41" s="142" t="s">
        <v>334</v>
      </c>
      <c r="AJ41" s="140">
        <v>0</v>
      </c>
      <c r="AK41" s="140">
        <v>0</v>
      </c>
      <c r="AL41" s="140">
        <f t="shared" si="12"/>
        <v>0</v>
      </c>
      <c r="AM41" s="140">
        <v>0</v>
      </c>
      <c r="AN41" s="140">
        <v>0</v>
      </c>
      <c r="AO41" s="140">
        <f t="shared" si="13"/>
        <v>0</v>
      </c>
      <c r="AP41" s="142" t="s">
        <v>334</v>
      </c>
      <c r="AQ41" s="142" t="s">
        <v>334</v>
      </c>
      <c r="AR41" s="140">
        <v>0</v>
      </c>
      <c r="AS41" s="140">
        <v>0</v>
      </c>
      <c r="AT41" s="140">
        <f t="shared" si="14"/>
        <v>0</v>
      </c>
      <c r="AU41" s="140">
        <v>0</v>
      </c>
      <c r="AV41" s="140">
        <v>0</v>
      </c>
      <c r="AW41" s="140">
        <f t="shared" si="15"/>
        <v>0</v>
      </c>
      <c r="AX41" s="142" t="s">
        <v>334</v>
      </c>
      <c r="AY41" s="142" t="s">
        <v>334</v>
      </c>
      <c r="AZ41" s="140">
        <v>0</v>
      </c>
      <c r="BA41" s="140">
        <v>0</v>
      </c>
      <c r="BB41" s="140">
        <f t="shared" si="16"/>
        <v>0</v>
      </c>
      <c r="BC41" s="140">
        <v>0</v>
      </c>
      <c r="BD41" s="140">
        <v>0</v>
      </c>
      <c r="BE41" s="140">
        <f t="shared" si="17"/>
        <v>0</v>
      </c>
    </row>
    <row r="42" spans="1:57" ht="12" customHeight="1">
      <c r="A42" s="139" t="s">
        <v>741</v>
      </c>
      <c r="B42" s="141" t="s">
        <v>742</v>
      </c>
      <c r="C42" s="139" t="s">
        <v>327</v>
      </c>
      <c r="D42" s="140">
        <f t="shared" si="0"/>
        <v>49302</v>
      </c>
      <c r="E42" s="140">
        <f t="shared" si="1"/>
        <v>2558122</v>
      </c>
      <c r="F42" s="140">
        <f t="shared" si="2"/>
        <v>2607424</v>
      </c>
      <c r="G42" s="140">
        <f t="shared" si="3"/>
        <v>0</v>
      </c>
      <c r="H42" s="140">
        <f t="shared" si="4"/>
        <v>791187</v>
      </c>
      <c r="I42" s="140">
        <f t="shared" si="5"/>
        <v>791187</v>
      </c>
      <c r="J42" s="142" t="s">
        <v>334</v>
      </c>
      <c r="K42" s="142" t="s">
        <v>334</v>
      </c>
      <c r="L42" s="140">
        <v>49302</v>
      </c>
      <c r="M42" s="140">
        <v>2558122</v>
      </c>
      <c r="N42" s="140">
        <f t="shared" si="6"/>
        <v>2607424</v>
      </c>
      <c r="O42" s="140">
        <v>0</v>
      </c>
      <c r="P42" s="140">
        <v>380263</v>
      </c>
      <c r="Q42" s="140">
        <f t="shared" si="7"/>
        <v>380263</v>
      </c>
      <c r="R42" s="142" t="s">
        <v>334</v>
      </c>
      <c r="S42" s="142" t="s">
        <v>334</v>
      </c>
      <c r="T42" s="140">
        <v>0</v>
      </c>
      <c r="U42" s="140">
        <v>0</v>
      </c>
      <c r="V42" s="140">
        <f t="shared" si="8"/>
        <v>0</v>
      </c>
      <c r="W42" s="140">
        <v>0</v>
      </c>
      <c r="X42" s="140">
        <v>410924</v>
      </c>
      <c r="Y42" s="140">
        <f t="shared" si="9"/>
        <v>410924</v>
      </c>
      <c r="Z42" s="142" t="s">
        <v>334</v>
      </c>
      <c r="AA42" s="142" t="s">
        <v>334</v>
      </c>
      <c r="AB42" s="140">
        <v>0</v>
      </c>
      <c r="AC42" s="140">
        <v>0</v>
      </c>
      <c r="AD42" s="140">
        <f t="shared" si="10"/>
        <v>0</v>
      </c>
      <c r="AE42" s="140"/>
      <c r="AF42" s="140"/>
      <c r="AG42" s="140">
        <f t="shared" si="11"/>
        <v>0</v>
      </c>
      <c r="AH42" s="142" t="s">
        <v>334</v>
      </c>
      <c r="AI42" s="142" t="s">
        <v>334</v>
      </c>
      <c r="AJ42" s="140">
        <v>0</v>
      </c>
      <c r="AK42" s="140">
        <v>0</v>
      </c>
      <c r="AL42" s="140">
        <f t="shared" si="12"/>
        <v>0</v>
      </c>
      <c r="AM42" s="140">
        <v>0</v>
      </c>
      <c r="AN42" s="140">
        <v>0</v>
      </c>
      <c r="AO42" s="140">
        <f t="shared" si="13"/>
        <v>0</v>
      </c>
      <c r="AP42" s="142" t="s">
        <v>334</v>
      </c>
      <c r="AQ42" s="142" t="s">
        <v>334</v>
      </c>
      <c r="AR42" s="140">
        <v>0</v>
      </c>
      <c r="AS42" s="140">
        <v>0</v>
      </c>
      <c r="AT42" s="140">
        <f t="shared" si="14"/>
        <v>0</v>
      </c>
      <c r="AU42" s="140">
        <v>0</v>
      </c>
      <c r="AV42" s="140">
        <v>0</v>
      </c>
      <c r="AW42" s="140">
        <f t="shared" si="15"/>
        <v>0</v>
      </c>
      <c r="AX42" s="142" t="s">
        <v>334</v>
      </c>
      <c r="AY42" s="142" t="s">
        <v>334</v>
      </c>
      <c r="AZ42" s="140">
        <v>0</v>
      </c>
      <c r="BA42" s="140">
        <v>0</v>
      </c>
      <c r="BB42" s="140">
        <f t="shared" si="16"/>
        <v>0</v>
      </c>
      <c r="BC42" s="140">
        <v>0</v>
      </c>
      <c r="BD42" s="140">
        <v>0</v>
      </c>
      <c r="BE42" s="140">
        <f t="shared" si="17"/>
        <v>0</v>
      </c>
    </row>
    <row r="43" spans="1:57" ht="12" customHeight="1">
      <c r="A43" s="139" t="s">
        <v>759</v>
      </c>
      <c r="B43" s="141" t="s">
        <v>760</v>
      </c>
      <c r="C43" s="139" t="s">
        <v>761</v>
      </c>
      <c r="D43" s="140">
        <f t="shared" si="0"/>
        <v>53682</v>
      </c>
      <c r="E43" s="140">
        <f t="shared" si="1"/>
        <v>2299321</v>
      </c>
      <c r="F43" s="140">
        <f t="shared" si="2"/>
        <v>2353003</v>
      </c>
      <c r="G43" s="140">
        <f t="shared" si="3"/>
        <v>107784</v>
      </c>
      <c r="H43" s="140">
        <f t="shared" si="4"/>
        <v>827638</v>
      </c>
      <c r="I43" s="140">
        <f t="shared" si="5"/>
        <v>935422</v>
      </c>
      <c r="J43" s="142" t="s">
        <v>334</v>
      </c>
      <c r="K43" s="142" t="s">
        <v>334</v>
      </c>
      <c r="L43" s="140">
        <v>53682</v>
      </c>
      <c r="M43" s="140">
        <v>1981275</v>
      </c>
      <c r="N43" s="140">
        <f t="shared" si="6"/>
        <v>2034957</v>
      </c>
      <c r="O43" s="140">
        <v>107784</v>
      </c>
      <c r="P43" s="140">
        <v>504904</v>
      </c>
      <c r="Q43" s="140">
        <f t="shared" si="7"/>
        <v>612688</v>
      </c>
      <c r="R43" s="142" t="s">
        <v>334</v>
      </c>
      <c r="S43" s="142" t="s">
        <v>334</v>
      </c>
      <c r="T43" s="140">
        <v>0</v>
      </c>
      <c r="U43" s="140">
        <v>318046</v>
      </c>
      <c r="V43" s="140">
        <f t="shared" si="8"/>
        <v>318046</v>
      </c>
      <c r="W43" s="140">
        <v>0</v>
      </c>
      <c r="X43" s="140">
        <v>322734</v>
      </c>
      <c r="Y43" s="140">
        <f t="shared" si="9"/>
        <v>322734</v>
      </c>
      <c r="Z43" s="142" t="s">
        <v>334</v>
      </c>
      <c r="AA43" s="142" t="s">
        <v>334</v>
      </c>
      <c r="AB43" s="140">
        <v>0</v>
      </c>
      <c r="AC43" s="140">
        <v>0</v>
      </c>
      <c r="AD43" s="140">
        <f t="shared" si="10"/>
        <v>0</v>
      </c>
      <c r="AE43" s="140"/>
      <c r="AF43" s="140"/>
      <c r="AG43" s="140">
        <f t="shared" si="11"/>
        <v>0</v>
      </c>
      <c r="AH43" s="142" t="s">
        <v>334</v>
      </c>
      <c r="AI43" s="142" t="s">
        <v>334</v>
      </c>
      <c r="AJ43" s="140">
        <v>0</v>
      </c>
      <c r="AK43" s="140">
        <v>0</v>
      </c>
      <c r="AL43" s="140">
        <f t="shared" si="12"/>
        <v>0</v>
      </c>
      <c r="AM43" s="140">
        <v>0</v>
      </c>
      <c r="AN43" s="140">
        <v>0</v>
      </c>
      <c r="AO43" s="140">
        <f t="shared" si="13"/>
        <v>0</v>
      </c>
      <c r="AP43" s="142" t="s">
        <v>334</v>
      </c>
      <c r="AQ43" s="142" t="s">
        <v>334</v>
      </c>
      <c r="AR43" s="140">
        <v>0</v>
      </c>
      <c r="AS43" s="140">
        <v>0</v>
      </c>
      <c r="AT43" s="140">
        <f t="shared" si="14"/>
        <v>0</v>
      </c>
      <c r="AU43" s="140">
        <v>0</v>
      </c>
      <c r="AV43" s="140">
        <v>0</v>
      </c>
      <c r="AW43" s="140">
        <f t="shared" si="15"/>
        <v>0</v>
      </c>
      <c r="AX43" s="142" t="s">
        <v>334</v>
      </c>
      <c r="AY43" s="142" t="s">
        <v>334</v>
      </c>
      <c r="AZ43" s="140">
        <v>0</v>
      </c>
      <c r="BA43" s="140">
        <v>0</v>
      </c>
      <c r="BB43" s="140">
        <f t="shared" si="16"/>
        <v>0</v>
      </c>
      <c r="BC43" s="140">
        <v>0</v>
      </c>
      <c r="BD43" s="140">
        <v>0</v>
      </c>
      <c r="BE43" s="140">
        <f t="shared" si="17"/>
        <v>0</v>
      </c>
    </row>
    <row r="44" spans="1:57" ht="12" customHeight="1">
      <c r="A44" s="139" t="s">
        <v>769</v>
      </c>
      <c r="B44" s="141" t="s">
        <v>770</v>
      </c>
      <c r="C44" s="139" t="s">
        <v>771</v>
      </c>
      <c r="D44" s="140">
        <f t="shared" si="0"/>
        <v>1149</v>
      </c>
      <c r="E44" s="140">
        <f t="shared" si="1"/>
        <v>491457</v>
      </c>
      <c r="F44" s="140">
        <f t="shared" si="2"/>
        <v>492606</v>
      </c>
      <c r="G44" s="140">
        <f t="shared" si="3"/>
        <v>77446</v>
      </c>
      <c r="H44" s="140">
        <f t="shared" si="4"/>
        <v>1105174</v>
      </c>
      <c r="I44" s="140">
        <f t="shared" si="5"/>
        <v>1182620</v>
      </c>
      <c r="J44" s="142" t="s">
        <v>334</v>
      </c>
      <c r="K44" s="142" t="s">
        <v>334</v>
      </c>
      <c r="L44" s="140">
        <v>1149</v>
      </c>
      <c r="M44" s="140">
        <v>339000</v>
      </c>
      <c r="N44" s="140">
        <f t="shared" si="6"/>
        <v>340149</v>
      </c>
      <c r="O44" s="140">
        <v>77446</v>
      </c>
      <c r="P44" s="140">
        <v>867135</v>
      </c>
      <c r="Q44" s="140">
        <f t="shared" si="7"/>
        <v>944581</v>
      </c>
      <c r="R44" s="142" t="s">
        <v>334</v>
      </c>
      <c r="S44" s="142" t="s">
        <v>334</v>
      </c>
      <c r="T44" s="140">
        <v>0</v>
      </c>
      <c r="U44" s="140">
        <v>130929</v>
      </c>
      <c r="V44" s="140">
        <f t="shared" si="8"/>
        <v>130929</v>
      </c>
      <c r="W44" s="140">
        <v>0</v>
      </c>
      <c r="X44" s="140">
        <v>238039</v>
      </c>
      <c r="Y44" s="140">
        <f t="shared" si="9"/>
        <v>238039</v>
      </c>
      <c r="Z44" s="142" t="s">
        <v>334</v>
      </c>
      <c r="AA44" s="142" t="s">
        <v>334</v>
      </c>
      <c r="AB44" s="140">
        <v>0</v>
      </c>
      <c r="AC44" s="140">
        <v>0</v>
      </c>
      <c r="AD44" s="140">
        <f t="shared" si="10"/>
        <v>0</v>
      </c>
      <c r="AE44" s="140"/>
      <c r="AF44" s="140"/>
      <c r="AG44" s="140">
        <f t="shared" si="11"/>
        <v>0</v>
      </c>
      <c r="AH44" s="142" t="s">
        <v>334</v>
      </c>
      <c r="AI44" s="142" t="s">
        <v>334</v>
      </c>
      <c r="AJ44" s="140">
        <v>0</v>
      </c>
      <c r="AK44" s="140">
        <v>21528</v>
      </c>
      <c r="AL44" s="140">
        <f t="shared" si="12"/>
        <v>21528</v>
      </c>
      <c r="AM44" s="140">
        <v>0</v>
      </c>
      <c r="AN44" s="140">
        <v>0</v>
      </c>
      <c r="AO44" s="140">
        <f t="shared" si="13"/>
        <v>0</v>
      </c>
      <c r="AP44" s="142" t="s">
        <v>334</v>
      </c>
      <c r="AQ44" s="142" t="s">
        <v>334</v>
      </c>
      <c r="AR44" s="140">
        <v>0</v>
      </c>
      <c r="AS44" s="140">
        <v>0</v>
      </c>
      <c r="AT44" s="140">
        <f t="shared" si="14"/>
        <v>0</v>
      </c>
      <c r="AU44" s="140">
        <v>0</v>
      </c>
      <c r="AV44" s="140">
        <v>0</v>
      </c>
      <c r="AW44" s="140">
        <f t="shared" si="15"/>
        <v>0</v>
      </c>
      <c r="AX44" s="142" t="s">
        <v>334</v>
      </c>
      <c r="AY44" s="142" t="s">
        <v>334</v>
      </c>
      <c r="AZ44" s="140">
        <v>0</v>
      </c>
      <c r="BA44" s="140">
        <v>0</v>
      </c>
      <c r="BB44" s="140">
        <f t="shared" si="16"/>
        <v>0</v>
      </c>
      <c r="BC44" s="140">
        <v>0</v>
      </c>
      <c r="BD44" s="140">
        <v>0</v>
      </c>
      <c r="BE44" s="140">
        <f t="shared" si="17"/>
        <v>0</v>
      </c>
    </row>
    <row r="45" spans="1:57" ht="12" customHeight="1">
      <c r="A45" s="139" t="s">
        <v>780</v>
      </c>
      <c r="B45" s="141" t="s">
        <v>781</v>
      </c>
      <c r="C45" s="139" t="s">
        <v>782</v>
      </c>
      <c r="D45" s="140">
        <f t="shared" si="0"/>
        <v>29227</v>
      </c>
      <c r="E45" s="140">
        <f t="shared" si="1"/>
        <v>2295975</v>
      </c>
      <c r="F45" s="140">
        <f t="shared" si="2"/>
        <v>2325202</v>
      </c>
      <c r="G45" s="140">
        <f t="shared" si="3"/>
        <v>48575</v>
      </c>
      <c r="H45" s="140">
        <f t="shared" si="4"/>
        <v>676007</v>
      </c>
      <c r="I45" s="140">
        <f t="shared" si="5"/>
        <v>724582</v>
      </c>
      <c r="J45" s="142" t="s">
        <v>334</v>
      </c>
      <c r="K45" s="142" t="s">
        <v>334</v>
      </c>
      <c r="L45" s="140">
        <v>20987</v>
      </c>
      <c r="M45" s="140">
        <v>1464913</v>
      </c>
      <c r="N45" s="140">
        <f t="shared" si="6"/>
        <v>1485900</v>
      </c>
      <c r="O45" s="140">
        <v>48052</v>
      </c>
      <c r="P45" s="140">
        <v>386704</v>
      </c>
      <c r="Q45" s="140">
        <f t="shared" si="7"/>
        <v>434756</v>
      </c>
      <c r="R45" s="142" t="s">
        <v>334</v>
      </c>
      <c r="S45" s="142" t="s">
        <v>334</v>
      </c>
      <c r="T45" s="140">
        <v>8240</v>
      </c>
      <c r="U45" s="140">
        <v>671740</v>
      </c>
      <c r="V45" s="140">
        <f t="shared" si="8"/>
        <v>679980</v>
      </c>
      <c r="W45" s="140">
        <v>523</v>
      </c>
      <c r="X45" s="140">
        <v>289303</v>
      </c>
      <c r="Y45" s="140">
        <f t="shared" si="9"/>
        <v>289826</v>
      </c>
      <c r="Z45" s="142" t="s">
        <v>334</v>
      </c>
      <c r="AA45" s="142" t="s">
        <v>334</v>
      </c>
      <c r="AB45" s="140">
        <v>0</v>
      </c>
      <c r="AC45" s="140">
        <v>118918</v>
      </c>
      <c r="AD45" s="140">
        <f t="shared" si="10"/>
        <v>118918</v>
      </c>
      <c r="AE45" s="140"/>
      <c r="AF45" s="140"/>
      <c r="AG45" s="140">
        <f t="shared" si="11"/>
        <v>0</v>
      </c>
      <c r="AH45" s="142" t="s">
        <v>334</v>
      </c>
      <c r="AI45" s="142" t="s">
        <v>334</v>
      </c>
      <c r="AJ45" s="140">
        <v>0</v>
      </c>
      <c r="AK45" s="140">
        <v>40404</v>
      </c>
      <c r="AL45" s="140">
        <f t="shared" si="12"/>
        <v>40404</v>
      </c>
      <c r="AM45" s="140">
        <v>0</v>
      </c>
      <c r="AN45" s="140">
        <v>0</v>
      </c>
      <c r="AO45" s="140">
        <f t="shared" si="13"/>
        <v>0</v>
      </c>
      <c r="AP45" s="142" t="s">
        <v>334</v>
      </c>
      <c r="AQ45" s="142" t="s">
        <v>334</v>
      </c>
      <c r="AR45" s="140">
        <v>0</v>
      </c>
      <c r="AS45" s="140">
        <v>0</v>
      </c>
      <c r="AT45" s="140">
        <f t="shared" si="14"/>
        <v>0</v>
      </c>
      <c r="AU45" s="140">
        <v>0</v>
      </c>
      <c r="AV45" s="140">
        <v>0</v>
      </c>
      <c r="AW45" s="140">
        <f t="shared" si="15"/>
        <v>0</v>
      </c>
      <c r="AX45" s="142" t="s">
        <v>334</v>
      </c>
      <c r="AY45" s="142" t="s">
        <v>334</v>
      </c>
      <c r="AZ45" s="140">
        <v>0</v>
      </c>
      <c r="BA45" s="140">
        <v>0</v>
      </c>
      <c r="BB45" s="140">
        <f t="shared" si="16"/>
        <v>0</v>
      </c>
      <c r="BC45" s="140">
        <v>0</v>
      </c>
      <c r="BD45" s="140">
        <v>0</v>
      </c>
      <c r="BE45" s="140">
        <f t="shared" si="17"/>
        <v>0</v>
      </c>
    </row>
    <row r="46" spans="1:57" ht="12" customHeight="1">
      <c r="A46" s="139" t="s">
        <v>790</v>
      </c>
      <c r="B46" s="141" t="s">
        <v>791</v>
      </c>
      <c r="C46" s="139" t="s">
        <v>792</v>
      </c>
      <c r="D46" s="140">
        <f t="shared" si="0"/>
        <v>907220</v>
      </c>
      <c r="E46" s="140">
        <f t="shared" si="1"/>
        <v>13555064</v>
      </c>
      <c r="F46" s="140">
        <f t="shared" si="2"/>
        <v>14462284</v>
      </c>
      <c r="G46" s="140">
        <f t="shared" si="3"/>
        <v>38381</v>
      </c>
      <c r="H46" s="140">
        <f t="shared" si="4"/>
        <v>2747945</v>
      </c>
      <c r="I46" s="140">
        <f t="shared" si="5"/>
        <v>2786326</v>
      </c>
      <c r="J46" s="142" t="s">
        <v>334</v>
      </c>
      <c r="K46" s="142" t="s">
        <v>334</v>
      </c>
      <c r="L46" s="140">
        <v>600976</v>
      </c>
      <c r="M46" s="140">
        <v>11544906</v>
      </c>
      <c r="N46" s="140">
        <f t="shared" si="6"/>
        <v>12145882</v>
      </c>
      <c r="O46" s="140">
        <v>38381</v>
      </c>
      <c r="P46" s="140">
        <v>2159880</v>
      </c>
      <c r="Q46" s="140">
        <f t="shared" si="7"/>
        <v>2198261</v>
      </c>
      <c r="R46" s="142" t="s">
        <v>334</v>
      </c>
      <c r="S46" s="142" t="s">
        <v>334</v>
      </c>
      <c r="T46" s="140">
        <v>85010</v>
      </c>
      <c r="U46" s="140">
        <v>1622172</v>
      </c>
      <c r="V46" s="140">
        <f t="shared" si="8"/>
        <v>1707182</v>
      </c>
      <c r="W46" s="140">
        <v>0</v>
      </c>
      <c r="X46" s="140">
        <v>588065</v>
      </c>
      <c r="Y46" s="140">
        <f t="shared" si="9"/>
        <v>588065</v>
      </c>
      <c r="Z46" s="142" t="s">
        <v>334</v>
      </c>
      <c r="AA46" s="142" t="s">
        <v>334</v>
      </c>
      <c r="AB46" s="140">
        <v>195521</v>
      </c>
      <c r="AC46" s="140">
        <v>295803</v>
      </c>
      <c r="AD46" s="140">
        <f t="shared" si="10"/>
        <v>491324</v>
      </c>
      <c r="AE46" s="140"/>
      <c r="AF46" s="140"/>
      <c r="AG46" s="140">
        <f t="shared" si="11"/>
        <v>0</v>
      </c>
      <c r="AH46" s="142" t="s">
        <v>334</v>
      </c>
      <c r="AI46" s="142" t="s">
        <v>334</v>
      </c>
      <c r="AJ46" s="140">
        <v>25713</v>
      </c>
      <c r="AK46" s="140">
        <v>92183</v>
      </c>
      <c r="AL46" s="140">
        <f t="shared" si="12"/>
        <v>117896</v>
      </c>
      <c r="AM46" s="140">
        <v>0</v>
      </c>
      <c r="AN46" s="140">
        <v>0</v>
      </c>
      <c r="AO46" s="140">
        <f t="shared" si="13"/>
        <v>0</v>
      </c>
      <c r="AP46" s="142" t="s">
        <v>334</v>
      </c>
      <c r="AQ46" s="142" t="s">
        <v>334</v>
      </c>
      <c r="AR46" s="140">
        <v>0</v>
      </c>
      <c r="AS46" s="140">
        <v>0</v>
      </c>
      <c r="AT46" s="140">
        <f t="shared" si="14"/>
        <v>0</v>
      </c>
      <c r="AU46" s="140">
        <v>0</v>
      </c>
      <c r="AV46" s="140">
        <v>0</v>
      </c>
      <c r="AW46" s="140">
        <f t="shared" si="15"/>
        <v>0</v>
      </c>
      <c r="AX46" s="142" t="s">
        <v>334</v>
      </c>
      <c r="AY46" s="142" t="s">
        <v>334</v>
      </c>
      <c r="AZ46" s="140">
        <v>0</v>
      </c>
      <c r="BA46" s="140">
        <v>0</v>
      </c>
      <c r="BB46" s="140">
        <f t="shared" si="16"/>
        <v>0</v>
      </c>
      <c r="BC46" s="140">
        <v>0</v>
      </c>
      <c r="BD46" s="140">
        <v>0</v>
      </c>
      <c r="BE46" s="140">
        <f t="shared" si="17"/>
        <v>0</v>
      </c>
    </row>
    <row r="47" spans="1:57" ht="12" customHeight="1">
      <c r="A47" s="139" t="s">
        <v>799</v>
      </c>
      <c r="B47" s="141" t="s">
        <v>800</v>
      </c>
      <c r="C47" s="139" t="s">
        <v>801</v>
      </c>
      <c r="D47" s="140">
        <f t="shared" si="0"/>
        <v>205470</v>
      </c>
      <c r="E47" s="140">
        <f t="shared" si="1"/>
        <v>2619632</v>
      </c>
      <c r="F47" s="140">
        <f t="shared" si="2"/>
        <v>2825102</v>
      </c>
      <c r="G47" s="140">
        <f t="shared" si="3"/>
        <v>0</v>
      </c>
      <c r="H47" s="140">
        <f t="shared" si="4"/>
        <v>1230456</v>
      </c>
      <c r="I47" s="140">
        <f t="shared" si="5"/>
        <v>1230456</v>
      </c>
      <c r="J47" s="142" t="s">
        <v>334</v>
      </c>
      <c r="K47" s="142" t="s">
        <v>334</v>
      </c>
      <c r="L47" s="140">
        <v>24765</v>
      </c>
      <c r="M47" s="140">
        <v>1778610</v>
      </c>
      <c r="N47" s="140">
        <f t="shared" si="6"/>
        <v>1803375</v>
      </c>
      <c r="O47" s="140">
        <v>0</v>
      </c>
      <c r="P47" s="140">
        <v>576086</v>
      </c>
      <c r="Q47" s="140">
        <f t="shared" si="7"/>
        <v>576086</v>
      </c>
      <c r="R47" s="142" t="s">
        <v>334</v>
      </c>
      <c r="S47" s="142" t="s">
        <v>334</v>
      </c>
      <c r="T47" s="140">
        <v>20164</v>
      </c>
      <c r="U47" s="140">
        <v>551557</v>
      </c>
      <c r="V47" s="140">
        <f t="shared" si="8"/>
        <v>571721</v>
      </c>
      <c r="W47" s="140">
        <v>0</v>
      </c>
      <c r="X47" s="140">
        <v>641754</v>
      </c>
      <c r="Y47" s="140">
        <f t="shared" si="9"/>
        <v>641754</v>
      </c>
      <c r="Z47" s="142" t="s">
        <v>334</v>
      </c>
      <c r="AA47" s="142" t="s">
        <v>334</v>
      </c>
      <c r="AB47" s="140">
        <v>160541</v>
      </c>
      <c r="AC47" s="140">
        <v>289465</v>
      </c>
      <c r="AD47" s="140">
        <f t="shared" si="10"/>
        <v>450006</v>
      </c>
      <c r="AE47" s="140"/>
      <c r="AF47" s="140"/>
      <c r="AG47" s="140">
        <f t="shared" si="11"/>
        <v>0</v>
      </c>
      <c r="AH47" s="142" t="s">
        <v>334</v>
      </c>
      <c r="AI47" s="142" t="s">
        <v>334</v>
      </c>
      <c r="AJ47" s="140">
        <v>0</v>
      </c>
      <c r="AK47" s="140">
        <v>0</v>
      </c>
      <c r="AL47" s="140">
        <f t="shared" si="12"/>
        <v>0</v>
      </c>
      <c r="AM47" s="140">
        <v>0</v>
      </c>
      <c r="AN47" s="140">
        <v>12616</v>
      </c>
      <c r="AO47" s="140">
        <f t="shared" si="13"/>
        <v>12616</v>
      </c>
      <c r="AP47" s="142" t="s">
        <v>334</v>
      </c>
      <c r="AQ47" s="142" t="s">
        <v>334</v>
      </c>
      <c r="AR47" s="140">
        <v>0</v>
      </c>
      <c r="AS47" s="140">
        <v>0</v>
      </c>
      <c r="AT47" s="140">
        <f t="shared" si="14"/>
        <v>0</v>
      </c>
      <c r="AU47" s="140">
        <v>0</v>
      </c>
      <c r="AV47" s="140">
        <v>0</v>
      </c>
      <c r="AW47" s="140">
        <f t="shared" si="15"/>
        <v>0</v>
      </c>
      <c r="AX47" s="142" t="s">
        <v>334</v>
      </c>
      <c r="AY47" s="142" t="s">
        <v>334</v>
      </c>
      <c r="AZ47" s="140">
        <v>0</v>
      </c>
      <c r="BA47" s="140">
        <v>0</v>
      </c>
      <c r="BB47" s="140">
        <f t="shared" si="16"/>
        <v>0</v>
      </c>
      <c r="BC47" s="140">
        <v>0</v>
      </c>
      <c r="BD47" s="140">
        <v>0</v>
      </c>
      <c r="BE47" s="140">
        <f t="shared" si="17"/>
        <v>0</v>
      </c>
    </row>
    <row r="48" spans="1:57" ht="12" customHeight="1">
      <c r="A48" s="139" t="s">
        <v>810</v>
      </c>
      <c r="B48" s="141" t="s">
        <v>811</v>
      </c>
      <c r="C48" s="139" t="s">
        <v>812</v>
      </c>
      <c r="D48" s="140">
        <f t="shared" si="0"/>
        <v>9583</v>
      </c>
      <c r="E48" s="140">
        <f t="shared" si="1"/>
        <v>3309476</v>
      </c>
      <c r="F48" s="140">
        <f t="shared" si="2"/>
        <v>3319059</v>
      </c>
      <c r="G48" s="140">
        <f t="shared" si="3"/>
        <v>0</v>
      </c>
      <c r="H48" s="140">
        <f t="shared" si="4"/>
        <v>854914</v>
      </c>
      <c r="I48" s="140">
        <f t="shared" si="5"/>
        <v>854914</v>
      </c>
      <c r="J48" s="142" t="s">
        <v>334</v>
      </c>
      <c r="K48" s="142" t="s">
        <v>334</v>
      </c>
      <c r="L48" s="140">
        <v>9583</v>
      </c>
      <c r="M48" s="140">
        <v>1159324</v>
      </c>
      <c r="N48" s="140">
        <f t="shared" si="6"/>
        <v>1168907</v>
      </c>
      <c r="O48" s="140">
        <v>0</v>
      </c>
      <c r="P48" s="140">
        <v>776982</v>
      </c>
      <c r="Q48" s="140">
        <f t="shared" si="7"/>
        <v>776982</v>
      </c>
      <c r="R48" s="142" t="s">
        <v>334</v>
      </c>
      <c r="S48" s="142" t="s">
        <v>334</v>
      </c>
      <c r="T48" s="140">
        <v>0</v>
      </c>
      <c r="U48" s="140">
        <v>836893</v>
      </c>
      <c r="V48" s="140">
        <f t="shared" si="8"/>
        <v>836893</v>
      </c>
      <c r="W48" s="140">
        <v>0</v>
      </c>
      <c r="X48" s="140">
        <v>32421</v>
      </c>
      <c r="Y48" s="140">
        <f t="shared" si="9"/>
        <v>32421</v>
      </c>
      <c r="Z48" s="142" t="s">
        <v>334</v>
      </c>
      <c r="AA48" s="142" t="s">
        <v>334</v>
      </c>
      <c r="AB48" s="140">
        <v>0</v>
      </c>
      <c r="AC48" s="140">
        <v>911347</v>
      </c>
      <c r="AD48" s="140">
        <f t="shared" si="10"/>
        <v>911347</v>
      </c>
      <c r="AE48" s="140"/>
      <c r="AF48" s="140"/>
      <c r="AG48" s="140">
        <f t="shared" si="11"/>
        <v>0</v>
      </c>
      <c r="AH48" s="142" t="s">
        <v>334</v>
      </c>
      <c r="AI48" s="142" t="s">
        <v>334</v>
      </c>
      <c r="AJ48" s="140">
        <v>0</v>
      </c>
      <c r="AK48" s="140">
        <v>363615</v>
      </c>
      <c r="AL48" s="140">
        <f t="shared" si="12"/>
        <v>363615</v>
      </c>
      <c r="AM48" s="140">
        <v>0</v>
      </c>
      <c r="AN48" s="140">
        <v>45511</v>
      </c>
      <c r="AO48" s="140">
        <f t="shared" si="13"/>
        <v>45511</v>
      </c>
      <c r="AP48" s="142" t="s">
        <v>334</v>
      </c>
      <c r="AQ48" s="142" t="s">
        <v>334</v>
      </c>
      <c r="AR48" s="140">
        <v>0</v>
      </c>
      <c r="AS48" s="140">
        <v>26620</v>
      </c>
      <c r="AT48" s="140">
        <f t="shared" si="14"/>
        <v>26620</v>
      </c>
      <c r="AU48" s="140">
        <v>0</v>
      </c>
      <c r="AV48" s="140">
        <v>0</v>
      </c>
      <c r="AW48" s="140">
        <f t="shared" si="15"/>
        <v>0</v>
      </c>
      <c r="AX48" s="142" t="s">
        <v>334</v>
      </c>
      <c r="AY48" s="142" t="s">
        <v>334</v>
      </c>
      <c r="AZ48" s="140">
        <v>0</v>
      </c>
      <c r="BA48" s="140">
        <v>11677</v>
      </c>
      <c r="BB48" s="140">
        <f t="shared" si="16"/>
        <v>11677</v>
      </c>
      <c r="BC48" s="140">
        <v>0</v>
      </c>
      <c r="BD48" s="140">
        <v>0</v>
      </c>
      <c r="BE48" s="140">
        <f t="shared" si="17"/>
        <v>0</v>
      </c>
    </row>
    <row r="49" spans="1:57" ht="12" customHeight="1">
      <c r="A49" s="139" t="s">
        <v>819</v>
      </c>
      <c r="B49" s="141" t="s">
        <v>820</v>
      </c>
      <c r="C49" s="139" t="s">
        <v>821</v>
      </c>
      <c r="D49" s="140">
        <f t="shared" si="0"/>
        <v>341226</v>
      </c>
      <c r="E49" s="140">
        <f t="shared" si="1"/>
        <v>5422299</v>
      </c>
      <c r="F49" s="140">
        <f t="shared" si="2"/>
        <v>5763525</v>
      </c>
      <c r="G49" s="140">
        <f t="shared" si="3"/>
        <v>94178</v>
      </c>
      <c r="H49" s="140">
        <f t="shared" si="4"/>
        <v>2008340</v>
      </c>
      <c r="I49" s="140">
        <f t="shared" si="5"/>
        <v>2102518</v>
      </c>
      <c r="J49" s="142" t="s">
        <v>334</v>
      </c>
      <c r="K49" s="142" t="s">
        <v>334</v>
      </c>
      <c r="L49" s="140">
        <v>280136</v>
      </c>
      <c r="M49" s="140">
        <v>5001806</v>
      </c>
      <c r="N49" s="140">
        <f t="shared" si="6"/>
        <v>5281942</v>
      </c>
      <c r="O49" s="140">
        <v>58116</v>
      </c>
      <c r="P49" s="140">
        <v>1353743</v>
      </c>
      <c r="Q49" s="140">
        <f t="shared" si="7"/>
        <v>1411859</v>
      </c>
      <c r="R49" s="142" t="s">
        <v>334</v>
      </c>
      <c r="S49" s="142" t="s">
        <v>334</v>
      </c>
      <c r="T49" s="140">
        <v>61090</v>
      </c>
      <c r="U49" s="140">
        <v>420493</v>
      </c>
      <c r="V49" s="140">
        <f t="shared" si="8"/>
        <v>481583</v>
      </c>
      <c r="W49" s="140">
        <v>36062</v>
      </c>
      <c r="X49" s="140">
        <v>654597</v>
      </c>
      <c r="Y49" s="140">
        <f t="shared" si="9"/>
        <v>690659</v>
      </c>
      <c r="Z49" s="142" t="s">
        <v>334</v>
      </c>
      <c r="AA49" s="142" t="s">
        <v>334</v>
      </c>
      <c r="AB49" s="140">
        <v>0</v>
      </c>
      <c r="AC49" s="140">
        <v>0</v>
      </c>
      <c r="AD49" s="140">
        <f t="shared" si="10"/>
        <v>0</v>
      </c>
      <c r="AE49" s="140"/>
      <c r="AF49" s="140"/>
      <c r="AG49" s="140">
        <f t="shared" si="11"/>
        <v>0</v>
      </c>
      <c r="AH49" s="142" t="s">
        <v>334</v>
      </c>
      <c r="AI49" s="142" t="s">
        <v>334</v>
      </c>
      <c r="AJ49" s="140">
        <v>0</v>
      </c>
      <c r="AK49" s="140">
        <v>0</v>
      </c>
      <c r="AL49" s="140">
        <f t="shared" si="12"/>
        <v>0</v>
      </c>
      <c r="AM49" s="140">
        <v>0</v>
      </c>
      <c r="AN49" s="140">
        <v>0</v>
      </c>
      <c r="AO49" s="140">
        <f t="shared" si="13"/>
        <v>0</v>
      </c>
      <c r="AP49" s="142" t="s">
        <v>334</v>
      </c>
      <c r="AQ49" s="142" t="s">
        <v>334</v>
      </c>
      <c r="AR49" s="140">
        <v>0</v>
      </c>
      <c r="AS49" s="140">
        <v>0</v>
      </c>
      <c r="AT49" s="140">
        <f t="shared" si="14"/>
        <v>0</v>
      </c>
      <c r="AU49" s="140">
        <v>0</v>
      </c>
      <c r="AV49" s="140">
        <v>0</v>
      </c>
      <c r="AW49" s="140">
        <f t="shared" si="15"/>
        <v>0</v>
      </c>
      <c r="AX49" s="142" t="s">
        <v>334</v>
      </c>
      <c r="AY49" s="142" t="s">
        <v>334</v>
      </c>
      <c r="AZ49" s="140">
        <v>0</v>
      </c>
      <c r="BA49" s="140">
        <v>0</v>
      </c>
      <c r="BB49" s="140">
        <f t="shared" si="16"/>
        <v>0</v>
      </c>
      <c r="BC49" s="140">
        <v>0</v>
      </c>
      <c r="BD49" s="140">
        <v>0</v>
      </c>
      <c r="BE49" s="140">
        <f t="shared" si="17"/>
        <v>0</v>
      </c>
    </row>
    <row r="50" spans="1:57" ht="12" customHeight="1">
      <c r="A50" s="139" t="s">
        <v>830</v>
      </c>
      <c r="B50" s="141" t="s">
        <v>831</v>
      </c>
      <c r="C50" s="139" t="s">
        <v>832</v>
      </c>
      <c r="D50" s="140">
        <f t="shared" si="0"/>
        <v>0</v>
      </c>
      <c r="E50" s="140">
        <f t="shared" si="1"/>
        <v>1057359</v>
      </c>
      <c r="F50" s="140">
        <f t="shared" si="2"/>
        <v>1057359</v>
      </c>
      <c r="G50" s="140">
        <f t="shared" si="3"/>
        <v>0</v>
      </c>
      <c r="H50" s="140">
        <f t="shared" si="4"/>
        <v>387951</v>
      </c>
      <c r="I50" s="140">
        <f t="shared" si="5"/>
        <v>387951</v>
      </c>
      <c r="J50" s="142" t="s">
        <v>334</v>
      </c>
      <c r="K50" s="142" t="s">
        <v>334</v>
      </c>
      <c r="L50" s="140">
        <v>0</v>
      </c>
      <c r="M50" s="140">
        <v>1057359</v>
      </c>
      <c r="N50" s="140">
        <f t="shared" si="6"/>
        <v>1057359</v>
      </c>
      <c r="O50" s="140">
        <v>0</v>
      </c>
      <c r="P50" s="140">
        <v>226277</v>
      </c>
      <c r="Q50" s="140">
        <f t="shared" si="7"/>
        <v>226277</v>
      </c>
      <c r="R50" s="142" t="s">
        <v>334</v>
      </c>
      <c r="S50" s="142" t="s">
        <v>334</v>
      </c>
      <c r="T50" s="140">
        <v>0</v>
      </c>
      <c r="U50" s="140">
        <v>0</v>
      </c>
      <c r="V50" s="140">
        <f t="shared" si="8"/>
        <v>0</v>
      </c>
      <c r="W50" s="140">
        <v>0</v>
      </c>
      <c r="X50" s="140">
        <v>161674</v>
      </c>
      <c r="Y50" s="140">
        <f t="shared" si="9"/>
        <v>161674</v>
      </c>
      <c r="Z50" s="142" t="s">
        <v>334</v>
      </c>
      <c r="AA50" s="142" t="s">
        <v>334</v>
      </c>
      <c r="AB50" s="140">
        <v>0</v>
      </c>
      <c r="AC50" s="140">
        <v>0</v>
      </c>
      <c r="AD50" s="140">
        <f t="shared" si="10"/>
        <v>0</v>
      </c>
      <c r="AE50" s="140"/>
      <c r="AF50" s="140"/>
      <c r="AG50" s="140">
        <f t="shared" si="11"/>
        <v>0</v>
      </c>
      <c r="AH50" s="142" t="s">
        <v>334</v>
      </c>
      <c r="AI50" s="142" t="s">
        <v>334</v>
      </c>
      <c r="AJ50" s="140">
        <v>0</v>
      </c>
      <c r="AK50" s="140">
        <v>0</v>
      </c>
      <c r="AL50" s="140">
        <f t="shared" si="12"/>
        <v>0</v>
      </c>
      <c r="AM50" s="140">
        <v>0</v>
      </c>
      <c r="AN50" s="140">
        <v>0</v>
      </c>
      <c r="AO50" s="140">
        <f t="shared" si="13"/>
        <v>0</v>
      </c>
      <c r="AP50" s="142" t="s">
        <v>334</v>
      </c>
      <c r="AQ50" s="142" t="s">
        <v>334</v>
      </c>
      <c r="AR50" s="140">
        <v>0</v>
      </c>
      <c r="AS50" s="140">
        <v>0</v>
      </c>
      <c r="AT50" s="140">
        <f t="shared" si="14"/>
        <v>0</v>
      </c>
      <c r="AU50" s="140">
        <v>0</v>
      </c>
      <c r="AV50" s="140">
        <v>0</v>
      </c>
      <c r="AW50" s="140">
        <f t="shared" si="15"/>
        <v>0</v>
      </c>
      <c r="AX50" s="142" t="s">
        <v>334</v>
      </c>
      <c r="AY50" s="142" t="s">
        <v>334</v>
      </c>
      <c r="AZ50" s="140">
        <v>0</v>
      </c>
      <c r="BA50" s="140">
        <v>0</v>
      </c>
      <c r="BB50" s="140">
        <f t="shared" si="16"/>
        <v>0</v>
      </c>
      <c r="BC50" s="140">
        <v>0</v>
      </c>
      <c r="BD50" s="140">
        <v>0</v>
      </c>
      <c r="BE50" s="140">
        <f t="shared" si="17"/>
        <v>0</v>
      </c>
    </row>
    <row r="51" spans="1:57" ht="12" customHeight="1">
      <c r="A51" s="139" t="s">
        <v>840</v>
      </c>
      <c r="B51" s="141" t="s">
        <v>841</v>
      </c>
      <c r="C51" s="139" t="s">
        <v>842</v>
      </c>
      <c r="D51" s="140">
        <f t="shared" si="0"/>
        <v>184853</v>
      </c>
      <c r="E51" s="140">
        <f t="shared" si="1"/>
        <v>1178070</v>
      </c>
      <c r="F51" s="140">
        <f t="shared" si="2"/>
        <v>1362923</v>
      </c>
      <c r="G51" s="140">
        <f t="shared" si="3"/>
        <v>0</v>
      </c>
      <c r="H51" s="140">
        <f t="shared" si="4"/>
        <v>878601</v>
      </c>
      <c r="I51" s="140">
        <f t="shared" si="5"/>
        <v>878601</v>
      </c>
      <c r="J51" s="142" t="s">
        <v>334</v>
      </c>
      <c r="K51" s="142" t="s">
        <v>334</v>
      </c>
      <c r="L51" s="140">
        <v>173071</v>
      </c>
      <c r="M51" s="140">
        <v>1038321</v>
      </c>
      <c r="N51" s="140">
        <f t="shared" si="6"/>
        <v>1211392</v>
      </c>
      <c r="O51" s="140">
        <v>0</v>
      </c>
      <c r="P51" s="140">
        <v>601772</v>
      </c>
      <c r="Q51" s="140">
        <f t="shared" si="7"/>
        <v>601772</v>
      </c>
      <c r="R51" s="142" t="s">
        <v>334</v>
      </c>
      <c r="S51" s="142" t="s">
        <v>334</v>
      </c>
      <c r="T51" s="140">
        <v>11782</v>
      </c>
      <c r="U51" s="140">
        <v>139749</v>
      </c>
      <c r="V51" s="140">
        <f t="shared" si="8"/>
        <v>151531</v>
      </c>
      <c r="W51" s="140">
        <v>0</v>
      </c>
      <c r="X51" s="140">
        <v>276829</v>
      </c>
      <c r="Y51" s="140">
        <f t="shared" si="9"/>
        <v>276829</v>
      </c>
      <c r="Z51" s="142" t="s">
        <v>334</v>
      </c>
      <c r="AA51" s="142" t="s">
        <v>334</v>
      </c>
      <c r="AB51" s="140">
        <v>0</v>
      </c>
      <c r="AC51" s="140">
        <v>0</v>
      </c>
      <c r="AD51" s="140">
        <f t="shared" si="10"/>
        <v>0</v>
      </c>
      <c r="AE51" s="140"/>
      <c r="AF51" s="140"/>
      <c r="AG51" s="140">
        <f t="shared" si="11"/>
        <v>0</v>
      </c>
      <c r="AH51" s="142" t="s">
        <v>334</v>
      </c>
      <c r="AI51" s="142" t="s">
        <v>334</v>
      </c>
      <c r="AJ51" s="140">
        <v>0</v>
      </c>
      <c r="AK51" s="140">
        <v>0</v>
      </c>
      <c r="AL51" s="140">
        <f t="shared" si="12"/>
        <v>0</v>
      </c>
      <c r="AM51" s="140">
        <v>0</v>
      </c>
      <c r="AN51" s="140">
        <v>0</v>
      </c>
      <c r="AO51" s="140">
        <f t="shared" si="13"/>
        <v>0</v>
      </c>
      <c r="AP51" s="142" t="s">
        <v>334</v>
      </c>
      <c r="AQ51" s="142" t="s">
        <v>334</v>
      </c>
      <c r="AR51" s="140">
        <v>0</v>
      </c>
      <c r="AS51" s="140">
        <v>0</v>
      </c>
      <c r="AT51" s="140">
        <f t="shared" si="14"/>
        <v>0</v>
      </c>
      <c r="AU51" s="140">
        <v>0</v>
      </c>
      <c r="AV51" s="140">
        <v>0</v>
      </c>
      <c r="AW51" s="140">
        <f t="shared" si="15"/>
        <v>0</v>
      </c>
      <c r="AX51" s="142" t="s">
        <v>334</v>
      </c>
      <c r="AY51" s="142" t="s">
        <v>334</v>
      </c>
      <c r="AZ51" s="140">
        <v>0</v>
      </c>
      <c r="BA51" s="140">
        <v>0</v>
      </c>
      <c r="BB51" s="140">
        <f t="shared" si="16"/>
        <v>0</v>
      </c>
      <c r="BC51" s="140">
        <v>0</v>
      </c>
      <c r="BD51" s="140">
        <v>0</v>
      </c>
      <c r="BE51" s="140">
        <f t="shared" si="17"/>
        <v>0</v>
      </c>
    </row>
    <row r="52" spans="1:57" ht="12" customHeight="1">
      <c r="A52" s="139" t="s">
        <v>849</v>
      </c>
      <c r="B52" s="141" t="s">
        <v>850</v>
      </c>
      <c r="C52" s="139" t="s">
        <v>851</v>
      </c>
      <c r="D52" s="140">
        <f t="shared" si="0"/>
        <v>247091</v>
      </c>
      <c r="E52" s="140">
        <f t="shared" si="1"/>
        <v>3243851</v>
      </c>
      <c r="F52" s="140">
        <f t="shared" si="2"/>
        <v>3490942</v>
      </c>
      <c r="G52" s="140">
        <f t="shared" si="3"/>
        <v>1524</v>
      </c>
      <c r="H52" s="140">
        <f t="shared" si="4"/>
        <v>1580739</v>
      </c>
      <c r="I52" s="140">
        <f t="shared" si="5"/>
        <v>1582263</v>
      </c>
      <c r="J52" s="142" t="s">
        <v>334</v>
      </c>
      <c r="K52" s="142" t="s">
        <v>334</v>
      </c>
      <c r="L52" s="140">
        <v>174500</v>
      </c>
      <c r="M52" s="140">
        <v>2400565</v>
      </c>
      <c r="N52" s="140">
        <f t="shared" si="6"/>
        <v>2575065</v>
      </c>
      <c r="O52" s="140">
        <v>1207</v>
      </c>
      <c r="P52" s="140">
        <v>1335239</v>
      </c>
      <c r="Q52" s="140">
        <f t="shared" si="7"/>
        <v>1336446</v>
      </c>
      <c r="R52" s="142" t="s">
        <v>334</v>
      </c>
      <c r="S52" s="142" t="s">
        <v>334</v>
      </c>
      <c r="T52" s="140">
        <v>72591</v>
      </c>
      <c r="U52" s="140">
        <v>294518</v>
      </c>
      <c r="V52" s="140">
        <f t="shared" si="8"/>
        <v>367109</v>
      </c>
      <c r="W52" s="140">
        <v>317</v>
      </c>
      <c r="X52" s="140">
        <v>245500</v>
      </c>
      <c r="Y52" s="140">
        <f t="shared" si="9"/>
        <v>245817</v>
      </c>
      <c r="Z52" s="142" t="s">
        <v>334</v>
      </c>
      <c r="AA52" s="142" t="s">
        <v>334</v>
      </c>
      <c r="AB52" s="140">
        <v>0</v>
      </c>
      <c r="AC52" s="140">
        <v>531805</v>
      </c>
      <c r="AD52" s="140">
        <f t="shared" si="10"/>
        <v>531805</v>
      </c>
      <c r="AE52" s="140"/>
      <c r="AF52" s="140"/>
      <c r="AG52" s="140">
        <f t="shared" si="11"/>
        <v>0</v>
      </c>
      <c r="AH52" s="142" t="s">
        <v>334</v>
      </c>
      <c r="AI52" s="142" t="s">
        <v>334</v>
      </c>
      <c r="AJ52" s="140">
        <v>0</v>
      </c>
      <c r="AK52" s="140">
        <v>16963</v>
      </c>
      <c r="AL52" s="140">
        <f t="shared" si="12"/>
        <v>16963</v>
      </c>
      <c r="AM52" s="140">
        <v>0</v>
      </c>
      <c r="AN52" s="140">
        <v>0</v>
      </c>
      <c r="AO52" s="140">
        <f t="shared" si="13"/>
        <v>0</v>
      </c>
      <c r="AP52" s="142" t="s">
        <v>334</v>
      </c>
      <c r="AQ52" s="142" t="s">
        <v>334</v>
      </c>
      <c r="AR52" s="140">
        <v>0</v>
      </c>
      <c r="AS52" s="140">
        <v>0</v>
      </c>
      <c r="AT52" s="140">
        <f t="shared" si="14"/>
        <v>0</v>
      </c>
      <c r="AU52" s="140">
        <v>0</v>
      </c>
      <c r="AV52" s="140">
        <v>0</v>
      </c>
      <c r="AW52" s="140">
        <f t="shared" si="15"/>
        <v>0</v>
      </c>
      <c r="AX52" s="142" t="s">
        <v>334</v>
      </c>
      <c r="AY52" s="142" t="s">
        <v>334</v>
      </c>
      <c r="AZ52" s="140">
        <v>0</v>
      </c>
      <c r="BA52" s="140">
        <v>0</v>
      </c>
      <c r="BB52" s="140">
        <f t="shared" si="16"/>
        <v>0</v>
      </c>
      <c r="BC52" s="140">
        <v>0</v>
      </c>
      <c r="BD52" s="140">
        <v>0</v>
      </c>
      <c r="BE52" s="140">
        <f t="shared" si="17"/>
        <v>0</v>
      </c>
    </row>
    <row r="53" spans="1:57" ht="12" customHeight="1">
      <c r="A53" s="139" t="s">
        <v>859</v>
      </c>
      <c r="B53" s="141" t="s">
        <v>860</v>
      </c>
      <c r="C53" s="139" t="s">
        <v>861</v>
      </c>
      <c r="D53" s="140">
        <f t="shared" si="0"/>
        <v>1361177</v>
      </c>
      <c r="E53" s="140">
        <f t="shared" si="1"/>
        <v>4580200</v>
      </c>
      <c r="F53" s="140">
        <f t="shared" si="2"/>
        <v>5941377</v>
      </c>
      <c r="G53" s="140">
        <f t="shared" si="3"/>
        <v>0</v>
      </c>
      <c r="H53" s="140">
        <f t="shared" si="4"/>
        <v>543515</v>
      </c>
      <c r="I53" s="140">
        <f t="shared" si="5"/>
        <v>543515</v>
      </c>
      <c r="J53" s="142" t="s">
        <v>334</v>
      </c>
      <c r="K53" s="142" t="s">
        <v>334</v>
      </c>
      <c r="L53" s="140">
        <v>1361177</v>
      </c>
      <c r="M53" s="140">
        <v>3793458</v>
      </c>
      <c r="N53" s="140">
        <f t="shared" si="6"/>
        <v>5154635</v>
      </c>
      <c r="O53" s="140">
        <v>0</v>
      </c>
      <c r="P53" s="140">
        <v>405166</v>
      </c>
      <c r="Q53" s="140">
        <f t="shared" si="7"/>
        <v>405166</v>
      </c>
      <c r="R53" s="142" t="s">
        <v>334</v>
      </c>
      <c r="S53" s="142" t="s">
        <v>334</v>
      </c>
      <c r="T53" s="140">
        <v>0</v>
      </c>
      <c r="U53" s="140">
        <v>786742</v>
      </c>
      <c r="V53" s="140">
        <f t="shared" si="8"/>
        <v>786742</v>
      </c>
      <c r="W53" s="140">
        <v>0</v>
      </c>
      <c r="X53" s="140">
        <v>138349</v>
      </c>
      <c r="Y53" s="140">
        <f t="shared" si="9"/>
        <v>138349</v>
      </c>
      <c r="Z53" s="142" t="s">
        <v>334</v>
      </c>
      <c r="AA53" s="142" t="s">
        <v>334</v>
      </c>
      <c r="AB53" s="140">
        <v>0</v>
      </c>
      <c r="AC53" s="140">
        <v>0</v>
      </c>
      <c r="AD53" s="140">
        <f t="shared" si="10"/>
        <v>0</v>
      </c>
      <c r="AE53" s="140"/>
      <c r="AF53" s="140"/>
      <c r="AG53" s="140">
        <f t="shared" si="11"/>
        <v>0</v>
      </c>
      <c r="AH53" s="142" t="s">
        <v>334</v>
      </c>
      <c r="AI53" s="142" t="s">
        <v>334</v>
      </c>
      <c r="AJ53" s="140">
        <v>0</v>
      </c>
      <c r="AK53" s="140">
        <v>0</v>
      </c>
      <c r="AL53" s="140">
        <f t="shared" si="12"/>
        <v>0</v>
      </c>
      <c r="AM53" s="140">
        <v>0</v>
      </c>
      <c r="AN53" s="140">
        <v>0</v>
      </c>
      <c r="AO53" s="140">
        <f t="shared" si="13"/>
        <v>0</v>
      </c>
      <c r="AP53" s="142" t="s">
        <v>334</v>
      </c>
      <c r="AQ53" s="142" t="s">
        <v>334</v>
      </c>
      <c r="AR53" s="140">
        <v>0</v>
      </c>
      <c r="AS53" s="140">
        <v>0</v>
      </c>
      <c r="AT53" s="140">
        <f t="shared" si="14"/>
        <v>0</v>
      </c>
      <c r="AU53" s="140">
        <v>0</v>
      </c>
      <c r="AV53" s="140">
        <v>0</v>
      </c>
      <c r="AW53" s="140">
        <f t="shared" si="15"/>
        <v>0</v>
      </c>
      <c r="AX53" s="142" t="s">
        <v>334</v>
      </c>
      <c r="AY53" s="142" t="s">
        <v>334</v>
      </c>
      <c r="AZ53" s="140">
        <v>0</v>
      </c>
      <c r="BA53" s="140">
        <v>0</v>
      </c>
      <c r="BB53" s="140">
        <f t="shared" si="16"/>
        <v>0</v>
      </c>
      <c r="BC53" s="140">
        <v>0</v>
      </c>
      <c r="BD53" s="140">
        <v>0</v>
      </c>
      <c r="BE53" s="140">
        <f t="shared" si="17"/>
        <v>0</v>
      </c>
    </row>
    <row r="54" spans="1:57" ht="12" customHeight="1">
      <c r="A54" s="139" t="s">
        <v>869</v>
      </c>
      <c r="B54" s="139" t="s">
        <v>870</v>
      </c>
      <c r="C54" s="139" t="s">
        <v>871</v>
      </c>
      <c r="D54" s="140">
        <f>+SUM(D7:D53)</f>
        <v>27312649</v>
      </c>
      <c r="E54" s="140">
        <f aca="true" t="shared" si="18" ref="E54:BE54">+SUM(E7:E53)</f>
        <v>247726412</v>
      </c>
      <c r="F54" s="140">
        <f t="shared" si="18"/>
        <v>275039061</v>
      </c>
      <c r="G54" s="140">
        <f t="shared" si="18"/>
        <v>2309994</v>
      </c>
      <c r="H54" s="140">
        <f t="shared" si="18"/>
        <v>72004548</v>
      </c>
      <c r="I54" s="140">
        <f t="shared" si="18"/>
        <v>74314542</v>
      </c>
      <c r="J54" s="142">
        <f t="shared" si="18"/>
        <v>0</v>
      </c>
      <c r="K54" s="142">
        <f t="shared" si="18"/>
        <v>0</v>
      </c>
      <c r="L54" s="140">
        <f t="shared" si="18"/>
        <v>24470572</v>
      </c>
      <c r="M54" s="140">
        <f t="shared" si="18"/>
        <v>215404567</v>
      </c>
      <c r="N54" s="140">
        <f t="shared" si="18"/>
        <v>239875139</v>
      </c>
      <c r="O54" s="140">
        <f t="shared" si="18"/>
        <v>1611472</v>
      </c>
      <c r="P54" s="140">
        <f t="shared" si="18"/>
        <v>55762586</v>
      </c>
      <c r="Q54" s="140">
        <f t="shared" si="18"/>
        <v>57374058</v>
      </c>
      <c r="R54" s="142">
        <f t="shared" si="18"/>
        <v>0</v>
      </c>
      <c r="S54" s="142">
        <f t="shared" si="18"/>
        <v>0</v>
      </c>
      <c r="T54" s="140">
        <f t="shared" si="18"/>
        <v>2409965</v>
      </c>
      <c r="U54" s="140">
        <f t="shared" si="18"/>
        <v>26950468</v>
      </c>
      <c r="V54" s="140">
        <f t="shared" si="18"/>
        <v>29360433</v>
      </c>
      <c r="W54" s="140">
        <f t="shared" si="18"/>
        <v>411662</v>
      </c>
      <c r="X54" s="140">
        <f t="shared" si="18"/>
        <v>15737864</v>
      </c>
      <c r="Y54" s="140">
        <f t="shared" si="18"/>
        <v>16149526</v>
      </c>
      <c r="Z54" s="142">
        <f t="shared" si="18"/>
        <v>0</v>
      </c>
      <c r="AA54" s="142">
        <f t="shared" si="18"/>
        <v>0</v>
      </c>
      <c r="AB54" s="140">
        <f t="shared" si="18"/>
        <v>400333</v>
      </c>
      <c r="AC54" s="140">
        <f t="shared" si="18"/>
        <v>4573995</v>
      </c>
      <c r="AD54" s="140">
        <f t="shared" si="18"/>
        <v>4974328</v>
      </c>
      <c r="AE54" s="140">
        <f t="shared" si="18"/>
        <v>0</v>
      </c>
      <c r="AF54" s="140">
        <f t="shared" si="18"/>
        <v>0</v>
      </c>
      <c r="AG54" s="140">
        <f t="shared" si="18"/>
        <v>0</v>
      </c>
      <c r="AH54" s="142">
        <f t="shared" si="18"/>
        <v>0</v>
      </c>
      <c r="AI54" s="142">
        <f t="shared" si="18"/>
        <v>0</v>
      </c>
      <c r="AJ54" s="140">
        <f t="shared" si="18"/>
        <v>31779</v>
      </c>
      <c r="AK54" s="140">
        <f t="shared" si="18"/>
        <v>671274</v>
      </c>
      <c r="AL54" s="140">
        <f t="shared" si="18"/>
        <v>703053</v>
      </c>
      <c r="AM54" s="140">
        <f t="shared" si="18"/>
        <v>286860</v>
      </c>
      <c r="AN54" s="140">
        <f t="shared" si="18"/>
        <v>373632</v>
      </c>
      <c r="AO54" s="140">
        <f t="shared" si="18"/>
        <v>660492</v>
      </c>
      <c r="AP54" s="142">
        <f t="shared" si="18"/>
        <v>0</v>
      </c>
      <c r="AQ54" s="142">
        <f t="shared" si="18"/>
        <v>0</v>
      </c>
      <c r="AR54" s="140">
        <f t="shared" si="18"/>
        <v>0</v>
      </c>
      <c r="AS54" s="140">
        <f t="shared" si="18"/>
        <v>114431</v>
      </c>
      <c r="AT54" s="140">
        <f t="shared" si="18"/>
        <v>114431</v>
      </c>
      <c r="AU54" s="140">
        <f t="shared" si="18"/>
        <v>0</v>
      </c>
      <c r="AV54" s="140">
        <f t="shared" si="18"/>
        <v>128733</v>
      </c>
      <c r="AW54" s="140">
        <f t="shared" si="18"/>
        <v>128733</v>
      </c>
      <c r="AX54" s="142">
        <f t="shared" si="18"/>
        <v>0</v>
      </c>
      <c r="AY54" s="142">
        <f t="shared" si="18"/>
        <v>0</v>
      </c>
      <c r="AZ54" s="140">
        <f t="shared" si="18"/>
        <v>0</v>
      </c>
      <c r="BA54" s="140">
        <f t="shared" si="18"/>
        <v>11677</v>
      </c>
      <c r="BB54" s="140">
        <f t="shared" si="18"/>
        <v>11677</v>
      </c>
      <c r="BC54" s="140">
        <f t="shared" si="18"/>
        <v>0</v>
      </c>
      <c r="BD54" s="140">
        <f t="shared" si="18"/>
        <v>0</v>
      </c>
      <c r="BE54" s="140">
        <f t="shared" si="18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54"/>
  <sheetViews>
    <sheetView tabSelected="1"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4" sqref="A54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0.5" style="75" bestFit="1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72" t="s">
        <v>320</v>
      </c>
      <c r="B2" s="156" t="s">
        <v>306</v>
      </c>
      <c r="C2" s="175" t="s">
        <v>319</v>
      </c>
      <c r="D2" s="181" t="s">
        <v>271</v>
      </c>
      <c r="E2" s="182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73"/>
      <c r="B3" s="157"/>
      <c r="C3" s="176"/>
      <c r="D3" s="183"/>
      <c r="E3" s="184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73"/>
      <c r="B4" s="157"/>
      <c r="C4" s="167"/>
      <c r="D4" s="172" t="s">
        <v>262</v>
      </c>
      <c r="E4" s="172" t="s">
        <v>1</v>
      </c>
      <c r="F4" s="178" t="s">
        <v>324</v>
      </c>
      <c r="G4" s="172" t="s">
        <v>302</v>
      </c>
      <c r="H4" s="172" t="s">
        <v>263</v>
      </c>
      <c r="I4" s="172" t="s">
        <v>1</v>
      </c>
      <c r="J4" s="178" t="s">
        <v>324</v>
      </c>
      <c r="K4" s="172" t="s">
        <v>302</v>
      </c>
      <c r="L4" s="172" t="s">
        <v>263</v>
      </c>
      <c r="M4" s="172" t="s">
        <v>1</v>
      </c>
      <c r="N4" s="178" t="s">
        <v>324</v>
      </c>
      <c r="O4" s="172" t="s">
        <v>302</v>
      </c>
      <c r="P4" s="172" t="s">
        <v>263</v>
      </c>
      <c r="Q4" s="172" t="s">
        <v>1</v>
      </c>
      <c r="R4" s="178" t="s">
        <v>324</v>
      </c>
      <c r="S4" s="172" t="s">
        <v>302</v>
      </c>
      <c r="T4" s="172" t="s">
        <v>263</v>
      </c>
      <c r="U4" s="172" t="s">
        <v>1</v>
      </c>
      <c r="V4" s="178" t="s">
        <v>324</v>
      </c>
      <c r="W4" s="172" t="s">
        <v>302</v>
      </c>
      <c r="X4" s="172" t="s">
        <v>263</v>
      </c>
      <c r="Y4" s="172" t="s">
        <v>1</v>
      </c>
      <c r="Z4" s="178" t="s">
        <v>324</v>
      </c>
      <c r="AA4" s="172" t="s">
        <v>302</v>
      </c>
      <c r="AB4" s="172" t="s">
        <v>263</v>
      </c>
      <c r="AC4" s="172" t="s">
        <v>1</v>
      </c>
      <c r="AD4" s="178" t="s">
        <v>324</v>
      </c>
      <c r="AE4" s="172" t="s">
        <v>302</v>
      </c>
      <c r="AF4" s="172" t="s">
        <v>263</v>
      </c>
      <c r="AG4" s="172" t="s">
        <v>1</v>
      </c>
      <c r="AH4" s="178" t="s">
        <v>324</v>
      </c>
      <c r="AI4" s="172" t="s">
        <v>302</v>
      </c>
      <c r="AJ4" s="172" t="s">
        <v>263</v>
      </c>
      <c r="AK4" s="172" t="s">
        <v>1</v>
      </c>
      <c r="AL4" s="178" t="s">
        <v>324</v>
      </c>
      <c r="AM4" s="172" t="s">
        <v>302</v>
      </c>
      <c r="AN4" s="172" t="s">
        <v>263</v>
      </c>
      <c r="AO4" s="172" t="s">
        <v>1</v>
      </c>
      <c r="AP4" s="178" t="s">
        <v>324</v>
      </c>
      <c r="AQ4" s="172" t="s">
        <v>302</v>
      </c>
      <c r="AR4" s="172" t="s">
        <v>263</v>
      </c>
      <c r="AS4" s="172" t="s">
        <v>1</v>
      </c>
      <c r="AT4" s="178" t="s">
        <v>324</v>
      </c>
      <c r="AU4" s="172" t="s">
        <v>302</v>
      </c>
      <c r="AV4" s="172" t="s">
        <v>263</v>
      </c>
      <c r="AW4" s="172" t="s">
        <v>1</v>
      </c>
      <c r="AX4" s="178" t="s">
        <v>324</v>
      </c>
      <c r="AY4" s="172" t="s">
        <v>302</v>
      </c>
      <c r="AZ4" s="172" t="s">
        <v>263</v>
      </c>
      <c r="BA4" s="172" t="s">
        <v>1</v>
      </c>
      <c r="BB4" s="178" t="s">
        <v>324</v>
      </c>
      <c r="BC4" s="172" t="s">
        <v>302</v>
      </c>
      <c r="BD4" s="172" t="s">
        <v>263</v>
      </c>
      <c r="BE4" s="172" t="s">
        <v>1</v>
      </c>
      <c r="BF4" s="178" t="s">
        <v>324</v>
      </c>
      <c r="BG4" s="172" t="s">
        <v>302</v>
      </c>
      <c r="BH4" s="172" t="s">
        <v>263</v>
      </c>
      <c r="BI4" s="172" t="s">
        <v>1</v>
      </c>
      <c r="BJ4" s="178" t="s">
        <v>324</v>
      </c>
      <c r="BK4" s="172" t="s">
        <v>302</v>
      </c>
      <c r="BL4" s="172" t="s">
        <v>263</v>
      </c>
      <c r="BM4" s="172" t="s">
        <v>1</v>
      </c>
      <c r="BN4" s="178" t="s">
        <v>324</v>
      </c>
      <c r="BO4" s="172" t="s">
        <v>302</v>
      </c>
      <c r="BP4" s="172" t="s">
        <v>263</v>
      </c>
      <c r="BQ4" s="172" t="s">
        <v>1</v>
      </c>
      <c r="BR4" s="178" t="s">
        <v>324</v>
      </c>
      <c r="BS4" s="172" t="s">
        <v>302</v>
      </c>
      <c r="BT4" s="172" t="s">
        <v>263</v>
      </c>
      <c r="BU4" s="172" t="s">
        <v>1</v>
      </c>
      <c r="BV4" s="178" t="s">
        <v>324</v>
      </c>
      <c r="BW4" s="172" t="s">
        <v>302</v>
      </c>
      <c r="BX4" s="172" t="s">
        <v>263</v>
      </c>
      <c r="BY4" s="172" t="s">
        <v>1</v>
      </c>
      <c r="BZ4" s="178" t="s">
        <v>324</v>
      </c>
      <c r="CA4" s="172" t="s">
        <v>302</v>
      </c>
      <c r="CB4" s="172" t="s">
        <v>263</v>
      </c>
      <c r="CC4" s="172" t="s">
        <v>1</v>
      </c>
      <c r="CD4" s="178" t="s">
        <v>324</v>
      </c>
      <c r="CE4" s="172" t="s">
        <v>302</v>
      </c>
      <c r="CF4" s="172" t="s">
        <v>263</v>
      </c>
      <c r="CG4" s="172" t="s">
        <v>1</v>
      </c>
      <c r="CH4" s="178" t="s">
        <v>324</v>
      </c>
      <c r="CI4" s="172" t="s">
        <v>302</v>
      </c>
      <c r="CJ4" s="172" t="s">
        <v>263</v>
      </c>
      <c r="CK4" s="172" t="s">
        <v>1</v>
      </c>
      <c r="CL4" s="178" t="s">
        <v>324</v>
      </c>
      <c r="CM4" s="172" t="s">
        <v>302</v>
      </c>
      <c r="CN4" s="172" t="s">
        <v>263</v>
      </c>
      <c r="CO4" s="172" t="s">
        <v>1</v>
      </c>
      <c r="CP4" s="178" t="s">
        <v>324</v>
      </c>
      <c r="CQ4" s="172" t="s">
        <v>302</v>
      </c>
      <c r="CR4" s="172" t="s">
        <v>263</v>
      </c>
      <c r="CS4" s="172" t="s">
        <v>1</v>
      </c>
      <c r="CT4" s="178" t="s">
        <v>324</v>
      </c>
      <c r="CU4" s="172" t="s">
        <v>302</v>
      </c>
      <c r="CV4" s="172" t="s">
        <v>263</v>
      </c>
      <c r="CW4" s="172" t="s">
        <v>1</v>
      </c>
      <c r="CX4" s="178" t="s">
        <v>324</v>
      </c>
      <c r="CY4" s="172" t="s">
        <v>302</v>
      </c>
      <c r="CZ4" s="172" t="s">
        <v>263</v>
      </c>
      <c r="DA4" s="172" t="s">
        <v>1</v>
      </c>
      <c r="DB4" s="178" t="s">
        <v>324</v>
      </c>
      <c r="DC4" s="172" t="s">
        <v>302</v>
      </c>
      <c r="DD4" s="172" t="s">
        <v>263</v>
      </c>
      <c r="DE4" s="172" t="s">
        <v>1</v>
      </c>
      <c r="DF4" s="178" t="s">
        <v>324</v>
      </c>
      <c r="DG4" s="172" t="s">
        <v>302</v>
      </c>
      <c r="DH4" s="172" t="s">
        <v>263</v>
      </c>
      <c r="DI4" s="172" t="s">
        <v>1</v>
      </c>
      <c r="DJ4" s="178" t="s">
        <v>324</v>
      </c>
      <c r="DK4" s="172" t="s">
        <v>302</v>
      </c>
      <c r="DL4" s="172" t="s">
        <v>263</v>
      </c>
      <c r="DM4" s="172" t="s">
        <v>1</v>
      </c>
      <c r="DN4" s="178" t="s">
        <v>324</v>
      </c>
      <c r="DO4" s="172" t="s">
        <v>302</v>
      </c>
      <c r="DP4" s="172" t="s">
        <v>263</v>
      </c>
      <c r="DQ4" s="172" t="s">
        <v>1</v>
      </c>
      <c r="DR4" s="178" t="s">
        <v>324</v>
      </c>
      <c r="DS4" s="172" t="s">
        <v>302</v>
      </c>
      <c r="DT4" s="172" t="s">
        <v>263</v>
      </c>
      <c r="DU4" s="172" t="s">
        <v>1</v>
      </c>
    </row>
    <row r="5" spans="1:125" s="47" customFormat="1" ht="13.5">
      <c r="A5" s="173"/>
      <c r="B5" s="157"/>
      <c r="C5" s="167"/>
      <c r="D5" s="173"/>
      <c r="E5" s="173"/>
      <c r="F5" s="179"/>
      <c r="G5" s="173"/>
      <c r="H5" s="173"/>
      <c r="I5" s="173"/>
      <c r="J5" s="179"/>
      <c r="K5" s="173"/>
      <c r="L5" s="173"/>
      <c r="M5" s="173"/>
      <c r="N5" s="179"/>
      <c r="O5" s="173"/>
      <c r="P5" s="173"/>
      <c r="Q5" s="173"/>
      <c r="R5" s="179"/>
      <c r="S5" s="173"/>
      <c r="T5" s="173"/>
      <c r="U5" s="173"/>
      <c r="V5" s="179"/>
      <c r="W5" s="173"/>
      <c r="X5" s="173"/>
      <c r="Y5" s="173"/>
      <c r="Z5" s="179"/>
      <c r="AA5" s="173"/>
      <c r="AB5" s="173"/>
      <c r="AC5" s="173"/>
      <c r="AD5" s="179"/>
      <c r="AE5" s="173"/>
      <c r="AF5" s="173"/>
      <c r="AG5" s="173"/>
      <c r="AH5" s="179"/>
      <c r="AI5" s="173"/>
      <c r="AJ5" s="173"/>
      <c r="AK5" s="173"/>
      <c r="AL5" s="179"/>
      <c r="AM5" s="173"/>
      <c r="AN5" s="173"/>
      <c r="AO5" s="173"/>
      <c r="AP5" s="179"/>
      <c r="AQ5" s="173"/>
      <c r="AR5" s="173"/>
      <c r="AS5" s="173"/>
      <c r="AT5" s="179"/>
      <c r="AU5" s="173"/>
      <c r="AV5" s="173"/>
      <c r="AW5" s="173"/>
      <c r="AX5" s="179"/>
      <c r="AY5" s="173"/>
      <c r="AZ5" s="173"/>
      <c r="BA5" s="173"/>
      <c r="BB5" s="179"/>
      <c r="BC5" s="173"/>
      <c r="BD5" s="173"/>
      <c r="BE5" s="173"/>
      <c r="BF5" s="179"/>
      <c r="BG5" s="173"/>
      <c r="BH5" s="173"/>
      <c r="BI5" s="173"/>
      <c r="BJ5" s="179"/>
      <c r="BK5" s="173"/>
      <c r="BL5" s="173"/>
      <c r="BM5" s="173"/>
      <c r="BN5" s="179"/>
      <c r="BO5" s="173"/>
      <c r="BP5" s="173"/>
      <c r="BQ5" s="173"/>
      <c r="BR5" s="179"/>
      <c r="BS5" s="173"/>
      <c r="BT5" s="173"/>
      <c r="BU5" s="173"/>
      <c r="BV5" s="179"/>
      <c r="BW5" s="173"/>
      <c r="BX5" s="173"/>
      <c r="BY5" s="173"/>
      <c r="BZ5" s="179"/>
      <c r="CA5" s="173"/>
      <c r="CB5" s="173"/>
      <c r="CC5" s="173"/>
      <c r="CD5" s="179"/>
      <c r="CE5" s="173"/>
      <c r="CF5" s="173"/>
      <c r="CG5" s="173"/>
      <c r="CH5" s="179"/>
      <c r="CI5" s="173"/>
      <c r="CJ5" s="173"/>
      <c r="CK5" s="173"/>
      <c r="CL5" s="179"/>
      <c r="CM5" s="173"/>
      <c r="CN5" s="173"/>
      <c r="CO5" s="173"/>
      <c r="CP5" s="179"/>
      <c r="CQ5" s="173"/>
      <c r="CR5" s="173"/>
      <c r="CS5" s="173"/>
      <c r="CT5" s="179"/>
      <c r="CU5" s="173"/>
      <c r="CV5" s="173"/>
      <c r="CW5" s="173"/>
      <c r="CX5" s="179"/>
      <c r="CY5" s="173"/>
      <c r="CZ5" s="173"/>
      <c r="DA5" s="173"/>
      <c r="DB5" s="179"/>
      <c r="DC5" s="173"/>
      <c r="DD5" s="173"/>
      <c r="DE5" s="173"/>
      <c r="DF5" s="179"/>
      <c r="DG5" s="173"/>
      <c r="DH5" s="173"/>
      <c r="DI5" s="173"/>
      <c r="DJ5" s="179"/>
      <c r="DK5" s="173"/>
      <c r="DL5" s="173"/>
      <c r="DM5" s="173"/>
      <c r="DN5" s="179"/>
      <c r="DO5" s="173"/>
      <c r="DP5" s="173"/>
      <c r="DQ5" s="173"/>
      <c r="DR5" s="179"/>
      <c r="DS5" s="173"/>
      <c r="DT5" s="173"/>
      <c r="DU5" s="173"/>
    </row>
    <row r="6" spans="1:125" s="118" customFormat="1" ht="13.5">
      <c r="A6" s="177"/>
      <c r="B6" s="158"/>
      <c r="C6" s="168"/>
      <c r="D6" s="123" t="s">
        <v>29</v>
      </c>
      <c r="E6" s="123" t="s">
        <v>29</v>
      </c>
      <c r="F6" s="180"/>
      <c r="G6" s="177"/>
      <c r="H6" s="123" t="s">
        <v>29</v>
      </c>
      <c r="I6" s="123" t="s">
        <v>29</v>
      </c>
      <c r="J6" s="180"/>
      <c r="K6" s="177"/>
      <c r="L6" s="123" t="s">
        <v>29</v>
      </c>
      <c r="M6" s="123" t="s">
        <v>29</v>
      </c>
      <c r="N6" s="180"/>
      <c r="O6" s="177"/>
      <c r="P6" s="123" t="s">
        <v>29</v>
      </c>
      <c r="Q6" s="123" t="s">
        <v>29</v>
      </c>
      <c r="R6" s="180"/>
      <c r="S6" s="177"/>
      <c r="T6" s="123" t="s">
        <v>29</v>
      </c>
      <c r="U6" s="123" t="s">
        <v>29</v>
      </c>
      <c r="V6" s="180"/>
      <c r="W6" s="177"/>
      <c r="X6" s="123" t="s">
        <v>29</v>
      </c>
      <c r="Y6" s="123" t="s">
        <v>29</v>
      </c>
      <c r="Z6" s="180"/>
      <c r="AA6" s="177"/>
      <c r="AB6" s="123" t="s">
        <v>29</v>
      </c>
      <c r="AC6" s="123" t="s">
        <v>29</v>
      </c>
      <c r="AD6" s="180"/>
      <c r="AE6" s="177"/>
      <c r="AF6" s="123" t="s">
        <v>29</v>
      </c>
      <c r="AG6" s="123" t="s">
        <v>29</v>
      </c>
      <c r="AH6" s="180"/>
      <c r="AI6" s="177"/>
      <c r="AJ6" s="123" t="s">
        <v>29</v>
      </c>
      <c r="AK6" s="123" t="s">
        <v>29</v>
      </c>
      <c r="AL6" s="180"/>
      <c r="AM6" s="177"/>
      <c r="AN6" s="123" t="s">
        <v>29</v>
      </c>
      <c r="AO6" s="123" t="s">
        <v>29</v>
      </c>
      <c r="AP6" s="180"/>
      <c r="AQ6" s="177"/>
      <c r="AR6" s="123" t="s">
        <v>29</v>
      </c>
      <c r="AS6" s="123" t="s">
        <v>29</v>
      </c>
      <c r="AT6" s="180"/>
      <c r="AU6" s="177"/>
      <c r="AV6" s="123" t="s">
        <v>29</v>
      </c>
      <c r="AW6" s="123" t="s">
        <v>29</v>
      </c>
      <c r="AX6" s="180"/>
      <c r="AY6" s="177"/>
      <c r="AZ6" s="123" t="s">
        <v>29</v>
      </c>
      <c r="BA6" s="123" t="s">
        <v>29</v>
      </c>
      <c r="BB6" s="180"/>
      <c r="BC6" s="177"/>
      <c r="BD6" s="123" t="s">
        <v>29</v>
      </c>
      <c r="BE6" s="123" t="s">
        <v>29</v>
      </c>
      <c r="BF6" s="180"/>
      <c r="BG6" s="177"/>
      <c r="BH6" s="123" t="s">
        <v>29</v>
      </c>
      <c r="BI6" s="123" t="s">
        <v>29</v>
      </c>
      <c r="BJ6" s="180"/>
      <c r="BK6" s="177"/>
      <c r="BL6" s="123" t="s">
        <v>29</v>
      </c>
      <c r="BM6" s="123" t="s">
        <v>29</v>
      </c>
      <c r="BN6" s="180"/>
      <c r="BO6" s="177"/>
      <c r="BP6" s="123" t="s">
        <v>29</v>
      </c>
      <c r="BQ6" s="123" t="s">
        <v>29</v>
      </c>
      <c r="BR6" s="180"/>
      <c r="BS6" s="177"/>
      <c r="BT6" s="123" t="s">
        <v>29</v>
      </c>
      <c r="BU6" s="123" t="s">
        <v>29</v>
      </c>
      <c r="BV6" s="180"/>
      <c r="BW6" s="177"/>
      <c r="BX6" s="123" t="s">
        <v>29</v>
      </c>
      <c r="BY6" s="123" t="s">
        <v>29</v>
      </c>
      <c r="BZ6" s="180"/>
      <c r="CA6" s="177"/>
      <c r="CB6" s="123" t="s">
        <v>29</v>
      </c>
      <c r="CC6" s="123" t="s">
        <v>29</v>
      </c>
      <c r="CD6" s="180"/>
      <c r="CE6" s="177"/>
      <c r="CF6" s="123" t="s">
        <v>29</v>
      </c>
      <c r="CG6" s="123" t="s">
        <v>29</v>
      </c>
      <c r="CH6" s="180"/>
      <c r="CI6" s="177"/>
      <c r="CJ6" s="123" t="s">
        <v>29</v>
      </c>
      <c r="CK6" s="123" t="s">
        <v>29</v>
      </c>
      <c r="CL6" s="180"/>
      <c r="CM6" s="177"/>
      <c r="CN6" s="123" t="s">
        <v>29</v>
      </c>
      <c r="CO6" s="123" t="s">
        <v>29</v>
      </c>
      <c r="CP6" s="180"/>
      <c r="CQ6" s="177"/>
      <c r="CR6" s="123" t="s">
        <v>29</v>
      </c>
      <c r="CS6" s="123" t="s">
        <v>29</v>
      </c>
      <c r="CT6" s="180"/>
      <c r="CU6" s="177"/>
      <c r="CV6" s="123" t="s">
        <v>29</v>
      </c>
      <c r="CW6" s="123" t="s">
        <v>29</v>
      </c>
      <c r="CX6" s="180"/>
      <c r="CY6" s="177"/>
      <c r="CZ6" s="123" t="s">
        <v>29</v>
      </c>
      <c r="DA6" s="123" t="s">
        <v>29</v>
      </c>
      <c r="DB6" s="180"/>
      <c r="DC6" s="177"/>
      <c r="DD6" s="123" t="s">
        <v>29</v>
      </c>
      <c r="DE6" s="123" t="s">
        <v>29</v>
      </c>
      <c r="DF6" s="180"/>
      <c r="DG6" s="177"/>
      <c r="DH6" s="123" t="s">
        <v>29</v>
      </c>
      <c r="DI6" s="123" t="s">
        <v>29</v>
      </c>
      <c r="DJ6" s="180"/>
      <c r="DK6" s="177"/>
      <c r="DL6" s="123" t="s">
        <v>29</v>
      </c>
      <c r="DM6" s="123" t="s">
        <v>29</v>
      </c>
      <c r="DN6" s="180"/>
      <c r="DO6" s="177"/>
      <c r="DP6" s="123" t="s">
        <v>29</v>
      </c>
      <c r="DQ6" s="123" t="s">
        <v>29</v>
      </c>
      <c r="DR6" s="180"/>
      <c r="DS6" s="177"/>
      <c r="DT6" s="123" t="s">
        <v>29</v>
      </c>
      <c r="DU6" s="123" t="s">
        <v>29</v>
      </c>
    </row>
    <row r="7" spans="1:125" s="86" customFormat="1" ht="12" customHeight="1">
      <c r="A7" s="139" t="s">
        <v>330</v>
      </c>
      <c r="B7" s="141" t="s">
        <v>326</v>
      </c>
      <c r="C7" s="139" t="s">
        <v>327</v>
      </c>
      <c r="D7" s="140">
        <v>9673565</v>
      </c>
      <c r="E7" s="140">
        <v>3312462</v>
      </c>
      <c r="F7" s="143"/>
      <c r="G7" s="142" t="s">
        <v>334</v>
      </c>
      <c r="H7" s="140">
        <v>4613551</v>
      </c>
      <c r="I7" s="140">
        <v>1212221</v>
      </c>
      <c r="J7" s="143"/>
      <c r="K7" s="142" t="s">
        <v>334</v>
      </c>
      <c r="L7" s="140">
        <v>2238866</v>
      </c>
      <c r="M7" s="140">
        <v>894341</v>
      </c>
      <c r="N7" s="143"/>
      <c r="O7" s="142" t="s">
        <v>334</v>
      </c>
      <c r="P7" s="140">
        <v>1200263</v>
      </c>
      <c r="Q7" s="140">
        <v>456930</v>
      </c>
      <c r="R7" s="143"/>
      <c r="S7" s="142" t="s">
        <v>334</v>
      </c>
      <c r="T7" s="140">
        <v>554553</v>
      </c>
      <c r="U7" s="140">
        <v>388231</v>
      </c>
      <c r="V7" s="143"/>
      <c r="W7" s="142" t="s">
        <v>334</v>
      </c>
      <c r="X7" s="140">
        <v>335802</v>
      </c>
      <c r="Y7" s="140">
        <v>165480</v>
      </c>
      <c r="Z7" s="143"/>
      <c r="AA7" s="142" t="s">
        <v>334</v>
      </c>
      <c r="AB7" s="140">
        <v>172052</v>
      </c>
      <c r="AC7" s="140">
        <v>65324</v>
      </c>
      <c r="AD7" s="143"/>
      <c r="AE7" s="142" t="s">
        <v>334</v>
      </c>
      <c r="AF7" s="140">
        <v>33826</v>
      </c>
      <c r="AG7" s="140">
        <v>16671</v>
      </c>
      <c r="AH7" s="143"/>
      <c r="AI7" s="142" t="s">
        <v>334</v>
      </c>
      <c r="AJ7" s="140">
        <v>175197</v>
      </c>
      <c r="AK7" s="140">
        <v>15746</v>
      </c>
      <c r="AL7" s="143"/>
      <c r="AM7" s="142" t="s">
        <v>334</v>
      </c>
      <c r="AN7" s="140">
        <v>128553</v>
      </c>
      <c r="AO7" s="140">
        <v>6873</v>
      </c>
      <c r="AP7" s="143"/>
      <c r="AQ7" s="142" t="s">
        <v>334</v>
      </c>
      <c r="AR7" s="140">
        <v>62686</v>
      </c>
      <c r="AS7" s="140">
        <v>4167</v>
      </c>
      <c r="AT7" s="143"/>
      <c r="AU7" s="142" t="s">
        <v>334</v>
      </c>
      <c r="AV7" s="140">
        <v>0</v>
      </c>
      <c r="AW7" s="140">
        <v>11428</v>
      </c>
      <c r="AX7" s="143"/>
      <c r="AY7" s="142" t="s">
        <v>334</v>
      </c>
      <c r="AZ7" s="140">
        <v>0</v>
      </c>
      <c r="BA7" s="140">
        <v>8106</v>
      </c>
      <c r="BB7" s="143"/>
      <c r="BC7" s="142" t="s">
        <v>334</v>
      </c>
      <c r="BD7" s="140">
        <v>88378</v>
      </c>
      <c r="BE7" s="140">
        <v>19779</v>
      </c>
      <c r="BF7" s="143"/>
      <c r="BG7" s="142" t="s">
        <v>334</v>
      </c>
      <c r="BH7" s="140">
        <v>34612</v>
      </c>
      <c r="BI7" s="140">
        <v>7394</v>
      </c>
      <c r="BJ7" s="143"/>
      <c r="BK7" s="142" t="s">
        <v>334</v>
      </c>
      <c r="BL7" s="140">
        <v>15131</v>
      </c>
      <c r="BM7" s="140">
        <v>5615</v>
      </c>
      <c r="BN7" s="143"/>
      <c r="BO7" s="142" t="s">
        <v>334</v>
      </c>
      <c r="BP7" s="140">
        <v>0</v>
      </c>
      <c r="BQ7" s="140">
        <v>8984</v>
      </c>
      <c r="BR7" s="143"/>
      <c r="BS7" s="142" t="s">
        <v>334</v>
      </c>
      <c r="BT7" s="140">
        <v>0</v>
      </c>
      <c r="BU7" s="140">
        <v>17739</v>
      </c>
      <c r="BV7" s="143"/>
      <c r="BW7" s="142" t="s">
        <v>334</v>
      </c>
      <c r="BX7" s="140">
        <v>0</v>
      </c>
      <c r="BY7" s="140">
        <v>2506</v>
      </c>
      <c r="BZ7" s="143"/>
      <c r="CA7" s="142" t="s">
        <v>334</v>
      </c>
      <c r="CB7" s="140">
        <v>20095</v>
      </c>
      <c r="CC7" s="140">
        <v>4927</v>
      </c>
      <c r="CD7" s="143"/>
      <c r="CE7" s="142" t="s">
        <v>334</v>
      </c>
      <c r="CF7" s="140">
        <v>0</v>
      </c>
      <c r="CG7" s="140">
        <v>0</v>
      </c>
      <c r="CH7" s="143"/>
      <c r="CI7" s="142" t="s">
        <v>334</v>
      </c>
      <c r="CJ7" s="140">
        <v>0</v>
      </c>
      <c r="CK7" s="140">
        <v>0</v>
      </c>
      <c r="CL7" s="143"/>
      <c r="CM7" s="142" t="s">
        <v>334</v>
      </c>
      <c r="CN7" s="140">
        <v>0</v>
      </c>
      <c r="CO7" s="140">
        <v>0</v>
      </c>
      <c r="CP7" s="143"/>
      <c r="CQ7" s="142" t="s">
        <v>334</v>
      </c>
      <c r="CR7" s="140">
        <v>0</v>
      </c>
      <c r="CS7" s="140">
        <v>0</v>
      </c>
      <c r="CT7" s="143"/>
      <c r="CU7" s="142" t="s">
        <v>334</v>
      </c>
      <c r="CV7" s="140">
        <v>0</v>
      </c>
      <c r="CW7" s="140">
        <v>0</v>
      </c>
      <c r="CX7" s="143"/>
      <c r="CY7" s="142" t="s">
        <v>334</v>
      </c>
      <c r="CZ7" s="140">
        <v>0</v>
      </c>
      <c r="DA7" s="140">
        <v>0</v>
      </c>
      <c r="DB7" s="143"/>
      <c r="DC7" s="142" t="s">
        <v>334</v>
      </c>
      <c r="DD7" s="140">
        <v>0</v>
      </c>
      <c r="DE7" s="140">
        <v>0</v>
      </c>
      <c r="DF7" s="143"/>
      <c r="DG7" s="142" t="s">
        <v>334</v>
      </c>
      <c r="DH7" s="140">
        <v>0</v>
      </c>
      <c r="DI7" s="140">
        <v>0</v>
      </c>
      <c r="DJ7" s="143"/>
      <c r="DK7" s="142" t="s">
        <v>334</v>
      </c>
      <c r="DL7" s="140">
        <v>0</v>
      </c>
      <c r="DM7" s="140">
        <v>0</v>
      </c>
      <c r="DN7" s="143"/>
      <c r="DO7" s="142" t="s">
        <v>334</v>
      </c>
      <c r="DP7" s="140">
        <v>0</v>
      </c>
      <c r="DQ7" s="140">
        <v>0</v>
      </c>
      <c r="DR7" s="143"/>
      <c r="DS7" s="142" t="s">
        <v>334</v>
      </c>
      <c r="DT7" s="140">
        <v>0</v>
      </c>
      <c r="DU7" s="140">
        <v>0</v>
      </c>
    </row>
    <row r="8" spans="1:125" ht="12" customHeight="1">
      <c r="A8" s="139" t="s">
        <v>343</v>
      </c>
      <c r="B8" s="141" t="s">
        <v>344</v>
      </c>
      <c r="C8" s="139" t="s">
        <v>345</v>
      </c>
      <c r="D8" s="140">
        <f>SUM(H8,L8,P8,T8,X8,AB8,AF8,AJ8,AN8,AR8,AV8,AZ8,BD8,BH8,BL8,BP8,BT8,BX8,CB8,CF8,CJ8,CN8,CR8,CV8,CZ8,DD8,DH8,DL8,DP8,DT8)</f>
        <v>6237315</v>
      </c>
      <c r="E8" s="140">
        <f>SUM(I8,M8,Q8,U8,Y8,AC8,AG8,AK8,AO8,AS8,AW8,BA8,BE8,BI8,BM8,BQ8,BU8,BY8,CC8,CG8,CK8,CO8,CS8,CW8,DA8,DE8,DI8,DM8,DQ8,DU8)</f>
        <v>3079989</v>
      </c>
      <c r="F8" s="143"/>
      <c r="G8" s="142" t="s">
        <v>334</v>
      </c>
      <c r="H8" s="140">
        <v>4282211</v>
      </c>
      <c r="I8" s="140">
        <v>1817291</v>
      </c>
      <c r="J8" s="143"/>
      <c r="K8" s="142" t="s">
        <v>334</v>
      </c>
      <c r="L8" s="140">
        <v>750790</v>
      </c>
      <c r="M8" s="140">
        <v>453323</v>
      </c>
      <c r="N8" s="143"/>
      <c r="O8" s="142" t="s">
        <v>334</v>
      </c>
      <c r="P8" s="140">
        <v>541232</v>
      </c>
      <c r="Q8" s="140">
        <v>269504</v>
      </c>
      <c r="R8" s="143"/>
      <c r="S8" s="142" t="s">
        <v>334</v>
      </c>
      <c r="T8" s="140">
        <v>219173</v>
      </c>
      <c r="U8" s="140">
        <v>189779</v>
      </c>
      <c r="V8" s="143"/>
      <c r="W8" s="142" t="s">
        <v>334</v>
      </c>
      <c r="X8" s="140">
        <v>236297</v>
      </c>
      <c r="Y8" s="140">
        <v>237054</v>
      </c>
      <c r="Z8" s="143"/>
      <c r="AA8" s="142" t="s">
        <v>334</v>
      </c>
      <c r="AB8" s="140">
        <v>107176</v>
      </c>
      <c r="AC8" s="140">
        <v>67284</v>
      </c>
      <c r="AD8" s="143"/>
      <c r="AE8" s="142" t="s">
        <v>334</v>
      </c>
      <c r="AF8" s="140">
        <v>52072</v>
      </c>
      <c r="AG8" s="140">
        <v>22299</v>
      </c>
      <c r="AH8" s="143"/>
      <c r="AI8" s="142" t="s">
        <v>334</v>
      </c>
      <c r="AJ8" s="140">
        <v>48364</v>
      </c>
      <c r="AK8" s="140">
        <v>23455</v>
      </c>
      <c r="AL8" s="143"/>
      <c r="AM8" s="142" t="s">
        <v>334</v>
      </c>
      <c r="AN8" s="140">
        <v>0</v>
      </c>
      <c r="AO8" s="140">
        <v>0</v>
      </c>
      <c r="AP8" s="143"/>
      <c r="AQ8" s="142" t="s">
        <v>334</v>
      </c>
      <c r="AR8" s="140">
        <v>0</v>
      </c>
      <c r="AS8" s="140">
        <v>0</v>
      </c>
      <c r="AT8" s="143"/>
      <c r="AU8" s="142" t="s">
        <v>334</v>
      </c>
      <c r="AV8" s="140">
        <v>0</v>
      </c>
      <c r="AW8" s="140">
        <v>0</v>
      </c>
      <c r="AX8" s="143"/>
      <c r="AY8" s="142" t="s">
        <v>334</v>
      </c>
      <c r="AZ8" s="140">
        <v>0</v>
      </c>
      <c r="BA8" s="140">
        <v>0</v>
      </c>
      <c r="BB8" s="143"/>
      <c r="BC8" s="142" t="s">
        <v>334</v>
      </c>
      <c r="BD8" s="140">
        <v>0</v>
      </c>
      <c r="BE8" s="140">
        <v>0</v>
      </c>
      <c r="BF8" s="143"/>
      <c r="BG8" s="142" t="s">
        <v>334</v>
      </c>
      <c r="BH8" s="140">
        <v>0</v>
      </c>
      <c r="BI8" s="140">
        <v>0</v>
      </c>
      <c r="BJ8" s="143"/>
      <c r="BK8" s="142" t="s">
        <v>334</v>
      </c>
      <c r="BL8" s="140">
        <v>0</v>
      </c>
      <c r="BM8" s="140">
        <v>0</v>
      </c>
      <c r="BN8" s="143"/>
      <c r="BO8" s="142" t="s">
        <v>334</v>
      </c>
      <c r="BP8" s="140">
        <v>0</v>
      </c>
      <c r="BQ8" s="140">
        <v>0</v>
      </c>
      <c r="BR8" s="143"/>
      <c r="BS8" s="142" t="s">
        <v>334</v>
      </c>
      <c r="BT8" s="140">
        <v>0</v>
      </c>
      <c r="BU8" s="140">
        <v>0</v>
      </c>
      <c r="BV8" s="143"/>
      <c r="BW8" s="142" t="s">
        <v>334</v>
      </c>
      <c r="BX8" s="140">
        <v>0</v>
      </c>
      <c r="BY8" s="140">
        <v>0</v>
      </c>
      <c r="BZ8" s="143"/>
      <c r="CA8" s="142" t="s">
        <v>334</v>
      </c>
      <c r="CB8" s="140">
        <v>0</v>
      </c>
      <c r="CC8" s="140">
        <v>0</v>
      </c>
      <c r="CD8" s="143"/>
      <c r="CE8" s="142" t="s">
        <v>334</v>
      </c>
      <c r="CF8" s="140">
        <v>0</v>
      </c>
      <c r="CG8" s="140">
        <v>0</v>
      </c>
      <c r="CH8" s="143"/>
      <c r="CI8" s="142" t="s">
        <v>334</v>
      </c>
      <c r="CJ8" s="140">
        <v>0</v>
      </c>
      <c r="CK8" s="140">
        <v>0</v>
      </c>
      <c r="CL8" s="143"/>
      <c r="CM8" s="142" t="s">
        <v>334</v>
      </c>
      <c r="CN8" s="140">
        <v>0</v>
      </c>
      <c r="CO8" s="140">
        <v>0</v>
      </c>
      <c r="CP8" s="143"/>
      <c r="CQ8" s="142" t="s">
        <v>334</v>
      </c>
      <c r="CR8" s="140">
        <v>0</v>
      </c>
      <c r="CS8" s="140">
        <v>0</v>
      </c>
      <c r="CT8" s="143"/>
      <c r="CU8" s="142" t="s">
        <v>334</v>
      </c>
      <c r="CV8" s="140">
        <v>0</v>
      </c>
      <c r="CW8" s="140">
        <v>0</v>
      </c>
      <c r="CX8" s="143"/>
      <c r="CY8" s="142" t="s">
        <v>334</v>
      </c>
      <c r="CZ8" s="140">
        <v>0</v>
      </c>
      <c r="DA8" s="140">
        <v>0</v>
      </c>
      <c r="DB8" s="143"/>
      <c r="DC8" s="142" t="s">
        <v>334</v>
      </c>
      <c r="DD8" s="140">
        <v>0</v>
      </c>
      <c r="DE8" s="140">
        <v>0</v>
      </c>
      <c r="DF8" s="143"/>
      <c r="DG8" s="142" t="s">
        <v>334</v>
      </c>
      <c r="DH8" s="140">
        <v>0</v>
      </c>
      <c r="DI8" s="140">
        <v>0</v>
      </c>
      <c r="DJ8" s="143"/>
      <c r="DK8" s="142" t="s">
        <v>334</v>
      </c>
      <c r="DL8" s="140">
        <v>0</v>
      </c>
      <c r="DM8" s="140">
        <v>0</v>
      </c>
      <c r="DN8" s="143"/>
      <c r="DO8" s="142" t="s">
        <v>334</v>
      </c>
      <c r="DP8" s="140">
        <v>0</v>
      </c>
      <c r="DQ8" s="140">
        <v>0</v>
      </c>
      <c r="DR8" s="143"/>
      <c r="DS8" s="142" t="s">
        <v>334</v>
      </c>
      <c r="DT8" s="140">
        <v>0</v>
      </c>
      <c r="DU8" s="140">
        <v>0</v>
      </c>
    </row>
    <row r="9" spans="1:125" ht="12" customHeight="1">
      <c r="A9" s="139" t="s">
        <v>355</v>
      </c>
      <c r="B9" s="141" t="s">
        <v>356</v>
      </c>
      <c r="C9" s="139" t="s">
        <v>357</v>
      </c>
      <c r="D9" s="140">
        <f aca="true" t="shared" si="0" ref="D9:D53">SUM(H9,L9,P9,T9,X9,AB9,AF9,AJ9,AN9,AR9,AV9,AZ9,BD9,BH9,BL9,BP9,BT9,BX9,CB9,CF9,CJ9,CN9,CR9,CV9,CZ9,DD9,DH9,DL9,DP9,DT9)</f>
        <v>4048539</v>
      </c>
      <c r="E9" s="140">
        <f aca="true" t="shared" si="1" ref="E9:E53">SUM(I9,M9,Q9,U9,Y9,AC9,AG9,AK9,AO9,AS9,AW9,BA9,BE9,BI9,BM9,BQ9,BU9,BY9,CC9,CG9,CK9,CO9,CS9,CW9,DA9,DE9,DI9,DM9,DQ9,DU9)</f>
        <v>2523015</v>
      </c>
      <c r="F9" s="143"/>
      <c r="G9" s="142" t="s">
        <v>334</v>
      </c>
      <c r="H9" s="140">
        <v>2742465</v>
      </c>
      <c r="I9" s="140">
        <v>1459062</v>
      </c>
      <c r="J9" s="143"/>
      <c r="K9" s="142" t="s">
        <v>334</v>
      </c>
      <c r="L9" s="140">
        <v>717734</v>
      </c>
      <c r="M9" s="140">
        <v>580809</v>
      </c>
      <c r="N9" s="143"/>
      <c r="O9" s="142" t="s">
        <v>334</v>
      </c>
      <c r="P9" s="140">
        <v>447942</v>
      </c>
      <c r="Q9" s="140">
        <v>342759</v>
      </c>
      <c r="R9" s="143"/>
      <c r="S9" s="142" t="s">
        <v>334</v>
      </c>
      <c r="T9" s="140">
        <v>140398</v>
      </c>
      <c r="U9" s="140">
        <v>140385</v>
      </c>
      <c r="V9" s="143"/>
      <c r="W9" s="142" t="s">
        <v>334</v>
      </c>
      <c r="X9" s="140">
        <v>0</v>
      </c>
      <c r="Y9" s="140">
        <v>0</v>
      </c>
      <c r="Z9" s="143"/>
      <c r="AA9" s="142" t="s">
        <v>334</v>
      </c>
      <c r="AB9" s="140">
        <v>0</v>
      </c>
      <c r="AC9" s="140">
        <v>0</v>
      </c>
      <c r="AD9" s="143"/>
      <c r="AE9" s="142" t="s">
        <v>334</v>
      </c>
      <c r="AF9" s="140">
        <v>0</v>
      </c>
      <c r="AG9" s="140">
        <v>0</v>
      </c>
      <c r="AH9" s="143"/>
      <c r="AI9" s="142" t="s">
        <v>334</v>
      </c>
      <c r="AJ9" s="140">
        <v>0</v>
      </c>
      <c r="AK9" s="140">
        <v>0</v>
      </c>
      <c r="AL9" s="143"/>
      <c r="AM9" s="142" t="s">
        <v>334</v>
      </c>
      <c r="AN9" s="140">
        <v>0</v>
      </c>
      <c r="AO9" s="140">
        <v>0</v>
      </c>
      <c r="AP9" s="143"/>
      <c r="AQ9" s="142" t="s">
        <v>334</v>
      </c>
      <c r="AR9" s="140">
        <v>0</v>
      </c>
      <c r="AS9" s="140">
        <v>0</v>
      </c>
      <c r="AT9" s="143"/>
      <c r="AU9" s="142" t="s">
        <v>334</v>
      </c>
      <c r="AV9" s="140">
        <v>0</v>
      </c>
      <c r="AW9" s="140">
        <v>0</v>
      </c>
      <c r="AX9" s="143"/>
      <c r="AY9" s="142" t="s">
        <v>334</v>
      </c>
      <c r="AZ9" s="140">
        <v>0</v>
      </c>
      <c r="BA9" s="140">
        <v>0</v>
      </c>
      <c r="BB9" s="143"/>
      <c r="BC9" s="142" t="s">
        <v>334</v>
      </c>
      <c r="BD9" s="140">
        <v>0</v>
      </c>
      <c r="BE9" s="140">
        <v>0</v>
      </c>
      <c r="BF9" s="143"/>
      <c r="BG9" s="142" t="s">
        <v>334</v>
      </c>
      <c r="BH9" s="140">
        <v>0</v>
      </c>
      <c r="BI9" s="140">
        <v>0</v>
      </c>
      <c r="BJ9" s="143"/>
      <c r="BK9" s="142" t="s">
        <v>334</v>
      </c>
      <c r="BL9" s="140">
        <v>0</v>
      </c>
      <c r="BM9" s="140">
        <v>0</v>
      </c>
      <c r="BN9" s="143"/>
      <c r="BO9" s="142" t="s">
        <v>334</v>
      </c>
      <c r="BP9" s="140">
        <v>0</v>
      </c>
      <c r="BQ9" s="140">
        <v>0</v>
      </c>
      <c r="BR9" s="143"/>
      <c r="BS9" s="142" t="s">
        <v>334</v>
      </c>
      <c r="BT9" s="140">
        <v>0</v>
      </c>
      <c r="BU9" s="140">
        <v>0</v>
      </c>
      <c r="BV9" s="143"/>
      <c r="BW9" s="142" t="s">
        <v>334</v>
      </c>
      <c r="BX9" s="140">
        <v>0</v>
      </c>
      <c r="BY9" s="140">
        <v>0</v>
      </c>
      <c r="BZ9" s="143"/>
      <c r="CA9" s="142" t="s">
        <v>334</v>
      </c>
      <c r="CB9" s="140">
        <v>0</v>
      </c>
      <c r="CC9" s="140">
        <v>0</v>
      </c>
      <c r="CD9" s="143"/>
      <c r="CE9" s="142" t="s">
        <v>334</v>
      </c>
      <c r="CF9" s="140">
        <v>0</v>
      </c>
      <c r="CG9" s="140">
        <v>0</v>
      </c>
      <c r="CH9" s="143"/>
      <c r="CI9" s="142" t="s">
        <v>334</v>
      </c>
      <c r="CJ9" s="140">
        <v>0</v>
      </c>
      <c r="CK9" s="140">
        <v>0</v>
      </c>
      <c r="CL9" s="143"/>
      <c r="CM9" s="142" t="s">
        <v>334</v>
      </c>
      <c r="CN9" s="140">
        <v>0</v>
      </c>
      <c r="CO9" s="140">
        <v>0</v>
      </c>
      <c r="CP9" s="143"/>
      <c r="CQ9" s="142" t="s">
        <v>334</v>
      </c>
      <c r="CR9" s="140">
        <v>0</v>
      </c>
      <c r="CS9" s="140">
        <v>0</v>
      </c>
      <c r="CT9" s="143"/>
      <c r="CU9" s="142" t="s">
        <v>334</v>
      </c>
      <c r="CV9" s="140">
        <v>0</v>
      </c>
      <c r="CW9" s="140">
        <v>0</v>
      </c>
      <c r="CX9" s="143"/>
      <c r="CY9" s="142" t="s">
        <v>334</v>
      </c>
      <c r="CZ9" s="140">
        <v>0</v>
      </c>
      <c r="DA9" s="140">
        <v>0</v>
      </c>
      <c r="DB9" s="143"/>
      <c r="DC9" s="142" t="s">
        <v>334</v>
      </c>
      <c r="DD9" s="140">
        <v>0</v>
      </c>
      <c r="DE9" s="140">
        <v>0</v>
      </c>
      <c r="DF9" s="143"/>
      <c r="DG9" s="142" t="s">
        <v>334</v>
      </c>
      <c r="DH9" s="140">
        <v>0</v>
      </c>
      <c r="DI9" s="140">
        <v>0</v>
      </c>
      <c r="DJ9" s="143"/>
      <c r="DK9" s="142" t="s">
        <v>334</v>
      </c>
      <c r="DL9" s="140">
        <v>0</v>
      </c>
      <c r="DM9" s="140">
        <v>0</v>
      </c>
      <c r="DN9" s="143"/>
      <c r="DO9" s="142" t="s">
        <v>334</v>
      </c>
      <c r="DP9" s="140">
        <v>0</v>
      </c>
      <c r="DQ9" s="140">
        <v>0</v>
      </c>
      <c r="DR9" s="143"/>
      <c r="DS9" s="142" t="s">
        <v>334</v>
      </c>
      <c r="DT9" s="140">
        <v>0</v>
      </c>
      <c r="DU9" s="140">
        <v>0</v>
      </c>
    </row>
    <row r="10" spans="1:125" ht="12" customHeight="1">
      <c r="A10" s="139" t="s">
        <v>367</v>
      </c>
      <c r="B10" s="141" t="s">
        <v>368</v>
      </c>
      <c r="C10" s="139" t="s">
        <v>369</v>
      </c>
      <c r="D10" s="140">
        <f t="shared" si="0"/>
        <v>5422866</v>
      </c>
      <c r="E10" s="140">
        <f t="shared" si="1"/>
        <v>2679996</v>
      </c>
      <c r="F10" s="143"/>
      <c r="G10" s="142" t="s">
        <v>334</v>
      </c>
      <c r="H10" s="140">
        <v>2941300</v>
      </c>
      <c r="I10" s="140">
        <v>1595576</v>
      </c>
      <c r="J10" s="143"/>
      <c r="K10" s="142" t="s">
        <v>334</v>
      </c>
      <c r="L10" s="140">
        <v>862244</v>
      </c>
      <c r="M10" s="140">
        <v>405135</v>
      </c>
      <c r="N10" s="143"/>
      <c r="O10" s="142" t="s">
        <v>334</v>
      </c>
      <c r="P10" s="140">
        <v>781121</v>
      </c>
      <c r="Q10" s="140">
        <v>311008</v>
      </c>
      <c r="R10" s="143"/>
      <c r="S10" s="142" t="s">
        <v>334</v>
      </c>
      <c r="T10" s="140">
        <v>370008</v>
      </c>
      <c r="U10" s="140">
        <v>104128</v>
      </c>
      <c r="V10" s="143"/>
      <c r="W10" s="142" t="s">
        <v>334</v>
      </c>
      <c r="X10" s="140">
        <v>227042</v>
      </c>
      <c r="Y10" s="140">
        <v>112074</v>
      </c>
      <c r="Z10" s="143"/>
      <c r="AA10" s="142" t="s">
        <v>334</v>
      </c>
      <c r="AB10" s="140">
        <v>44634</v>
      </c>
      <c r="AC10" s="140">
        <v>27107</v>
      </c>
      <c r="AD10" s="143"/>
      <c r="AE10" s="142" t="s">
        <v>334</v>
      </c>
      <c r="AF10" s="140">
        <v>118463</v>
      </c>
      <c r="AG10" s="140">
        <v>69941</v>
      </c>
      <c r="AH10" s="143"/>
      <c r="AI10" s="142" t="s">
        <v>334</v>
      </c>
      <c r="AJ10" s="140">
        <v>35282</v>
      </c>
      <c r="AK10" s="140">
        <v>0</v>
      </c>
      <c r="AL10" s="143"/>
      <c r="AM10" s="142" t="s">
        <v>334</v>
      </c>
      <c r="AN10" s="140">
        <v>42772</v>
      </c>
      <c r="AO10" s="140">
        <v>55027</v>
      </c>
      <c r="AP10" s="143"/>
      <c r="AQ10" s="142" t="s">
        <v>334</v>
      </c>
      <c r="AR10" s="140">
        <v>0</v>
      </c>
      <c r="AS10" s="140">
        <v>0</v>
      </c>
      <c r="AT10" s="143"/>
      <c r="AU10" s="142" t="s">
        <v>334</v>
      </c>
      <c r="AV10" s="140">
        <v>0</v>
      </c>
      <c r="AW10" s="140">
        <v>0</v>
      </c>
      <c r="AX10" s="143"/>
      <c r="AY10" s="142" t="s">
        <v>334</v>
      </c>
      <c r="AZ10" s="140">
        <v>0</v>
      </c>
      <c r="BA10" s="140">
        <v>0</v>
      </c>
      <c r="BB10" s="143"/>
      <c r="BC10" s="142" t="s">
        <v>334</v>
      </c>
      <c r="BD10" s="140">
        <v>0</v>
      </c>
      <c r="BE10" s="140">
        <v>0</v>
      </c>
      <c r="BF10" s="143"/>
      <c r="BG10" s="142" t="s">
        <v>334</v>
      </c>
      <c r="BH10" s="140">
        <v>0</v>
      </c>
      <c r="BI10" s="140">
        <v>0</v>
      </c>
      <c r="BJ10" s="143"/>
      <c r="BK10" s="142" t="s">
        <v>334</v>
      </c>
      <c r="BL10" s="140">
        <v>0</v>
      </c>
      <c r="BM10" s="140">
        <v>0</v>
      </c>
      <c r="BN10" s="143"/>
      <c r="BO10" s="142" t="s">
        <v>334</v>
      </c>
      <c r="BP10" s="140">
        <v>0</v>
      </c>
      <c r="BQ10" s="140">
        <v>0</v>
      </c>
      <c r="BR10" s="143"/>
      <c r="BS10" s="142" t="s">
        <v>334</v>
      </c>
      <c r="BT10" s="140">
        <v>0</v>
      </c>
      <c r="BU10" s="140">
        <v>0</v>
      </c>
      <c r="BV10" s="143"/>
      <c r="BW10" s="142" t="s">
        <v>334</v>
      </c>
      <c r="BX10" s="140">
        <v>0</v>
      </c>
      <c r="BY10" s="140">
        <v>0</v>
      </c>
      <c r="BZ10" s="143"/>
      <c r="CA10" s="142" t="s">
        <v>334</v>
      </c>
      <c r="CB10" s="140">
        <v>0</v>
      </c>
      <c r="CC10" s="140">
        <v>0</v>
      </c>
      <c r="CD10" s="143"/>
      <c r="CE10" s="142" t="s">
        <v>334</v>
      </c>
      <c r="CF10" s="140">
        <v>0</v>
      </c>
      <c r="CG10" s="140">
        <v>0</v>
      </c>
      <c r="CH10" s="143"/>
      <c r="CI10" s="142" t="s">
        <v>334</v>
      </c>
      <c r="CJ10" s="140">
        <v>0</v>
      </c>
      <c r="CK10" s="140">
        <v>0</v>
      </c>
      <c r="CL10" s="143"/>
      <c r="CM10" s="142" t="s">
        <v>334</v>
      </c>
      <c r="CN10" s="140">
        <v>0</v>
      </c>
      <c r="CO10" s="140">
        <v>0</v>
      </c>
      <c r="CP10" s="143"/>
      <c r="CQ10" s="142" t="s">
        <v>334</v>
      </c>
      <c r="CR10" s="140">
        <v>0</v>
      </c>
      <c r="CS10" s="140">
        <v>0</v>
      </c>
      <c r="CT10" s="143"/>
      <c r="CU10" s="142" t="s">
        <v>334</v>
      </c>
      <c r="CV10" s="140">
        <v>0</v>
      </c>
      <c r="CW10" s="140">
        <v>0</v>
      </c>
      <c r="CX10" s="143"/>
      <c r="CY10" s="142" t="s">
        <v>334</v>
      </c>
      <c r="CZ10" s="140">
        <v>0</v>
      </c>
      <c r="DA10" s="140">
        <v>0</v>
      </c>
      <c r="DB10" s="143"/>
      <c r="DC10" s="142" t="s">
        <v>334</v>
      </c>
      <c r="DD10" s="140">
        <v>0</v>
      </c>
      <c r="DE10" s="140">
        <v>0</v>
      </c>
      <c r="DF10" s="143"/>
      <c r="DG10" s="142" t="s">
        <v>334</v>
      </c>
      <c r="DH10" s="140">
        <v>0</v>
      </c>
      <c r="DI10" s="140">
        <v>0</v>
      </c>
      <c r="DJ10" s="143"/>
      <c r="DK10" s="142" t="s">
        <v>334</v>
      </c>
      <c r="DL10" s="140">
        <v>0</v>
      </c>
      <c r="DM10" s="140">
        <v>0</v>
      </c>
      <c r="DN10" s="143"/>
      <c r="DO10" s="142" t="s">
        <v>334</v>
      </c>
      <c r="DP10" s="140">
        <v>0</v>
      </c>
      <c r="DQ10" s="140">
        <v>0</v>
      </c>
      <c r="DR10" s="143"/>
      <c r="DS10" s="142" t="s">
        <v>334</v>
      </c>
      <c r="DT10" s="140">
        <v>0</v>
      </c>
      <c r="DU10" s="140">
        <v>0</v>
      </c>
    </row>
    <row r="11" spans="1:125" ht="12" customHeight="1">
      <c r="A11" s="139" t="s">
        <v>380</v>
      </c>
      <c r="B11" s="141" t="s">
        <v>381</v>
      </c>
      <c r="C11" s="139" t="s">
        <v>382</v>
      </c>
      <c r="D11" s="140">
        <f t="shared" si="0"/>
        <v>2074470</v>
      </c>
      <c r="E11" s="140">
        <f t="shared" si="1"/>
        <v>1655400</v>
      </c>
      <c r="F11" s="143"/>
      <c r="G11" s="142" t="s">
        <v>334</v>
      </c>
      <c r="H11" s="140">
        <v>1584972</v>
      </c>
      <c r="I11" s="140">
        <v>1211718</v>
      </c>
      <c r="J11" s="143"/>
      <c r="K11" s="142" t="s">
        <v>334</v>
      </c>
      <c r="L11" s="140">
        <v>332544</v>
      </c>
      <c r="M11" s="140">
        <v>331969</v>
      </c>
      <c r="N11" s="143"/>
      <c r="O11" s="142" t="s">
        <v>334</v>
      </c>
      <c r="P11" s="140">
        <v>87670</v>
      </c>
      <c r="Q11" s="140">
        <v>78163</v>
      </c>
      <c r="R11" s="143"/>
      <c r="S11" s="142" t="s">
        <v>334</v>
      </c>
      <c r="T11" s="140">
        <v>53094</v>
      </c>
      <c r="U11" s="140">
        <v>33550</v>
      </c>
      <c r="V11" s="143"/>
      <c r="W11" s="142" t="s">
        <v>334</v>
      </c>
      <c r="X11" s="140">
        <v>16190</v>
      </c>
      <c r="Y11" s="140">
        <v>0</v>
      </c>
      <c r="Z11" s="143"/>
      <c r="AA11" s="142" t="s">
        <v>334</v>
      </c>
      <c r="AB11" s="140">
        <v>0</v>
      </c>
      <c r="AC11" s="140">
        <v>0</v>
      </c>
      <c r="AD11" s="143"/>
      <c r="AE11" s="142" t="s">
        <v>334</v>
      </c>
      <c r="AF11" s="140">
        <v>0</v>
      </c>
      <c r="AG11" s="140">
        <v>0</v>
      </c>
      <c r="AH11" s="143"/>
      <c r="AI11" s="142" t="s">
        <v>334</v>
      </c>
      <c r="AJ11" s="140">
        <v>0</v>
      </c>
      <c r="AK11" s="140">
        <v>0</v>
      </c>
      <c r="AL11" s="143"/>
      <c r="AM11" s="142" t="s">
        <v>334</v>
      </c>
      <c r="AN11" s="140">
        <v>0</v>
      </c>
      <c r="AO11" s="140">
        <v>0</v>
      </c>
      <c r="AP11" s="143"/>
      <c r="AQ11" s="142" t="s">
        <v>334</v>
      </c>
      <c r="AR11" s="140">
        <v>0</v>
      </c>
      <c r="AS11" s="140">
        <v>0</v>
      </c>
      <c r="AT11" s="143"/>
      <c r="AU11" s="142" t="s">
        <v>334</v>
      </c>
      <c r="AV11" s="140">
        <v>0</v>
      </c>
      <c r="AW11" s="140">
        <v>0</v>
      </c>
      <c r="AX11" s="143"/>
      <c r="AY11" s="142" t="s">
        <v>334</v>
      </c>
      <c r="AZ11" s="140">
        <v>0</v>
      </c>
      <c r="BA11" s="140">
        <v>0</v>
      </c>
      <c r="BB11" s="143"/>
      <c r="BC11" s="142" t="s">
        <v>334</v>
      </c>
      <c r="BD11" s="140">
        <v>0</v>
      </c>
      <c r="BE11" s="140">
        <v>0</v>
      </c>
      <c r="BF11" s="143"/>
      <c r="BG11" s="142" t="s">
        <v>334</v>
      </c>
      <c r="BH11" s="140">
        <v>0</v>
      </c>
      <c r="BI11" s="140">
        <v>0</v>
      </c>
      <c r="BJ11" s="143"/>
      <c r="BK11" s="142" t="s">
        <v>334</v>
      </c>
      <c r="BL11" s="140">
        <v>0</v>
      </c>
      <c r="BM11" s="140">
        <v>0</v>
      </c>
      <c r="BN11" s="143"/>
      <c r="BO11" s="142" t="s">
        <v>334</v>
      </c>
      <c r="BP11" s="140">
        <v>0</v>
      </c>
      <c r="BQ11" s="140">
        <v>0</v>
      </c>
      <c r="BR11" s="143"/>
      <c r="BS11" s="142" t="s">
        <v>334</v>
      </c>
      <c r="BT11" s="140">
        <v>0</v>
      </c>
      <c r="BU11" s="140">
        <v>0</v>
      </c>
      <c r="BV11" s="143"/>
      <c r="BW11" s="142" t="s">
        <v>334</v>
      </c>
      <c r="BX11" s="140">
        <v>0</v>
      </c>
      <c r="BY11" s="140">
        <v>0</v>
      </c>
      <c r="BZ11" s="143"/>
      <c r="CA11" s="142" t="s">
        <v>334</v>
      </c>
      <c r="CB11" s="140">
        <v>0</v>
      </c>
      <c r="CC11" s="140">
        <v>0</v>
      </c>
      <c r="CD11" s="143"/>
      <c r="CE11" s="142" t="s">
        <v>334</v>
      </c>
      <c r="CF11" s="140">
        <v>0</v>
      </c>
      <c r="CG11" s="140">
        <v>0</v>
      </c>
      <c r="CH11" s="143"/>
      <c r="CI11" s="142" t="s">
        <v>334</v>
      </c>
      <c r="CJ11" s="140">
        <v>0</v>
      </c>
      <c r="CK11" s="140">
        <v>0</v>
      </c>
      <c r="CL11" s="143"/>
      <c r="CM11" s="142" t="s">
        <v>334</v>
      </c>
      <c r="CN11" s="140">
        <v>0</v>
      </c>
      <c r="CO11" s="140">
        <v>0</v>
      </c>
      <c r="CP11" s="143"/>
      <c r="CQ11" s="142" t="s">
        <v>334</v>
      </c>
      <c r="CR11" s="140">
        <v>0</v>
      </c>
      <c r="CS11" s="140">
        <v>0</v>
      </c>
      <c r="CT11" s="143"/>
      <c r="CU11" s="142" t="s">
        <v>334</v>
      </c>
      <c r="CV11" s="140">
        <v>0</v>
      </c>
      <c r="CW11" s="140">
        <v>0</v>
      </c>
      <c r="CX11" s="143"/>
      <c r="CY11" s="142" t="s">
        <v>334</v>
      </c>
      <c r="CZ11" s="140">
        <v>0</v>
      </c>
      <c r="DA11" s="140">
        <v>0</v>
      </c>
      <c r="DB11" s="143"/>
      <c r="DC11" s="142" t="s">
        <v>334</v>
      </c>
      <c r="DD11" s="140">
        <v>0</v>
      </c>
      <c r="DE11" s="140">
        <v>0</v>
      </c>
      <c r="DF11" s="143"/>
      <c r="DG11" s="142" t="s">
        <v>334</v>
      </c>
      <c r="DH11" s="140">
        <v>0</v>
      </c>
      <c r="DI11" s="140">
        <v>0</v>
      </c>
      <c r="DJ11" s="143"/>
      <c r="DK11" s="142" t="s">
        <v>334</v>
      </c>
      <c r="DL11" s="140">
        <v>0</v>
      </c>
      <c r="DM11" s="140">
        <v>0</v>
      </c>
      <c r="DN11" s="143"/>
      <c r="DO11" s="142" t="s">
        <v>334</v>
      </c>
      <c r="DP11" s="140">
        <v>0</v>
      </c>
      <c r="DQ11" s="140">
        <v>0</v>
      </c>
      <c r="DR11" s="143"/>
      <c r="DS11" s="142" t="s">
        <v>334</v>
      </c>
      <c r="DT11" s="140">
        <v>0</v>
      </c>
      <c r="DU11" s="140">
        <v>0</v>
      </c>
    </row>
    <row r="12" spans="1:125" ht="12" customHeight="1">
      <c r="A12" s="139" t="s">
        <v>394</v>
      </c>
      <c r="B12" s="141" t="s">
        <v>395</v>
      </c>
      <c r="C12" s="139" t="s">
        <v>396</v>
      </c>
      <c r="D12" s="140">
        <f t="shared" si="0"/>
        <v>2772500</v>
      </c>
      <c r="E12" s="140">
        <f t="shared" si="1"/>
        <v>1424028</v>
      </c>
      <c r="F12" s="143"/>
      <c r="G12" s="142" t="s">
        <v>334</v>
      </c>
      <c r="H12" s="140">
        <v>1682700</v>
      </c>
      <c r="I12" s="140">
        <v>736276</v>
      </c>
      <c r="J12" s="143"/>
      <c r="K12" s="142" t="s">
        <v>334</v>
      </c>
      <c r="L12" s="140">
        <v>362242</v>
      </c>
      <c r="M12" s="140">
        <v>202223</v>
      </c>
      <c r="N12" s="143"/>
      <c r="O12" s="142" t="s">
        <v>334</v>
      </c>
      <c r="P12" s="140">
        <v>325060</v>
      </c>
      <c r="Q12" s="140">
        <v>188099</v>
      </c>
      <c r="R12" s="143"/>
      <c r="S12" s="142" t="s">
        <v>334</v>
      </c>
      <c r="T12" s="140">
        <v>188383</v>
      </c>
      <c r="U12" s="140">
        <v>108432</v>
      </c>
      <c r="V12" s="143"/>
      <c r="W12" s="142" t="s">
        <v>334</v>
      </c>
      <c r="X12" s="140">
        <v>79041</v>
      </c>
      <c r="Y12" s="140">
        <v>84007</v>
      </c>
      <c r="Z12" s="143"/>
      <c r="AA12" s="142" t="s">
        <v>334</v>
      </c>
      <c r="AB12" s="140">
        <v>45792</v>
      </c>
      <c r="AC12" s="140">
        <v>34918</v>
      </c>
      <c r="AD12" s="143"/>
      <c r="AE12" s="142" t="s">
        <v>334</v>
      </c>
      <c r="AF12" s="140">
        <v>40235</v>
      </c>
      <c r="AG12" s="140">
        <v>36299</v>
      </c>
      <c r="AH12" s="143"/>
      <c r="AI12" s="142" t="s">
        <v>334</v>
      </c>
      <c r="AJ12" s="140">
        <v>49047</v>
      </c>
      <c r="AK12" s="140">
        <v>33774</v>
      </c>
      <c r="AL12" s="143"/>
      <c r="AM12" s="142" t="s">
        <v>334</v>
      </c>
      <c r="AN12" s="140">
        <v>0</v>
      </c>
      <c r="AO12" s="140">
        <v>0</v>
      </c>
      <c r="AP12" s="143"/>
      <c r="AQ12" s="142" t="s">
        <v>334</v>
      </c>
      <c r="AR12" s="140">
        <v>0</v>
      </c>
      <c r="AS12" s="140">
        <v>0</v>
      </c>
      <c r="AT12" s="143"/>
      <c r="AU12" s="142" t="s">
        <v>334</v>
      </c>
      <c r="AV12" s="140">
        <v>0</v>
      </c>
      <c r="AW12" s="140">
        <v>0</v>
      </c>
      <c r="AX12" s="143"/>
      <c r="AY12" s="142" t="s">
        <v>334</v>
      </c>
      <c r="AZ12" s="140">
        <v>0</v>
      </c>
      <c r="BA12" s="140">
        <v>0</v>
      </c>
      <c r="BB12" s="143"/>
      <c r="BC12" s="142" t="s">
        <v>334</v>
      </c>
      <c r="BD12" s="140">
        <v>0</v>
      </c>
      <c r="BE12" s="140">
        <v>0</v>
      </c>
      <c r="BF12" s="143"/>
      <c r="BG12" s="142" t="s">
        <v>334</v>
      </c>
      <c r="BH12" s="140">
        <v>0</v>
      </c>
      <c r="BI12" s="140">
        <v>0</v>
      </c>
      <c r="BJ12" s="143"/>
      <c r="BK12" s="142" t="s">
        <v>334</v>
      </c>
      <c r="BL12" s="140">
        <v>0</v>
      </c>
      <c r="BM12" s="140">
        <v>0</v>
      </c>
      <c r="BN12" s="143"/>
      <c r="BO12" s="142" t="s">
        <v>334</v>
      </c>
      <c r="BP12" s="140">
        <v>0</v>
      </c>
      <c r="BQ12" s="140">
        <v>0</v>
      </c>
      <c r="BR12" s="143"/>
      <c r="BS12" s="142" t="s">
        <v>334</v>
      </c>
      <c r="BT12" s="140">
        <v>0</v>
      </c>
      <c r="BU12" s="140">
        <v>0</v>
      </c>
      <c r="BV12" s="143"/>
      <c r="BW12" s="142" t="s">
        <v>334</v>
      </c>
      <c r="BX12" s="140">
        <v>0</v>
      </c>
      <c r="BY12" s="140">
        <v>0</v>
      </c>
      <c r="BZ12" s="143"/>
      <c r="CA12" s="142" t="s">
        <v>334</v>
      </c>
      <c r="CB12" s="140">
        <v>0</v>
      </c>
      <c r="CC12" s="140">
        <v>0</v>
      </c>
      <c r="CD12" s="143"/>
      <c r="CE12" s="142" t="s">
        <v>334</v>
      </c>
      <c r="CF12" s="140">
        <v>0</v>
      </c>
      <c r="CG12" s="140">
        <v>0</v>
      </c>
      <c r="CH12" s="143"/>
      <c r="CI12" s="142" t="s">
        <v>334</v>
      </c>
      <c r="CJ12" s="140">
        <v>0</v>
      </c>
      <c r="CK12" s="140">
        <v>0</v>
      </c>
      <c r="CL12" s="143"/>
      <c r="CM12" s="142" t="s">
        <v>334</v>
      </c>
      <c r="CN12" s="140">
        <v>0</v>
      </c>
      <c r="CO12" s="140">
        <v>0</v>
      </c>
      <c r="CP12" s="143"/>
      <c r="CQ12" s="142" t="s">
        <v>334</v>
      </c>
      <c r="CR12" s="140">
        <v>0</v>
      </c>
      <c r="CS12" s="140">
        <v>0</v>
      </c>
      <c r="CT12" s="143"/>
      <c r="CU12" s="142" t="s">
        <v>334</v>
      </c>
      <c r="CV12" s="140">
        <v>0</v>
      </c>
      <c r="CW12" s="140">
        <v>0</v>
      </c>
      <c r="CX12" s="143"/>
      <c r="CY12" s="142" t="s">
        <v>334</v>
      </c>
      <c r="CZ12" s="140">
        <v>0</v>
      </c>
      <c r="DA12" s="140">
        <v>0</v>
      </c>
      <c r="DB12" s="143"/>
      <c r="DC12" s="142" t="s">
        <v>334</v>
      </c>
      <c r="DD12" s="140">
        <v>0</v>
      </c>
      <c r="DE12" s="140">
        <v>0</v>
      </c>
      <c r="DF12" s="143"/>
      <c r="DG12" s="142" t="s">
        <v>334</v>
      </c>
      <c r="DH12" s="140">
        <v>0</v>
      </c>
      <c r="DI12" s="140">
        <v>0</v>
      </c>
      <c r="DJ12" s="143"/>
      <c r="DK12" s="142" t="s">
        <v>334</v>
      </c>
      <c r="DL12" s="140">
        <v>0</v>
      </c>
      <c r="DM12" s="140">
        <v>0</v>
      </c>
      <c r="DN12" s="143"/>
      <c r="DO12" s="142" t="s">
        <v>334</v>
      </c>
      <c r="DP12" s="140">
        <v>0</v>
      </c>
      <c r="DQ12" s="140">
        <v>0</v>
      </c>
      <c r="DR12" s="143"/>
      <c r="DS12" s="142" t="s">
        <v>334</v>
      </c>
      <c r="DT12" s="140">
        <v>0</v>
      </c>
      <c r="DU12" s="140">
        <v>0</v>
      </c>
    </row>
    <row r="13" spans="1:125" ht="12" customHeight="1">
      <c r="A13" s="145" t="s">
        <v>400</v>
      </c>
      <c r="B13" s="146" t="s">
        <v>401</v>
      </c>
      <c r="C13" s="145" t="s">
        <v>402</v>
      </c>
      <c r="D13" s="140">
        <f t="shared" si="0"/>
        <v>4958936</v>
      </c>
      <c r="E13" s="140">
        <f t="shared" si="1"/>
        <v>1781520</v>
      </c>
      <c r="F13" s="143"/>
      <c r="G13" s="142" t="s">
        <v>334</v>
      </c>
      <c r="H13" s="140">
        <v>2791016</v>
      </c>
      <c r="I13" s="140">
        <v>956261</v>
      </c>
      <c r="J13" s="143"/>
      <c r="K13" s="142" t="s">
        <v>334</v>
      </c>
      <c r="L13" s="140">
        <v>936419</v>
      </c>
      <c r="M13" s="140">
        <v>359582</v>
      </c>
      <c r="N13" s="143"/>
      <c r="O13" s="142" t="s">
        <v>334</v>
      </c>
      <c r="P13" s="140">
        <v>476668</v>
      </c>
      <c r="Q13" s="140">
        <v>160788</v>
      </c>
      <c r="R13" s="143"/>
      <c r="S13" s="142" t="s">
        <v>334</v>
      </c>
      <c r="T13" s="140">
        <v>170201</v>
      </c>
      <c r="U13" s="140">
        <v>98611</v>
      </c>
      <c r="V13" s="143"/>
      <c r="W13" s="142" t="s">
        <v>334</v>
      </c>
      <c r="X13" s="140">
        <v>270319</v>
      </c>
      <c r="Y13" s="140">
        <v>70221</v>
      </c>
      <c r="Z13" s="143"/>
      <c r="AA13" s="142" t="s">
        <v>334</v>
      </c>
      <c r="AB13" s="140">
        <v>62316</v>
      </c>
      <c r="AC13" s="140">
        <v>19821</v>
      </c>
      <c r="AD13" s="143"/>
      <c r="AE13" s="142" t="s">
        <v>334</v>
      </c>
      <c r="AF13" s="140">
        <v>158011</v>
      </c>
      <c r="AG13" s="140">
        <v>85311</v>
      </c>
      <c r="AH13" s="143"/>
      <c r="AI13" s="142" t="s">
        <v>334</v>
      </c>
      <c r="AJ13" s="140">
        <v>17208</v>
      </c>
      <c r="AK13" s="140">
        <v>12844</v>
      </c>
      <c r="AL13" s="143"/>
      <c r="AM13" s="142" t="s">
        <v>334</v>
      </c>
      <c r="AN13" s="140">
        <v>3554</v>
      </c>
      <c r="AO13" s="140">
        <v>603</v>
      </c>
      <c r="AP13" s="143"/>
      <c r="AQ13" s="142" t="s">
        <v>334</v>
      </c>
      <c r="AR13" s="140">
        <v>73224</v>
      </c>
      <c r="AS13" s="140">
        <v>17478</v>
      </c>
      <c r="AT13" s="143"/>
      <c r="AU13" s="142" t="s">
        <v>334</v>
      </c>
      <c r="AV13" s="140">
        <v>0</v>
      </c>
      <c r="AW13" s="140">
        <v>0</v>
      </c>
      <c r="AX13" s="143"/>
      <c r="AY13" s="142" t="s">
        <v>334</v>
      </c>
      <c r="AZ13" s="140">
        <v>0</v>
      </c>
      <c r="BA13" s="140">
        <v>0</v>
      </c>
      <c r="BB13" s="143"/>
      <c r="BC13" s="142" t="s">
        <v>334</v>
      </c>
      <c r="BD13" s="140">
        <v>0</v>
      </c>
      <c r="BE13" s="140">
        <v>0</v>
      </c>
      <c r="BF13" s="143"/>
      <c r="BG13" s="142" t="s">
        <v>334</v>
      </c>
      <c r="BH13" s="140">
        <v>0</v>
      </c>
      <c r="BI13" s="140">
        <v>0</v>
      </c>
      <c r="BJ13" s="143"/>
      <c r="BK13" s="142" t="s">
        <v>334</v>
      </c>
      <c r="BL13" s="140">
        <v>0</v>
      </c>
      <c r="BM13" s="140">
        <v>0</v>
      </c>
      <c r="BN13" s="143"/>
      <c r="BO13" s="142" t="s">
        <v>334</v>
      </c>
      <c r="BP13" s="140">
        <v>0</v>
      </c>
      <c r="BQ13" s="140">
        <v>0</v>
      </c>
      <c r="BR13" s="143"/>
      <c r="BS13" s="142" t="s">
        <v>334</v>
      </c>
      <c r="BT13" s="140">
        <v>0</v>
      </c>
      <c r="BU13" s="140">
        <v>0</v>
      </c>
      <c r="BV13" s="143"/>
      <c r="BW13" s="142" t="s">
        <v>334</v>
      </c>
      <c r="BX13" s="140">
        <v>0</v>
      </c>
      <c r="BY13" s="140">
        <v>0</v>
      </c>
      <c r="BZ13" s="143"/>
      <c r="CA13" s="142" t="s">
        <v>334</v>
      </c>
      <c r="CB13" s="140">
        <v>0</v>
      </c>
      <c r="CC13" s="140">
        <v>0</v>
      </c>
      <c r="CD13" s="143"/>
      <c r="CE13" s="142" t="s">
        <v>334</v>
      </c>
      <c r="CF13" s="140">
        <v>0</v>
      </c>
      <c r="CG13" s="140">
        <v>0</v>
      </c>
      <c r="CH13" s="143"/>
      <c r="CI13" s="142" t="s">
        <v>334</v>
      </c>
      <c r="CJ13" s="140">
        <v>0</v>
      </c>
      <c r="CK13" s="140">
        <v>0</v>
      </c>
      <c r="CL13" s="143"/>
      <c r="CM13" s="142" t="s">
        <v>334</v>
      </c>
      <c r="CN13" s="140">
        <v>0</v>
      </c>
      <c r="CO13" s="140">
        <v>0</v>
      </c>
      <c r="CP13" s="143"/>
      <c r="CQ13" s="142" t="s">
        <v>334</v>
      </c>
      <c r="CR13" s="140">
        <v>0</v>
      </c>
      <c r="CS13" s="140">
        <v>0</v>
      </c>
      <c r="CT13" s="143"/>
      <c r="CU13" s="142" t="s">
        <v>334</v>
      </c>
      <c r="CV13" s="140">
        <v>0</v>
      </c>
      <c r="CW13" s="140">
        <v>0</v>
      </c>
      <c r="CX13" s="143"/>
      <c r="CY13" s="142" t="s">
        <v>334</v>
      </c>
      <c r="CZ13" s="140">
        <v>0</v>
      </c>
      <c r="DA13" s="140">
        <v>0</v>
      </c>
      <c r="DB13" s="143"/>
      <c r="DC13" s="142" t="s">
        <v>334</v>
      </c>
      <c r="DD13" s="140">
        <v>0</v>
      </c>
      <c r="DE13" s="140">
        <v>0</v>
      </c>
      <c r="DF13" s="143"/>
      <c r="DG13" s="142" t="s">
        <v>334</v>
      </c>
      <c r="DH13" s="140">
        <v>0</v>
      </c>
      <c r="DI13" s="140">
        <v>0</v>
      </c>
      <c r="DJ13" s="143"/>
      <c r="DK13" s="142" t="s">
        <v>334</v>
      </c>
      <c r="DL13" s="140">
        <v>0</v>
      </c>
      <c r="DM13" s="140">
        <v>0</v>
      </c>
      <c r="DN13" s="143"/>
      <c r="DO13" s="142" t="s">
        <v>334</v>
      </c>
      <c r="DP13" s="140">
        <v>0</v>
      </c>
      <c r="DQ13" s="140">
        <v>0</v>
      </c>
      <c r="DR13" s="143"/>
      <c r="DS13" s="142" t="s">
        <v>334</v>
      </c>
      <c r="DT13" s="140">
        <v>0</v>
      </c>
      <c r="DU13" s="140">
        <v>0</v>
      </c>
    </row>
    <row r="14" spans="1:125" ht="12" customHeight="1">
      <c r="A14" s="139" t="s">
        <v>410</v>
      </c>
      <c r="B14" s="141" t="s">
        <v>411</v>
      </c>
      <c r="C14" s="139" t="s">
        <v>412</v>
      </c>
      <c r="D14" s="140">
        <f t="shared" si="0"/>
        <v>10325627</v>
      </c>
      <c r="E14" s="140">
        <f t="shared" si="1"/>
        <v>2859573</v>
      </c>
      <c r="F14" s="143"/>
      <c r="G14" s="142" t="s">
        <v>334</v>
      </c>
      <c r="H14" s="140">
        <v>4888411</v>
      </c>
      <c r="I14" s="140">
        <v>1127920</v>
      </c>
      <c r="J14" s="143"/>
      <c r="K14" s="142" t="s">
        <v>334</v>
      </c>
      <c r="L14" s="140">
        <v>3604971</v>
      </c>
      <c r="M14" s="140">
        <v>678352</v>
      </c>
      <c r="N14" s="143"/>
      <c r="O14" s="142" t="s">
        <v>334</v>
      </c>
      <c r="P14" s="140">
        <v>1440953</v>
      </c>
      <c r="Q14" s="140">
        <v>573328</v>
      </c>
      <c r="R14" s="143"/>
      <c r="S14" s="142" t="s">
        <v>334</v>
      </c>
      <c r="T14" s="140">
        <v>391292</v>
      </c>
      <c r="U14" s="140">
        <v>237995</v>
      </c>
      <c r="V14" s="143"/>
      <c r="W14" s="142" t="s">
        <v>334</v>
      </c>
      <c r="X14" s="140">
        <v>0</v>
      </c>
      <c r="Y14" s="140">
        <v>31267</v>
      </c>
      <c r="Z14" s="143"/>
      <c r="AA14" s="142" t="s">
        <v>334</v>
      </c>
      <c r="AB14" s="140">
        <v>0</v>
      </c>
      <c r="AC14" s="140">
        <v>101892</v>
      </c>
      <c r="AD14" s="143"/>
      <c r="AE14" s="142" t="s">
        <v>334</v>
      </c>
      <c r="AF14" s="140">
        <v>0</v>
      </c>
      <c r="AG14" s="140">
        <v>48728</v>
      </c>
      <c r="AH14" s="143"/>
      <c r="AI14" s="142" t="s">
        <v>334</v>
      </c>
      <c r="AJ14" s="140">
        <v>0</v>
      </c>
      <c r="AK14" s="140">
        <v>60091</v>
      </c>
      <c r="AL14" s="143"/>
      <c r="AM14" s="142" t="s">
        <v>334</v>
      </c>
      <c r="AN14" s="140">
        <v>0</v>
      </c>
      <c r="AO14" s="140">
        <v>0</v>
      </c>
      <c r="AP14" s="143"/>
      <c r="AQ14" s="142" t="s">
        <v>334</v>
      </c>
      <c r="AR14" s="140">
        <v>0</v>
      </c>
      <c r="AS14" s="140">
        <v>0</v>
      </c>
      <c r="AT14" s="143"/>
      <c r="AU14" s="142" t="s">
        <v>334</v>
      </c>
      <c r="AV14" s="140">
        <v>0</v>
      </c>
      <c r="AW14" s="140">
        <v>0</v>
      </c>
      <c r="AX14" s="143"/>
      <c r="AY14" s="142" t="s">
        <v>334</v>
      </c>
      <c r="AZ14" s="140">
        <v>0</v>
      </c>
      <c r="BA14" s="140">
        <v>0</v>
      </c>
      <c r="BB14" s="143"/>
      <c r="BC14" s="142" t="s">
        <v>334</v>
      </c>
      <c r="BD14" s="140">
        <v>0</v>
      </c>
      <c r="BE14" s="140">
        <v>0</v>
      </c>
      <c r="BF14" s="143"/>
      <c r="BG14" s="142" t="s">
        <v>334</v>
      </c>
      <c r="BH14" s="140">
        <v>0</v>
      </c>
      <c r="BI14" s="140">
        <v>0</v>
      </c>
      <c r="BJ14" s="143"/>
      <c r="BK14" s="142" t="s">
        <v>334</v>
      </c>
      <c r="BL14" s="140">
        <v>0</v>
      </c>
      <c r="BM14" s="140">
        <v>0</v>
      </c>
      <c r="BN14" s="143"/>
      <c r="BO14" s="142" t="s">
        <v>334</v>
      </c>
      <c r="BP14" s="140">
        <v>0</v>
      </c>
      <c r="BQ14" s="140">
        <v>0</v>
      </c>
      <c r="BR14" s="143"/>
      <c r="BS14" s="142" t="s">
        <v>334</v>
      </c>
      <c r="BT14" s="140">
        <v>0</v>
      </c>
      <c r="BU14" s="140">
        <v>0</v>
      </c>
      <c r="BV14" s="143"/>
      <c r="BW14" s="142" t="s">
        <v>334</v>
      </c>
      <c r="BX14" s="140">
        <v>0</v>
      </c>
      <c r="BY14" s="140">
        <v>0</v>
      </c>
      <c r="BZ14" s="143"/>
      <c r="CA14" s="142" t="s">
        <v>334</v>
      </c>
      <c r="CB14" s="140">
        <v>0</v>
      </c>
      <c r="CC14" s="140">
        <v>0</v>
      </c>
      <c r="CD14" s="143"/>
      <c r="CE14" s="142" t="s">
        <v>334</v>
      </c>
      <c r="CF14" s="140">
        <v>0</v>
      </c>
      <c r="CG14" s="140">
        <v>0</v>
      </c>
      <c r="CH14" s="143"/>
      <c r="CI14" s="142" t="s">
        <v>334</v>
      </c>
      <c r="CJ14" s="140">
        <v>0</v>
      </c>
      <c r="CK14" s="140">
        <v>0</v>
      </c>
      <c r="CL14" s="143"/>
      <c r="CM14" s="142" t="s">
        <v>334</v>
      </c>
      <c r="CN14" s="140">
        <v>0</v>
      </c>
      <c r="CO14" s="140">
        <v>0</v>
      </c>
      <c r="CP14" s="143"/>
      <c r="CQ14" s="142" t="s">
        <v>334</v>
      </c>
      <c r="CR14" s="140">
        <v>0</v>
      </c>
      <c r="CS14" s="140">
        <v>0</v>
      </c>
      <c r="CT14" s="143"/>
      <c r="CU14" s="142" t="s">
        <v>334</v>
      </c>
      <c r="CV14" s="140">
        <v>0</v>
      </c>
      <c r="CW14" s="140">
        <v>0</v>
      </c>
      <c r="CX14" s="143"/>
      <c r="CY14" s="142" t="s">
        <v>334</v>
      </c>
      <c r="CZ14" s="140">
        <v>0</v>
      </c>
      <c r="DA14" s="140">
        <v>0</v>
      </c>
      <c r="DB14" s="143"/>
      <c r="DC14" s="142" t="s">
        <v>334</v>
      </c>
      <c r="DD14" s="140">
        <v>0</v>
      </c>
      <c r="DE14" s="140">
        <v>0</v>
      </c>
      <c r="DF14" s="143"/>
      <c r="DG14" s="142" t="s">
        <v>334</v>
      </c>
      <c r="DH14" s="140">
        <v>0</v>
      </c>
      <c r="DI14" s="140">
        <v>0</v>
      </c>
      <c r="DJ14" s="143"/>
      <c r="DK14" s="142" t="s">
        <v>334</v>
      </c>
      <c r="DL14" s="140">
        <v>0</v>
      </c>
      <c r="DM14" s="140">
        <v>0</v>
      </c>
      <c r="DN14" s="143"/>
      <c r="DO14" s="142" t="s">
        <v>334</v>
      </c>
      <c r="DP14" s="140">
        <v>0</v>
      </c>
      <c r="DQ14" s="140">
        <v>0</v>
      </c>
      <c r="DR14" s="143"/>
      <c r="DS14" s="142" t="s">
        <v>334</v>
      </c>
      <c r="DT14" s="140">
        <v>0</v>
      </c>
      <c r="DU14" s="140">
        <v>0</v>
      </c>
    </row>
    <row r="15" spans="1:125" ht="12" customHeight="1">
      <c r="A15" s="139" t="s">
        <v>430</v>
      </c>
      <c r="B15" s="141" t="s">
        <v>431</v>
      </c>
      <c r="C15" s="139" t="s">
        <v>432</v>
      </c>
      <c r="D15" s="140">
        <f t="shared" si="0"/>
        <v>9340423</v>
      </c>
      <c r="E15" s="140">
        <f t="shared" si="1"/>
        <v>1747550</v>
      </c>
      <c r="F15" s="143"/>
      <c r="G15" s="142" t="s">
        <v>334</v>
      </c>
      <c r="H15" s="140">
        <v>2506302</v>
      </c>
      <c r="I15" s="140">
        <v>905287</v>
      </c>
      <c r="J15" s="143"/>
      <c r="K15" s="142" t="s">
        <v>334</v>
      </c>
      <c r="L15" s="140">
        <v>5731627</v>
      </c>
      <c r="M15" s="140">
        <v>393493</v>
      </c>
      <c r="N15" s="143"/>
      <c r="O15" s="142" t="s">
        <v>334</v>
      </c>
      <c r="P15" s="140">
        <v>690647</v>
      </c>
      <c r="Q15" s="140">
        <v>274573</v>
      </c>
      <c r="R15" s="143"/>
      <c r="S15" s="142" t="s">
        <v>334</v>
      </c>
      <c r="T15" s="140">
        <v>259768</v>
      </c>
      <c r="U15" s="140">
        <v>98609</v>
      </c>
      <c r="V15" s="143"/>
      <c r="W15" s="142" t="s">
        <v>334</v>
      </c>
      <c r="X15" s="140">
        <v>90701</v>
      </c>
      <c r="Y15" s="140">
        <v>38265</v>
      </c>
      <c r="Z15" s="143"/>
      <c r="AA15" s="142" t="s">
        <v>334</v>
      </c>
      <c r="AB15" s="140">
        <v>61378</v>
      </c>
      <c r="AC15" s="140">
        <v>37323</v>
      </c>
      <c r="AD15" s="143"/>
      <c r="AE15" s="142" t="s">
        <v>334</v>
      </c>
      <c r="AF15" s="140">
        <v>0</v>
      </c>
      <c r="AG15" s="140">
        <v>0</v>
      </c>
      <c r="AH15" s="143"/>
      <c r="AI15" s="142" t="s">
        <v>334</v>
      </c>
      <c r="AJ15" s="140">
        <v>0</v>
      </c>
      <c r="AK15" s="140">
        <v>0</v>
      </c>
      <c r="AL15" s="143"/>
      <c r="AM15" s="142" t="s">
        <v>334</v>
      </c>
      <c r="AN15" s="140">
        <v>0</v>
      </c>
      <c r="AO15" s="140">
        <v>0</v>
      </c>
      <c r="AP15" s="143"/>
      <c r="AQ15" s="142" t="s">
        <v>334</v>
      </c>
      <c r="AR15" s="140">
        <v>0</v>
      </c>
      <c r="AS15" s="140">
        <v>0</v>
      </c>
      <c r="AT15" s="143"/>
      <c r="AU15" s="142" t="s">
        <v>334</v>
      </c>
      <c r="AV15" s="140">
        <v>0</v>
      </c>
      <c r="AW15" s="140">
        <v>0</v>
      </c>
      <c r="AX15" s="143"/>
      <c r="AY15" s="142" t="s">
        <v>334</v>
      </c>
      <c r="AZ15" s="140">
        <v>0</v>
      </c>
      <c r="BA15" s="140">
        <v>0</v>
      </c>
      <c r="BB15" s="143"/>
      <c r="BC15" s="142" t="s">
        <v>334</v>
      </c>
      <c r="BD15" s="140">
        <v>0</v>
      </c>
      <c r="BE15" s="140">
        <v>0</v>
      </c>
      <c r="BF15" s="143"/>
      <c r="BG15" s="142" t="s">
        <v>334</v>
      </c>
      <c r="BH15" s="140">
        <v>0</v>
      </c>
      <c r="BI15" s="140">
        <v>0</v>
      </c>
      <c r="BJ15" s="143"/>
      <c r="BK15" s="142" t="s">
        <v>334</v>
      </c>
      <c r="BL15" s="140">
        <v>0</v>
      </c>
      <c r="BM15" s="140">
        <v>0</v>
      </c>
      <c r="BN15" s="143"/>
      <c r="BO15" s="142" t="s">
        <v>334</v>
      </c>
      <c r="BP15" s="140">
        <v>0</v>
      </c>
      <c r="BQ15" s="140">
        <v>0</v>
      </c>
      <c r="BR15" s="143"/>
      <c r="BS15" s="142" t="s">
        <v>334</v>
      </c>
      <c r="BT15" s="140">
        <v>0</v>
      </c>
      <c r="BU15" s="140">
        <v>0</v>
      </c>
      <c r="BV15" s="143"/>
      <c r="BW15" s="142" t="s">
        <v>334</v>
      </c>
      <c r="BX15" s="140">
        <v>0</v>
      </c>
      <c r="BY15" s="140">
        <v>0</v>
      </c>
      <c r="BZ15" s="143"/>
      <c r="CA15" s="142" t="s">
        <v>334</v>
      </c>
      <c r="CB15" s="140">
        <v>0</v>
      </c>
      <c r="CC15" s="140">
        <v>0</v>
      </c>
      <c r="CD15" s="143"/>
      <c r="CE15" s="142" t="s">
        <v>334</v>
      </c>
      <c r="CF15" s="140">
        <v>0</v>
      </c>
      <c r="CG15" s="140">
        <v>0</v>
      </c>
      <c r="CH15" s="143"/>
      <c r="CI15" s="142" t="s">
        <v>334</v>
      </c>
      <c r="CJ15" s="140">
        <v>0</v>
      </c>
      <c r="CK15" s="140">
        <v>0</v>
      </c>
      <c r="CL15" s="143"/>
      <c r="CM15" s="142" t="s">
        <v>334</v>
      </c>
      <c r="CN15" s="140">
        <v>0</v>
      </c>
      <c r="CO15" s="140">
        <v>0</v>
      </c>
      <c r="CP15" s="143"/>
      <c r="CQ15" s="142" t="s">
        <v>334</v>
      </c>
      <c r="CR15" s="140">
        <v>0</v>
      </c>
      <c r="CS15" s="140">
        <v>0</v>
      </c>
      <c r="CT15" s="143"/>
      <c r="CU15" s="142" t="s">
        <v>334</v>
      </c>
      <c r="CV15" s="140">
        <v>0</v>
      </c>
      <c r="CW15" s="140">
        <v>0</v>
      </c>
      <c r="CX15" s="143"/>
      <c r="CY15" s="142" t="s">
        <v>334</v>
      </c>
      <c r="CZ15" s="140">
        <v>0</v>
      </c>
      <c r="DA15" s="140">
        <v>0</v>
      </c>
      <c r="DB15" s="143"/>
      <c r="DC15" s="142" t="s">
        <v>334</v>
      </c>
      <c r="DD15" s="140">
        <v>0</v>
      </c>
      <c r="DE15" s="140">
        <v>0</v>
      </c>
      <c r="DF15" s="143"/>
      <c r="DG15" s="142" t="s">
        <v>334</v>
      </c>
      <c r="DH15" s="140">
        <v>0</v>
      </c>
      <c r="DI15" s="140">
        <v>0</v>
      </c>
      <c r="DJ15" s="143"/>
      <c r="DK15" s="142" t="s">
        <v>334</v>
      </c>
      <c r="DL15" s="140">
        <v>0</v>
      </c>
      <c r="DM15" s="140">
        <v>0</v>
      </c>
      <c r="DN15" s="143"/>
      <c r="DO15" s="142" t="s">
        <v>334</v>
      </c>
      <c r="DP15" s="140">
        <v>0</v>
      </c>
      <c r="DQ15" s="140">
        <v>0</v>
      </c>
      <c r="DR15" s="143"/>
      <c r="DS15" s="142" t="s">
        <v>334</v>
      </c>
      <c r="DT15" s="140">
        <v>0</v>
      </c>
      <c r="DU15" s="140">
        <v>0</v>
      </c>
    </row>
    <row r="16" spans="1:125" ht="12" customHeight="1">
      <c r="A16" s="139" t="s">
        <v>436</v>
      </c>
      <c r="B16" s="141" t="s">
        <v>437</v>
      </c>
      <c r="C16" s="139" t="s">
        <v>438</v>
      </c>
      <c r="D16" s="140">
        <f t="shared" si="0"/>
        <v>2607341</v>
      </c>
      <c r="E16" s="140">
        <f t="shared" si="1"/>
        <v>1259957</v>
      </c>
      <c r="F16" s="143"/>
      <c r="G16" s="142" t="s">
        <v>334</v>
      </c>
      <c r="H16" s="140">
        <v>1322930</v>
      </c>
      <c r="I16" s="140">
        <v>849554</v>
      </c>
      <c r="J16" s="143"/>
      <c r="K16" s="142" t="s">
        <v>334</v>
      </c>
      <c r="L16" s="140">
        <v>908053</v>
      </c>
      <c r="M16" s="140">
        <v>281242</v>
      </c>
      <c r="N16" s="143"/>
      <c r="O16" s="142" t="s">
        <v>334</v>
      </c>
      <c r="P16" s="140">
        <v>348283</v>
      </c>
      <c r="Q16" s="140">
        <v>88774</v>
      </c>
      <c r="R16" s="143"/>
      <c r="S16" s="142" t="s">
        <v>334</v>
      </c>
      <c r="T16" s="140">
        <v>28075</v>
      </c>
      <c r="U16" s="140">
        <v>40387</v>
      </c>
      <c r="V16" s="143"/>
      <c r="W16" s="142" t="s">
        <v>334</v>
      </c>
      <c r="X16" s="140">
        <v>0</v>
      </c>
      <c r="Y16" s="140">
        <v>0</v>
      </c>
      <c r="Z16" s="143"/>
      <c r="AA16" s="142" t="s">
        <v>334</v>
      </c>
      <c r="AB16" s="140">
        <v>0</v>
      </c>
      <c r="AC16" s="140">
        <v>0</v>
      </c>
      <c r="AD16" s="143"/>
      <c r="AE16" s="142" t="s">
        <v>334</v>
      </c>
      <c r="AF16" s="140">
        <v>0</v>
      </c>
      <c r="AG16" s="140">
        <v>0</v>
      </c>
      <c r="AH16" s="143"/>
      <c r="AI16" s="142" t="s">
        <v>334</v>
      </c>
      <c r="AJ16" s="140">
        <v>0</v>
      </c>
      <c r="AK16" s="140">
        <v>0</v>
      </c>
      <c r="AL16" s="143"/>
      <c r="AM16" s="142" t="s">
        <v>334</v>
      </c>
      <c r="AN16" s="140">
        <v>0</v>
      </c>
      <c r="AO16" s="140">
        <v>0</v>
      </c>
      <c r="AP16" s="143"/>
      <c r="AQ16" s="142" t="s">
        <v>334</v>
      </c>
      <c r="AR16" s="140">
        <v>0</v>
      </c>
      <c r="AS16" s="140">
        <v>0</v>
      </c>
      <c r="AT16" s="143"/>
      <c r="AU16" s="142" t="s">
        <v>334</v>
      </c>
      <c r="AV16" s="140">
        <v>0</v>
      </c>
      <c r="AW16" s="140">
        <v>0</v>
      </c>
      <c r="AX16" s="143"/>
      <c r="AY16" s="142" t="s">
        <v>334</v>
      </c>
      <c r="AZ16" s="140">
        <v>0</v>
      </c>
      <c r="BA16" s="140">
        <v>0</v>
      </c>
      <c r="BB16" s="143"/>
      <c r="BC16" s="142" t="s">
        <v>334</v>
      </c>
      <c r="BD16" s="140">
        <v>0</v>
      </c>
      <c r="BE16" s="140">
        <v>0</v>
      </c>
      <c r="BF16" s="143"/>
      <c r="BG16" s="142" t="s">
        <v>334</v>
      </c>
      <c r="BH16" s="140">
        <v>0</v>
      </c>
      <c r="BI16" s="140">
        <v>0</v>
      </c>
      <c r="BJ16" s="143"/>
      <c r="BK16" s="142" t="s">
        <v>334</v>
      </c>
      <c r="BL16" s="140">
        <v>0</v>
      </c>
      <c r="BM16" s="140">
        <v>0</v>
      </c>
      <c r="BN16" s="143"/>
      <c r="BO16" s="142" t="s">
        <v>334</v>
      </c>
      <c r="BP16" s="140">
        <v>0</v>
      </c>
      <c r="BQ16" s="140">
        <v>0</v>
      </c>
      <c r="BR16" s="143"/>
      <c r="BS16" s="142" t="s">
        <v>334</v>
      </c>
      <c r="BT16" s="140">
        <v>0</v>
      </c>
      <c r="BU16" s="140">
        <v>0</v>
      </c>
      <c r="BV16" s="143"/>
      <c r="BW16" s="142" t="s">
        <v>334</v>
      </c>
      <c r="BX16" s="140">
        <v>0</v>
      </c>
      <c r="BY16" s="140">
        <v>0</v>
      </c>
      <c r="BZ16" s="143"/>
      <c r="CA16" s="142" t="s">
        <v>334</v>
      </c>
      <c r="CB16" s="140">
        <v>0</v>
      </c>
      <c r="CC16" s="140">
        <v>0</v>
      </c>
      <c r="CD16" s="143"/>
      <c r="CE16" s="142" t="s">
        <v>334</v>
      </c>
      <c r="CF16" s="140">
        <v>0</v>
      </c>
      <c r="CG16" s="140">
        <v>0</v>
      </c>
      <c r="CH16" s="143"/>
      <c r="CI16" s="142" t="s">
        <v>334</v>
      </c>
      <c r="CJ16" s="140">
        <v>0</v>
      </c>
      <c r="CK16" s="140">
        <v>0</v>
      </c>
      <c r="CL16" s="143"/>
      <c r="CM16" s="142" t="s">
        <v>334</v>
      </c>
      <c r="CN16" s="140">
        <v>0</v>
      </c>
      <c r="CO16" s="140">
        <v>0</v>
      </c>
      <c r="CP16" s="143"/>
      <c r="CQ16" s="142" t="s">
        <v>334</v>
      </c>
      <c r="CR16" s="140">
        <v>0</v>
      </c>
      <c r="CS16" s="140">
        <v>0</v>
      </c>
      <c r="CT16" s="143"/>
      <c r="CU16" s="142" t="s">
        <v>334</v>
      </c>
      <c r="CV16" s="140">
        <v>0</v>
      </c>
      <c r="CW16" s="140">
        <v>0</v>
      </c>
      <c r="CX16" s="143"/>
      <c r="CY16" s="142" t="s">
        <v>334</v>
      </c>
      <c r="CZ16" s="140">
        <v>0</v>
      </c>
      <c r="DA16" s="140">
        <v>0</v>
      </c>
      <c r="DB16" s="143"/>
      <c r="DC16" s="142" t="s">
        <v>334</v>
      </c>
      <c r="DD16" s="140">
        <v>0</v>
      </c>
      <c r="DE16" s="140">
        <v>0</v>
      </c>
      <c r="DF16" s="143"/>
      <c r="DG16" s="142" t="s">
        <v>334</v>
      </c>
      <c r="DH16" s="140">
        <v>0</v>
      </c>
      <c r="DI16" s="140">
        <v>0</v>
      </c>
      <c r="DJ16" s="143"/>
      <c r="DK16" s="142" t="s">
        <v>334</v>
      </c>
      <c r="DL16" s="140">
        <v>0</v>
      </c>
      <c r="DM16" s="140">
        <v>0</v>
      </c>
      <c r="DN16" s="143"/>
      <c r="DO16" s="142" t="s">
        <v>334</v>
      </c>
      <c r="DP16" s="140">
        <v>0</v>
      </c>
      <c r="DQ16" s="140">
        <v>0</v>
      </c>
      <c r="DR16" s="143"/>
      <c r="DS16" s="142" t="s">
        <v>334</v>
      </c>
      <c r="DT16" s="140">
        <v>0</v>
      </c>
      <c r="DU16" s="140">
        <v>0</v>
      </c>
    </row>
    <row r="17" spans="1:125" ht="12" customHeight="1">
      <c r="A17" s="139" t="s">
        <v>450</v>
      </c>
      <c r="B17" s="141" t="s">
        <v>451</v>
      </c>
      <c r="C17" s="139" t="s">
        <v>452</v>
      </c>
      <c r="D17" s="140">
        <f t="shared" si="0"/>
        <v>19543176</v>
      </c>
      <c r="E17" s="140">
        <f t="shared" si="1"/>
        <v>4360887</v>
      </c>
      <c r="F17" s="143"/>
      <c r="G17" s="142" t="s">
        <v>334</v>
      </c>
      <c r="H17" s="140">
        <v>9043210</v>
      </c>
      <c r="I17" s="140">
        <v>2120739</v>
      </c>
      <c r="J17" s="143"/>
      <c r="K17" s="142" t="s">
        <v>334</v>
      </c>
      <c r="L17" s="140">
        <v>6944749</v>
      </c>
      <c r="M17" s="140">
        <v>1379917</v>
      </c>
      <c r="N17" s="143"/>
      <c r="O17" s="142" t="s">
        <v>334</v>
      </c>
      <c r="P17" s="140">
        <v>2296279</v>
      </c>
      <c r="Q17" s="140">
        <v>478687</v>
      </c>
      <c r="R17" s="143"/>
      <c r="S17" s="142" t="s">
        <v>334</v>
      </c>
      <c r="T17" s="140">
        <v>1258938</v>
      </c>
      <c r="U17" s="140">
        <v>381544</v>
      </c>
      <c r="V17" s="143"/>
      <c r="W17" s="142" t="s">
        <v>334</v>
      </c>
      <c r="X17" s="140">
        <v>0</v>
      </c>
      <c r="Y17" s="140">
        <v>0</v>
      </c>
      <c r="Z17" s="143"/>
      <c r="AA17" s="142" t="s">
        <v>334</v>
      </c>
      <c r="AB17" s="140">
        <v>0</v>
      </c>
      <c r="AC17" s="140">
        <v>0</v>
      </c>
      <c r="AD17" s="143"/>
      <c r="AE17" s="142" t="s">
        <v>334</v>
      </c>
      <c r="AF17" s="140">
        <v>0</v>
      </c>
      <c r="AG17" s="140">
        <v>0</v>
      </c>
      <c r="AH17" s="143"/>
      <c r="AI17" s="142" t="s">
        <v>334</v>
      </c>
      <c r="AJ17" s="140">
        <v>0</v>
      </c>
      <c r="AK17" s="140">
        <v>0</v>
      </c>
      <c r="AL17" s="143"/>
      <c r="AM17" s="142" t="s">
        <v>334</v>
      </c>
      <c r="AN17" s="140">
        <v>0</v>
      </c>
      <c r="AO17" s="140">
        <v>0</v>
      </c>
      <c r="AP17" s="143"/>
      <c r="AQ17" s="142" t="s">
        <v>334</v>
      </c>
      <c r="AR17" s="140">
        <v>0</v>
      </c>
      <c r="AS17" s="140">
        <v>0</v>
      </c>
      <c r="AT17" s="143"/>
      <c r="AU17" s="142" t="s">
        <v>334</v>
      </c>
      <c r="AV17" s="140">
        <v>0</v>
      </c>
      <c r="AW17" s="140">
        <v>0</v>
      </c>
      <c r="AX17" s="143"/>
      <c r="AY17" s="142" t="s">
        <v>334</v>
      </c>
      <c r="AZ17" s="140">
        <v>0</v>
      </c>
      <c r="BA17" s="140">
        <v>0</v>
      </c>
      <c r="BB17" s="143"/>
      <c r="BC17" s="142" t="s">
        <v>334</v>
      </c>
      <c r="BD17" s="140">
        <v>0</v>
      </c>
      <c r="BE17" s="140">
        <v>0</v>
      </c>
      <c r="BF17" s="143"/>
      <c r="BG17" s="142" t="s">
        <v>334</v>
      </c>
      <c r="BH17" s="140">
        <v>0</v>
      </c>
      <c r="BI17" s="140">
        <v>0</v>
      </c>
      <c r="BJ17" s="143"/>
      <c r="BK17" s="142" t="s">
        <v>334</v>
      </c>
      <c r="BL17" s="140">
        <v>0</v>
      </c>
      <c r="BM17" s="140">
        <v>0</v>
      </c>
      <c r="BN17" s="143"/>
      <c r="BO17" s="142" t="s">
        <v>334</v>
      </c>
      <c r="BP17" s="140">
        <v>0</v>
      </c>
      <c r="BQ17" s="140">
        <v>0</v>
      </c>
      <c r="BR17" s="143"/>
      <c r="BS17" s="142" t="s">
        <v>334</v>
      </c>
      <c r="BT17" s="140">
        <v>0</v>
      </c>
      <c r="BU17" s="140">
        <v>0</v>
      </c>
      <c r="BV17" s="143"/>
      <c r="BW17" s="142" t="s">
        <v>334</v>
      </c>
      <c r="BX17" s="140">
        <v>0</v>
      </c>
      <c r="BY17" s="140">
        <v>0</v>
      </c>
      <c r="BZ17" s="143"/>
      <c r="CA17" s="142" t="s">
        <v>334</v>
      </c>
      <c r="CB17" s="140">
        <v>0</v>
      </c>
      <c r="CC17" s="140">
        <v>0</v>
      </c>
      <c r="CD17" s="143"/>
      <c r="CE17" s="142" t="s">
        <v>334</v>
      </c>
      <c r="CF17" s="140">
        <v>0</v>
      </c>
      <c r="CG17" s="140">
        <v>0</v>
      </c>
      <c r="CH17" s="143"/>
      <c r="CI17" s="142" t="s">
        <v>334</v>
      </c>
      <c r="CJ17" s="140">
        <v>0</v>
      </c>
      <c r="CK17" s="140">
        <v>0</v>
      </c>
      <c r="CL17" s="143"/>
      <c r="CM17" s="142" t="s">
        <v>334</v>
      </c>
      <c r="CN17" s="140">
        <v>0</v>
      </c>
      <c r="CO17" s="140">
        <v>0</v>
      </c>
      <c r="CP17" s="143"/>
      <c r="CQ17" s="142" t="s">
        <v>334</v>
      </c>
      <c r="CR17" s="140">
        <v>0</v>
      </c>
      <c r="CS17" s="140">
        <v>0</v>
      </c>
      <c r="CT17" s="143"/>
      <c r="CU17" s="142" t="s">
        <v>334</v>
      </c>
      <c r="CV17" s="140">
        <v>0</v>
      </c>
      <c r="CW17" s="140">
        <v>0</v>
      </c>
      <c r="CX17" s="143"/>
      <c r="CY17" s="142" t="s">
        <v>334</v>
      </c>
      <c r="CZ17" s="140">
        <v>0</v>
      </c>
      <c r="DA17" s="140">
        <v>0</v>
      </c>
      <c r="DB17" s="143"/>
      <c r="DC17" s="142" t="s">
        <v>334</v>
      </c>
      <c r="DD17" s="140">
        <v>0</v>
      </c>
      <c r="DE17" s="140">
        <v>0</v>
      </c>
      <c r="DF17" s="143"/>
      <c r="DG17" s="142" t="s">
        <v>334</v>
      </c>
      <c r="DH17" s="140">
        <v>0</v>
      </c>
      <c r="DI17" s="140">
        <v>0</v>
      </c>
      <c r="DJ17" s="143"/>
      <c r="DK17" s="142" t="s">
        <v>334</v>
      </c>
      <c r="DL17" s="140">
        <v>0</v>
      </c>
      <c r="DM17" s="140">
        <v>0</v>
      </c>
      <c r="DN17" s="143"/>
      <c r="DO17" s="142" t="s">
        <v>334</v>
      </c>
      <c r="DP17" s="140">
        <v>0</v>
      </c>
      <c r="DQ17" s="140">
        <v>0</v>
      </c>
      <c r="DR17" s="143"/>
      <c r="DS17" s="142" t="s">
        <v>334</v>
      </c>
      <c r="DT17" s="140">
        <v>0</v>
      </c>
      <c r="DU17" s="140">
        <v>0</v>
      </c>
    </row>
    <row r="18" spans="1:125" ht="12" customHeight="1">
      <c r="A18" s="139" t="s">
        <v>462</v>
      </c>
      <c r="B18" s="141" t="s">
        <v>463</v>
      </c>
      <c r="C18" s="139" t="s">
        <v>464</v>
      </c>
      <c r="D18" s="140">
        <f t="shared" si="0"/>
        <v>7458827</v>
      </c>
      <c r="E18" s="140">
        <f t="shared" si="1"/>
        <v>1233067</v>
      </c>
      <c r="F18" s="143"/>
      <c r="G18" s="142" t="s">
        <v>334</v>
      </c>
      <c r="H18" s="140">
        <v>3873974</v>
      </c>
      <c r="I18" s="140">
        <v>544219</v>
      </c>
      <c r="J18" s="143"/>
      <c r="K18" s="142" t="s">
        <v>334</v>
      </c>
      <c r="L18" s="140">
        <v>1573354</v>
      </c>
      <c r="M18" s="140">
        <v>223746</v>
      </c>
      <c r="N18" s="143"/>
      <c r="O18" s="142" t="s">
        <v>334</v>
      </c>
      <c r="P18" s="140">
        <v>1477312</v>
      </c>
      <c r="Q18" s="140">
        <v>332192</v>
      </c>
      <c r="R18" s="143"/>
      <c r="S18" s="142" t="s">
        <v>334</v>
      </c>
      <c r="T18" s="140">
        <v>294101</v>
      </c>
      <c r="U18" s="140">
        <v>117233</v>
      </c>
      <c r="V18" s="143"/>
      <c r="W18" s="142" t="s">
        <v>334</v>
      </c>
      <c r="X18" s="140">
        <v>170672</v>
      </c>
      <c r="Y18" s="140">
        <v>15327</v>
      </c>
      <c r="Z18" s="143"/>
      <c r="AA18" s="142" t="s">
        <v>334</v>
      </c>
      <c r="AB18" s="140">
        <v>37026</v>
      </c>
      <c r="AC18" s="140">
        <v>350</v>
      </c>
      <c r="AD18" s="143"/>
      <c r="AE18" s="142" t="s">
        <v>334</v>
      </c>
      <c r="AF18" s="140">
        <v>32388</v>
      </c>
      <c r="AG18" s="140">
        <v>0</v>
      </c>
      <c r="AH18" s="143"/>
      <c r="AI18" s="142" t="s">
        <v>334</v>
      </c>
      <c r="AJ18" s="140">
        <v>0</v>
      </c>
      <c r="AK18" s="140">
        <v>0</v>
      </c>
      <c r="AL18" s="143"/>
      <c r="AM18" s="142" t="s">
        <v>334</v>
      </c>
      <c r="AN18" s="140">
        <v>0</v>
      </c>
      <c r="AO18" s="140">
        <v>0</v>
      </c>
      <c r="AP18" s="143"/>
      <c r="AQ18" s="142" t="s">
        <v>334</v>
      </c>
      <c r="AR18" s="140">
        <v>0</v>
      </c>
      <c r="AS18" s="140">
        <v>0</v>
      </c>
      <c r="AT18" s="143"/>
      <c r="AU18" s="142" t="s">
        <v>334</v>
      </c>
      <c r="AV18" s="140">
        <v>0</v>
      </c>
      <c r="AW18" s="140">
        <v>0</v>
      </c>
      <c r="AX18" s="143"/>
      <c r="AY18" s="142" t="s">
        <v>334</v>
      </c>
      <c r="AZ18" s="140">
        <v>0</v>
      </c>
      <c r="BA18" s="140">
        <v>0</v>
      </c>
      <c r="BB18" s="143"/>
      <c r="BC18" s="142" t="s">
        <v>334</v>
      </c>
      <c r="BD18" s="140">
        <v>0</v>
      </c>
      <c r="BE18" s="140">
        <v>0</v>
      </c>
      <c r="BF18" s="143"/>
      <c r="BG18" s="142" t="s">
        <v>334</v>
      </c>
      <c r="BH18" s="140">
        <v>0</v>
      </c>
      <c r="BI18" s="140">
        <v>0</v>
      </c>
      <c r="BJ18" s="143"/>
      <c r="BK18" s="142" t="s">
        <v>334</v>
      </c>
      <c r="BL18" s="140">
        <v>0</v>
      </c>
      <c r="BM18" s="140">
        <v>0</v>
      </c>
      <c r="BN18" s="143"/>
      <c r="BO18" s="142" t="s">
        <v>334</v>
      </c>
      <c r="BP18" s="140">
        <v>0</v>
      </c>
      <c r="BQ18" s="140">
        <v>0</v>
      </c>
      <c r="BR18" s="143"/>
      <c r="BS18" s="142" t="s">
        <v>334</v>
      </c>
      <c r="BT18" s="140">
        <v>0</v>
      </c>
      <c r="BU18" s="140">
        <v>0</v>
      </c>
      <c r="BV18" s="143"/>
      <c r="BW18" s="142" t="s">
        <v>334</v>
      </c>
      <c r="BX18" s="140">
        <v>0</v>
      </c>
      <c r="BY18" s="140">
        <v>0</v>
      </c>
      <c r="BZ18" s="143"/>
      <c r="CA18" s="142" t="s">
        <v>334</v>
      </c>
      <c r="CB18" s="140">
        <v>0</v>
      </c>
      <c r="CC18" s="140">
        <v>0</v>
      </c>
      <c r="CD18" s="143"/>
      <c r="CE18" s="142" t="s">
        <v>334</v>
      </c>
      <c r="CF18" s="140">
        <v>0</v>
      </c>
      <c r="CG18" s="140">
        <v>0</v>
      </c>
      <c r="CH18" s="143"/>
      <c r="CI18" s="142" t="s">
        <v>334</v>
      </c>
      <c r="CJ18" s="140">
        <v>0</v>
      </c>
      <c r="CK18" s="140">
        <v>0</v>
      </c>
      <c r="CL18" s="143"/>
      <c r="CM18" s="142" t="s">
        <v>334</v>
      </c>
      <c r="CN18" s="140">
        <v>0</v>
      </c>
      <c r="CO18" s="140">
        <v>0</v>
      </c>
      <c r="CP18" s="143"/>
      <c r="CQ18" s="142" t="s">
        <v>334</v>
      </c>
      <c r="CR18" s="140">
        <v>0</v>
      </c>
      <c r="CS18" s="140">
        <v>0</v>
      </c>
      <c r="CT18" s="143"/>
      <c r="CU18" s="142" t="s">
        <v>334</v>
      </c>
      <c r="CV18" s="140">
        <v>0</v>
      </c>
      <c r="CW18" s="140">
        <v>0</v>
      </c>
      <c r="CX18" s="143"/>
      <c r="CY18" s="142" t="s">
        <v>334</v>
      </c>
      <c r="CZ18" s="140">
        <v>0</v>
      </c>
      <c r="DA18" s="140">
        <v>0</v>
      </c>
      <c r="DB18" s="143"/>
      <c r="DC18" s="142" t="s">
        <v>334</v>
      </c>
      <c r="DD18" s="140">
        <v>0</v>
      </c>
      <c r="DE18" s="140">
        <v>0</v>
      </c>
      <c r="DF18" s="143"/>
      <c r="DG18" s="142" t="s">
        <v>334</v>
      </c>
      <c r="DH18" s="140">
        <v>0</v>
      </c>
      <c r="DI18" s="140">
        <v>0</v>
      </c>
      <c r="DJ18" s="143"/>
      <c r="DK18" s="142" t="s">
        <v>334</v>
      </c>
      <c r="DL18" s="140">
        <v>0</v>
      </c>
      <c r="DM18" s="140">
        <v>0</v>
      </c>
      <c r="DN18" s="143"/>
      <c r="DO18" s="142" t="s">
        <v>334</v>
      </c>
      <c r="DP18" s="140">
        <v>0</v>
      </c>
      <c r="DQ18" s="140">
        <v>0</v>
      </c>
      <c r="DR18" s="143"/>
      <c r="DS18" s="142" t="s">
        <v>334</v>
      </c>
      <c r="DT18" s="140">
        <v>0</v>
      </c>
      <c r="DU18" s="140">
        <v>0</v>
      </c>
    </row>
    <row r="19" spans="1:125" ht="12" customHeight="1">
      <c r="A19" s="139" t="s">
        <v>473</v>
      </c>
      <c r="B19" s="141" t="s">
        <v>474</v>
      </c>
      <c r="C19" s="139" t="s">
        <v>475</v>
      </c>
      <c r="D19" s="140">
        <f t="shared" si="0"/>
        <v>45895233</v>
      </c>
      <c r="E19" s="140">
        <f t="shared" si="1"/>
        <v>642331</v>
      </c>
      <c r="F19" s="143"/>
      <c r="G19" s="142" t="s">
        <v>334</v>
      </c>
      <c r="H19" s="140">
        <v>4053326</v>
      </c>
      <c r="I19" s="140">
        <v>210818</v>
      </c>
      <c r="J19" s="143"/>
      <c r="K19" s="142" t="s">
        <v>334</v>
      </c>
      <c r="L19" s="140">
        <v>2621598</v>
      </c>
      <c r="M19" s="140">
        <v>54515</v>
      </c>
      <c r="N19" s="143"/>
      <c r="O19" s="142" t="s">
        <v>334</v>
      </c>
      <c r="P19" s="140">
        <v>3789342</v>
      </c>
      <c r="Q19" s="140">
        <v>81213</v>
      </c>
      <c r="R19" s="143"/>
      <c r="S19" s="142" t="s">
        <v>334</v>
      </c>
      <c r="T19" s="140">
        <v>1979088</v>
      </c>
      <c r="U19" s="140">
        <v>79085</v>
      </c>
      <c r="V19" s="143"/>
      <c r="W19" s="142" t="s">
        <v>334</v>
      </c>
      <c r="X19" s="140">
        <v>959772</v>
      </c>
      <c r="Y19" s="140">
        <v>24217</v>
      </c>
      <c r="Z19" s="143"/>
      <c r="AA19" s="142" t="s">
        <v>334</v>
      </c>
      <c r="AB19" s="140">
        <v>1068688</v>
      </c>
      <c r="AC19" s="140">
        <v>5479</v>
      </c>
      <c r="AD19" s="143"/>
      <c r="AE19" s="142" t="s">
        <v>334</v>
      </c>
      <c r="AF19" s="140">
        <v>1110284</v>
      </c>
      <c r="AG19" s="140">
        <v>6125</v>
      </c>
      <c r="AH19" s="143"/>
      <c r="AI19" s="142" t="s">
        <v>334</v>
      </c>
      <c r="AJ19" s="140">
        <v>1898820</v>
      </c>
      <c r="AK19" s="140">
        <v>10981</v>
      </c>
      <c r="AL19" s="143"/>
      <c r="AM19" s="142" t="s">
        <v>334</v>
      </c>
      <c r="AN19" s="140">
        <v>1801615</v>
      </c>
      <c r="AO19" s="140">
        <v>8416</v>
      </c>
      <c r="AP19" s="143"/>
      <c r="AQ19" s="142" t="s">
        <v>334</v>
      </c>
      <c r="AR19" s="140">
        <v>1116193</v>
      </c>
      <c r="AS19" s="140">
        <v>6444</v>
      </c>
      <c r="AT19" s="143"/>
      <c r="AU19" s="142" t="s">
        <v>334</v>
      </c>
      <c r="AV19" s="140">
        <v>2649433</v>
      </c>
      <c r="AW19" s="140">
        <v>16089</v>
      </c>
      <c r="AX19" s="143"/>
      <c r="AY19" s="142" t="s">
        <v>334</v>
      </c>
      <c r="AZ19" s="140">
        <v>3289057</v>
      </c>
      <c r="BA19" s="140">
        <v>20594</v>
      </c>
      <c r="BB19" s="143"/>
      <c r="BC19" s="142" t="s">
        <v>334</v>
      </c>
      <c r="BD19" s="140">
        <v>1208296</v>
      </c>
      <c r="BE19" s="140">
        <v>6490</v>
      </c>
      <c r="BF19" s="143"/>
      <c r="BG19" s="142" t="s">
        <v>334</v>
      </c>
      <c r="BH19" s="140">
        <v>1302323</v>
      </c>
      <c r="BI19" s="140">
        <v>7579</v>
      </c>
      <c r="BJ19" s="143"/>
      <c r="BK19" s="142" t="s">
        <v>334</v>
      </c>
      <c r="BL19" s="140">
        <v>1934096</v>
      </c>
      <c r="BM19" s="140">
        <v>12560</v>
      </c>
      <c r="BN19" s="143"/>
      <c r="BO19" s="142" t="s">
        <v>334</v>
      </c>
      <c r="BP19" s="140">
        <v>1140621</v>
      </c>
      <c r="BQ19" s="140">
        <v>7143</v>
      </c>
      <c r="BR19" s="143"/>
      <c r="BS19" s="142" t="s">
        <v>334</v>
      </c>
      <c r="BT19" s="140">
        <v>1267726</v>
      </c>
      <c r="BU19" s="140">
        <v>8157</v>
      </c>
      <c r="BV19" s="143"/>
      <c r="BW19" s="142" t="s">
        <v>334</v>
      </c>
      <c r="BX19" s="140">
        <v>902196</v>
      </c>
      <c r="BY19" s="140">
        <v>5173</v>
      </c>
      <c r="BZ19" s="143"/>
      <c r="CA19" s="142" t="s">
        <v>334</v>
      </c>
      <c r="CB19" s="140">
        <v>1980757</v>
      </c>
      <c r="CC19" s="140">
        <v>12542</v>
      </c>
      <c r="CD19" s="143"/>
      <c r="CE19" s="142" t="s">
        <v>334</v>
      </c>
      <c r="CF19" s="140">
        <v>2674680</v>
      </c>
      <c r="CG19" s="140">
        <v>16647</v>
      </c>
      <c r="CH19" s="143"/>
      <c r="CI19" s="142" t="s">
        <v>334</v>
      </c>
      <c r="CJ19" s="140">
        <v>2456101</v>
      </c>
      <c r="CK19" s="140">
        <v>15952</v>
      </c>
      <c r="CL19" s="143"/>
      <c r="CM19" s="142" t="s">
        <v>334</v>
      </c>
      <c r="CN19" s="140">
        <v>1788563</v>
      </c>
      <c r="CO19" s="140">
        <v>10510</v>
      </c>
      <c r="CP19" s="143"/>
      <c r="CQ19" s="142" t="s">
        <v>334</v>
      </c>
      <c r="CR19" s="140">
        <v>2359575</v>
      </c>
      <c r="CS19" s="140">
        <v>15602</v>
      </c>
      <c r="CT19" s="143"/>
      <c r="CU19" s="142" t="s">
        <v>334</v>
      </c>
      <c r="CV19" s="140">
        <v>98633</v>
      </c>
      <c r="CW19" s="140">
        <v>0</v>
      </c>
      <c r="CX19" s="143"/>
      <c r="CY19" s="142" t="s">
        <v>334</v>
      </c>
      <c r="CZ19" s="140">
        <v>376845</v>
      </c>
      <c r="DA19" s="140">
        <v>0</v>
      </c>
      <c r="DB19" s="143"/>
      <c r="DC19" s="142" t="s">
        <v>334</v>
      </c>
      <c r="DD19" s="140">
        <v>67605</v>
      </c>
      <c r="DE19" s="140">
        <v>0</v>
      </c>
      <c r="DF19" s="143"/>
      <c r="DG19" s="142" t="s">
        <v>334</v>
      </c>
      <c r="DH19" s="140">
        <v>0</v>
      </c>
      <c r="DI19" s="140">
        <v>0</v>
      </c>
      <c r="DJ19" s="143"/>
      <c r="DK19" s="142" t="s">
        <v>334</v>
      </c>
      <c r="DL19" s="140">
        <v>0</v>
      </c>
      <c r="DM19" s="140">
        <v>0</v>
      </c>
      <c r="DN19" s="143"/>
      <c r="DO19" s="142" t="s">
        <v>334</v>
      </c>
      <c r="DP19" s="140">
        <v>0</v>
      </c>
      <c r="DQ19" s="140">
        <v>0</v>
      </c>
      <c r="DR19" s="143"/>
      <c r="DS19" s="142" t="s">
        <v>334</v>
      </c>
      <c r="DT19" s="140">
        <v>0</v>
      </c>
      <c r="DU19" s="140">
        <v>0</v>
      </c>
    </row>
    <row r="20" spans="1:125" ht="12" customHeight="1">
      <c r="A20" s="139" t="s">
        <v>484</v>
      </c>
      <c r="B20" s="141" t="s">
        <v>485</v>
      </c>
      <c r="C20" s="139" t="s">
        <v>486</v>
      </c>
      <c r="D20" s="140">
        <f t="shared" si="0"/>
        <v>4530049</v>
      </c>
      <c r="E20" s="140">
        <f t="shared" si="1"/>
        <v>474316</v>
      </c>
      <c r="F20" s="143"/>
      <c r="G20" s="142" t="s">
        <v>334</v>
      </c>
      <c r="H20" s="140">
        <v>1957140</v>
      </c>
      <c r="I20" s="140">
        <v>204544</v>
      </c>
      <c r="J20" s="143"/>
      <c r="K20" s="142" t="s">
        <v>334</v>
      </c>
      <c r="L20" s="140">
        <v>1834358</v>
      </c>
      <c r="M20" s="140">
        <v>155352</v>
      </c>
      <c r="N20" s="143"/>
      <c r="O20" s="142" t="s">
        <v>334</v>
      </c>
      <c r="P20" s="140">
        <v>738551</v>
      </c>
      <c r="Q20" s="140">
        <v>74579</v>
      </c>
      <c r="R20" s="143"/>
      <c r="S20" s="142" t="s">
        <v>334</v>
      </c>
      <c r="T20" s="140">
        <v>0</v>
      </c>
      <c r="U20" s="140">
        <v>10871</v>
      </c>
      <c r="V20" s="143"/>
      <c r="W20" s="142" t="s">
        <v>334</v>
      </c>
      <c r="X20" s="140">
        <v>0</v>
      </c>
      <c r="Y20" s="140">
        <v>14533</v>
      </c>
      <c r="Z20" s="143"/>
      <c r="AA20" s="142" t="s">
        <v>334</v>
      </c>
      <c r="AB20" s="140">
        <v>0</v>
      </c>
      <c r="AC20" s="140">
        <v>14437</v>
      </c>
      <c r="AD20" s="143"/>
      <c r="AE20" s="142" t="s">
        <v>334</v>
      </c>
      <c r="AF20" s="140">
        <v>0</v>
      </c>
      <c r="AG20" s="140">
        <v>0</v>
      </c>
      <c r="AH20" s="143"/>
      <c r="AI20" s="142" t="s">
        <v>334</v>
      </c>
      <c r="AJ20" s="140">
        <v>0</v>
      </c>
      <c r="AK20" s="140">
        <v>0</v>
      </c>
      <c r="AL20" s="143"/>
      <c r="AM20" s="142" t="s">
        <v>334</v>
      </c>
      <c r="AN20" s="140">
        <v>0</v>
      </c>
      <c r="AO20" s="140">
        <v>0</v>
      </c>
      <c r="AP20" s="143"/>
      <c r="AQ20" s="142" t="s">
        <v>334</v>
      </c>
      <c r="AR20" s="140">
        <v>0</v>
      </c>
      <c r="AS20" s="140">
        <v>0</v>
      </c>
      <c r="AT20" s="143"/>
      <c r="AU20" s="142" t="s">
        <v>334</v>
      </c>
      <c r="AV20" s="140">
        <v>0</v>
      </c>
      <c r="AW20" s="140">
        <v>0</v>
      </c>
      <c r="AX20" s="143"/>
      <c r="AY20" s="142" t="s">
        <v>334</v>
      </c>
      <c r="AZ20" s="140">
        <v>0</v>
      </c>
      <c r="BA20" s="140">
        <v>0</v>
      </c>
      <c r="BB20" s="143"/>
      <c r="BC20" s="142" t="s">
        <v>334</v>
      </c>
      <c r="BD20" s="140">
        <v>0</v>
      </c>
      <c r="BE20" s="140">
        <v>0</v>
      </c>
      <c r="BF20" s="143"/>
      <c r="BG20" s="142" t="s">
        <v>334</v>
      </c>
      <c r="BH20" s="140">
        <v>0</v>
      </c>
      <c r="BI20" s="140">
        <v>0</v>
      </c>
      <c r="BJ20" s="143"/>
      <c r="BK20" s="142" t="s">
        <v>334</v>
      </c>
      <c r="BL20" s="140">
        <v>0</v>
      </c>
      <c r="BM20" s="140">
        <v>0</v>
      </c>
      <c r="BN20" s="143"/>
      <c r="BO20" s="142" t="s">
        <v>334</v>
      </c>
      <c r="BP20" s="140">
        <v>0</v>
      </c>
      <c r="BQ20" s="140">
        <v>0</v>
      </c>
      <c r="BR20" s="143"/>
      <c r="BS20" s="142" t="s">
        <v>334</v>
      </c>
      <c r="BT20" s="140">
        <v>0</v>
      </c>
      <c r="BU20" s="140">
        <v>0</v>
      </c>
      <c r="BV20" s="143"/>
      <c r="BW20" s="142" t="s">
        <v>334</v>
      </c>
      <c r="BX20" s="140">
        <v>0</v>
      </c>
      <c r="BY20" s="140">
        <v>0</v>
      </c>
      <c r="BZ20" s="143"/>
      <c r="CA20" s="142" t="s">
        <v>334</v>
      </c>
      <c r="CB20" s="140">
        <v>0</v>
      </c>
      <c r="CC20" s="140">
        <v>0</v>
      </c>
      <c r="CD20" s="143"/>
      <c r="CE20" s="142" t="s">
        <v>334</v>
      </c>
      <c r="CF20" s="140">
        <v>0</v>
      </c>
      <c r="CG20" s="140">
        <v>0</v>
      </c>
      <c r="CH20" s="143"/>
      <c r="CI20" s="142" t="s">
        <v>334</v>
      </c>
      <c r="CJ20" s="140">
        <v>0</v>
      </c>
      <c r="CK20" s="140">
        <v>0</v>
      </c>
      <c r="CL20" s="143"/>
      <c r="CM20" s="142" t="s">
        <v>334</v>
      </c>
      <c r="CN20" s="140">
        <v>0</v>
      </c>
      <c r="CO20" s="140">
        <v>0</v>
      </c>
      <c r="CP20" s="143"/>
      <c r="CQ20" s="142" t="s">
        <v>334</v>
      </c>
      <c r="CR20" s="140">
        <v>0</v>
      </c>
      <c r="CS20" s="140">
        <v>0</v>
      </c>
      <c r="CT20" s="143"/>
      <c r="CU20" s="142" t="s">
        <v>334</v>
      </c>
      <c r="CV20" s="140">
        <v>0</v>
      </c>
      <c r="CW20" s="140">
        <v>0</v>
      </c>
      <c r="CX20" s="143"/>
      <c r="CY20" s="142" t="s">
        <v>334</v>
      </c>
      <c r="CZ20" s="140">
        <v>0</v>
      </c>
      <c r="DA20" s="140">
        <v>0</v>
      </c>
      <c r="DB20" s="143"/>
      <c r="DC20" s="142" t="s">
        <v>334</v>
      </c>
      <c r="DD20" s="140">
        <v>0</v>
      </c>
      <c r="DE20" s="140">
        <v>0</v>
      </c>
      <c r="DF20" s="143"/>
      <c r="DG20" s="142" t="s">
        <v>334</v>
      </c>
      <c r="DH20" s="140">
        <v>0</v>
      </c>
      <c r="DI20" s="140">
        <v>0</v>
      </c>
      <c r="DJ20" s="143"/>
      <c r="DK20" s="142" t="s">
        <v>334</v>
      </c>
      <c r="DL20" s="140">
        <v>0</v>
      </c>
      <c r="DM20" s="140">
        <v>0</v>
      </c>
      <c r="DN20" s="143"/>
      <c r="DO20" s="142" t="s">
        <v>334</v>
      </c>
      <c r="DP20" s="140">
        <v>0</v>
      </c>
      <c r="DQ20" s="140">
        <v>0</v>
      </c>
      <c r="DR20" s="143"/>
      <c r="DS20" s="142" t="s">
        <v>334</v>
      </c>
      <c r="DT20" s="140">
        <v>0</v>
      </c>
      <c r="DU20" s="140">
        <v>0</v>
      </c>
    </row>
    <row r="21" spans="1:125" ht="12" customHeight="1">
      <c r="A21" s="139" t="s">
        <v>501</v>
      </c>
      <c r="B21" s="141" t="s">
        <v>502</v>
      </c>
      <c r="C21" s="139" t="s">
        <v>503</v>
      </c>
      <c r="D21" s="140">
        <f t="shared" si="0"/>
        <v>2557345</v>
      </c>
      <c r="E21" s="140">
        <f t="shared" si="1"/>
        <v>1200614</v>
      </c>
      <c r="F21" s="143"/>
      <c r="G21" s="142" t="s">
        <v>334</v>
      </c>
      <c r="H21" s="140">
        <v>2032216</v>
      </c>
      <c r="I21" s="140">
        <v>835232</v>
      </c>
      <c r="J21" s="143"/>
      <c r="K21" s="142" t="s">
        <v>334</v>
      </c>
      <c r="L21" s="140">
        <v>505205</v>
      </c>
      <c r="M21" s="140">
        <v>271346</v>
      </c>
      <c r="N21" s="143"/>
      <c r="O21" s="142" t="s">
        <v>334</v>
      </c>
      <c r="P21" s="140">
        <v>19924</v>
      </c>
      <c r="Q21" s="140">
        <v>82594</v>
      </c>
      <c r="R21" s="143"/>
      <c r="S21" s="142" t="s">
        <v>334</v>
      </c>
      <c r="T21" s="140">
        <v>0</v>
      </c>
      <c r="U21" s="140">
        <v>11442</v>
      </c>
      <c r="V21" s="143"/>
      <c r="W21" s="142" t="s">
        <v>334</v>
      </c>
      <c r="X21" s="140">
        <v>0</v>
      </c>
      <c r="Y21" s="140">
        <v>0</v>
      </c>
      <c r="Z21" s="143"/>
      <c r="AA21" s="142" t="s">
        <v>334</v>
      </c>
      <c r="AB21" s="140">
        <v>0</v>
      </c>
      <c r="AC21" s="140">
        <v>0</v>
      </c>
      <c r="AD21" s="143"/>
      <c r="AE21" s="142" t="s">
        <v>334</v>
      </c>
      <c r="AF21" s="140">
        <v>0</v>
      </c>
      <c r="AG21" s="140">
        <v>0</v>
      </c>
      <c r="AH21" s="143"/>
      <c r="AI21" s="142" t="s">
        <v>334</v>
      </c>
      <c r="AJ21" s="140">
        <v>0</v>
      </c>
      <c r="AK21" s="140">
        <v>0</v>
      </c>
      <c r="AL21" s="143"/>
      <c r="AM21" s="142" t="s">
        <v>334</v>
      </c>
      <c r="AN21" s="140">
        <v>0</v>
      </c>
      <c r="AO21" s="140">
        <v>0</v>
      </c>
      <c r="AP21" s="143"/>
      <c r="AQ21" s="142" t="s">
        <v>334</v>
      </c>
      <c r="AR21" s="140">
        <v>0</v>
      </c>
      <c r="AS21" s="140">
        <v>0</v>
      </c>
      <c r="AT21" s="143"/>
      <c r="AU21" s="142" t="s">
        <v>334</v>
      </c>
      <c r="AV21" s="140">
        <v>0</v>
      </c>
      <c r="AW21" s="140">
        <v>0</v>
      </c>
      <c r="AX21" s="143"/>
      <c r="AY21" s="142" t="s">
        <v>334</v>
      </c>
      <c r="AZ21" s="140">
        <v>0</v>
      </c>
      <c r="BA21" s="140">
        <v>0</v>
      </c>
      <c r="BB21" s="143"/>
      <c r="BC21" s="142" t="s">
        <v>334</v>
      </c>
      <c r="BD21" s="140">
        <v>0</v>
      </c>
      <c r="BE21" s="140">
        <v>0</v>
      </c>
      <c r="BF21" s="143"/>
      <c r="BG21" s="142" t="s">
        <v>334</v>
      </c>
      <c r="BH21" s="140">
        <v>0</v>
      </c>
      <c r="BI21" s="140">
        <v>0</v>
      </c>
      <c r="BJ21" s="143"/>
      <c r="BK21" s="142" t="s">
        <v>334</v>
      </c>
      <c r="BL21" s="140">
        <v>0</v>
      </c>
      <c r="BM21" s="140">
        <v>0</v>
      </c>
      <c r="BN21" s="143"/>
      <c r="BO21" s="142" t="s">
        <v>334</v>
      </c>
      <c r="BP21" s="140">
        <v>0</v>
      </c>
      <c r="BQ21" s="140">
        <v>0</v>
      </c>
      <c r="BR21" s="143"/>
      <c r="BS21" s="142" t="s">
        <v>334</v>
      </c>
      <c r="BT21" s="140">
        <v>0</v>
      </c>
      <c r="BU21" s="140">
        <v>0</v>
      </c>
      <c r="BV21" s="143"/>
      <c r="BW21" s="142" t="s">
        <v>334</v>
      </c>
      <c r="BX21" s="140">
        <v>0</v>
      </c>
      <c r="BY21" s="140">
        <v>0</v>
      </c>
      <c r="BZ21" s="143"/>
      <c r="CA21" s="142" t="s">
        <v>334</v>
      </c>
      <c r="CB21" s="140">
        <v>0</v>
      </c>
      <c r="CC21" s="140">
        <v>0</v>
      </c>
      <c r="CD21" s="143"/>
      <c r="CE21" s="142" t="s">
        <v>334</v>
      </c>
      <c r="CF21" s="140">
        <v>0</v>
      </c>
      <c r="CG21" s="140">
        <v>0</v>
      </c>
      <c r="CH21" s="143"/>
      <c r="CI21" s="142" t="s">
        <v>334</v>
      </c>
      <c r="CJ21" s="140">
        <v>0</v>
      </c>
      <c r="CK21" s="140">
        <v>0</v>
      </c>
      <c r="CL21" s="143"/>
      <c r="CM21" s="142" t="s">
        <v>334</v>
      </c>
      <c r="CN21" s="140">
        <v>0</v>
      </c>
      <c r="CO21" s="140">
        <v>0</v>
      </c>
      <c r="CP21" s="143"/>
      <c r="CQ21" s="142" t="s">
        <v>334</v>
      </c>
      <c r="CR21" s="140">
        <v>0</v>
      </c>
      <c r="CS21" s="140">
        <v>0</v>
      </c>
      <c r="CT21" s="143"/>
      <c r="CU21" s="142" t="s">
        <v>334</v>
      </c>
      <c r="CV21" s="140">
        <v>0</v>
      </c>
      <c r="CW21" s="140">
        <v>0</v>
      </c>
      <c r="CX21" s="143"/>
      <c r="CY21" s="142" t="s">
        <v>334</v>
      </c>
      <c r="CZ21" s="140">
        <v>0</v>
      </c>
      <c r="DA21" s="140">
        <v>0</v>
      </c>
      <c r="DB21" s="143"/>
      <c r="DC21" s="142" t="s">
        <v>334</v>
      </c>
      <c r="DD21" s="140">
        <v>0</v>
      </c>
      <c r="DE21" s="140">
        <v>0</v>
      </c>
      <c r="DF21" s="143"/>
      <c r="DG21" s="142" t="s">
        <v>334</v>
      </c>
      <c r="DH21" s="140">
        <v>0</v>
      </c>
      <c r="DI21" s="140">
        <v>0</v>
      </c>
      <c r="DJ21" s="143"/>
      <c r="DK21" s="142" t="s">
        <v>334</v>
      </c>
      <c r="DL21" s="140">
        <v>0</v>
      </c>
      <c r="DM21" s="140">
        <v>0</v>
      </c>
      <c r="DN21" s="143"/>
      <c r="DO21" s="142" t="s">
        <v>334</v>
      </c>
      <c r="DP21" s="140">
        <v>0</v>
      </c>
      <c r="DQ21" s="140">
        <v>0</v>
      </c>
      <c r="DR21" s="143"/>
      <c r="DS21" s="142" t="s">
        <v>334</v>
      </c>
      <c r="DT21" s="140">
        <v>0</v>
      </c>
      <c r="DU21" s="140">
        <v>0</v>
      </c>
    </row>
    <row r="22" spans="1:125" ht="12" customHeight="1">
      <c r="A22" s="139" t="s">
        <v>504</v>
      </c>
      <c r="B22" s="139" t="s">
        <v>505</v>
      </c>
      <c r="C22" s="139" t="s">
        <v>4</v>
      </c>
      <c r="D22" s="140">
        <f t="shared" si="0"/>
        <v>1742707</v>
      </c>
      <c r="E22" s="140">
        <f t="shared" si="1"/>
        <v>917087</v>
      </c>
      <c r="F22" s="143"/>
      <c r="G22" s="142"/>
      <c r="H22" s="140">
        <v>1032275</v>
      </c>
      <c r="I22" s="140">
        <v>401792</v>
      </c>
      <c r="J22" s="143"/>
      <c r="K22" s="142"/>
      <c r="L22" s="140">
        <v>462751</v>
      </c>
      <c r="M22" s="140">
        <v>214978</v>
      </c>
      <c r="N22" s="143"/>
      <c r="O22" s="142"/>
      <c r="P22" s="140">
        <v>150906</v>
      </c>
      <c r="Q22" s="140">
        <v>169863</v>
      </c>
      <c r="R22" s="143"/>
      <c r="S22" s="142"/>
      <c r="T22" s="140">
        <v>92677</v>
      </c>
      <c r="U22" s="140">
        <v>130407</v>
      </c>
      <c r="V22" s="143"/>
      <c r="W22" s="142"/>
      <c r="X22" s="140">
        <v>4098</v>
      </c>
      <c r="Y22" s="140">
        <v>47</v>
      </c>
      <c r="Z22" s="143"/>
      <c r="AA22" s="142"/>
      <c r="AB22" s="140">
        <v>0</v>
      </c>
      <c r="AC22" s="140">
        <v>0</v>
      </c>
      <c r="AD22" s="143"/>
      <c r="AE22" s="142"/>
      <c r="AF22" s="140">
        <v>0</v>
      </c>
      <c r="AG22" s="140">
        <v>0</v>
      </c>
      <c r="AH22" s="143"/>
      <c r="AI22" s="142"/>
      <c r="AJ22" s="140">
        <v>0</v>
      </c>
      <c r="AK22" s="140">
        <v>0</v>
      </c>
      <c r="AL22" s="143"/>
      <c r="AM22" s="142"/>
      <c r="AN22" s="140">
        <v>0</v>
      </c>
      <c r="AO22" s="140">
        <v>0</v>
      </c>
      <c r="AP22" s="143"/>
      <c r="AQ22" s="142"/>
      <c r="AR22" s="140">
        <v>0</v>
      </c>
      <c r="AS22" s="140">
        <v>0</v>
      </c>
      <c r="AT22" s="143"/>
      <c r="AU22" s="142"/>
      <c r="AV22" s="140">
        <v>0</v>
      </c>
      <c r="AW22" s="140">
        <v>0</v>
      </c>
      <c r="AX22" s="143"/>
      <c r="AY22" s="142"/>
      <c r="AZ22" s="140">
        <v>0</v>
      </c>
      <c r="BA22" s="140">
        <v>0</v>
      </c>
      <c r="BB22" s="143"/>
      <c r="BC22" s="142"/>
      <c r="BD22" s="140">
        <v>0</v>
      </c>
      <c r="BE22" s="140">
        <v>0</v>
      </c>
      <c r="BF22" s="143"/>
      <c r="BG22" s="142"/>
      <c r="BH22" s="140">
        <v>0</v>
      </c>
      <c r="BI22" s="140">
        <v>0</v>
      </c>
      <c r="BJ22" s="143"/>
      <c r="BK22" s="142"/>
      <c r="BL22" s="140">
        <v>0</v>
      </c>
      <c r="BM22" s="140">
        <v>0</v>
      </c>
      <c r="BN22" s="143"/>
      <c r="BO22" s="142"/>
      <c r="BP22" s="140">
        <v>0</v>
      </c>
      <c r="BQ22" s="140">
        <v>0</v>
      </c>
      <c r="BR22" s="143"/>
      <c r="BS22" s="142"/>
      <c r="BT22" s="140">
        <v>0</v>
      </c>
      <c r="BU22" s="140">
        <v>0</v>
      </c>
      <c r="BV22" s="143"/>
      <c r="BW22" s="142"/>
      <c r="BX22" s="140">
        <v>0</v>
      </c>
      <c r="BY22" s="140">
        <v>0</v>
      </c>
      <c r="BZ22" s="143"/>
      <c r="CA22" s="142"/>
      <c r="CB22" s="140">
        <v>0</v>
      </c>
      <c r="CC22" s="140">
        <v>0</v>
      </c>
      <c r="CD22" s="143"/>
      <c r="CE22" s="142"/>
      <c r="CF22" s="140">
        <v>0</v>
      </c>
      <c r="CG22" s="140">
        <v>0</v>
      </c>
      <c r="CH22" s="143"/>
      <c r="CI22" s="142"/>
      <c r="CJ22" s="140">
        <v>0</v>
      </c>
      <c r="CK22" s="140">
        <v>0</v>
      </c>
      <c r="CL22" s="143"/>
      <c r="CM22" s="142"/>
      <c r="CN22" s="140">
        <v>0</v>
      </c>
      <c r="CO22" s="140">
        <v>0</v>
      </c>
      <c r="CP22" s="143"/>
      <c r="CQ22" s="142"/>
      <c r="CR22" s="140">
        <v>0</v>
      </c>
      <c r="CS22" s="140">
        <v>0</v>
      </c>
      <c r="CT22" s="143"/>
      <c r="CU22" s="142"/>
      <c r="CV22" s="140">
        <v>0</v>
      </c>
      <c r="CW22" s="140">
        <v>0</v>
      </c>
      <c r="CX22" s="143"/>
      <c r="CY22" s="142"/>
      <c r="CZ22" s="140">
        <v>0</v>
      </c>
      <c r="DA22" s="140">
        <v>0</v>
      </c>
      <c r="DB22" s="143"/>
      <c r="DC22" s="142"/>
      <c r="DD22" s="140">
        <v>0</v>
      </c>
      <c r="DE22" s="140">
        <v>0</v>
      </c>
      <c r="DF22" s="143"/>
      <c r="DG22" s="142"/>
      <c r="DH22" s="140">
        <v>0</v>
      </c>
      <c r="DI22" s="140">
        <v>0</v>
      </c>
      <c r="DJ22" s="143"/>
      <c r="DK22" s="142"/>
      <c r="DL22" s="140">
        <v>0</v>
      </c>
      <c r="DM22" s="140">
        <v>0</v>
      </c>
      <c r="DN22" s="143"/>
      <c r="DO22" s="142"/>
      <c r="DP22" s="140">
        <v>0</v>
      </c>
      <c r="DQ22" s="140">
        <v>0</v>
      </c>
      <c r="DR22" s="143"/>
      <c r="DS22" s="142"/>
      <c r="DT22" s="140">
        <v>0</v>
      </c>
      <c r="DU22" s="140">
        <v>0</v>
      </c>
    </row>
    <row r="23" spans="1:125" ht="12" customHeight="1">
      <c r="A23" s="139" t="s">
        <v>506</v>
      </c>
      <c r="B23" s="141" t="s">
        <v>507</v>
      </c>
      <c r="C23" s="139" t="s">
        <v>327</v>
      </c>
      <c r="D23" s="140">
        <f t="shared" si="0"/>
        <v>3938462</v>
      </c>
      <c r="E23" s="140">
        <f t="shared" si="1"/>
        <v>992937</v>
      </c>
      <c r="F23" s="143"/>
      <c r="G23" s="142" t="s">
        <v>334</v>
      </c>
      <c r="H23" s="140">
        <v>2039210</v>
      </c>
      <c r="I23" s="140">
        <v>589351</v>
      </c>
      <c r="J23" s="143"/>
      <c r="K23" s="142" t="s">
        <v>334</v>
      </c>
      <c r="L23" s="140">
        <v>1065278</v>
      </c>
      <c r="M23" s="140">
        <v>275284</v>
      </c>
      <c r="N23" s="143"/>
      <c r="O23" s="142" t="s">
        <v>334</v>
      </c>
      <c r="P23" s="140">
        <v>485033</v>
      </c>
      <c r="Q23" s="140">
        <v>128302</v>
      </c>
      <c r="R23" s="143"/>
      <c r="S23" s="142" t="s">
        <v>334</v>
      </c>
      <c r="T23" s="140">
        <v>4180</v>
      </c>
      <c r="U23" s="140">
        <v>0</v>
      </c>
      <c r="V23" s="143"/>
      <c r="W23" s="142" t="s">
        <v>334</v>
      </c>
      <c r="X23" s="140">
        <v>1282</v>
      </c>
      <c r="Y23" s="140">
        <v>0</v>
      </c>
      <c r="Z23" s="143"/>
      <c r="AA23" s="142" t="s">
        <v>334</v>
      </c>
      <c r="AB23" s="140">
        <v>136335</v>
      </c>
      <c r="AC23" s="140">
        <v>0</v>
      </c>
      <c r="AD23" s="143"/>
      <c r="AE23" s="142" t="s">
        <v>334</v>
      </c>
      <c r="AF23" s="140">
        <v>35565</v>
      </c>
      <c r="AG23" s="140">
        <v>0</v>
      </c>
      <c r="AH23" s="143"/>
      <c r="AI23" s="142" t="s">
        <v>334</v>
      </c>
      <c r="AJ23" s="140">
        <v>49366</v>
      </c>
      <c r="AK23" s="140">
        <v>0</v>
      </c>
      <c r="AL23" s="143"/>
      <c r="AM23" s="142" t="s">
        <v>334</v>
      </c>
      <c r="AN23" s="140">
        <v>26579</v>
      </c>
      <c r="AO23" s="140">
        <v>0</v>
      </c>
      <c r="AP23" s="143"/>
      <c r="AQ23" s="142" t="s">
        <v>334</v>
      </c>
      <c r="AR23" s="140">
        <v>43316</v>
      </c>
      <c r="AS23" s="140">
        <v>0</v>
      </c>
      <c r="AT23" s="143"/>
      <c r="AU23" s="142" t="s">
        <v>334</v>
      </c>
      <c r="AV23" s="140">
        <v>27083</v>
      </c>
      <c r="AW23" s="140">
        <v>0</v>
      </c>
      <c r="AX23" s="143"/>
      <c r="AY23" s="142" t="s">
        <v>334</v>
      </c>
      <c r="AZ23" s="140">
        <v>25235</v>
      </c>
      <c r="BA23" s="140">
        <v>0</v>
      </c>
      <c r="BB23" s="143"/>
      <c r="BC23" s="142" t="s">
        <v>334</v>
      </c>
      <c r="BD23" s="140">
        <v>0</v>
      </c>
      <c r="BE23" s="140">
        <v>0</v>
      </c>
      <c r="BF23" s="143"/>
      <c r="BG23" s="142" t="s">
        <v>334</v>
      </c>
      <c r="BH23" s="140">
        <v>0</v>
      </c>
      <c r="BI23" s="140">
        <v>0</v>
      </c>
      <c r="BJ23" s="143"/>
      <c r="BK23" s="142" t="s">
        <v>334</v>
      </c>
      <c r="BL23" s="140">
        <v>0</v>
      </c>
      <c r="BM23" s="140">
        <v>0</v>
      </c>
      <c r="BN23" s="143"/>
      <c r="BO23" s="142" t="s">
        <v>334</v>
      </c>
      <c r="BP23" s="140">
        <v>0</v>
      </c>
      <c r="BQ23" s="140">
        <v>0</v>
      </c>
      <c r="BR23" s="143"/>
      <c r="BS23" s="142" t="s">
        <v>334</v>
      </c>
      <c r="BT23" s="140">
        <v>0</v>
      </c>
      <c r="BU23" s="140">
        <v>0</v>
      </c>
      <c r="BV23" s="143"/>
      <c r="BW23" s="142" t="s">
        <v>334</v>
      </c>
      <c r="BX23" s="140">
        <v>0</v>
      </c>
      <c r="BY23" s="140">
        <v>0</v>
      </c>
      <c r="BZ23" s="143"/>
      <c r="CA23" s="142" t="s">
        <v>334</v>
      </c>
      <c r="CB23" s="140">
        <v>0</v>
      </c>
      <c r="CC23" s="140">
        <v>0</v>
      </c>
      <c r="CD23" s="143"/>
      <c r="CE23" s="142" t="s">
        <v>334</v>
      </c>
      <c r="CF23" s="140">
        <v>0</v>
      </c>
      <c r="CG23" s="140">
        <v>0</v>
      </c>
      <c r="CH23" s="143"/>
      <c r="CI23" s="142" t="s">
        <v>334</v>
      </c>
      <c r="CJ23" s="140">
        <v>0</v>
      </c>
      <c r="CK23" s="140">
        <v>0</v>
      </c>
      <c r="CL23" s="143"/>
      <c r="CM23" s="142" t="s">
        <v>334</v>
      </c>
      <c r="CN23" s="140">
        <v>0</v>
      </c>
      <c r="CO23" s="140">
        <v>0</v>
      </c>
      <c r="CP23" s="143"/>
      <c r="CQ23" s="142" t="s">
        <v>334</v>
      </c>
      <c r="CR23" s="140">
        <v>0</v>
      </c>
      <c r="CS23" s="140">
        <v>0</v>
      </c>
      <c r="CT23" s="143"/>
      <c r="CU23" s="142" t="s">
        <v>334</v>
      </c>
      <c r="CV23" s="140">
        <v>0</v>
      </c>
      <c r="CW23" s="140">
        <v>0</v>
      </c>
      <c r="CX23" s="143"/>
      <c r="CY23" s="142" t="s">
        <v>334</v>
      </c>
      <c r="CZ23" s="140">
        <v>0</v>
      </c>
      <c r="DA23" s="140">
        <v>0</v>
      </c>
      <c r="DB23" s="143"/>
      <c r="DC23" s="142" t="s">
        <v>334</v>
      </c>
      <c r="DD23" s="140">
        <v>0</v>
      </c>
      <c r="DE23" s="140">
        <v>0</v>
      </c>
      <c r="DF23" s="143"/>
      <c r="DG23" s="142" t="s">
        <v>334</v>
      </c>
      <c r="DH23" s="140">
        <v>0</v>
      </c>
      <c r="DI23" s="140">
        <v>0</v>
      </c>
      <c r="DJ23" s="143"/>
      <c r="DK23" s="142" t="s">
        <v>334</v>
      </c>
      <c r="DL23" s="140">
        <v>0</v>
      </c>
      <c r="DM23" s="140">
        <v>0</v>
      </c>
      <c r="DN23" s="143"/>
      <c r="DO23" s="142" t="s">
        <v>334</v>
      </c>
      <c r="DP23" s="140">
        <v>0</v>
      </c>
      <c r="DQ23" s="140">
        <v>0</v>
      </c>
      <c r="DR23" s="143"/>
      <c r="DS23" s="142" t="s">
        <v>334</v>
      </c>
      <c r="DT23" s="140">
        <v>0</v>
      </c>
      <c r="DU23" s="140">
        <v>0</v>
      </c>
    </row>
    <row r="24" spans="1:125" ht="12" customHeight="1">
      <c r="A24" s="139" t="s">
        <v>528</v>
      </c>
      <c r="B24" s="141" t="s">
        <v>523</v>
      </c>
      <c r="C24" s="139" t="s">
        <v>524</v>
      </c>
      <c r="D24" s="140">
        <f t="shared" si="0"/>
        <v>3154157</v>
      </c>
      <c r="E24" s="140">
        <f t="shared" si="1"/>
        <v>657372</v>
      </c>
      <c r="F24" s="143"/>
      <c r="G24" s="142" t="s">
        <v>334</v>
      </c>
      <c r="H24" s="140">
        <v>1511936</v>
      </c>
      <c r="I24" s="140">
        <v>322287</v>
      </c>
      <c r="J24" s="143"/>
      <c r="K24" s="142" t="s">
        <v>334</v>
      </c>
      <c r="L24" s="140">
        <v>1041808</v>
      </c>
      <c r="M24" s="140">
        <v>310979</v>
      </c>
      <c r="N24" s="143"/>
      <c r="O24" s="142" t="s">
        <v>334</v>
      </c>
      <c r="P24" s="140">
        <v>425096</v>
      </c>
      <c r="Q24" s="140">
        <v>2037</v>
      </c>
      <c r="R24" s="143"/>
      <c r="S24" s="142" t="s">
        <v>334</v>
      </c>
      <c r="T24" s="140">
        <v>175317</v>
      </c>
      <c r="U24" s="140">
        <v>22069</v>
      </c>
      <c r="V24" s="143"/>
      <c r="W24" s="142" t="s">
        <v>334</v>
      </c>
      <c r="X24" s="140">
        <v>0</v>
      </c>
      <c r="Y24" s="140">
        <v>0</v>
      </c>
      <c r="Z24" s="143"/>
      <c r="AA24" s="142" t="s">
        <v>334</v>
      </c>
      <c r="AB24" s="140">
        <v>0</v>
      </c>
      <c r="AC24" s="140">
        <v>0</v>
      </c>
      <c r="AD24" s="143"/>
      <c r="AE24" s="142" t="s">
        <v>334</v>
      </c>
      <c r="AF24" s="140">
        <v>0</v>
      </c>
      <c r="AG24" s="140">
        <v>0</v>
      </c>
      <c r="AH24" s="143"/>
      <c r="AI24" s="142" t="s">
        <v>334</v>
      </c>
      <c r="AJ24" s="140">
        <v>0</v>
      </c>
      <c r="AK24" s="140">
        <v>0</v>
      </c>
      <c r="AL24" s="143"/>
      <c r="AM24" s="142" t="s">
        <v>334</v>
      </c>
      <c r="AN24" s="140">
        <v>0</v>
      </c>
      <c r="AO24" s="140">
        <v>0</v>
      </c>
      <c r="AP24" s="143"/>
      <c r="AQ24" s="142" t="s">
        <v>334</v>
      </c>
      <c r="AR24" s="140">
        <v>0</v>
      </c>
      <c r="AS24" s="140">
        <v>0</v>
      </c>
      <c r="AT24" s="143"/>
      <c r="AU24" s="142" t="s">
        <v>334</v>
      </c>
      <c r="AV24" s="140">
        <v>0</v>
      </c>
      <c r="AW24" s="140">
        <v>0</v>
      </c>
      <c r="AX24" s="143"/>
      <c r="AY24" s="142" t="s">
        <v>334</v>
      </c>
      <c r="AZ24" s="140">
        <v>0</v>
      </c>
      <c r="BA24" s="140">
        <v>0</v>
      </c>
      <c r="BB24" s="143"/>
      <c r="BC24" s="142" t="s">
        <v>334</v>
      </c>
      <c r="BD24" s="140">
        <v>0</v>
      </c>
      <c r="BE24" s="140">
        <v>0</v>
      </c>
      <c r="BF24" s="143"/>
      <c r="BG24" s="142" t="s">
        <v>334</v>
      </c>
      <c r="BH24" s="140">
        <v>0</v>
      </c>
      <c r="BI24" s="140">
        <v>0</v>
      </c>
      <c r="BJ24" s="143"/>
      <c r="BK24" s="142" t="s">
        <v>334</v>
      </c>
      <c r="BL24" s="140">
        <v>0</v>
      </c>
      <c r="BM24" s="140">
        <v>0</v>
      </c>
      <c r="BN24" s="143"/>
      <c r="BO24" s="142" t="s">
        <v>334</v>
      </c>
      <c r="BP24" s="140">
        <v>0</v>
      </c>
      <c r="BQ24" s="140">
        <v>0</v>
      </c>
      <c r="BR24" s="143"/>
      <c r="BS24" s="142" t="s">
        <v>334</v>
      </c>
      <c r="BT24" s="140">
        <v>0</v>
      </c>
      <c r="BU24" s="140">
        <v>0</v>
      </c>
      <c r="BV24" s="143"/>
      <c r="BW24" s="142" t="s">
        <v>334</v>
      </c>
      <c r="BX24" s="140">
        <v>0</v>
      </c>
      <c r="BY24" s="140">
        <v>0</v>
      </c>
      <c r="BZ24" s="143"/>
      <c r="CA24" s="142" t="s">
        <v>334</v>
      </c>
      <c r="CB24" s="140">
        <v>0</v>
      </c>
      <c r="CC24" s="140">
        <v>0</v>
      </c>
      <c r="CD24" s="143"/>
      <c r="CE24" s="142" t="s">
        <v>334</v>
      </c>
      <c r="CF24" s="140">
        <v>0</v>
      </c>
      <c r="CG24" s="140">
        <v>0</v>
      </c>
      <c r="CH24" s="143"/>
      <c r="CI24" s="142" t="s">
        <v>334</v>
      </c>
      <c r="CJ24" s="140">
        <v>0</v>
      </c>
      <c r="CK24" s="140">
        <v>0</v>
      </c>
      <c r="CL24" s="143"/>
      <c r="CM24" s="142" t="s">
        <v>334</v>
      </c>
      <c r="CN24" s="140">
        <v>0</v>
      </c>
      <c r="CO24" s="140">
        <v>0</v>
      </c>
      <c r="CP24" s="143"/>
      <c r="CQ24" s="142" t="s">
        <v>334</v>
      </c>
      <c r="CR24" s="140">
        <v>0</v>
      </c>
      <c r="CS24" s="140">
        <v>0</v>
      </c>
      <c r="CT24" s="143"/>
      <c r="CU24" s="142" t="s">
        <v>334</v>
      </c>
      <c r="CV24" s="140">
        <v>0</v>
      </c>
      <c r="CW24" s="140">
        <v>0</v>
      </c>
      <c r="CX24" s="143"/>
      <c r="CY24" s="142" t="s">
        <v>334</v>
      </c>
      <c r="CZ24" s="140">
        <v>0</v>
      </c>
      <c r="DA24" s="140">
        <v>0</v>
      </c>
      <c r="DB24" s="143"/>
      <c r="DC24" s="142" t="s">
        <v>334</v>
      </c>
      <c r="DD24" s="140">
        <v>0</v>
      </c>
      <c r="DE24" s="140">
        <v>0</v>
      </c>
      <c r="DF24" s="143"/>
      <c r="DG24" s="142" t="s">
        <v>334</v>
      </c>
      <c r="DH24" s="140">
        <v>0</v>
      </c>
      <c r="DI24" s="140">
        <v>0</v>
      </c>
      <c r="DJ24" s="143"/>
      <c r="DK24" s="142" t="s">
        <v>334</v>
      </c>
      <c r="DL24" s="140">
        <v>0</v>
      </c>
      <c r="DM24" s="140">
        <v>0</v>
      </c>
      <c r="DN24" s="143"/>
      <c r="DO24" s="142" t="s">
        <v>334</v>
      </c>
      <c r="DP24" s="140">
        <v>0</v>
      </c>
      <c r="DQ24" s="140">
        <v>0</v>
      </c>
      <c r="DR24" s="143"/>
      <c r="DS24" s="142" t="s">
        <v>334</v>
      </c>
      <c r="DT24" s="140">
        <v>0</v>
      </c>
      <c r="DU24" s="140">
        <v>0</v>
      </c>
    </row>
    <row r="25" spans="1:125" ht="12" customHeight="1">
      <c r="A25" s="139" t="s">
        <v>541</v>
      </c>
      <c r="B25" s="141" t="s">
        <v>542</v>
      </c>
      <c r="C25" s="139" t="s">
        <v>543</v>
      </c>
      <c r="D25" s="140">
        <f t="shared" si="0"/>
        <v>2133334</v>
      </c>
      <c r="E25" s="140">
        <f t="shared" si="1"/>
        <v>646802</v>
      </c>
      <c r="F25" s="143"/>
      <c r="G25" s="142" t="s">
        <v>334</v>
      </c>
      <c r="H25" s="140">
        <v>801436</v>
      </c>
      <c r="I25" s="140">
        <v>326746</v>
      </c>
      <c r="J25" s="143"/>
      <c r="K25" s="142" t="s">
        <v>334</v>
      </c>
      <c r="L25" s="140">
        <v>696718</v>
      </c>
      <c r="M25" s="140">
        <v>149076</v>
      </c>
      <c r="N25" s="143"/>
      <c r="O25" s="142" t="s">
        <v>334</v>
      </c>
      <c r="P25" s="140">
        <v>392248</v>
      </c>
      <c r="Q25" s="140">
        <v>124635</v>
      </c>
      <c r="R25" s="143"/>
      <c r="S25" s="142" t="s">
        <v>334</v>
      </c>
      <c r="T25" s="140">
        <v>88985</v>
      </c>
      <c r="U25" s="140">
        <v>46345</v>
      </c>
      <c r="V25" s="143"/>
      <c r="W25" s="142" t="s">
        <v>334</v>
      </c>
      <c r="X25" s="140">
        <v>58609</v>
      </c>
      <c r="Y25" s="140">
        <v>0</v>
      </c>
      <c r="Z25" s="143"/>
      <c r="AA25" s="142" t="s">
        <v>334</v>
      </c>
      <c r="AB25" s="140">
        <v>26807</v>
      </c>
      <c r="AC25" s="140">
        <v>0</v>
      </c>
      <c r="AD25" s="143"/>
      <c r="AE25" s="142" t="s">
        <v>334</v>
      </c>
      <c r="AF25" s="140">
        <v>68531</v>
      </c>
      <c r="AG25" s="140">
        <v>0</v>
      </c>
      <c r="AH25" s="143"/>
      <c r="AI25" s="142" t="s">
        <v>334</v>
      </c>
      <c r="AJ25" s="140">
        <v>0</v>
      </c>
      <c r="AK25" s="140">
        <v>0</v>
      </c>
      <c r="AL25" s="143"/>
      <c r="AM25" s="142" t="s">
        <v>334</v>
      </c>
      <c r="AN25" s="140">
        <v>0</v>
      </c>
      <c r="AO25" s="140">
        <v>0</v>
      </c>
      <c r="AP25" s="143"/>
      <c r="AQ25" s="142" t="s">
        <v>334</v>
      </c>
      <c r="AR25" s="140">
        <v>0</v>
      </c>
      <c r="AS25" s="140">
        <v>0</v>
      </c>
      <c r="AT25" s="143"/>
      <c r="AU25" s="142" t="s">
        <v>334</v>
      </c>
      <c r="AV25" s="140">
        <v>0</v>
      </c>
      <c r="AW25" s="140">
        <v>0</v>
      </c>
      <c r="AX25" s="143"/>
      <c r="AY25" s="142" t="s">
        <v>334</v>
      </c>
      <c r="AZ25" s="140">
        <v>0</v>
      </c>
      <c r="BA25" s="140">
        <v>0</v>
      </c>
      <c r="BB25" s="143"/>
      <c r="BC25" s="142" t="s">
        <v>334</v>
      </c>
      <c r="BD25" s="140">
        <v>0</v>
      </c>
      <c r="BE25" s="140">
        <v>0</v>
      </c>
      <c r="BF25" s="143"/>
      <c r="BG25" s="142" t="s">
        <v>334</v>
      </c>
      <c r="BH25" s="140">
        <v>0</v>
      </c>
      <c r="BI25" s="140">
        <v>0</v>
      </c>
      <c r="BJ25" s="143"/>
      <c r="BK25" s="142" t="s">
        <v>334</v>
      </c>
      <c r="BL25" s="140">
        <v>0</v>
      </c>
      <c r="BM25" s="140">
        <v>0</v>
      </c>
      <c r="BN25" s="143"/>
      <c r="BO25" s="142" t="s">
        <v>334</v>
      </c>
      <c r="BP25" s="140">
        <v>0</v>
      </c>
      <c r="BQ25" s="140">
        <v>0</v>
      </c>
      <c r="BR25" s="143"/>
      <c r="BS25" s="142" t="s">
        <v>334</v>
      </c>
      <c r="BT25" s="140">
        <v>0</v>
      </c>
      <c r="BU25" s="140">
        <v>0</v>
      </c>
      <c r="BV25" s="143"/>
      <c r="BW25" s="142" t="s">
        <v>334</v>
      </c>
      <c r="BX25" s="140">
        <v>0</v>
      </c>
      <c r="BY25" s="140">
        <v>0</v>
      </c>
      <c r="BZ25" s="143"/>
      <c r="CA25" s="142" t="s">
        <v>334</v>
      </c>
      <c r="CB25" s="140">
        <v>0</v>
      </c>
      <c r="CC25" s="140">
        <v>0</v>
      </c>
      <c r="CD25" s="143"/>
      <c r="CE25" s="142" t="s">
        <v>334</v>
      </c>
      <c r="CF25" s="140">
        <v>0</v>
      </c>
      <c r="CG25" s="140">
        <v>0</v>
      </c>
      <c r="CH25" s="143"/>
      <c r="CI25" s="142" t="s">
        <v>334</v>
      </c>
      <c r="CJ25" s="140">
        <v>0</v>
      </c>
      <c r="CK25" s="140">
        <v>0</v>
      </c>
      <c r="CL25" s="143"/>
      <c r="CM25" s="142" t="s">
        <v>334</v>
      </c>
      <c r="CN25" s="140">
        <v>0</v>
      </c>
      <c r="CO25" s="140">
        <v>0</v>
      </c>
      <c r="CP25" s="143"/>
      <c r="CQ25" s="142" t="s">
        <v>334</v>
      </c>
      <c r="CR25" s="140">
        <v>0</v>
      </c>
      <c r="CS25" s="140">
        <v>0</v>
      </c>
      <c r="CT25" s="143"/>
      <c r="CU25" s="142" t="s">
        <v>334</v>
      </c>
      <c r="CV25" s="140">
        <v>0</v>
      </c>
      <c r="CW25" s="140">
        <v>0</v>
      </c>
      <c r="CX25" s="143"/>
      <c r="CY25" s="142" t="s">
        <v>334</v>
      </c>
      <c r="CZ25" s="140">
        <v>0</v>
      </c>
      <c r="DA25" s="140">
        <v>0</v>
      </c>
      <c r="DB25" s="143"/>
      <c r="DC25" s="142" t="s">
        <v>334</v>
      </c>
      <c r="DD25" s="140">
        <v>0</v>
      </c>
      <c r="DE25" s="140">
        <v>0</v>
      </c>
      <c r="DF25" s="143"/>
      <c r="DG25" s="142" t="s">
        <v>334</v>
      </c>
      <c r="DH25" s="140">
        <v>0</v>
      </c>
      <c r="DI25" s="140">
        <v>0</v>
      </c>
      <c r="DJ25" s="143"/>
      <c r="DK25" s="142" t="s">
        <v>334</v>
      </c>
      <c r="DL25" s="140">
        <v>0</v>
      </c>
      <c r="DM25" s="140">
        <v>0</v>
      </c>
      <c r="DN25" s="143"/>
      <c r="DO25" s="142" t="s">
        <v>334</v>
      </c>
      <c r="DP25" s="140">
        <v>0</v>
      </c>
      <c r="DQ25" s="140">
        <v>0</v>
      </c>
      <c r="DR25" s="143"/>
      <c r="DS25" s="142" t="s">
        <v>334</v>
      </c>
      <c r="DT25" s="140">
        <v>0</v>
      </c>
      <c r="DU25" s="140">
        <v>0</v>
      </c>
    </row>
    <row r="26" spans="1:125" ht="12" customHeight="1">
      <c r="A26" s="139" t="s">
        <v>558</v>
      </c>
      <c r="B26" s="141" t="s">
        <v>559</v>
      </c>
      <c r="C26" s="139" t="s">
        <v>554</v>
      </c>
      <c r="D26" s="140">
        <f t="shared" si="0"/>
        <v>5990042</v>
      </c>
      <c r="E26" s="140">
        <f t="shared" si="1"/>
        <v>3354403</v>
      </c>
      <c r="F26" s="143"/>
      <c r="G26" s="142" t="s">
        <v>334</v>
      </c>
      <c r="H26" s="140">
        <v>4169610</v>
      </c>
      <c r="I26" s="140">
        <v>2041624</v>
      </c>
      <c r="J26" s="143"/>
      <c r="K26" s="142" t="s">
        <v>334</v>
      </c>
      <c r="L26" s="140">
        <v>1103524</v>
      </c>
      <c r="M26" s="140">
        <v>909190</v>
      </c>
      <c r="N26" s="143"/>
      <c r="O26" s="142" t="s">
        <v>334</v>
      </c>
      <c r="P26" s="140">
        <v>433340</v>
      </c>
      <c r="Q26" s="140">
        <v>293222</v>
      </c>
      <c r="R26" s="143"/>
      <c r="S26" s="142" t="s">
        <v>334</v>
      </c>
      <c r="T26" s="140">
        <v>186229</v>
      </c>
      <c r="U26" s="140">
        <v>89607</v>
      </c>
      <c r="V26" s="143"/>
      <c r="W26" s="142" t="s">
        <v>334</v>
      </c>
      <c r="X26" s="140">
        <v>0</v>
      </c>
      <c r="Y26" s="140">
        <v>0</v>
      </c>
      <c r="Z26" s="143"/>
      <c r="AA26" s="142" t="s">
        <v>334</v>
      </c>
      <c r="AB26" s="140">
        <v>0</v>
      </c>
      <c r="AC26" s="140">
        <v>0</v>
      </c>
      <c r="AD26" s="143"/>
      <c r="AE26" s="142" t="s">
        <v>334</v>
      </c>
      <c r="AF26" s="140">
        <v>21684</v>
      </c>
      <c r="AG26" s="140">
        <v>0</v>
      </c>
      <c r="AH26" s="143"/>
      <c r="AI26" s="142" t="s">
        <v>334</v>
      </c>
      <c r="AJ26" s="140">
        <v>23117</v>
      </c>
      <c r="AK26" s="140">
        <v>0</v>
      </c>
      <c r="AL26" s="143"/>
      <c r="AM26" s="142" t="s">
        <v>334</v>
      </c>
      <c r="AN26" s="140">
        <v>8594</v>
      </c>
      <c r="AO26" s="140">
        <v>0</v>
      </c>
      <c r="AP26" s="143"/>
      <c r="AQ26" s="142" t="s">
        <v>334</v>
      </c>
      <c r="AR26" s="140">
        <v>6731</v>
      </c>
      <c r="AS26" s="140">
        <v>0</v>
      </c>
      <c r="AT26" s="143"/>
      <c r="AU26" s="142" t="s">
        <v>334</v>
      </c>
      <c r="AV26" s="140">
        <v>15508</v>
      </c>
      <c r="AW26" s="140">
        <v>8251</v>
      </c>
      <c r="AX26" s="143"/>
      <c r="AY26" s="142" t="s">
        <v>334</v>
      </c>
      <c r="AZ26" s="140">
        <v>15278</v>
      </c>
      <c r="BA26" s="140">
        <v>7237</v>
      </c>
      <c r="BB26" s="143"/>
      <c r="BC26" s="142" t="s">
        <v>334</v>
      </c>
      <c r="BD26" s="140">
        <v>6427</v>
      </c>
      <c r="BE26" s="140">
        <v>5272</v>
      </c>
      <c r="BF26" s="143"/>
      <c r="BG26" s="142" t="s">
        <v>334</v>
      </c>
      <c r="BH26" s="140">
        <v>0</v>
      </c>
      <c r="BI26" s="140">
        <v>0</v>
      </c>
      <c r="BJ26" s="143"/>
      <c r="BK26" s="142" t="s">
        <v>334</v>
      </c>
      <c r="BL26" s="140">
        <v>0</v>
      </c>
      <c r="BM26" s="140">
        <v>0</v>
      </c>
      <c r="BN26" s="143"/>
      <c r="BO26" s="142" t="s">
        <v>334</v>
      </c>
      <c r="BP26" s="140">
        <v>0</v>
      </c>
      <c r="BQ26" s="140">
        <v>0</v>
      </c>
      <c r="BR26" s="143"/>
      <c r="BS26" s="142" t="s">
        <v>334</v>
      </c>
      <c r="BT26" s="140">
        <v>0</v>
      </c>
      <c r="BU26" s="140">
        <v>0</v>
      </c>
      <c r="BV26" s="143"/>
      <c r="BW26" s="142" t="s">
        <v>334</v>
      </c>
      <c r="BX26" s="140">
        <v>0</v>
      </c>
      <c r="BY26" s="140">
        <v>0</v>
      </c>
      <c r="BZ26" s="143"/>
      <c r="CA26" s="142" t="s">
        <v>334</v>
      </c>
      <c r="CB26" s="140">
        <v>0</v>
      </c>
      <c r="CC26" s="140">
        <v>0</v>
      </c>
      <c r="CD26" s="143"/>
      <c r="CE26" s="142" t="s">
        <v>334</v>
      </c>
      <c r="CF26" s="140">
        <v>0</v>
      </c>
      <c r="CG26" s="140">
        <v>0</v>
      </c>
      <c r="CH26" s="143"/>
      <c r="CI26" s="142" t="s">
        <v>334</v>
      </c>
      <c r="CJ26" s="140">
        <v>0</v>
      </c>
      <c r="CK26" s="140">
        <v>0</v>
      </c>
      <c r="CL26" s="143"/>
      <c r="CM26" s="142" t="s">
        <v>334</v>
      </c>
      <c r="CN26" s="140">
        <v>0</v>
      </c>
      <c r="CO26" s="140">
        <v>0</v>
      </c>
      <c r="CP26" s="143"/>
      <c r="CQ26" s="142" t="s">
        <v>334</v>
      </c>
      <c r="CR26" s="140">
        <v>0</v>
      </c>
      <c r="CS26" s="140">
        <v>0</v>
      </c>
      <c r="CT26" s="143"/>
      <c r="CU26" s="142" t="s">
        <v>334</v>
      </c>
      <c r="CV26" s="140">
        <v>0</v>
      </c>
      <c r="CW26" s="140">
        <v>0</v>
      </c>
      <c r="CX26" s="143"/>
      <c r="CY26" s="142" t="s">
        <v>334</v>
      </c>
      <c r="CZ26" s="140">
        <v>0</v>
      </c>
      <c r="DA26" s="140">
        <v>0</v>
      </c>
      <c r="DB26" s="143"/>
      <c r="DC26" s="142" t="s">
        <v>334</v>
      </c>
      <c r="DD26" s="140">
        <v>0</v>
      </c>
      <c r="DE26" s="140">
        <v>0</v>
      </c>
      <c r="DF26" s="143"/>
      <c r="DG26" s="142" t="s">
        <v>334</v>
      </c>
      <c r="DH26" s="140">
        <v>0</v>
      </c>
      <c r="DI26" s="140">
        <v>0</v>
      </c>
      <c r="DJ26" s="143"/>
      <c r="DK26" s="142" t="s">
        <v>334</v>
      </c>
      <c r="DL26" s="140">
        <v>0</v>
      </c>
      <c r="DM26" s="140">
        <v>0</v>
      </c>
      <c r="DN26" s="143"/>
      <c r="DO26" s="142" t="s">
        <v>334</v>
      </c>
      <c r="DP26" s="140">
        <v>0</v>
      </c>
      <c r="DQ26" s="140">
        <v>0</v>
      </c>
      <c r="DR26" s="143"/>
      <c r="DS26" s="142" t="s">
        <v>334</v>
      </c>
      <c r="DT26" s="140">
        <v>0</v>
      </c>
      <c r="DU26" s="140">
        <v>0</v>
      </c>
    </row>
    <row r="27" spans="1:125" ht="12" customHeight="1">
      <c r="A27" s="139" t="s">
        <v>560</v>
      </c>
      <c r="B27" s="141" t="s">
        <v>561</v>
      </c>
      <c r="C27" s="139" t="s">
        <v>576</v>
      </c>
      <c r="D27" s="140">
        <f t="shared" si="0"/>
        <v>4831191</v>
      </c>
      <c r="E27" s="140">
        <f t="shared" si="1"/>
        <v>1547834</v>
      </c>
      <c r="F27" s="143"/>
      <c r="G27" s="142" t="s">
        <v>334</v>
      </c>
      <c r="H27" s="140">
        <v>1642964</v>
      </c>
      <c r="I27" s="140">
        <v>606094</v>
      </c>
      <c r="J27" s="143"/>
      <c r="K27" s="142" t="s">
        <v>334</v>
      </c>
      <c r="L27" s="140">
        <v>1574652</v>
      </c>
      <c r="M27" s="140">
        <v>421721</v>
      </c>
      <c r="N27" s="143"/>
      <c r="O27" s="142" t="s">
        <v>334</v>
      </c>
      <c r="P27" s="140">
        <v>304621</v>
      </c>
      <c r="Q27" s="140">
        <v>53467</v>
      </c>
      <c r="R27" s="143"/>
      <c r="S27" s="142" t="s">
        <v>334</v>
      </c>
      <c r="T27" s="140">
        <v>321535</v>
      </c>
      <c r="U27" s="140">
        <v>71924</v>
      </c>
      <c r="V27" s="143"/>
      <c r="W27" s="142" t="s">
        <v>334</v>
      </c>
      <c r="X27" s="140">
        <v>252895</v>
      </c>
      <c r="Y27" s="140">
        <v>63336</v>
      </c>
      <c r="Z27" s="143"/>
      <c r="AA27" s="142" t="s">
        <v>334</v>
      </c>
      <c r="AB27" s="140">
        <v>108410</v>
      </c>
      <c r="AC27" s="140">
        <v>36223</v>
      </c>
      <c r="AD27" s="143"/>
      <c r="AE27" s="142" t="s">
        <v>334</v>
      </c>
      <c r="AF27" s="140">
        <v>162579</v>
      </c>
      <c r="AG27" s="140">
        <v>95660</v>
      </c>
      <c r="AH27" s="143"/>
      <c r="AI27" s="142" t="s">
        <v>334</v>
      </c>
      <c r="AJ27" s="140">
        <v>154003</v>
      </c>
      <c r="AK27" s="140">
        <v>86666</v>
      </c>
      <c r="AL27" s="143"/>
      <c r="AM27" s="142" t="s">
        <v>334</v>
      </c>
      <c r="AN27" s="140">
        <v>90497</v>
      </c>
      <c r="AO27" s="140">
        <v>67286</v>
      </c>
      <c r="AP27" s="143"/>
      <c r="AQ27" s="142" t="s">
        <v>334</v>
      </c>
      <c r="AR27" s="140">
        <v>219035</v>
      </c>
      <c r="AS27" s="140">
        <v>45457</v>
      </c>
      <c r="AT27" s="143"/>
      <c r="AU27" s="142" t="s">
        <v>334</v>
      </c>
      <c r="AV27" s="140">
        <v>0</v>
      </c>
      <c r="AW27" s="140">
        <v>0</v>
      </c>
      <c r="AX27" s="143"/>
      <c r="AY27" s="142" t="s">
        <v>334</v>
      </c>
      <c r="AZ27" s="140">
        <v>0</v>
      </c>
      <c r="BA27" s="140">
        <v>0</v>
      </c>
      <c r="BB27" s="143"/>
      <c r="BC27" s="142" t="s">
        <v>334</v>
      </c>
      <c r="BD27" s="140">
        <v>0</v>
      </c>
      <c r="BE27" s="140">
        <v>0</v>
      </c>
      <c r="BF27" s="143"/>
      <c r="BG27" s="142" t="s">
        <v>334</v>
      </c>
      <c r="BH27" s="140">
        <v>0</v>
      </c>
      <c r="BI27" s="140">
        <v>0</v>
      </c>
      <c r="BJ27" s="143"/>
      <c r="BK27" s="142" t="s">
        <v>334</v>
      </c>
      <c r="BL27" s="140">
        <v>0</v>
      </c>
      <c r="BM27" s="140">
        <v>0</v>
      </c>
      <c r="BN27" s="143"/>
      <c r="BO27" s="142" t="s">
        <v>334</v>
      </c>
      <c r="BP27" s="140">
        <v>0</v>
      </c>
      <c r="BQ27" s="140">
        <v>0</v>
      </c>
      <c r="BR27" s="143"/>
      <c r="BS27" s="142" t="s">
        <v>334</v>
      </c>
      <c r="BT27" s="140">
        <v>0</v>
      </c>
      <c r="BU27" s="140">
        <v>0</v>
      </c>
      <c r="BV27" s="143"/>
      <c r="BW27" s="142" t="s">
        <v>334</v>
      </c>
      <c r="BX27" s="140">
        <v>0</v>
      </c>
      <c r="BY27" s="140">
        <v>0</v>
      </c>
      <c r="BZ27" s="143"/>
      <c r="CA27" s="142" t="s">
        <v>334</v>
      </c>
      <c r="CB27" s="140">
        <v>0</v>
      </c>
      <c r="CC27" s="140">
        <v>0</v>
      </c>
      <c r="CD27" s="143"/>
      <c r="CE27" s="142" t="s">
        <v>334</v>
      </c>
      <c r="CF27" s="140">
        <v>0</v>
      </c>
      <c r="CG27" s="140">
        <v>0</v>
      </c>
      <c r="CH27" s="143"/>
      <c r="CI27" s="142" t="s">
        <v>334</v>
      </c>
      <c r="CJ27" s="140">
        <v>0</v>
      </c>
      <c r="CK27" s="140">
        <v>0</v>
      </c>
      <c r="CL27" s="143"/>
      <c r="CM27" s="142" t="s">
        <v>334</v>
      </c>
      <c r="CN27" s="140">
        <v>0</v>
      </c>
      <c r="CO27" s="140">
        <v>0</v>
      </c>
      <c r="CP27" s="143"/>
      <c r="CQ27" s="142" t="s">
        <v>334</v>
      </c>
      <c r="CR27" s="140">
        <v>0</v>
      </c>
      <c r="CS27" s="140">
        <v>0</v>
      </c>
      <c r="CT27" s="143"/>
      <c r="CU27" s="142" t="s">
        <v>334</v>
      </c>
      <c r="CV27" s="140">
        <v>0</v>
      </c>
      <c r="CW27" s="140">
        <v>0</v>
      </c>
      <c r="CX27" s="143"/>
      <c r="CY27" s="142" t="s">
        <v>334</v>
      </c>
      <c r="CZ27" s="140">
        <v>0</v>
      </c>
      <c r="DA27" s="140">
        <v>0</v>
      </c>
      <c r="DB27" s="143"/>
      <c r="DC27" s="142" t="s">
        <v>334</v>
      </c>
      <c r="DD27" s="140">
        <v>0</v>
      </c>
      <c r="DE27" s="140">
        <v>0</v>
      </c>
      <c r="DF27" s="143"/>
      <c r="DG27" s="142" t="s">
        <v>334</v>
      </c>
      <c r="DH27" s="140">
        <v>0</v>
      </c>
      <c r="DI27" s="140">
        <v>0</v>
      </c>
      <c r="DJ27" s="143"/>
      <c r="DK27" s="142" t="s">
        <v>334</v>
      </c>
      <c r="DL27" s="140">
        <v>0</v>
      </c>
      <c r="DM27" s="140">
        <v>0</v>
      </c>
      <c r="DN27" s="143"/>
      <c r="DO27" s="142" t="s">
        <v>334</v>
      </c>
      <c r="DP27" s="140">
        <v>0</v>
      </c>
      <c r="DQ27" s="140">
        <v>0</v>
      </c>
      <c r="DR27" s="143"/>
      <c r="DS27" s="142" t="s">
        <v>334</v>
      </c>
      <c r="DT27" s="140">
        <v>0</v>
      </c>
      <c r="DU27" s="140">
        <v>0</v>
      </c>
    </row>
    <row r="28" spans="1:125" ht="12" customHeight="1">
      <c r="A28" s="139" t="s">
        <v>585</v>
      </c>
      <c r="B28" s="141" t="s">
        <v>586</v>
      </c>
      <c r="C28" s="139" t="s">
        <v>587</v>
      </c>
      <c r="D28" s="140">
        <f t="shared" si="0"/>
        <v>6973111</v>
      </c>
      <c r="E28" s="140">
        <f t="shared" si="1"/>
        <v>2514256</v>
      </c>
      <c r="F28" s="143"/>
      <c r="G28" s="142" t="s">
        <v>334</v>
      </c>
      <c r="H28" s="140">
        <v>4633082</v>
      </c>
      <c r="I28" s="140">
        <v>1468752</v>
      </c>
      <c r="J28" s="143"/>
      <c r="K28" s="142" t="s">
        <v>334</v>
      </c>
      <c r="L28" s="140">
        <v>2269916</v>
      </c>
      <c r="M28" s="140">
        <v>869775</v>
      </c>
      <c r="N28" s="143"/>
      <c r="O28" s="142" t="s">
        <v>334</v>
      </c>
      <c r="P28" s="140">
        <v>70113</v>
      </c>
      <c r="Q28" s="140">
        <v>127343</v>
      </c>
      <c r="R28" s="143"/>
      <c r="S28" s="142" t="s">
        <v>334</v>
      </c>
      <c r="T28" s="140">
        <v>0</v>
      </c>
      <c r="U28" s="140">
        <v>48386</v>
      </c>
      <c r="V28" s="143"/>
      <c r="W28" s="142" t="s">
        <v>334</v>
      </c>
      <c r="X28" s="140">
        <v>0</v>
      </c>
      <c r="Y28" s="140">
        <v>0</v>
      </c>
      <c r="Z28" s="143"/>
      <c r="AA28" s="142" t="s">
        <v>334</v>
      </c>
      <c r="AB28" s="140">
        <v>0</v>
      </c>
      <c r="AC28" s="140">
        <v>0</v>
      </c>
      <c r="AD28" s="143"/>
      <c r="AE28" s="142" t="s">
        <v>334</v>
      </c>
      <c r="AF28" s="140">
        <v>0</v>
      </c>
      <c r="AG28" s="140">
        <v>0</v>
      </c>
      <c r="AH28" s="143"/>
      <c r="AI28" s="142" t="s">
        <v>334</v>
      </c>
      <c r="AJ28" s="140">
        <v>0</v>
      </c>
      <c r="AK28" s="140">
        <v>0</v>
      </c>
      <c r="AL28" s="143"/>
      <c r="AM28" s="142" t="s">
        <v>334</v>
      </c>
      <c r="AN28" s="140">
        <v>0</v>
      </c>
      <c r="AO28" s="140">
        <v>0</v>
      </c>
      <c r="AP28" s="143"/>
      <c r="AQ28" s="142" t="s">
        <v>334</v>
      </c>
      <c r="AR28" s="140">
        <v>0</v>
      </c>
      <c r="AS28" s="140">
        <v>0</v>
      </c>
      <c r="AT28" s="143"/>
      <c r="AU28" s="142" t="s">
        <v>334</v>
      </c>
      <c r="AV28" s="140">
        <v>0</v>
      </c>
      <c r="AW28" s="140">
        <v>0</v>
      </c>
      <c r="AX28" s="143"/>
      <c r="AY28" s="142" t="s">
        <v>334</v>
      </c>
      <c r="AZ28" s="140">
        <v>0</v>
      </c>
      <c r="BA28" s="140">
        <v>0</v>
      </c>
      <c r="BB28" s="143"/>
      <c r="BC28" s="142" t="s">
        <v>334</v>
      </c>
      <c r="BD28" s="140">
        <v>0</v>
      </c>
      <c r="BE28" s="140">
        <v>0</v>
      </c>
      <c r="BF28" s="143"/>
      <c r="BG28" s="142" t="s">
        <v>334</v>
      </c>
      <c r="BH28" s="140">
        <v>0</v>
      </c>
      <c r="BI28" s="140">
        <v>0</v>
      </c>
      <c r="BJ28" s="143"/>
      <c r="BK28" s="142" t="s">
        <v>334</v>
      </c>
      <c r="BL28" s="140">
        <v>0</v>
      </c>
      <c r="BM28" s="140">
        <v>0</v>
      </c>
      <c r="BN28" s="143"/>
      <c r="BO28" s="142" t="s">
        <v>334</v>
      </c>
      <c r="BP28" s="140">
        <v>0</v>
      </c>
      <c r="BQ28" s="140">
        <v>0</v>
      </c>
      <c r="BR28" s="143"/>
      <c r="BS28" s="142" t="s">
        <v>334</v>
      </c>
      <c r="BT28" s="140">
        <v>0</v>
      </c>
      <c r="BU28" s="140">
        <v>0</v>
      </c>
      <c r="BV28" s="143"/>
      <c r="BW28" s="142" t="s">
        <v>334</v>
      </c>
      <c r="BX28" s="140">
        <v>0</v>
      </c>
      <c r="BY28" s="140">
        <v>0</v>
      </c>
      <c r="BZ28" s="143"/>
      <c r="CA28" s="142" t="s">
        <v>334</v>
      </c>
      <c r="CB28" s="140">
        <v>0</v>
      </c>
      <c r="CC28" s="140">
        <v>0</v>
      </c>
      <c r="CD28" s="143"/>
      <c r="CE28" s="142" t="s">
        <v>334</v>
      </c>
      <c r="CF28" s="140">
        <v>0</v>
      </c>
      <c r="CG28" s="140">
        <v>0</v>
      </c>
      <c r="CH28" s="143"/>
      <c r="CI28" s="142" t="s">
        <v>334</v>
      </c>
      <c r="CJ28" s="140">
        <v>0</v>
      </c>
      <c r="CK28" s="140">
        <v>0</v>
      </c>
      <c r="CL28" s="143"/>
      <c r="CM28" s="142" t="s">
        <v>334</v>
      </c>
      <c r="CN28" s="140">
        <v>0</v>
      </c>
      <c r="CO28" s="140">
        <v>0</v>
      </c>
      <c r="CP28" s="143"/>
      <c r="CQ28" s="142" t="s">
        <v>334</v>
      </c>
      <c r="CR28" s="140">
        <v>0</v>
      </c>
      <c r="CS28" s="140">
        <v>0</v>
      </c>
      <c r="CT28" s="143"/>
      <c r="CU28" s="142" t="s">
        <v>334</v>
      </c>
      <c r="CV28" s="140">
        <v>0</v>
      </c>
      <c r="CW28" s="140">
        <v>0</v>
      </c>
      <c r="CX28" s="143"/>
      <c r="CY28" s="142" t="s">
        <v>334</v>
      </c>
      <c r="CZ28" s="140">
        <v>0</v>
      </c>
      <c r="DA28" s="140">
        <v>0</v>
      </c>
      <c r="DB28" s="143"/>
      <c r="DC28" s="142" t="s">
        <v>334</v>
      </c>
      <c r="DD28" s="140">
        <v>0</v>
      </c>
      <c r="DE28" s="140">
        <v>0</v>
      </c>
      <c r="DF28" s="143"/>
      <c r="DG28" s="142" t="s">
        <v>334</v>
      </c>
      <c r="DH28" s="140">
        <v>0</v>
      </c>
      <c r="DI28" s="140">
        <v>0</v>
      </c>
      <c r="DJ28" s="143"/>
      <c r="DK28" s="142" t="s">
        <v>334</v>
      </c>
      <c r="DL28" s="140">
        <v>0</v>
      </c>
      <c r="DM28" s="140">
        <v>0</v>
      </c>
      <c r="DN28" s="143"/>
      <c r="DO28" s="142" t="s">
        <v>334</v>
      </c>
      <c r="DP28" s="140">
        <v>0</v>
      </c>
      <c r="DQ28" s="140">
        <v>0</v>
      </c>
      <c r="DR28" s="143"/>
      <c r="DS28" s="142" t="s">
        <v>334</v>
      </c>
      <c r="DT28" s="140">
        <v>0</v>
      </c>
      <c r="DU28" s="140">
        <v>0</v>
      </c>
    </row>
    <row r="29" spans="1:125" ht="12" customHeight="1">
      <c r="A29" s="139" t="s">
        <v>601</v>
      </c>
      <c r="B29" s="141" t="s">
        <v>602</v>
      </c>
      <c r="C29" s="139" t="s">
        <v>603</v>
      </c>
      <c r="D29" s="140">
        <f t="shared" si="0"/>
        <v>14531387</v>
      </c>
      <c r="E29" s="140">
        <f t="shared" si="1"/>
        <v>4535058</v>
      </c>
      <c r="F29" s="143"/>
      <c r="G29" s="142" t="s">
        <v>334</v>
      </c>
      <c r="H29" s="140">
        <v>8497289</v>
      </c>
      <c r="I29" s="140">
        <v>2593852</v>
      </c>
      <c r="J29" s="143"/>
      <c r="K29" s="142" t="s">
        <v>334</v>
      </c>
      <c r="L29" s="140">
        <v>3767769</v>
      </c>
      <c r="M29" s="140">
        <v>1202819</v>
      </c>
      <c r="N29" s="143"/>
      <c r="O29" s="142" t="s">
        <v>334</v>
      </c>
      <c r="P29" s="140">
        <v>1330584</v>
      </c>
      <c r="Q29" s="140">
        <v>340163</v>
      </c>
      <c r="R29" s="143"/>
      <c r="S29" s="142" t="s">
        <v>334</v>
      </c>
      <c r="T29" s="140">
        <v>370888</v>
      </c>
      <c r="U29" s="140">
        <v>163174</v>
      </c>
      <c r="V29" s="143"/>
      <c r="W29" s="142" t="s">
        <v>334</v>
      </c>
      <c r="X29" s="140">
        <v>123436</v>
      </c>
      <c r="Y29" s="140">
        <v>100037</v>
      </c>
      <c r="Z29" s="143"/>
      <c r="AA29" s="142" t="s">
        <v>334</v>
      </c>
      <c r="AB29" s="140">
        <v>171283</v>
      </c>
      <c r="AC29" s="140">
        <v>49023</v>
      </c>
      <c r="AD29" s="143"/>
      <c r="AE29" s="142" t="s">
        <v>334</v>
      </c>
      <c r="AF29" s="140">
        <v>227566</v>
      </c>
      <c r="AG29" s="140">
        <v>63479</v>
      </c>
      <c r="AH29" s="143"/>
      <c r="AI29" s="142" t="s">
        <v>334</v>
      </c>
      <c r="AJ29" s="140">
        <v>42572</v>
      </c>
      <c r="AK29" s="140">
        <v>22511</v>
      </c>
      <c r="AL29" s="143"/>
      <c r="AM29" s="142" t="s">
        <v>334</v>
      </c>
      <c r="AN29" s="140">
        <v>0</v>
      </c>
      <c r="AO29" s="140">
        <v>0</v>
      </c>
      <c r="AP29" s="143"/>
      <c r="AQ29" s="142" t="s">
        <v>334</v>
      </c>
      <c r="AR29" s="140">
        <v>0</v>
      </c>
      <c r="AS29" s="140">
        <v>0</v>
      </c>
      <c r="AT29" s="143"/>
      <c r="AU29" s="142" t="s">
        <v>334</v>
      </c>
      <c r="AV29" s="140">
        <v>0</v>
      </c>
      <c r="AW29" s="140">
        <v>0</v>
      </c>
      <c r="AX29" s="143"/>
      <c r="AY29" s="142" t="s">
        <v>334</v>
      </c>
      <c r="AZ29" s="140">
        <v>0</v>
      </c>
      <c r="BA29" s="140">
        <v>0</v>
      </c>
      <c r="BB29" s="143"/>
      <c r="BC29" s="142" t="s">
        <v>334</v>
      </c>
      <c r="BD29" s="140">
        <v>0</v>
      </c>
      <c r="BE29" s="140">
        <v>0</v>
      </c>
      <c r="BF29" s="143"/>
      <c r="BG29" s="142" t="s">
        <v>334</v>
      </c>
      <c r="BH29" s="140">
        <v>0</v>
      </c>
      <c r="BI29" s="140">
        <v>0</v>
      </c>
      <c r="BJ29" s="143"/>
      <c r="BK29" s="142" t="s">
        <v>334</v>
      </c>
      <c r="BL29" s="140">
        <v>0</v>
      </c>
      <c r="BM29" s="140">
        <v>0</v>
      </c>
      <c r="BN29" s="143"/>
      <c r="BO29" s="142" t="s">
        <v>334</v>
      </c>
      <c r="BP29" s="140">
        <v>0</v>
      </c>
      <c r="BQ29" s="140">
        <v>0</v>
      </c>
      <c r="BR29" s="143"/>
      <c r="BS29" s="142" t="s">
        <v>334</v>
      </c>
      <c r="BT29" s="140">
        <v>0</v>
      </c>
      <c r="BU29" s="140">
        <v>0</v>
      </c>
      <c r="BV29" s="143"/>
      <c r="BW29" s="142" t="s">
        <v>334</v>
      </c>
      <c r="BX29" s="140">
        <v>0</v>
      </c>
      <c r="BY29" s="140">
        <v>0</v>
      </c>
      <c r="BZ29" s="143"/>
      <c r="CA29" s="142" t="s">
        <v>334</v>
      </c>
      <c r="CB29" s="140">
        <v>0</v>
      </c>
      <c r="CC29" s="140">
        <v>0</v>
      </c>
      <c r="CD29" s="143"/>
      <c r="CE29" s="142" t="s">
        <v>334</v>
      </c>
      <c r="CF29" s="140">
        <v>0</v>
      </c>
      <c r="CG29" s="140">
        <v>0</v>
      </c>
      <c r="CH29" s="143"/>
      <c r="CI29" s="142" t="s">
        <v>334</v>
      </c>
      <c r="CJ29" s="140">
        <v>0</v>
      </c>
      <c r="CK29" s="140">
        <v>0</v>
      </c>
      <c r="CL29" s="143"/>
      <c r="CM29" s="142" t="s">
        <v>334</v>
      </c>
      <c r="CN29" s="140">
        <v>0</v>
      </c>
      <c r="CO29" s="140">
        <v>0</v>
      </c>
      <c r="CP29" s="143"/>
      <c r="CQ29" s="142" t="s">
        <v>334</v>
      </c>
      <c r="CR29" s="140">
        <v>0</v>
      </c>
      <c r="CS29" s="140">
        <v>0</v>
      </c>
      <c r="CT29" s="143"/>
      <c r="CU29" s="142" t="s">
        <v>334</v>
      </c>
      <c r="CV29" s="140">
        <v>0</v>
      </c>
      <c r="CW29" s="140">
        <v>0</v>
      </c>
      <c r="CX29" s="143"/>
      <c r="CY29" s="142" t="s">
        <v>334</v>
      </c>
      <c r="CZ29" s="140">
        <v>0</v>
      </c>
      <c r="DA29" s="140">
        <v>0</v>
      </c>
      <c r="DB29" s="143"/>
      <c r="DC29" s="142" t="s">
        <v>334</v>
      </c>
      <c r="DD29" s="140">
        <v>0</v>
      </c>
      <c r="DE29" s="140">
        <v>0</v>
      </c>
      <c r="DF29" s="143"/>
      <c r="DG29" s="142" t="s">
        <v>334</v>
      </c>
      <c r="DH29" s="140">
        <v>0</v>
      </c>
      <c r="DI29" s="140">
        <v>0</v>
      </c>
      <c r="DJ29" s="143"/>
      <c r="DK29" s="142" t="s">
        <v>334</v>
      </c>
      <c r="DL29" s="140">
        <v>0</v>
      </c>
      <c r="DM29" s="140">
        <v>0</v>
      </c>
      <c r="DN29" s="143"/>
      <c r="DO29" s="142" t="s">
        <v>334</v>
      </c>
      <c r="DP29" s="140">
        <v>0</v>
      </c>
      <c r="DQ29" s="140">
        <v>0</v>
      </c>
      <c r="DR29" s="143"/>
      <c r="DS29" s="142" t="s">
        <v>334</v>
      </c>
      <c r="DT29" s="140">
        <v>0</v>
      </c>
      <c r="DU29" s="140">
        <v>0</v>
      </c>
    </row>
    <row r="30" spans="1:125" ht="12" customHeight="1">
      <c r="A30" s="139" t="s">
        <v>610</v>
      </c>
      <c r="B30" s="141" t="s">
        <v>611</v>
      </c>
      <c r="C30" s="139" t="s">
        <v>612</v>
      </c>
      <c r="D30" s="140">
        <f t="shared" si="0"/>
        <v>4408010</v>
      </c>
      <c r="E30" s="140">
        <f t="shared" si="1"/>
        <v>2058398</v>
      </c>
      <c r="F30" s="143"/>
      <c r="G30" s="142" t="s">
        <v>334</v>
      </c>
      <c r="H30" s="140">
        <v>2729912</v>
      </c>
      <c r="I30" s="140">
        <v>1208032</v>
      </c>
      <c r="J30" s="143"/>
      <c r="K30" s="142" t="s">
        <v>334</v>
      </c>
      <c r="L30" s="140">
        <v>897422</v>
      </c>
      <c r="M30" s="140">
        <v>641696</v>
      </c>
      <c r="N30" s="143"/>
      <c r="O30" s="142" t="s">
        <v>334</v>
      </c>
      <c r="P30" s="140">
        <v>407150</v>
      </c>
      <c r="Q30" s="140">
        <v>177438</v>
      </c>
      <c r="R30" s="143"/>
      <c r="S30" s="142" t="s">
        <v>334</v>
      </c>
      <c r="T30" s="140">
        <v>373526</v>
      </c>
      <c r="U30" s="140">
        <v>31232</v>
      </c>
      <c r="V30" s="143"/>
      <c r="W30" s="142" t="s">
        <v>334</v>
      </c>
      <c r="X30" s="140">
        <v>0</v>
      </c>
      <c r="Y30" s="140">
        <v>0</v>
      </c>
      <c r="Z30" s="143"/>
      <c r="AA30" s="142" t="s">
        <v>334</v>
      </c>
      <c r="AB30" s="140">
        <v>0</v>
      </c>
      <c r="AC30" s="140">
        <v>0</v>
      </c>
      <c r="AD30" s="143"/>
      <c r="AE30" s="142" t="s">
        <v>334</v>
      </c>
      <c r="AF30" s="140">
        <v>0</v>
      </c>
      <c r="AG30" s="140">
        <v>0</v>
      </c>
      <c r="AH30" s="143"/>
      <c r="AI30" s="142" t="s">
        <v>334</v>
      </c>
      <c r="AJ30" s="140">
        <v>0</v>
      </c>
      <c r="AK30" s="140">
        <v>0</v>
      </c>
      <c r="AL30" s="143"/>
      <c r="AM30" s="142" t="s">
        <v>334</v>
      </c>
      <c r="AN30" s="140">
        <v>0</v>
      </c>
      <c r="AO30" s="140">
        <v>0</v>
      </c>
      <c r="AP30" s="143"/>
      <c r="AQ30" s="142" t="s">
        <v>334</v>
      </c>
      <c r="AR30" s="140">
        <v>0</v>
      </c>
      <c r="AS30" s="140">
        <v>0</v>
      </c>
      <c r="AT30" s="143"/>
      <c r="AU30" s="142" t="s">
        <v>334</v>
      </c>
      <c r="AV30" s="140">
        <v>0</v>
      </c>
      <c r="AW30" s="140">
        <v>0</v>
      </c>
      <c r="AX30" s="143"/>
      <c r="AY30" s="142" t="s">
        <v>334</v>
      </c>
      <c r="AZ30" s="140">
        <v>0</v>
      </c>
      <c r="BA30" s="140">
        <v>0</v>
      </c>
      <c r="BB30" s="143"/>
      <c r="BC30" s="142" t="s">
        <v>334</v>
      </c>
      <c r="BD30" s="140">
        <v>0</v>
      </c>
      <c r="BE30" s="140">
        <v>0</v>
      </c>
      <c r="BF30" s="143"/>
      <c r="BG30" s="142" t="s">
        <v>334</v>
      </c>
      <c r="BH30" s="140">
        <v>0</v>
      </c>
      <c r="BI30" s="140">
        <v>0</v>
      </c>
      <c r="BJ30" s="143"/>
      <c r="BK30" s="142" t="s">
        <v>334</v>
      </c>
      <c r="BL30" s="140">
        <v>0</v>
      </c>
      <c r="BM30" s="140">
        <v>0</v>
      </c>
      <c r="BN30" s="143"/>
      <c r="BO30" s="142" t="s">
        <v>334</v>
      </c>
      <c r="BP30" s="140">
        <v>0</v>
      </c>
      <c r="BQ30" s="140">
        <v>0</v>
      </c>
      <c r="BR30" s="143"/>
      <c r="BS30" s="142" t="s">
        <v>334</v>
      </c>
      <c r="BT30" s="140">
        <v>0</v>
      </c>
      <c r="BU30" s="140">
        <v>0</v>
      </c>
      <c r="BV30" s="143"/>
      <c r="BW30" s="142" t="s">
        <v>334</v>
      </c>
      <c r="BX30" s="140">
        <v>0</v>
      </c>
      <c r="BY30" s="140">
        <v>0</v>
      </c>
      <c r="BZ30" s="143"/>
      <c r="CA30" s="142" t="s">
        <v>334</v>
      </c>
      <c r="CB30" s="140">
        <v>0</v>
      </c>
      <c r="CC30" s="140">
        <v>0</v>
      </c>
      <c r="CD30" s="143"/>
      <c r="CE30" s="142" t="s">
        <v>334</v>
      </c>
      <c r="CF30" s="140">
        <v>0</v>
      </c>
      <c r="CG30" s="140">
        <v>0</v>
      </c>
      <c r="CH30" s="143"/>
      <c r="CI30" s="142" t="s">
        <v>334</v>
      </c>
      <c r="CJ30" s="140">
        <v>0</v>
      </c>
      <c r="CK30" s="140">
        <v>0</v>
      </c>
      <c r="CL30" s="143"/>
      <c r="CM30" s="142" t="s">
        <v>334</v>
      </c>
      <c r="CN30" s="140">
        <v>0</v>
      </c>
      <c r="CO30" s="140">
        <v>0</v>
      </c>
      <c r="CP30" s="143"/>
      <c r="CQ30" s="142" t="s">
        <v>334</v>
      </c>
      <c r="CR30" s="140">
        <v>0</v>
      </c>
      <c r="CS30" s="140">
        <v>0</v>
      </c>
      <c r="CT30" s="143"/>
      <c r="CU30" s="142" t="s">
        <v>334</v>
      </c>
      <c r="CV30" s="140">
        <v>0</v>
      </c>
      <c r="CW30" s="140">
        <v>0</v>
      </c>
      <c r="CX30" s="143"/>
      <c r="CY30" s="142" t="s">
        <v>334</v>
      </c>
      <c r="CZ30" s="140">
        <v>0</v>
      </c>
      <c r="DA30" s="140">
        <v>0</v>
      </c>
      <c r="DB30" s="143"/>
      <c r="DC30" s="142" t="s">
        <v>334</v>
      </c>
      <c r="DD30" s="140">
        <v>0</v>
      </c>
      <c r="DE30" s="140">
        <v>0</v>
      </c>
      <c r="DF30" s="143"/>
      <c r="DG30" s="142" t="s">
        <v>334</v>
      </c>
      <c r="DH30" s="140">
        <v>0</v>
      </c>
      <c r="DI30" s="140">
        <v>0</v>
      </c>
      <c r="DJ30" s="143"/>
      <c r="DK30" s="142" t="s">
        <v>334</v>
      </c>
      <c r="DL30" s="140">
        <v>0</v>
      </c>
      <c r="DM30" s="140">
        <v>0</v>
      </c>
      <c r="DN30" s="143"/>
      <c r="DO30" s="142" t="s">
        <v>334</v>
      </c>
      <c r="DP30" s="140">
        <v>0</v>
      </c>
      <c r="DQ30" s="140">
        <v>0</v>
      </c>
      <c r="DR30" s="143"/>
      <c r="DS30" s="142" t="s">
        <v>334</v>
      </c>
      <c r="DT30" s="140">
        <v>0</v>
      </c>
      <c r="DU30" s="140">
        <v>0</v>
      </c>
    </row>
    <row r="31" spans="1:125" ht="12" customHeight="1">
      <c r="A31" s="139" t="s">
        <v>624</v>
      </c>
      <c r="B31" s="141" t="s">
        <v>625</v>
      </c>
      <c r="C31" s="139" t="s">
        <v>626</v>
      </c>
      <c r="D31" s="140">
        <f t="shared" si="0"/>
        <v>2822700</v>
      </c>
      <c r="E31" s="140">
        <f t="shared" si="1"/>
        <v>1106359</v>
      </c>
      <c r="F31" s="143"/>
      <c r="G31" s="142" t="s">
        <v>334</v>
      </c>
      <c r="H31" s="140">
        <v>1539673</v>
      </c>
      <c r="I31" s="140">
        <v>557403</v>
      </c>
      <c r="J31" s="143"/>
      <c r="K31" s="142" t="s">
        <v>334</v>
      </c>
      <c r="L31" s="140">
        <v>700380</v>
      </c>
      <c r="M31" s="140">
        <v>285047</v>
      </c>
      <c r="N31" s="143"/>
      <c r="O31" s="142" t="s">
        <v>334</v>
      </c>
      <c r="P31" s="140">
        <v>233204</v>
      </c>
      <c r="Q31" s="140">
        <v>105051</v>
      </c>
      <c r="R31" s="143"/>
      <c r="S31" s="142" t="s">
        <v>334</v>
      </c>
      <c r="T31" s="140">
        <v>227009</v>
      </c>
      <c r="U31" s="140">
        <v>129903</v>
      </c>
      <c r="V31" s="143"/>
      <c r="W31" s="142" t="s">
        <v>334</v>
      </c>
      <c r="X31" s="140">
        <v>122434</v>
      </c>
      <c r="Y31" s="140">
        <v>28955</v>
      </c>
      <c r="Z31" s="143"/>
      <c r="AA31" s="142" t="s">
        <v>334</v>
      </c>
      <c r="AB31" s="140">
        <v>0</v>
      </c>
      <c r="AC31" s="140">
        <v>0</v>
      </c>
      <c r="AD31" s="143"/>
      <c r="AE31" s="142" t="s">
        <v>334</v>
      </c>
      <c r="AF31" s="140">
        <v>0</v>
      </c>
      <c r="AG31" s="140">
        <v>0</v>
      </c>
      <c r="AH31" s="143"/>
      <c r="AI31" s="142" t="s">
        <v>334</v>
      </c>
      <c r="AJ31" s="140">
        <v>0</v>
      </c>
      <c r="AK31" s="140">
        <v>0</v>
      </c>
      <c r="AL31" s="143"/>
      <c r="AM31" s="142" t="s">
        <v>334</v>
      </c>
      <c r="AN31" s="140">
        <v>0</v>
      </c>
      <c r="AO31" s="140">
        <v>0</v>
      </c>
      <c r="AP31" s="143"/>
      <c r="AQ31" s="142" t="s">
        <v>334</v>
      </c>
      <c r="AR31" s="140">
        <v>0</v>
      </c>
      <c r="AS31" s="140">
        <v>0</v>
      </c>
      <c r="AT31" s="143"/>
      <c r="AU31" s="142" t="s">
        <v>334</v>
      </c>
      <c r="AV31" s="140">
        <v>0</v>
      </c>
      <c r="AW31" s="140">
        <v>0</v>
      </c>
      <c r="AX31" s="143"/>
      <c r="AY31" s="142" t="s">
        <v>334</v>
      </c>
      <c r="AZ31" s="140">
        <v>0</v>
      </c>
      <c r="BA31" s="140">
        <v>0</v>
      </c>
      <c r="BB31" s="143"/>
      <c r="BC31" s="142" t="s">
        <v>334</v>
      </c>
      <c r="BD31" s="140">
        <v>0</v>
      </c>
      <c r="BE31" s="140">
        <v>0</v>
      </c>
      <c r="BF31" s="143"/>
      <c r="BG31" s="142" t="s">
        <v>334</v>
      </c>
      <c r="BH31" s="140">
        <v>0</v>
      </c>
      <c r="BI31" s="140">
        <v>0</v>
      </c>
      <c r="BJ31" s="143"/>
      <c r="BK31" s="142" t="s">
        <v>334</v>
      </c>
      <c r="BL31" s="140">
        <v>0</v>
      </c>
      <c r="BM31" s="140">
        <v>0</v>
      </c>
      <c r="BN31" s="143"/>
      <c r="BO31" s="142" t="s">
        <v>334</v>
      </c>
      <c r="BP31" s="140">
        <v>0</v>
      </c>
      <c r="BQ31" s="140">
        <v>0</v>
      </c>
      <c r="BR31" s="143"/>
      <c r="BS31" s="142" t="s">
        <v>334</v>
      </c>
      <c r="BT31" s="140">
        <v>0</v>
      </c>
      <c r="BU31" s="140">
        <v>0</v>
      </c>
      <c r="BV31" s="143"/>
      <c r="BW31" s="142" t="s">
        <v>334</v>
      </c>
      <c r="BX31" s="140">
        <v>0</v>
      </c>
      <c r="BY31" s="140">
        <v>0</v>
      </c>
      <c r="BZ31" s="143"/>
      <c r="CA31" s="142" t="s">
        <v>334</v>
      </c>
      <c r="CB31" s="140">
        <v>0</v>
      </c>
      <c r="CC31" s="140">
        <v>0</v>
      </c>
      <c r="CD31" s="143"/>
      <c r="CE31" s="142" t="s">
        <v>334</v>
      </c>
      <c r="CF31" s="140">
        <v>0</v>
      </c>
      <c r="CG31" s="140">
        <v>0</v>
      </c>
      <c r="CH31" s="143"/>
      <c r="CI31" s="142" t="s">
        <v>334</v>
      </c>
      <c r="CJ31" s="140">
        <v>0</v>
      </c>
      <c r="CK31" s="140">
        <v>0</v>
      </c>
      <c r="CL31" s="143"/>
      <c r="CM31" s="142" t="s">
        <v>334</v>
      </c>
      <c r="CN31" s="140">
        <v>0</v>
      </c>
      <c r="CO31" s="140">
        <v>0</v>
      </c>
      <c r="CP31" s="143"/>
      <c r="CQ31" s="142" t="s">
        <v>334</v>
      </c>
      <c r="CR31" s="140">
        <v>0</v>
      </c>
      <c r="CS31" s="140">
        <v>0</v>
      </c>
      <c r="CT31" s="143"/>
      <c r="CU31" s="142" t="s">
        <v>334</v>
      </c>
      <c r="CV31" s="140">
        <v>0</v>
      </c>
      <c r="CW31" s="140">
        <v>0</v>
      </c>
      <c r="CX31" s="143"/>
      <c r="CY31" s="142" t="s">
        <v>334</v>
      </c>
      <c r="CZ31" s="140">
        <v>0</v>
      </c>
      <c r="DA31" s="140">
        <v>0</v>
      </c>
      <c r="DB31" s="143"/>
      <c r="DC31" s="142" t="s">
        <v>334</v>
      </c>
      <c r="DD31" s="140">
        <v>0</v>
      </c>
      <c r="DE31" s="140">
        <v>0</v>
      </c>
      <c r="DF31" s="143"/>
      <c r="DG31" s="142" t="s">
        <v>334</v>
      </c>
      <c r="DH31" s="140">
        <v>0</v>
      </c>
      <c r="DI31" s="140">
        <v>0</v>
      </c>
      <c r="DJ31" s="143"/>
      <c r="DK31" s="142" t="s">
        <v>334</v>
      </c>
      <c r="DL31" s="140">
        <v>0</v>
      </c>
      <c r="DM31" s="140">
        <v>0</v>
      </c>
      <c r="DN31" s="143"/>
      <c r="DO31" s="142" t="s">
        <v>334</v>
      </c>
      <c r="DP31" s="140">
        <v>0</v>
      </c>
      <c r="DQ31" s="140">
        <v>0</v>
      </c>
      <c r="DR31" s="143"/>
      <c r="DS31" s="142" t="s">
        <v>334</v>
      </c>
      <c r="DT31" s="140">
        <v>0</v>
      </c>
      <c r="DU31" s="140">
        <v>0</v>
      </c>
    </row>
    <row r="32" spans="1:125" ht="12" customHeight="1">
      <c r="A32" s="139" t="s">
        <v>638</v>
      </c>
      <c r="B32" s="141" t="s">
        <v>639</v>
      </c>
      <c r="C32" s="139" t="s">
        <v>640</v>
      </c>
      <c r="D32" s="140">
        <f t="shared" si="0"/>
        <v>4005872</v>
      </c>
      <c r="E32" s="140">
        <f t="shared" si="1"/>
        <v>1372371</v>
      </c>
      <c r="F32" s="143"/>
      <c r="G32" s="142" t="s">
        <v>334</v>
      </c>
      <c r="H32" s="140">
        <v>1815776</v>
      </c>
      <c r="I32" s="140">
        <v>710929</v>
      </c>
      <c r="J32" s="143"/>
      <c r="K32" s="142" t="s">
        <v>334</v>
      </c>
      <c r="L32" s="140">
        <v>1372886</v>
      </c>
      <c r="M32" s="140">
        <v>343162</v>
      </c>
      <c r="N32" s="143"/>
      <c r="O32" s="142" t="s">
        <v>334</v>
      </c>
      <c r="P32" s="140">
        <v>582943</v>
      </c>
      <c r="Q32" s="140">
        <v>118146</v>
      </c>
      <c r="R32" s="143"/>
      <c r="S32" s="142" t="s">
        <v>334</v>
      </c>
      <c r="T32" s="140">
        <v>115421</v>
      </c>
      <c r="U32" s="140">
        <v>87713</v>
      </c>
      <c r="V32" s="143"/>
      <c r="W32" s="142" t="s">
        <v>334</v>
      </c>
      <c r="X32" s="140">
        <v>62528</v>
      </c>
      <c r="Y32" s="140">
        <v>78009</v>
      </c>
      <c r="Z32" s="143"/>
      <c r="AA32" s="142" t="s">
        <v>334</v>
      </c>
      <c r="AB32" s="140">
        <v>56318</v>
      </c>
      <c r="AC32" s="140">
        <v>34412</v>
      </c>
      <c r="AD32" s="143"/>
      <c r="AE32" s="142" t="s">
        <v>334</v>
      </c>
      <c r="AF32" s="140">
        <v>0</v>
      </c>
      <c r="AG32" s="140">
        <v>0</v>
      </c>
      <c r="AH32" s="143"/>
      <c r="AI32" s="142" t="s">
        <v>334</v>
      </c>
      <c r="AJ32" s="140">
        <v>0</v>
      </c>
      <c r="AK32" s="140">
        <v>0</v>
      </c>
      <c r="AL32" s="143"/>
      <c r="AM32" s="142" t="s">
        <v>334</v>
      </c>
      <c r="AN32" s="140">
        <v>0</v>
      </c>
      <c r="AO32" s="140">
        <v>0</v>
      </c>
      <c r="AP32" s="143"/>
      <c r="AQ32" s="142" t="s">
        <v>334</v>
      </c>
      <c r="AR32" s="140">
        <v>0</v>
      </c>
      <c r="AS32" s="140">
        <v>0</v>
      </c>
      <c r="AT32" s="143"/>
      <c r="AU32" s="142" t="s">
        <v>334</v>
      </c>
      <c r="AV32" s="140">
        <v>0</v>
      </c>
      <c r="AW32" s="140">
        <v>0</v>
      </c>
      <c r="AX32" s="143"/>
      <c r="AY32" s="142" t="s">
        <v>334</v>
      </c>
      <c r="AZ32" s="140">
        <v>0</v>
      </c>
      <c r="BA32" s="140">
        <v>0</v>
      </c>
      <c r="BB32" s="143"/>
      <c r="BC32" s="142" t="s">
        <v>334</v>
      </c>
      <c r="BD32" s="140">
        <v>0</v>
      </c>
      <c r="BE32" s="140">
        <v>0</v>
      </c>
      <c r="BF32" s="143"/>
      <c r="BG32" s="142" t="s">
        <v>334</v>
      </c>
      <c r="BH32" s="140">
        <v>0</v>
      </c>
      <c r="BI32" s="140">
        <v>0</v>
      </c>
      <c r="BJ32" s="143"/>
      <c r="BK32" s="142" t="s">
        <v>334</v>
      </c>
      <c r="BL32" s="140">
        <v>0</v>
      </c>
      <c r="BM32" s="140">
        <v>0</v>
      </c>
      <c r="BN32" s="143"/>
      <c r="BO32" s="142" t="s">
        <v>334</v>
      </c>
      <c r="BP32" s="140">
        <v>0</v>
      </c>
      <c r="BQ32" s="140">
        <v>0</v>
      </c>
      <c r="BR32" s="143"/>
      <c r="BS32" s="142" t="s">
        <v>334</v>
      </c>
      <c r="BT32" s="140">
        <v>0</v>
      </c>
      <c r="BU32" s="140">
        <v>0</v>
      </c>
      <c r="BV32" s="143"/>
      <c r="BW32" s="142" t="s">
        <v>334</v>
      </c>
      <c r="BX32" s="140">
        <v>0</v>
      </c>
      <c r="BY32" s="140">
        <v>0</v>
      </c>
      <c r="BZ32" s="143"/>
      <c r="CA32" s="142" t="s">
        <v>334</v>
      </c>
      <c r="CB32" s="140">
        <v>0</v>
      </c>
      <c r="CC32" s="140">
        <v>0</v>
      </c>
      <c r="CD32" s="143"/>
      <c r="CE32" s="142" t="s">
        <v>334</v>
      </c>
      <c r="CF32" s="140">
        <v>0</v>
      </c>
      <c r="CG32" s="140">
        <v>0</v>
      </c>
      <c r="CH32" s="143"/>
      <c r="CI32" s="142" t="s">
        <v>334</v>
      </c>
      <c r="CJ32" s="140">
        <v>0</v>
      </c>
      <c r="CK32" s="140">
        <v>0</v>
      </c>
      <c r="CL32" s="143"/>
      <c r="CM32" s="142" t="s">
        <v>334</v>
      </c>
      <c r="CN32" s="140">
        <v>0</v>
      </c>
      <c r="CO32" s="140">
        <v>0</v>
      </c>
      <c r="CP32" s="143"/>
      <c r="CQ32" s="142" t="s">
        <v>334</v>
      </c>
      <c r="CR32" s="140">
        <v>0</v>
      </c>
      <c r="CS32" s="140">
        <v>0</v>
      </c>
      <c r="CT32" s="143"/>
      <c r="CU32" s="142" t="s">
        <v>334</v>
      </c>
      <c r="CV32" s="140">
        <v>0</v>
      </c>
      <c r="CW32" s="140">
        <v>0</v>
      </c>
      <c r="CX32" s="143"/>
      <c r="CY32" s="142" t="s">
        <v>334</v>
      </c>
      <c r="CZ32" s="140">
        <v>0</v>
      </c>
      <c r="DA32" s="140">
        <v>0</v>
      </c>
      <c r="DB32" s="143"/>
      <c r="DC32" s="142" t="s">
        <v>334</v>
      </c>
      <c r="DD32" s="140">
        <v>0</v>
      </c>
      <c r="DE32" s="140">
        <v>0</v>
      </c>
      <c r="DF32" s="143"/>
      <c r="DG32" s="142" t="s">
        <v>334</v>
      </c>
      <c r="DH32" s="140">
        <v>0</v>
      </c>
      <c r="DI32" s="140">
        <v>0</v>
      </c>
      <c r="DJ32" s="143"/>
      <c r="DK32" s="142" t="s">
        <v>334</v>
      </c>
      <c r="DL32" s="140">
        <v>0</v>
      </c>
      <c r="DM32" s="140">
        <v>0</v>
      </c>
      <c r="DN32" s="143"/>
      <c r="DO32" s="142" t="s">
        <v>334</v>
      </c>
      <c r="DP32" s="140">
        <v>0</v>
      </c>
      <c r="DQ32" s="140">
        <v>0</v>
      </c>
      <c r="DR32" s="143"/>
      <c r="DS32" s="142" t="s">
        <v>334</v>
      </c>
      <c r="DT32" s="140">
        <v>0</v>
      </c>
      <c r="DU32" s="140">
        <v>0</v>
      </c>
    </row>
    <row r="33" spans="1:125" ht="12" customHeight="1">
      <c r="A33" s="145" t="s">
        <v>651</v>
      </c>
      <c r="B33" s="146" t="s">
        <v>652</v>
      </c>
      <c r="C33" s="145" t="s">
        <v>653</v>
      </c>
      <c r="D33" s="149">
        <f t="shared" si="0"/>
        <v>13487697</v>
      </c>
      <c r="E33" s="149">
        <f t="shared" si="1"/>
        <v>1710825</v>
      </c>
      <c r="F33" s="151" t="s">
        <v>334</v>
      </c>
      <c r="G33" s="151" t="s">
        <v>334</v>
      </c>
      <c r="H33" s="149">
        <v>7644215</v>
      </c>
      <c r="I33" s="149">
        <v>974322</v>
      </c>
      <c r="J33" s="151" t="s">
        <v>334</v>
      </c>
      <c r="K33" s="151" t="s">
        <v>334</v>
      </c>
      <c r="L33" s="149">
        <v>4310375</v>
      </c>
      <c r="M33" s="149">
        <v>493802</v>
      </c>
      <c r="N33" s="151" t="s">
        <v>334</v>
      </c>
      <c r="O33" s="151" t="s">
        <v>334</v>
      </c>
      <c r="P33" s="149">
        <v>1184663</v>
      </c>
      <c r="Q33" s="149">
        <v>208531</v>
      </c>
      <c r="R33" s="151" t="s">
        <v>334</v>
      </c>
      <c r="S33" s="151" t="s">
        <v>334</v>
      </c>
      <c r="T33" s="149">
        <v>207540</v>
      </c>
      <c r="U33" s="149">
        <v>14654</v>
      </c>
      <c r="V33" s="151" t="s">
        <v>334</v>
      </c>
      <c r="W33" s="151" t="s">
        <v>334</v>
      </c>
      <c r="X33" s="149">
        <v>65622</v>
      </c>
      <c r="Y33" s="149">
        <v>11297</v>
      </c>
      <c r="Z33" s="151" t="s">
        <v>334</v>
      </c>
      <c r="AA33" s="151" t="s">
        <v>334</v>
      </c>
      <c r="AB33" s="149">
        <v>49064</v>
      </c>
      <c r="AC33" s="149">
        <v>8219</v>
      </c>
      <c r="AD33" s="151" t="s">
        <v>334</v>
      </c>
      <c r="AE33" s="151" t="s">
        <v>334</v>
      </c>
      <c r="AF33" s="149">
        <v>26218</v>
      </c>
      <c r="AG33" s="149">
        <v>0</v>
      </c>
      <c r="AH33" s="151" t="s">
        <v>334</v>
      </c>
      <c r="AI33" s="151" t="s">
        <v>334</v>
      </c>
      <c r="AJ33" s="149">
        <v>0</v>
      </c>
      <c r="AK33" s="149">
        <v>0</v>
      </c>
      <c r="AL33" s="151" t="s">
        <v>334</v>
      </c>
      <c r="AM33" s="151" t="s">
        <v>334</v>
      </c>
      <c r="AN33" s="149">
        <v>0</v>
      </c>
      <c r="AO33" s="149">
        <v>0</v>
      </c>
      <c r="AP33" s="151" t="s">
        <v>334</v>
      </c>
      <c r="AQ33" s="151" t="s">
        <v>334</v>
      </c>
      <c r="AR33" s="149">
        <v>0</v>
      </c>
      <c r="AS33" s="149">
        <v>0</v>
      </c>
      <c r="AT33" s="151" t="s">
        <v>334</v>
      </c>
      <c r="AU33" s="151" t="s">
        <v>334</v>
      </c>
      <c r="AV33" s="149">
        <v>0</v>
      </c>
      <c r="AW33" s="149">
        <v>0</v>
      </c>
      <c r="AX33" s="151" t="s">
        <v>334</v>
      </c>
      <c r="AY33" s="151" t="s">
        <v>334</v>
      </c>
      <c r="AZ33" s="149">
        <v>0</v>
      </c>
      <c r="BA33" s="149">
        <v>0</v>
      </c>
      <c r="BB33" s="151" t="s">
        <v>334</v>
      </c>
      <c r="BC33" s="151" t="s">
        <v>334</v>
      </c>
      <c r="BD33" s="149">
        <v>0</v>
      </c>
      <c r="BE33" s="149">
        <v>0</v>
      </c>
      <c r="BF33" s="151" t="s">
        <v>334</v>
      </c>
      <c r="BG33" s="151" t="s">
        <v>334</v>
      </c>
      <c r="BH33" s="149">
        <v>0</v>
      </c>
      <c r="BI33" s="149">
        <v>0</v>
      </c>
      <c r="BJ33" s="151" t="s">
        <v>334</v>
      </c>
      <c r="BK33" s="151" t="s">
        <v>334</v>
      </c>
      <c r="BL33" s="149">
        <v>0</v>
      </c>
      <c r="BM33" s="149">
        <v>0</v>
      </c>
      <c r="BN33" s="151" t="s">
        <v>334</v>
      </c>
      <c r="BO33" s="151" t="s">
        <v>334</v>
      </c>
      <c r="BP33" s="149">
        <v>0</v>
      </c>
      <c r="BQ33" s="149">
        <v>0</v>
      </c>
      <c r="BR33" s="151" t="s">
        <v>334</v>
      </c>
      <c r="BS33" s="151" t="s">
        <v>334</v>
      </c>
      <c r="BT33" s="149">
        <v>0</v>
      </c>
      <c r="BU33" s="149">
        <v>0</v>
      </c>
      <c r="BV33" s="151" t="s">
        <v>334</v>
      </c>
      <c r="BW33" s="151" t="s">
        <v>334</v>
      </c>
      <c r="BX33" s="149">
        <v>0</v>
      </c>
      <c r="BY33" s="149">
        <v>0</v>
      </c>
      <c r="BZ33" s="151" t="s">
        <v>334</v>
      </c>
      <c r="CA33" s="151" t="s">
        <v>334</v>
      </c>
      <c r="CB33" s="149">
        <v>0</v>
      </c>
      <c r="CC33" s="149">
        <v>0</v>
      </c>
      <c r="CD33" s="151" t="s">
        <v>334</v>
      </c>
      <c r="CE33" s="151" t="s">
        <v>334</v>
      </c>
      <c r="CF33" s="149">
        <v>0</v>
      </c>
      <c r="CG33" s="149">
        <v>0</v>
      </c>
      <c r="CH33" s="151" t="s">
        <v>334</v>
      </c>
      <c r="CI33" s="151" t="s">
        <v>334</v>
      </c>
      <c r="CJ33" s="149">
        <v>0</v>
      </c>
      <c r="CK33" s="149">
        <v>0</v>
      </c>
      <c r="CL33" s="151" t="s">
        <v>334</v>
      </c>
      <c r="CM33" s="151" t="s">
        <v>334</v>
      </c>
      <c r="CN33" s="149">
        <v>0</v>
      </c>
      <c r="CO33" s="149">
        <v>0</v>
      </c>
      <c r="CP33" s="151" t="s">
        <v>334</v>
      </c>
      <c r="CQ33" s="151" t="s">
        <v>334</v>
      </c>
      <c r="CR33" s="149">
        <v>0</v>
      </c>
      <c r="CS33" s="149">
        <v>0</v>
      </c>
      <c r="CT33" s="151" t="s">
        <v>334</v>
      </c>
      <c r="CU33" s="151" t="s">
        <v>334</v>
      </c>
      <c r="CV33" s="149">
        <v>0</v>
      </c>
      <c r="CW33" s="149">
        <v>0</v>
      </c>
      <c r="CX33" s="151" t="s">
        <v>334</v>
      </c>
      <c r="CY33" s="151" t="s">
        <v>334</v>
      </c>
      <c r="CZ33" s="149">
        <v>0</v>
      </c>
      <c r="DA33" s="149">
        <v>0</v>
      </c>
      <c r="DB33" s="151" t="s">
        <v>334</v>
      </c>
      <c r="DC33" s="151" t="s">
        <v>334</v>
      </c>
      <c r="DD33" s="149">
        <v>0</v>
      </c>
      <c r="DE33" s="149">
        <v>0</v>
      </c>
      <c r="DF33" s="151" t="s">
        <v>334</v>
      </c>
      <c r="DG33" s="151" t="s">
        <v>334</v>
      </c>
      <c r="DH33" s="149">
        <v>0</v>
      </c>
      <c r="DI33" s="149">
        <v>0</v>
      </c>
      <c r="DJ33" s="151" t="s">
        <v>334</v>
      </c>
      <c r="DK33" s="151" t="s">
        <v>334</v>
      </c>
      <c r="DL33" s="149">
        <v>0</v>
      </c>
      <c r="DM33" s="149">
        <v>0</v>
      </c>
      <c r="DN33" s="151" t="s">
        <v>334</v>
      </c>
      <c r="DO33" s="151" t="s">
        <v>334</v>
      </c>
      <c r="DP33" s="149">
        <v>0</v>
      </c>
      <c r="DQ33" s="149">
        <v>0</v>
      </c>
      <c r="DR33" s="151" t="s">
        <v>334</v>
      </c>
      <c r="DS33" s="151" t="s">
        <v>334</v>
      </c>
      <c r="DT33" s="149">
        <v>0</v>
      </c>
      <c r="DU33" s="149">
        <v>0</v>
      </c>
    </row>
    <row r="34" spans="1:125" ht="12" customHeight="1">
      <c r="A34" s="139" t="s">
        <v>661</v>
      </c>
      <c r="B34" s="141" t="s">
        <v>662</v>
      </c>
      <c r="C34" s="139" t="s">
        <v>663</v>
      </c>
      <c r="D34" s="140">
        <f t="shared" si="0"/>
        <v>4532412</v>
      </c>
      <c r="E34" s="140">
        <f t="shared" si="1"/>
        <v>783838</v>
      </c>
      <c r="F34" s="143"/>
      <c r="G34" s="142" t="s">
        <v>334</v>
      </c>
      <c r="H34" s="140">
        <v>2906082</v>
      </c>
      <c r="I34" s="140">
        <v>317079</v>
      </c>
      <c r="J34" s="143"/>
      <c r="K34" s="142" t="s">
        <v>334</v>
      </c>
      <c r="L34" s="140">
        <v>1202409</v>
      </c>
      <c r="M34" s="140">
        <v>275867</v>
      </c>
      <c r="N34" s="143"/>
      <c r="O34" s="142" t="s">
        <v>334</v>
      </c>
      <c r="P34" s="140">
        <v>344107</v>
      </c>
      <c r="Q34" s="140">
        <v>149058</v>
      </c>
      <c r="R34" s="143"/>
      <c r="S34" s="142" t="s">
        <v>334</v>
      </c>
      <c r="T34" s="140">
        <v>56636</v>
      </c>
      <c r="U34" s="140">
        <v>41834</v>
      </c>
      <c r="V34" s="143"/>
      <c r="W34" s="142" t="s">
        <v>334</v>
      </c>
      <c r="X34" s="140">
        <v>23178</v>
      </c>
      <c r="Y34" s="140">
        <v>0</v>
      </c>
      <c r="Z34" s="143"/>
      <c r="AA34" s="142" t="s">
        <v>334</v>
      </c>
      <c r="AB34" s="140">
        <v>0</v>
      </c>
      <c r="AC34" s="140">
        <v>0</v>
      </c>
      <c r="AD34" s="143"/>
      <c r="AE34" s="142" t="s">
        <v>334</v>
      </c>
      <c r="AF34" s="140">
        <v>0</v>
      </c>
      <c r="AG34" s="140">
        <v>0</v>
      </c>
      <c r="AH34" s="143"/>
      <c r="AI34" s="142" t="s">
        <v>334</v>
      </c>
      <c r="AJ34" s="140">
        <v>0</v>
      </c>
      <c r="AK34" s="140">
        <v>0</v>
      </c>
      <c r="AL34" s="143"/>
      <c r="AM34" s="142" t="s">
        <v>334</v>
      </c>
      <c r="AN34" s="140">
        <v>0</v>
      </c>
      <c r="AO34" s="140">
        <v>0</v>
      </c>
      <c r="AP34" s="143"/>
      <c r="AQ34" s="142" t="s">
        <v>334</v>
      </c>
      <c r="AR34" s="140">
        <v>0</v>
      </c>
      <c r="AS34" s="140">
        <v>0</v>
      </c>
      <c r="AT34" s="143"/>
      <c r="AU34" s="142" t="s">
        <v>334</v>
      </c>
      <c r="AV34" s="140">
        <v>0</v>
      </c>
      <c r="AW34" s="140">
        <v>0</v>
      </c>
      <c r="AX34" s="143"/>
      <c r="AY34" s="142" t="s">
        <v>334</v>
      </c>
      <c r="AZ34" s="140">
        <v>0</v>
      </c>
      <c r="BA34" s="140">
        <v>0</v>
      </c>
      <c r="BB34" s="143"/>
      <c r="BC34" s="142" t="s">
        <v>334</v>
      </c>
      <c r="BD34" s="140">
        <v>0</v>
      </c>
      <c r="BE34" s="140">
        <v>0</v>
      </c>
      <c r="BF34" s="143"/>
      <c r="BG34" s="142" t="s">
        <v>334</v>
      </c>
      <c r="BH34" s="140">
        <v>0</v>
      </c>
      <c r="BI34" s="140">
        <v>0</v>
      </c>
      <c r="BJ34" s="143"/>
      <c r="BK34" s="142" t="s">
        <v>334</v>
      </c>
      <c r="BL34" s="140">
        <v>0</v>
      </c>
      <c r="BM34" s="140">
        <v>0</v>
      </c>
      <c r="BN34" s="143"/>
      <c r="BO34" s="142" t="s">
        <v>334</v>
      </c>
      <c r="BP34" s="140">
        <v>0</v>
      </c>
      <c r="BQ34" s="140">
        <v>0</v>
      </c>
      <c r="BR34" s="143"/>
      <c r="BS34" s="142" t="s">
        <v>334</v>
      </c>
      <c r="BT34" s="140">
        <v>0</v>
      </c>
      <c r="BU34" s="140">
        <v>0</v>
      </c>
      <c r="BV34" s="143"/>
      <c r="BW34" s="142" t="s">
        <v>334</v>
      </c>
      <c r="BX34" s="140">
        <v>0</v>
      </c>
      <c r="BY34" s="140">
        <v>0</v>
      </c>
      <c r="BZ34" s="143"/>
      <c r="CA34" s="142" t="s">
        <v>334</v>
      </c>
      <c r="CB34" s="140">
        <v>0</v>
      </c>
      <c r="CC34" s="140">
        <v>0</v>
      </c>
      <c r="CD34" s="143"/>
      <c r="CE34" s="142" t="s">
        <v>334</v>
      </c>
      <c r="CF34" s="140">
        <v>0</v>
      </c>
      <c r="CG34" s="140">
        <v>0</v>
      </c>
      <c r="CH34" s="143"/>
      <c r="CI34" s="142" t="s">
        <v>334</v>
      </c>
      <c r="CJ34" s="140">
        <v>0</v>
      </c>
      <c r="CK34" s="140">
        <v>0</v>
      </c>
      <c r="CL34" s="143"/>
      <c r="CM34" s="142" t="s">
        <v>334</v>
      </c>
      <c r="CN34" s="140">
        <v>0</v>
      </c>
      <c r="CO34" s="140">
        <v>0</v>
      </c>
      <c r="CP34" s="143"/>
      <c r="CQ34" s="142" t="s">
        <v>334</v>
      </c>
      <c r="CR34" s="140">
        <v>0</v>
      </c>
      <c r="CS34" s="140">
        <v>0</v>
      </c>
      <c r="CT34" s="143"/>
      <c r="CU34" s="142" t="s">
        <v>334</v>
      </c>
      <c r="CV34" s="140">
        <v>0</v>
      </c>
      <c r="CW34" s="140">
        <v>0</v>
      </c>
      <c r="CX34" s="143"/>
      <c r="CY34" s="142" t="s">
        <v>334</v>
      </c>
      <c r="CZ34" s="140">
        <v>0</v>
      </c>
      <c r="DA34" s="140">
        <v>0</v>
      </c>
      <c r="DB34" s="143"/>
      <c r="DC34" s="142" t="s">
        <v>334</v>
      </c>
      <c r="DD34" s="140">
        <v>0</v>
      </c>
      <c r="DE34" s="140">
        <v>0</v>
      </c>
      <c r="DF34" s="143"/>
      <c r="DG34" s="142" t="s">
        <v>334</v>
      </c>
      <c r="DH34" s="140">
        <v>0</v>
      </c>
      <c r="DI34" s="140">
        <v>0</v>
      </c>
      <c r="DJ34" s="143"/>
      <c r="DK34" s="142" t="s">
        <v>334</v>
      </c>
      <c r="DL34" s="140">
        <v>0</v>
      </c>
      <c r="DM34" s="140">
        <v>0</v>
      </c>
      <c r="DN34" s="143"/>
      <c r="DO34" s="142" t="s">
        <v>334</v>
      </c>
      <c r="DP34" s="140">
        <v>0</v>
      </c>
      <c r="DQ34" s="140">
        <v>0</v>
      </c>
      <c r="DR34" s="143"/>
      <c r="DS34" s="142" t="s">
        <v>334</v>
      </c>
      <c r="DT34" s="140">
        <v>0</v>
      </c>
      <c r="DU34" s="140">
        <v>0</v>
      </c>
    </row>
    <row r="35" spans="1:125" ht="12" customHeight="1">
      <c r="A35" s="139" t="s">
        <v>675</v>
      </c>
      <c r="B35" s="141" t="s">
        <v>676</v>
      </c>
      <c r="C35" s="139" t="s">
        <v>677</v>
      </c>
      <c r="D35" s="140">
        <f t="shared" si="0"/>
        <v>1656611</v>
      </c>
      <c r="E35" s="140">
        <f t="shared" si="1"/>
        <v>1144145</v>
      </c>
      <c r="F35" s="143"/>
      <c r="G35" s="142" t="s">
        <v>334</v>
      </c>
      <c r="H35" s="140">
        <v>1067679</v>
      </c>
      <c r="I35" s="140">
        <v>444727</v>
      </c>
      <c r="J35" s="143"/>
      <c r="K35" s="142" t="s">
        <v>334</v>
      </c>
      <c r="L35" s="140">
        <v>441957</v>
      </c>
      <c r="M35" s="140">
        <v>196953</v>
      </c>
      <c r="N35" s="143"/>
      <c r="O35" s="142" t="s">
        <v>334</v>
      </c>
      <c r="P35" s="140">
        <v>101875</v>
      </c>
      <c r="Q35" s="140">
        <v>230464</v>
      </c>
      <c r="R35" s="143"/>
      <c r="S35" s="142" t="s">
        <v>334</v>
      </c>
      <c r="T35" s="140">
        <v>45100</v>
      </c>
      <c r="U35" s="140">
        <v>98715</v>
      </c>
      <c r="V35" s="143"/>
      <c r="W35" s="142" t="s">
        <v>334</v>
      </c>
      <c r="X35" s="140">
        <v>0</v>
      </c>
      <c r="Y35" s="140">
        <v>39178</v>
      </c>
      <c r="Z35" s="143"/>
      <c r="AA35" s="142" t="s">
        <v>334</v>
      </c>
      <c r="AB35" s="140">
        <v>0</v>
      </c>
      <c r="AC35" s="140">
        <v>48548</v>
      </c>
      <c r="AD35" s="143"/>
      <c r="AE35" s="142" t="s">
        <v>334</v>
      </c>
      <c r="AF35" s="140">
        <v>0</v>
      </c>
      <c r="AG35" s="140">
        <v>50515</v>
      </c>
      <c r="AH35" s="143"/>
      <c r="AI35" s="142" t="s">
        <v>334</v>
      </c>
      <c r="AJ35" s="140">
        <v>0</v>
      </c>
      <c r="AK35" s="140">
        <v>35045</v>
      </c>
      <c r="AL35" s="143"/>
      <c r="AM35" s="142" t="s">
        <v>334</v>
      </c>
      <c r="AN35" s="140">
        <v>0</v>
      </c>
      <c r="AO35" s="140">
        <v>0</v>
      </c>
      <c r="AP35" s="143"/>
      <c r="AQ35" s="142" t="s">
        <v>334</v>
      </c>
      <c r="AR35" s="140">
        <v>0</v>
      </c>
      <c r="AS35" s="140">
        <v>0</v>
      </c>
      <c r="AT35" s="143"/>
      <c r="AU35" s="142" t="s">
        <v>334</v>
      </c>
      <c r="AV35" s="140">
        <v>0</v>
      </c>
      <c r="AW35" s="140">
        <v>0</v>
      </c>
      <c r="AX35" s="143"/>
      <c r="AY35" s="142" t="s">
        <v>334</v>
      </c>
      <c r="AZ35" s="140">
        <v>0</v>
      </c>
      <c r="BA35" s="140">
        <v>0</v>
      </c>
      <c r="BB35" s="143"/>
      <c r="BC35" s="142" t="s">
        <v>334</v>
      </c>
      <c r="BD35" s="140">
        <v>0</v>
      </c>
      <c r="BE35" s="140">
        <v>0</v>
      </c>
      <c r="BF35" s="143"/>
      <c r="BG35" s="142" t="s">
        <v>334</v>
      </c>
      <c r="BH35" s="140">
        <v>0</v>
      </c>
      <c r="BI35" s="140">
        <v>0</v>
      </c>
      <c r="BJ35" s="143"/>
      <c r="BK35" s="142" t="s">
        <v>334</v>
      </c>
      <c r="BL35" s="140">
        <v>0</v>
      </c>
      <c r="BM35" s="140">
        <v>0</v>
      </c>
      <c r="BN35" s="143"/>
      <c r="BO35" s="142" t="s">
        <v>334</v>
      </c>
      <c r="BP35" s="140">
        <v>0</v>
      </c>
      <c r="BQ35" s="140">
        <v>0</v>
      </c>
      <c r="BR35" s="143"/>
      <c r="BS35" s="142" t="s">
        <v>334</v>
      </c>
      <c r="BT35" s="140">
        <v>0</v>
      </c>
      <c r="BU35" s="140">
        <v>0</v>
      </c>
      <c r="BV35" s="143"/>
      <c r="BW35" s="142" t="s">
        <v>334</v>
      </c>
      <c r="BX35" s="140">
        <v>0</v>
      </c>
      <c r="BY35" s="140">
        <v>0</v>
      </c>
      <c r="BZ35" s="143"/>
      <c r="CA35" s="142" t="s">
        <v>334</v>
      </c>
      <c r="CB35" s="140">
        <v>0</v>
      </c>
      <c r="CC35" s="140">
        <v>0</v>
      </c>
      <c r="CD35" s="143"/>
      <c r="CE35" s="142" t="s">
        <v>334</v>
      </c>
      <c r="CF35" s="140">
        <v>0</v>
      </c>
      <c r="CG35" s="140">
        <v>0</v>
      </c>
      <c r="CH35" s="143"/>
      <c r="CI35" s="142" t="s">
        <v>334</v>
      </c>
      <c r="CJ35" s="140">
        <v>0</v>
      </c>
      <c r="CK35" s="140">
        <v>0</v>
      </c>
      <c r="CL35" s="143"/>
      <c r="CM35" s="142" t="s">
        <v>334</v>
      </c>
      <c r="CN35" s="140">
        <v>0</v>
      </c>
      <c r="CO35" s="140">
        <v>0</v>
      </c>
      <c r="CP35" s="143"/>
      <c r="CQ35" s="142" t="s">
        <v>334</v>
      </c>
      <c r="CR35" s="140">
        <v>0</v>
      </c>
      <c r="CS35" s="140">
        <v>0</v>
      </c>
      <c r="CT35" s="143"/>
      <c r="CU35" s="142" t="s">
        <v>334</v>
      </c>
      <c r="CV35" s="140">
        <v>0</v>
      </c>
      <c r="CW35" s="140">
        <v>0</v>
      </c>
      <c r="CX35" s="143"/>
      <c r="CY35" s="142" t="s">
        <v>334</v>
      </c>
      <c r="CZ35" s="140">
        <v>0</v>
      </c>
      <c r="DA35" s="140">
        <v>0</v>
      </c>
      <c r="DB35" s="143"/>
      <c r="DC35" s="142" t="s">
        <v>334</v>
      </c>
      <c r="DD35" s="140">
        <v>0</v>
      </c>
      <c r="DE35" s="140">
        <v>0</v>
      </c>
      <c r="DF35" s="143"/>
      <c r="DG35" s="142" t="s">
        <v>334</v>
      </c>
      <c r="DH35" s="140">
        <v>0</v>
      </c>
      <c r="DI35" s="140">
        <v>0</v>
      </c>
      <c r="DJ35" s="143"/>
      <c r="DK35" s="142" t="s">
        <v>334</v>
      </c>
      <c r="DL35" s="140">
        <v>0</v>
      </c>
      <c r="DM35" s="140">
        <v>0</v>
      </c>
      <c r="DN35" s="143"/>
      <c r="DO35" s="142" t="s">
        <v>334</v>
      </c>
      <c r="DP35" s="140">
        <v>0</v>
      </c>
      <c r="DQ35" s="140">
        <v>0</v>
      </c>
      <c r="DR35" s="143"/>
      <c r="DS35" s="142" t="s">
        <v>334</v>
      </c>
      <c r="DT35" s="140">
        <v>0</v>
      </c>
      <c r="DU35" s="140">
        <v>0</v>
      </c>
    </row>
    <row r="36" spans="1:125" ht="12" customHeight="1">
      <c r="A36" s="139" t="s">
        <v>684</v>
      </c>
      <c r="B36" s="141" t="s">
        <v>685</v>
      </c>
      <c r="C36" s="139" t="s">
        <v>686</v>
      </c>
      <c r="D36" s="140">
        <f t="shared" si="0"/>
        <v>1556258</v>
      </c>
      <c r="E36" s="140">
        <f t="shared" si="1"/>
        <v>2602728</v>
      </c>
      <c r="F36" s="143"/>
      <c r="G36" s="142" t="s">
        <v>334</v>
      </c>
      <c r="H36" s="140">
        <v>986930</v>
      </c>
      <c r="I36" s="140">
        <v>1747313</v>
      </c>
      <c r="J36" s="143"/>
      <c r="K36" s="142" t="s">
        <v>334</v>
      </c>
      <c r="L36" s="140">
        <v>460364</v>
      </c>
      <c r="M36" s="140">
        <v>703419</v>
      </c>
      <c r="N36" s="143"/>
      <c r="O36" s="142" t="s">
        <v>334</v>
      </c>
      <c r="P36" s="140">
        <v>55039</v>
      </c>
      <c r="Q36" s="140">
        <v>106257</v>
      </c>
      <c r="R36" s="143"/>
      <c r="S36" s="142" t="s">
        <v>334</v>
      </c>
      <c r="T36" s="140">
        <v>53925</v>
      </c>
      <c r="U36" s="140">
        <v>45739</v>
      </c>
      <c r="V36" s="143"/>
      <c r="W36" s="142" t="s">
        <v>334</v>
      </c>
      <c r="X36" s="140">
        <v>0</v>
      </c>
      <c r="Y36" s="140">
        <v>0</v>
      </c>
      <c r="Z36" s="143"/>
      <c r="AA36" s="142" t="s">
        <v>334</v>
      </c>
      <c r="AB36" s="140">
        <v>0</v>
      </c>
      <c r="AC36" s="140">
        <v>0</v>
      </c>
      <c r="AD36" s="143"/>
      <c r="AE36" s="142" t="s">
        <v>334</v>
      </c>
      <c r="AF36" s="140">
        <v>0</v>
      </c>
      <c r="AG36" s="140">
        <v>0</v>
      </c>
      <c r="AH36" s="143"/>
      <c r="AI36" s="142" t="s">
        <v>334</v>
      </c>
      <c r="AJ36" s="140">
        <v>0</v>
      </c>
      <c r="AK36" s="140">
        <v>0</v>
      </c>
      <c r="AL36" s="143"/>
      <c r="AM36" s="142" t="s">
        <v>334</v>
      </c>
      <c r="AN36" s="140">
        <v>0</v>
      </c>
      <c r="AO36" s="140">
        <v>0</v>
      </c>
      <c r="AP36" s="143"/>
      <c r="AQ36" s="142" t="s">
        <v>334</v>
      </c>
      <c r="AR36" s="140">
        <v>0</v>
      </c>
      <c r="AS36" s="140">
        <v>0</v>
      </c>
      <c r="AT36" s="143"/>
      <c r="AU36" s="142" t="s">
        <v>334</v>
      </c>
      <c r="AV36" s="140">
        <v>0</v>
      </c>
      <c r="AW36" s="140">
        <v>0</v>
      </c>
      <c r="AX36" s="143"/>
      <c r="AY36" s="142" t="s">
        <v>334</v>
      </c>
      <c r="AZ36" s="140">
        <v>0</v>
      </c>
      <c r="BA36" s="140">
        <v>0</v>
      </c>
      <c r="BB36" s="143"/>
      <c r="BC36" s="142" t="s">
        <v>334</v>
      </c>
      <c r="BD36" s="140">
        <v>0</v>
      </c>
      <c r="BE36" s="140">
        <v>0</v>
      </c>
      <c r="BF36" s="143"/>
      <c r="BG36" s="142" t="s">
        <v>334</v>
      </c>
      <c r="BH36" s="140">
        <v>0</v>
      </c>
      <c r="BI36" s="140">
        <v>0</v>
      </c>
      <c r="BJ36" s="143"/>
      <c r="BK36" s="142" t="s">
        <v>334</v>
      </c>
      <c r="BL36" s="140">
        <v>0</v>
      </c>
      <c r="BM36" s="140">
        <v>0</v>
      </c>
      <c r="BN36" s="143"/>
      <c r="BO36" s="142" t="s">
        <v>334</v>
      </c>
      <c r="BP36" s="140">
        <v>0</v>
      </c>
      <c r="BQ36" s="140">
        <v>0</v>
      </c>
      <c r="BR36" s="143"/>
      <c r="BS36" s="142" t="s">
        <v>334</v>
      </c>
      <c r="BT36" s="140">
        <v>0</v>
      </c>
      <c r="BU36" s="140">
        <v>0</v>
      </c>
      <c r="BV36" s="143"/>
      <c r="BW36" s="142" t="s">
        <v>334</v>
      </c>
      <c r="BX36" s="140">
        <v>0</v>
      </c>
      <c r="BY36" s="140">
        <v>0</v>
      </c>
      <c r="BZ36" s="143"/>
      <c r="CA36" s="142" t="s">
        <v>334</v>
      </c>
      <c r="CB36" s="140">
        <v>0</v>
      </c>
      <c r="CC36" s="140">
        <v>0</v>
      </c>
      <c r="CD36" s="143"/>
      <c r="CE36" s="142" t="s">
        <v>334</v>
      </c>
      <c r="CF36" s="140">
        <v>0</v>
      </c>
      <c r="CG36" s="140">
        <v>0</v>
      </c>
      <c r="CH36" s="143"/>
      <c r="CI36" s="142" t="s">
        <v>334</v>
      </c>
      <c r="CJ36" s="140">
        <v>0</v>
      </c>
      <c r="CK36" s="140">
        <v>0</v>
      </c>
      <c r="CL36" s="143"/>
      <c r="CM36" s="142" t="s">
        <v>334</v>
      </c>
      <c r="CN36" s="140">
        <v>0</v>
      </c>
      <c r="CO36" s="140">
        <v>0</v>
      </c>
      <c r="CP36" s="143"/>
      <c r="CQ36" s="142" t="s">
        <v>334</v>
      </c>
      <c r="CR36" s="140">
        <v>0</v>
      </c>
      <c r="CS36" s="140">
        <v>0</v>
      </c>
      <c r="CT36" s="143"/>
      <c r="CU36" s="142" t="s">
        <v>334</v>
      </c>
      <c r="CV36" s="140">
        <v>0</v>
      </c>
      <c r="CW36" s="140">
        <v>0</v>
      </c>
      <c r="CX36" s="143"/>
      <c r="CY36" s="142" t="s">
        <v>334</v>
      </c>
      <c r="CZ36" s="140">
        <v>0</v>
      </c>
      <c r="DA36" s="140">
        <v>0</v>
      </c>
      <c r="DB36" s="143"/>
      <c r="DC36" s="142" t="s">
        <v>334</v>
      </c>
      <c r="DD36" s="140">
        <v>0</v>
      </c>
      <c r="DE36" s="140">
        <v>0</v>
      </c>
      <c r="DF36" s="143"/>
      <c r="DG36" s="142" t="s">
        <v>334</v>
      </c>
      <c r="DH36" s="140">
        <v>0</v>
      </c>
      <c r="DI36" s="140">
        <v>0</v>
      </c>
      <c r="DJ36" s="143"/>
      <c r="DK36" s="142" t="s">
        <v>334</v>
      </c>
      <c r="DL36" s="140">
        <v>0</v>
      </c>
      <c r="DM36" s="140">
        <v>0</v>
      </c>
      <c r="DN36" s="143"/>
      <c r="DO36" s="142" t="s">
        <v>334</v>
      </c>
      <c r="DP36" s="140">
        <v>0</v>
      </c>
      <c r="DQ36" s="140">
        <v>0</v>
      </c>
      <c r="DR36" s="143"/>
      <c r="DS36" s="142" t="s">
        <v>334</v>
      </c>
      <c r="DT36" s="140">
        <v>0</v>
      </c>
      <c r="DU36" s="140">
        <v>0</v>
      </c>
    </row>
    <row r="37" spans="1:125" ht="12" customHeight="1">
      <c r="A37" s="139" t="s">
        <v>695</v>
      </c>
      <c r="B37" s="141" t="s">
        <v>696</v>
      </c>
      <c r="C37" s="139" t="s">
        <v>697</v>
      </c>
      <c r="D37" s="140">
        <f t="shared" si="0"/>
        <v>2383252</v>
      </c>
      <c r="E37" s="140">
        <f t="shared" si="1"/>
        <v>886290</v>
      </c>
      <c r="F37" s="143"/>
      <c r="G37" s="142" t="s">
        <v>334</v>
      </c>
      <c r="H37" s="140">
        <v>1375494</v>
      </c>
      <c r="I37" s="140">
        <v>547710</v>
      </c>
      <c r="J37" s="143"/>
      <c r="K37" s="142" t="s">
        <v>334</v>
      </c>
      <c r="L37" s="140">
        <v>310294</v>
      </c>
      <c r="M37" s="140">
        <v>56395</v>
      </c>
      <c r="N37" s="143"/>
      <c r="O37" s="142" t="s">
        <v>334</v>
      </c>
      <c r="P37" s="140">
        <v>92859</v>
      </c>
      <c r="Q37" s="140">
        <v>69425</v>
      </c>
      <c r="R37" s="143"/>
      <c r="S37" s="142" t="s">
        <v>334</v>
      </c>
      <c r="T37" s="140">
        <v>196861</v>
      </c>
      <c r="U37" s="140">
        <v>62091</v>
      </c>
      <c r="V37" s="143"/>
      <c r="W37" s="142" t="s">
        <v>334</v>
      </c>
      <c r="X37" s="140">
        <v>193163</v>
      </c>
      <c r="Y37" s="140">
        <v>124996</v>
      </c>
      <c r="Z37" s="143"/>
      <c r="AA37" s="142" t="s">
        <v>334</v>
      </c>
      <c r="AB37" s="140">
        <v>84373</v>
      </c>
      <c r="AC37" s="140">
        <v>25673</v>
      </c>
      <c r="AD37" s="143"/>
      <c r="AE37" s="142" t="s">
        <v>334</v>
      </c>
      <c r="AF37" s="140">
        <v>47550</v>
      </c>
      <c r="AG37" s="140">
        <v>0</v>
      </c>
      <c r="AH37" s="143"/>
      <c r="AI37" s="142" t="s">
        <v>334</v>
      </c>
      <c r="AJ37" s="140">
        <v>42895</v>
      </c>
      <c r="AK37" s="140">
        <v>0</v>
      </c>
      <c r="AL37" s="143"/>
      <c r="AM37" s="142" t="s">
        <v>334</v>
      </c>
      <c r="AN37" s="140">
        <v>39763</v>
      </c>
      <c r="AO37" s="140">
        <v>0</v>
      </c>
      <c r="AP37" s="143"/>
      <c r="AQ37" s="142" t="s">
        <v>334</v>
      </c>
      <c r="AR37" s="140">
        <v>0</v>
      </c>
      <c r="AS37" s="140">
        <v>0</v>
      </c>
      <c r="AT37" s="143"/>
      <c r="AU37" s="142" t="s">
        <v>334</v>
      </c>
      <c r="AV37" s="140">
        <v>0</v>
      </c>
      <c r="AW37" s="140">
        <v>0</v>
      </c>
      <c r="AX37" s="143"/>
      <c r="AY37" s="142" t="s">
        <v>334</v>
      </c>
      <c r="AZ37" s="140">
        <v>0</v>
      </c>
      <c r="BA37" s="140">
        <v>0</v>
      </c>
      <c r="BB37" s="143"/>
      <c r="BC37" s="142" t="s">
        <v>334</v>
      </c>
      <c r="BD37" s="140">
        <v>0</v>
      </c>
      <c r="BE37" s="140">
        <v>0</v>
      </c>
      <c r="BF37" s="143"/>
      <c r="BG37" s="142" t="s">
        <v>334</v>
      </c>
      <c r="BH37" s="140">
        <v>0</v>
      </c>
      <c r="BI37" s="140">
        <v>0</v>
      </c>
      <c r="BJ37" s="143"/>
      <c r="BK37" s="142" t="s">
        <v>334</v>
      </c>
      <c r="BL37" s="140">
        <v>0</v>
      </c>
      <c r="BM37" s="140">
        <v>0</v>
      </c>
      <c r="BN37" s="143"/>
      <c r="BO37" s="142" t="s">
        <v>334</v>
      </c>
      <c r="BP37" s="140">
        <v>0</v>
      </c>
      <c r="BQ37" s="140">
        <v>0</v>
      </c>
      <c r="BR37" s="143"/>
      <c r="BS37" s="142" t="s">
        <v>334</v>
      </c>
      <c r="BT37" s="140">
        <v>0</v>
      </c>
      <c r="BU37" s="140">
        <v>0</v>
      </c>
      <c r="BV37" s="143"/>
      <c r="BW37" s="142" t="s">
        <v>334</v>
      </c>
      <c r="BX37" s="140">
        <v>0</v>
      </c>
      <c r="BY37" s="140">
        <v>0</v>
      </c>
      <c r="BZ37" s="143"/>
      <c r="CA37" s="142" t="s">
        <v>334</v>
      </c>
      <c r="CB37" s="140">
        <v>0</v>
      </c>
      <c r="CC37" s="140">
        <v>0</v>
      </c>
      <c r="CD37" s="143"/>
      <c r="CE37" s="142" t="s">
        <v>334</v>
      </c>
      <c r="CF37" s="140">
        <v>0</v>
      </c>
      <c r="CG37" s="140">
        <v>0</v>
      </c>
      <c r="CH37" s="143"/>
      <c r="CI37" s="142" t="s">
        <v>334</v>
      </c>
      <c r="CJ37" s="140">
        <v>0</v>
      </c>
      <c r="CK37" s="140">
        <v>0</v>
      </c>
      <c r="CL37" s="143"/>
      <c r="CM37" s="142" t="s">
        <v>334</v>
      </c>
      <c r="CN37" s="140">
        <v>0</v>
      </c>
      <c r="CO37" s="140">
        <v>0</v>
      </c>
      <c r="CP37" s="143"/>
      <c r="CQ37" s="142" t="s">
        <v>334</v>
      </c>
      <c r="CR37" s="140">
        <v>0</v>
      </c>
      <c r="CS37" s="140">
        <v>0</v>
      </c>
      <c r="CT37" s="143"/>
      <c r="CU37" s="142" t="s">
        <v>334</v>
      </c>
      <c r="CV37" s="140">
        <v>0</v>
      </c>
      <c r="CW37" s="140">
        <v>0</v>
      </c>
      <c r="CX37" s="143"/>
      <c r="CY37" s="142" t="s">
        <v>334</v>
      </c>
      <c r="CZ37" s="140">
        <v>0</v>
      </c>
      <c r="DA37" s="140">
        <v>0</v>
      </c>
      <c r="DB37" s="143"/>
      <c r="DC37" s="142" t="s">
        <v>334</v>
      </c>
      <c r="DD37" s="140">
        <v>0</v>
      </c>
      <c r="DE37" s="140">
        <v>0</v>
      </c>
      <c r="DF37" s="143"/>
      <c r="DG37" s="142" t="s">
        <v>334</v>
      </c>
      <c r="DH37" s="140">
        <v>0</v>
      </c>
      <c r="DI37" s="140">
        <v>0</v>
      </c>
      <c r="DJ37" s="143"/>
      <c r="DK37" s="142" t="s">
        <v>334</v>
      </c>
      <c r="DL37" s="140">
        <v>0</v>
      </c>
      <c r="DM37" s="140">
        <v>0</v>
      </c>
      <c r="DN37" s="143"/>
      <c r="DO37" s="142" t="s">
        <v>334</v>
      </c>
      <c r="DP37" s="140">
        <v>0</v>
      </c>
      <c r="DQ37" s="140">
        <v>0</v>
      </c>
      <c r="DR37" s="143"/>
      <c r="DS37" s="142" t="s">
        <v>334</v>
      </c>
      <c r="DT37" s="140">
        <v>0</v>
      </c>
      <c r="DU37" s="140">
        <v>0</v>
      </c>
    </row>
    <row r="38" spans="1:125" ht="12" customHeight="1">
      <c r="A38" s="139" t="s">
        <v>708</v>
      </c>
      <c r="B38" s="141" t="s">
        <v>709</v>
      </c>
      <c r="C38" s="139" t="s">
        <v>710</v>
      </c>
      <c r="D38" s="140">
        <f t="shared" si="0"/>
        <v>1781591</v>
      </c>
      <c r="E38" s="140">
        <f t="shared" si="1"/>
        <v>360338</v>
      </c>
      <c r="F38" s="143"/>
      <c r="G38" s="142" t="s">
        <v>334</v>
      </c>
      <c r="H38" s="140">
        <v>1276216</v>
      </c>
      <c r="I38" s="140">
        <v>195344</v>
      </c>
      <c r="J38" s="143"/>
      <c r="K38" s="142" t="s">
        <v>334</v>
      </c>
      <c r="L38" s="140">
        <v>360251</v>
      </c>
      <c r="M38" s="140">
        <v>81005</v>
      </c>
      <c r="N38" s="143"/>
      <c r="O38" s="142" t="s">
        <v>334</v>
      </c>
      <c r="P38" s="140">
        <v>145124</v>
      </c>
      <c r="Q38" s="140">
        <v>71023</v>
      </c>
      <c r="R38" s="143"/>
      <c r="S38" s="142" t="s">
        <v>334</v>
      </c>
      <c r="T38" s="140">
        <v>0</v>
      </c>
      <c r="U38" s="140">
        <v>12966</v>
      </c>
      <c r="V38" s="143"/>
      <c r="W38" s="142" t="s">
        <v>334</v>
      </c>
      <c r="X38" s="140">
        <v>0</v>
      </c>
      <c r="Y38" s="140">
        <v>0</v>
      </c>
      <c r="Z38" s="143"/>
      <c r="AA38" s="142" t="s">
        <v>334</v>
      </c>
      <c r="AB38" s="140">
        <v>0</v>
      </c>
      <c r="AC38" s="140">
        <v>0</v>
      </c>
      <c r="AD38" s="143"/>
      <c r="AE38" s="142" t="s">
        <v>334</v>
      </c>
      <c r="AF38" s="140">
        <v>0</v>
      </c>
      <c r="AG38" s="140">
        <v>0</v>
      </c>
      <c r="AH38" s="143"/>
      <c r="AI38" s="142" t="s">
        <v>334</v>
      </c>
      <c r="AJ38" s="140">
        <v>0</v>
      </c>
      <c r="AK38" s="140">
        <v>0</v>
      </c>
      <c r="AL38" s="143"/>
      <c r="AM38" s="142" t="s">
        <v>334</v>
      </c>
      <c r="AN38" s="140">
        <v>0</v>
      </c>
      <c r="AO38" s="140">
        <v>0</v>
      </c>
      <c r="AP38" s="143"/>
      <c r="AQ38" s="142" t="s">
        <v>334</v>
      </c>
      <c r="AR38" s="140">
        <v>0</v>
      </c>
      <c r="AS38" s="140">
        <v>0</v>
      </c>
      <c r="AT38" s="143"/>
      <c r="AU38" s="142" t="s">
        <v>334</v>
      </c>
      <c r="AV38" s="140">
        <v>0</v>
      </c>
      <c r="AW38" s="140">
        <v>0</v>
      </c>
      <c r="AX38" s="143"/>
      <c r="AY38" s="142" t="s">
        <v>334</v>
      </c>
      <c r="AZ38" s="140">
        <v>0</v>
      </c>
      <c r="BA38" s="140">
        <v>0</v>
      </c>
      <c r="BB38" s="143"/>
      <c r="BC38" s="142" t="s">
        <v>334</v>
      </c>
      <c r="BD38" s="140">
        <v>0</v>
      </c>
      <c r="BE38" s="140">
        <v>0</v>
      </c>
      <c r="BF38" s="143"/>
      <c r="BG38" s="142" t="s">
        <v>334</v>
      </c>
      <c r="BH38" s="140">
        <v>0</v>
      </c>
      <c r="BI38" s="140">
        <v>0</v>
      </c>
      <c r="BJ38" s="143"/>
      <c r="BK38" s="142" t="s">
        <v>334</v>
      </c>
      <c r="BL38" s="140">
        <v>0</v>
      </c>
      <c r="BM38" s="140">
        <v>0</v>
      </c>
      <c r="BN38" s="143"/>
      <c r="BO38" s="142" t="s">
        <v>334</v>
      </c>
      <c r="BP38" s="140">
        <v>0</v>
      </c>
      <c r="BQ38" s="140">
        <v>0</v>
      </c>
      <c r="BR38" s="143"/>
      <c r="BS38" s="142" t="s">
        <v>334</v>
      </c>
      <c r="BT38" s="140">
        <v>0</v>
      </c>
      <c r="BU38" s="140">
        <v>0</v>
      </c>
      <c r="BV38" s="143"/>
      <c r="BW38" s="142" t="s">
        <v>334</v>
      </c>
      <c r="BX38" s="140">
        <v>0</v>
      </c>
      <c r="BY38" s="140">
        <v>0</v>
      </c>
      <c r="BZ38" s="143"/>
      <c r="CA38" s="142" t="s">
        <v>334</v>
      </c>
      <c r="CB38" s="140">
        <v>0</v>
      </c>
      <c r="CC38" s="140">
        <v>0</v>
      </c>
      <c r="CD38" s="143"/>
      <c r="CE38" s="142" t="s">
        <v>334</v>
      </c>
      <c r="CF38" s="140">
        <v>0</v>
      </c>
      <c r="CG38" s="140">
        <v>0</v>
      </c>
      <c r="CH38" s="143"/>
      <c r="CI38" s="142" t="s">
        <v>334</v>
      </c>
      <c r="CJ38" s="140">
        <v>0</v>
      </c>
      <c r="CK38" s="140">
        <v>0</v>
      </c>
      <c r="CL38" s="143"/>
      <c r="CM38" s="142" t="s">
        <v>334</v>
      </c>
      <c r="CN38" s="140">
        <v>0</v>
      </c>
      <c r="CO38" s="140">
        <v>0</v>
      </c>
      <c r="CP38" s="143"/>
      <c r="CQ38" s="142" t="s">
        <v>334</v>
      </c>
      <c r="CR38" s="140">
        <v>0</v>
      </c>
      <c r="CS38" s="140">
        <v>0</v>
      </c>
      <c r="CT38" s="143"/>
      <c r="CU38" s="142" t="s">
        <v>334</v>
      </c>
      <c r="CV38" s="140">
        <v>0</v>
      </c>
      <c r="CW38" s="140">
        <v>0</v>
      </c>
      <c r="CX38" s="143"/>
      <c r="CY38" s="142" t="s">
        <v>334</v>
      </c>
      <c r="CZ38" s="140">
        <v>0</v>
      </c>
      <c r="DA38" s="140">
        <v>0</v>
      </c>
      <c r="DB38" s="143"/>
      <c r="DC38" s="142" t="s">
        <v>334</v>
      </c>
      <c r="DD38" s="140">
        <v>0</v>
      </c>
      <c r="DE38" s="140">
        <v>0</v>
      </c>
      <c r="DF38" s="143"/>
      <c r="DG38" s="142" t="s">
        <v>334</v>
      </c>
      <c r="DH38" s="140">
        <v>0</v>
      </c>
      <c r="DI38" s="140">
        <v>0</v>
      </c>
      <c r="DJ38" s="143"/>
      <c r="DK38" s="142" t="s">
        <v>334</v>
      </c>
      <c r="DL38" s="140">
        <v>0</v>
      </c>
      <c r="DM38" s="140">
        <v>0</v>
      </c>
      <c r="DN38" s="143"/>
      <c r="DO38" s="142" t="s">
        <v>334</v>
      </c>
      <c r="DP38" s="140">
        <v>0</v>
      </c>
      <c r="DQ38" s="140">
        <v>0</v>
      </c>
      <c r="DR38" s="143"/>
      <c r="DS38" s="142" t="s">
        <v>334</v>
      </c>
      <c r="DT38" s="140">
        <v>0</v>
      </c>
      <c r="DU38" s="140">
        <v>0</v>
      </c>
    </row>
    <row r="39" spans="1:125" ht="12" customHeight="1">
      <c r="A39" s="139" t="s">
        <v>719</v>
      </c>
      <c r="B39" s="141" t="s">
        <v>720</v>
      </c>
      <c r="C39" s="139" t="s">
        <v>721</v>
      </c>
      <c r="D39" s="140">
        <f t="shared" si="0"/>
        <v>3263493</v>
      </c>
      <c r="E39" s="140">
        <f t="shared" si="1"/>
        <v>2013256</v>
      </c>
      <c r="F39" s="143"/>
      <c r="G39" s="142" t="s">
        <v>334</v>
      </c>
      <c r="H39" s="140">
        <v>2139214</v>
      </c>
      <c r="I39" s="140">
        <v>1096486</v>
      </c>
      <c r="J39" s="143"/>
      <c r="K39" s="142" t="s">
        <v>334</v>
      </c>
      <c r="L39" s="140">
        <v>734103</v>
      </c>
      <c r="M39" s="140">
        <v>671044</v>
      </c>
      <c r="N39" s="143"/>
      <c r="O39" s="142" t="s">
        <v>334</v>
      </c>
      <c r="P39" s="140">
        <v>346196</v>
      </c>
      <c r="Q39" s="140">
        <v>149390</v>
      </c>
      <c r="R39" s="143"/>
      <c r="S39" s="142" t="s">
        <v>334</v>
      </c>
      <c r="T39" s="140">
        <v>18998</v>
      </c>
      <c r="U39" s="140">
        <v>35564</v>
      </c>
      <c r="V39" s="143"/>
      <c r="W39" s="142" t="s">
        <v>334</v>
      </c>
      <c r="X39" s="140">
        <v>24982</v>
      </c>
      <c r="Y39" s="140">
        <v>60772</v>
      </c>
      <c r="Z39" s="143"/>
      <c r="AA39" s="142" t="s">
        <v>334</v>
      </c>
      <c r="AB39" s="140">
        <v>0</v>
      </c>
      <c r="AC39" s="140">
        <v>0</v>
      </c>
      <c r="AD39" s="143"/>
      <c r="AE39" s="142" t="s">
        <v>334</v>
      </c>
      <c r="AF39" s="140">
        <v>0</v>
      </c>
      <c r="AG39" s="140">
        <v>0</v>
      </c>
      <c r="AH39" s="143"/>
      <c r="AI39" s="142" t="s">
        <v>334</v>
      </c>
      <c r="AJ39" s="140">
        <v>0</v>
      </c>
      <c r="AK39" s="140">
        <v>0</v>
      </c>
      <c r="AL39" s="143"/>
      <c r="AM39" s="142" t="s">
        <v>334</v>
      </c>
      <c r="AN39" s="140">
        <v>0</v>
      </c>
      <c r="AO39" s="140">
        <v>0</v>
      </c>
      <c r="AP39" s="143"/>
      <c r="AQ39" s="142" t="s">
        <v>334</v>
      </c>
      <c r="AR39" s="140">
        <v>0</v>
      </c>
      <c r="AS39" s="140">
        <v>0</v>
      </c>
      <c r="AT39" s="143"/>
      <c r="AU39" s="142" t="s">
        <v>334</v>
      </c>
      <c r="AV39" s="140">
        <v>0</v>
      </c>
      <c r="AW39" s="140">
        <v>0</v>
      </c>
      <c r="AX39" s="143"/>
      <c r="AY39" s="142" t="s">
        <v>334</v>
      </c>
      <c r="AZ39" s="140">
        <v>0</v>
      </c>
      <c r="BA39" s="140">
        <v>0</v>
      </c>
      <c r="BB39" s="143"/>
      <c r="BC39" s="142" t="s">
        <v>334</v>
      </c>
      <c r="BD39" s="140">
        <v>0</v>
      </c>
      <c r="BE39" s="140">
        <v>0</v>
      </c>
      <c r="BF39" s="143"/>
      <c r="BG39" s="142" t="s">
        <v>334</v>
      </c>
      <c r="BH39" s="140">
        <v>0</v>
      </c>
      <c r="BI39" s="140">
        <v>0</v>
      </c>
      <c r="BJ39" s="143"/>
      <c r="BK39" s="142" t="s">
        <v>334</v>
      </c>
      <c r="BL39" s="140">
        <v>0</v>
      </c>
      <c r="BM39" s="140">
        <v>0</v>
      </c>
      <c r="BN39" s="143"/>
      <c r="BO39" s="142" t="s">
        <v>334</v>
      </c>
      <c r="BP39" s="140">
        <v>0</v>
      </c>
      <c r="BQ39" s="140">
        <v>0</v>
      </c>
      <c r="BR39" s="143"/>
      <c r="BS39" s="142" t="s">
        <v>334</v>
      </c>
      <c r="BT39" s="140">
        <v>0</v>
      </c>
      <c r="BU39" s="140">
        <v>0</v>
      </c>
      <c r="BV39" s="143"/>
      <c r="BW39" s="142" t="s">
        <v>334</v>
      </c>
      <c r="BX39" s="140">
        <v>0</v>
      </c>
      <c r="BY39" s="140">
        <v>0</v>
      </c>
      <c r="BZ39" s="143"/>
      <c r="CA39" s="142" t="s">
        <v>334</v>
      </c>
      <c r="CB39" s="140">
        <v>0</v>
      </c>
      <c r="CC39" s="140">
        <v>0</v>
      </c>
      <c r="CD39" s="143"/>
      <c r="CE39" s="142" t="s">
        <v>334</v>
      </c>
      <c r="CF39" s="140">
        <v>0</v>
      </c>
      <c r="CG39" s="140">
        <v>0</v>
      </c>
      <c r="CH39" s="143"/>
      <c r="CI39" s="142" t="s">
        <v>334</v>
      </c>
      <c r="CJ39" s="140">
        <v>0</v>
      </c>
      <c r="CK39" s="140">
        <v>0</v>
      </c>
      <c r="CL39" s="143"/>
      <c r="CM39" s="142" t="s">
        <v>334</v>
      </c>
      <c r="CN39" s="140">
        <v>0</v>
      </c>
      <c r="CO39" s="140">
        <v>0</v>
      </c>
      <c r="CP39" s="143"/>
      <c r="CQ39" s="142" t="s">
        <v>334</v>
      </c>
      <c r="CR39" s="140">
        <v>0</v>
      </c>
      <c r="CS39" s="140">
        <v>0</v>
      </c>
      <c r="CT39" s="143"/>
      <c r="CU39" s="142" t="s">
        <v>334</v>
      </c>
      <c r="CV39" s="140">
        <v>0</v>
      </c>
      <c r="CW39" s="140">
        <v>0</v>
      </c>
      <c r="CX39" s="143"/>
      <c r="CY39" s="142" t="s">
        <v>334</v>
      </c>
      <c r="CZ39" s="140">
        <v>0</v>
      </c>
      <c r="DA39" s="140">
        <v>0</v>
      </c>
      <c r="DB39" s="143"/>
      <c r="DC39" s="142" t="s">
        <v>334</v>
      </c>
      <c r="DD39" s="140">
        <v>0</v>
      </c>
      <c r="DE39" s="140">
        <v>0</v>
      </c>
      <c r="DF39" s="143"/>
      <c r="DG39" s="142" t="s">
        <v>334</v>
      </c>
      <c r="DH39" s="140">
        <v>0</v>
      </c>
      <c r="DI39" s="140">
        <v>0</v>
      </c>
      <c r="DJ39" s="143"/>
      <c r="DK39" s="142" t="s">
        <v>334</v>
      </c>
      <c r="DL39" s="140">
        <v>0</v>
      </c>
      <c r="DM39" s="140">
        <v>0</v>
      </c>
      <c r="DN39" s="143"/>
      <c r="DO39" s="142" t="s">
        <v>334</v>
      </c>
      <c r="DP39" s="140">
        <v>0</v>
      </c>
      <c r="DQ39" s="140">
        <v>0</v>
      </c>
      <c r="DR39" s="143"/>
      <c r="DS39" s="142" t="s">
        <v>334</v>
      </c>
      <c r="DT39" s="140">
        <v>0</v>
      </c>
      <c r="DU39" s="140">
        <v>0</v>
      </c>
    </row>
    <row r="40" spans="1:125" ht="12" customHeight="1">
      <c r="A40" s="139" t="s">
        <v>728</v>
      </c>
      <c r="B40" s="141" t="s">
        <v>729</v>
      </c>
      <c r="C40" s="139" t="s">
        <v>730</v>
      </c>
      <c r="D40" s="140">
        <f t="shared" si="0"/>
        <v>1837555</v>
      </c>
      <c r="E40" s="140">
        <f t="shared" si="1"/>
        <v>780553</v>
      </c>
      <c r="F40" s="143"/>
      <c r="G40" s="142" t="s">
        <v>334</v>
      </c>
      <c r="H40" s="140">
        <v>1020615</v>
      </c>
      <c r="I40" s="140">
        <v>265704</v>
      </c>
      <c r="J40" s="143"/>
      <c r="K40" s="142" t="s">
        <v>334</v>
      </c>
      <c r="L40" s="140">
        <v>418638</v>
      </c>
      <c r="M40" s="140">
        <v>166553</v>
      </c>
      <c r="N40" s="143"/>
      <c r="O40" s="142" t="s">
        <v>334</v>
      </c>
      <c r="P40" s="140">
        <v>313301</v>
      </c>
      <c r="Q40" s="140">
        <v>93703</v>
      </c>
      <c r="R40" s="143"/>
      <c r="S40" s="142" t="s">
        <v>334</v>
      </c>
      <c r="T40" s="140">
        <v>85001</v>
      </c>
      <c r="U40" s="140">
        <v>12633</v>
      </c>
      <c r="V40" s="143"/>
      <c r="W40" s="142" t="s">
        <v>334</v>
      </c>
      <c r="X40" s="140">
        <v>0</v>
      </c>
      <c r="Y40" s="140">
        <v>241960</v>
      </c>
      <c r="Z40" s="143"/>
      <c r="AA40" s="142" t="s">
        <v>334</v>
      </c>
      <c r="AB40" s="140">
        <v>0</v>
      </c>
      <c r="AC40" s="140">
        <v>0</v>
      </c>
      <c r="AD40" s="143"/>
      <c r="AE40" s="142" t="s">
        <v>334</v>
      </c>
      <c r="AF40" s="140">
        <v>0</v>
      </c>
      <c r="AG40" s="140">
        <v>0</v>
      </c>
      <c r="AH40" s="143"/>
      <c r="AI40" s="142" t="s">
        <v>334</v>
      </c>
      <c r="AJ40" s="140">
        <v>0</v>
      </c>
      <c r="AK40" s="140">
        <v>0</v>
      </c>
      <c r="AL40" s="143"/>
      <c r="AM40" s="142" t="s">
        <v>334</v>
      </c>
      <c r="AN40" s="140">
        <v>0</v>
      </c>
      <c r="AO40" s="140">
        <v>0</v>
      </c>
      <c r="AP40" s="143"/>
      <c r="AQ40" s="142" t="s">
        <v>334</v>
      </c>
      <c r="AR40" s="140">
        <v>0</v>
      </c>
      <c r="AS40" s="140">
        <v>0</v>
      </c>
      <c r="AT40" s="143"/>
      <c r="AU40" s="142" t="s">
        <v>334</v>
      </c>
      <c r="AV40" s="140">
        <v>0</v>
      </c>
      <c r="AW40" s="140">
        <v>0</v>
      </c>
      <c r="AX40" s="143"/>
      <c r="AY40" s="142" t="s">
        <v>334</v>
      </c>
      <c r="AZ40" s="140">
        <v>0</v>
      </c>
      <c r="BA40" s="140">
        <v>0</v>
      </c>
      <c r="BB40" s="143"/>
      <c r="BC40" s="142" t="s">
        <v>334</v>
      </c>
      <c r="BD40" s="140">
        <v>0</v>
      </c>
      <c r="BE40" s="140">
        <v>0</v>
      </c>
      <c r="BF40" s="143"/>
      <c r="BG40" s="142" t="s">
        <v>334</v>
      </c>
      <c r="BH40" s="140">
        <v>0</v>
      </c>
      <c r="BI40" s="140">
        <v>0</v>
      </c>
      <c r="BJ40" s="143"/>
      <c r="BK40" s="142" t="s">
        <v>334</v>
      </c>
      <c r="BL40" s="140">
        <v>0</v>
      </c>
      <c r="BM40" s="140">
        <v>0</v>
      </c>
      <c r="BN40" s="143"/>
      <c r="BO40" s="142" t="s">
        <v>334</v>
      </c>
      <c r="BP40" s="140">
        <v>0</v>
      </c>
      <c r="BQ40" s="140">
        <v>0</v>
      </c>
      <c r="BR40" s="143"/>
      <c r="BS40" s="142" t="s">
        <v>334</v>
      </c>
      <c r="BT40" s="140">
        <v>0</v>
      </c>
      <c r="BU40" s="140">
        <v>0</v>
      </c>
      <c r="BV40" s="143"/>
      <c r="BW40" s="142" t="s">
        <v>334</v>
      </c>
      <c r="BX40" s="140">
        <v>0</v>
      </c>
      <c r="BY40" s="140">
        <v>0</v>
      </c>
      <c r="BZ40" s="143"/>
      <c r="CA40" s="142" t="s">
        <v>334</v>
      </c>
      <c r="CB40" s="140">
        <v>0</v>
      </c>
      <c r="CC40" s="140">
        <v>0</v>
      </c>
      <c r="CD40" s="143"/>
      <c r="CE40" s="142" t="s">
        <v>334</v>
      </c>
      <c r="CF40" s="140">
        <v>0</v>
      </c>
      <c r="CG40" s="140">
        <v>0</v>
      </c>
      <c r="CH40" s="143"/>
      <c r="CI40" s="142" t="s">
        <v>334</v>
      </c>
      <c r="CJ40" s="140">
        <v>0</v>
      </c>
      <c r="CK40" s="140">
        <v>0</v>
      </c>
      <c r="CL40" s="143"/>
      <c r="CM40" s="142" t="s">
        <v>334</v>
      </c>
      <c r="CN40" s="140">
        <v>0</v>
      </c>
      <c r="CO40" s="140">
        <v>0</v>
      </c>
      <c r="CP40" s="143"/>
      <c r="CQ40" s="142" t="s">
        <v>334</v>
      </c>
      <c r="CR40" s="140">
        <v>0</v>
      </c>
      <c r="CS40" s="140">
        <v>0</v>
      </c>
      <c r="CT40" s="143"/>
      <c r="CU40" s="142" t="s">
        <v>334</v>
      </c>
      <c r="CV40" s="140">
        <v>0</v>
      </c>
      <c r="CW40" s="140">
        <v>0</v>
      </c>
      <c r="CX40" s="143"/>
      <c r="CY40" s="142" t="s">
        <v>334</v>
      </c>
      <c r="CZ40" s="140">
        <v>0</v>
      </c>
      <c r="DA40" s="140">
        <v>0</v>
      </c>
      <c r="DB40" s="143"/>
      <c r="DC40" s="142" t="s">
        <v>334</v>
      </c>
      <c r="DD40" s="140">
        <v>0</v>
      </c>
      <c r="DE40" s="140">
        <v>0</v>
      </c>
      <c r="DF40" s="143"/>
      <c r="DG40" s="142" t="s">
        <v>334</v>
      </c>
      <c r="DH40" s="140">
        <v>0</v>
      </c>
      <c r="DI40" s="140">
        <v>0</v>
      </c>
      <c r="DJ40" s="143"/>
      <c r="DK40" s="142" t="s">
        <v>334</v>
      </c>
      <c r="DL40" s="140">
        <v>0</v>
      </c>
      <c r="DM40" s="140">
        <v>0</v>
      </c>
      <c r="DN40" s="143"/>
      <c r="DO40" s="142" t="s">
        <v>334</v>
      </c>
      <c r="DP40" s="140">
        <v>0</v>
      </c>
      <c r="DQ40" s="140">
        <v>0</v>
      </c>
      <c r="DR40" s="143"/>
      <c r="DS40" s="142" t="s">
        <v>334</v>
      </c>
      <c r="DT40" s="140">
        <v>0</v>
      </c>
      <c r="DU40" s="140">
        <v>0</v>
      </c>
    </row>
    <row r="41" spans="1:125" ht="12" customHeight="1">
      <c r="A41" s="139" t="s">
        <v>738</v>
      </c>
      <c r="B41" s="141" t="s">
        <v>739</v>
      </c>
      <c r="C41" s="139" t="s">
        <v>740</v>
      </c>
      <c r="D41" s="140">
        <f t="shared" si="0"/>
        <v>2012552</v>
      </c>
      <c r="E41" s="140">
        <f t="shared" si="1"/>
        <v>1007958</v>
      </c>
      <c r="F41" s="143"/>
      <c r="G41" s="142" t="s">
        <v>334</v>
      </c>
      <c r="H41" s="140">
        <v>1052310</v>
      </c>
      <c r="I41" s="140">
        <v>738818</v>
      </c>
      <c r="J41" s="143"/>
      <c r="K41" s="142" t="s">
        <v>334</v>
      </c>
      <c r="L41" s="140">
        <v>584026</v>
      </c>
      <c r="M41" s="140">
        <v>219175</v>
      </c>
      <c r="N41" s="143"/>
      <c r="O41" s="142" t="s">
        <v>334</v>
      </c>
      <c r="P41" s="140">
        <v>304062</v>
      </c>
      <c r="Q41" s="140">
        <v>8272</v>
      </c>
      <c r="R41" s="143"/>
      <c r="S41" s="142" t="s">
        <v>334</v>
      </c>
      <c r="T41" s="140">
        <v>36389</v>
      </c>
      <c r="U41" s="140">
        <v>22239</v>
      </c>
      <c r="V41" s="143"/>
      <c r="W41" s="142" t="s">
        <v>334</v>
      </c>
      <c r="X41" s="140">
        <v>35765</v>
      </c>
      <c r="Y41" s="140">
        <v>19454</v>
      </c>
      <c r="Z41" s="143"/>
      <c r="AA41" s="142" t="s">
        <v>334</v>
      </c>
      <c r="AB41" s="140">
        <v>0</v>
      </c>
      <c r="AC41" s="140">
        <v>0</v>
      </c>
      <c r="AD41" s="143"/>
      <c r="AE41" s="142" t="s">
        <v>334</v>
      </c>
      <c r="AF41" s="140">
        <v>0</v>
      </c>
      <c r="AG41" s="140">
        <v>0</v>
      </c>
      <c r="AH41" s="143"/>
      <c r="AI41" s="142" t="s">
        <v>334</v>
      </c>
      <c r="AJ41" s="140">
        <v>0</v>
      </c>
      <c r="AK41" s="140">
        <v>0</v>
      </c>
      <c r="AL41" s="143"/>
      <c r="AM41" s="142" t="s">
        <v>334</v>
      </c>
      <c r="AN41" s="140">
        <v>0</v>
      </c>
      <c r="AO41" s="140">
        <v>0</v>
      </c>
      <c r="AP41" s="143"/>
      <c r="AQ41" s="142" t="s">
        <v>334</v>
      </c>
      <c r="AR41" s="140">
        <v>0</v>
      </c>
      <c r="AS41" s="140">
        <v>0</v>
      </c>
      <c r="AT41" s="143"/>
      <c r="AU41" s="142" t="s">
        <v>334</v>
      </c>
      <c r="AV41" s="140">
        <v>0</v>
      </c>
      <c r="AW41" s="140">
        <v>0</v>
      </c>
      <c r="AX41" s="143"/>
      <c r="AY41" s="142" t="s">
        <v>334</v>
      </c>
      <c r="AZ41" s="140">
        <v>0</v>
      </c>
      <c r="BA41" s="140">
        <v>0</v>
      </c>
      <c r="BB41" s="143"/>
      <c r="BC41" s="142" t="s">
        <v>334</v>
      </c>
      <c r="BD41" s="140">
        <v>0</v>
      </c>
      <c r="BE41" s="140">
        <v>0</v>
      </c>
      <c r="BF41" s="143"/>
      <c r="BG41" s="142" t="s">
        <v>334</v>
      </c>
      <c r="BH41" s="140">
        <v>0</v>
      </c>
      <c r="BI41" s="140">
        <v>0</v>
      </c>
      <c r="BJ41" s="143"/>
      <c r="BK41" s="142" t="s">
        <v>334</v>
      </c>
      <c r="BL41" s="140">
        <v>0</v>
      </c>
      <c r="BM41" s="140">
        <v>0</v>
      </c>
      <c r="BN41" s="143"/>
      <c r="BO41" s="142" t="s">
        <v>334</v>
      </c>
      <c r="BP41" s="140">
        <v>0</v>
      </c>
      <c r="BQ41" s="140">
        <v>0</v>
      </c>
      <c r="BR41" s="143"/>
      <c r="BS41" s="142" t="s">
        <v>334</v>
      </c>
      <c r="BT41" s="140">
        <v>0</v>
      </c>
      <c r="BU41" s="140">
        <v>0</v>
      </c>
      <c r="BV41" s="143"/>
      <c r="BW41" s="142" t="s">
        <v>334</v>
      </c>
      <c r="BX41" s="140">
        <v>0</v>
      </c>
      <c r="BY41" s="140">
        <v>0</v>
      </c>
      <c r="BZ41" s="143"/>
      <c r="CA41" s="142" t="s">
        <v>334</v>
      </c>
      <c r="CB41" s="140">
        <v>0</v>
      </c>
      <c r="CC41" s="140">
        <v>0</v>
      </c>
      <c r="CD41" s="143"/>
      <c r="CE41" s="142" t="s">
        <v>334</v>
      </c>
      <c r="CF41" s="140">
        <v>0</v>
      </c>
      <c r="CG41" s="140">
        <v>0</v>
      </c>
      <c r="CH41" s="143"/>
      <c r="CI41" s="142" t="s">
        <v>334</v>
      </c>
      <c r="CJ41" s="140">
        <v>0</v>
      </c>
      <c r="CK41" s="140">
        <v>0</v>
      </c>
      <c r="CL41" s="143"/>
      <c r="CM41" s="142" t="s">
        <v>334</v>
      </c>
      <c r="CN41" s="140">
        <v>0</v>
      </c>
      <c r="CO41" s="140">
        <v>0</v>
      </c>
      <c r="CP41" s="143"/>
      <c r="CQ41" s="142" t="s">
        <v>334</v>
      </c>
      <c r="CR41" s="140">
        <v>0</v>
      </c>
      <c r="CS41" s="140">
        <v>0</v>
      </c>
      <c r="CT41" s="143"/>
      <c r="CU41" s="142" t="s">
        <v>334</v>
      </c>
      <c r="CV41" s="140">
        <v>0</v>
      </c>
      <c r="CW41" s="140">
        <v>0</v>
      </c>
      <c r="CX41" s="143"/>
      <c r="CY41" s="142" t="s">
        <v>334</v>
      </c>
      <c r="CZ41" s="140">
        <v>0</v>
      </c>
      <c r="DA41" s="140">
        <v>0</v>
      </c>
      <c r="DB41" s="143"/>
      <c r="DC41" s="142" t="s">
        <v>334</v>
      </c>
      <c r="DD41" s="140">
        <v>0</v>
      </c>
      <c r="DE41" s="140">
        <v>0</v>
      </c>
      <c r="DF41" s="143"/>
      <c r="DG41" s="142" t="s">
        <v>334</v>
      </c>
      <c r="DH41" s="140">
        <v>0</v>
      </c>
      <c r="DI41" s="140">
        <v>0</v>
      </c>
      <c r="DJ41" s="143"/>
      <c r="DK41" s="142" t="s">
        <v>334</v>
      </c>
      <c r="DL41" s="140">
        <v>0</v>
      </c>
      <c r="DM41" s="140">
        <v>0</v>
      </c>
      <c r="DN41" s="143"/>
      <c r="DO41" s="142" t="s">
        <v>334</v>
      </c>
      <c r="DP41" s="140">
        <v>0</v>
      </c>
      <c r="DQ41" s="140">
        <v>0</v>
      </c>
      <c r="DR41" s="143"/>
      <c r="DS41" s="142" t="s">
        <v>334</v>
      </c>
      <c r="DT41" s="140">
        <v>0</v>
      </c>
      <c r="DU41" s="140">
        <v>0</v>
      </c>
    </row>
    <row r="42" spans="1:125" ht="12" customHeight="1">
      <c r="A42" s="139" t="s">
        <v>748</v>
      </c>
      <c r="B42" s="141" t="s">
        <v>749</v>
      </c>
      <c r="C42" s="139" t="s">
        <v>750</v>
      </c>
      <c r="D42" s="140">
        <f t="shared" si="0"/>
        <v>2380247</v>
      </c>
      <c r="E42" s="140">
        <f t="shared" si="1"/>
        <v>745636</v>
      </c>
      <c r="F42" s="143"/>
      <c r="G42" s="142" t="s">
        <v>334</v>
      </c>
      <c r="H42" s="140">
        <v>1024201</v>
      </c>
      <c r="I42" s="140">
        <v>434764</v>
      </c>
      <c r="J42" s="143"/>
      <c r="K42" s="142" t="s">
        <v>334</v>
      </c>
      <c r="L42" s="140">
        <v>858158</v>
      </c>
      <c r="M42" s="140">
        <v>186518</v>
      </c>
      <c r="N42" s="143"/>
      <c r="O42" s="142" t="s">
        <v>334</v>
      </c>
      <c r="P42" s="140">
        <v>347791</v>
      </c>
      <c r="Q42" s="140">
        <v>83794</v>
      </c>
      <c r="R42" s="143"/>
      <c r="S42" s="142" t="s">
        <v>334</v>
      </c>
      <c r="T42" s="140">
        <v>150097</v>
      </c>
      <c r="U42" s="140">
        <v>40560</v>
      </c>
      <c r="V42" s="143"/>
      <c r="W42" s="142" t="s">
        <v>334</v>
      </c>
      <c r="X42" s="140">
        <v>0</v>
      </c>
      <c r="Y42" s="140">
        <v>0</v>
      </c>
      <c r="Z42" s="143"/>
      <c r="AA42" s="142" t="s">
        <v>334</v>
      </c>
      <c r="AB42" s="140">
        <v>0</v>
      </c>
      <c r="AC42" s="140">
        <v>0</v>
      </c>
      <c r="AD42" s="143"/>
      <c r="AE42" s="142" t="s">
        <v>334</v>
      </c>
      <c r="AF42" s="140">
        <v>0</v>
      </c>
      <c r="AG42" s="140">
        <v>0</v>
      </c>
      <c r="AH42" s="143"/>
      <c r="AI42" s="142" t="s">
        <v>334</v>
      </c>
      <c r="AJ42" s="140">
        <v>0</v>
      </c>
      <c r="AK42" s="140">
        <v>0</v>
      </c>
      <c r="AL42" s="143"/>
      <c r="AM42" s="142" t="s">
        <v>334</v>
      </c>
      <c r="AN42" s="140">
        <v>0</v>
      </c>
      <c r="AO42" s="140">
        <v>0</v>
      </c>
      <c r="AP42" s="143"/>
      <c r="AQ42" s="142" t="s">
        <v>334</v>
      </c>
      <c r="AR42" s="140">
        <v>0</v>
      </c>
      <c r="AS42" s="140">
        <v>0</v>
      </c>
      <c r="AT42" s="143"/>
      <c r="AU42" s="142" t="s">
        <v>334</v>
      </c>
      <c r="AV42" s="140">
        <v>0</v>
      </c>
      <c r="AW42" s="140">
        <v>0</v>
      </c>
      <c r="AX42" s="143"/>
      <c r="AY42" s="142" t="s">
        <v>334</v>
      </c>
      <c r="AZ42" s="140">
        <v>0</v>
      </c>
      <c r="BA42" s="140">
        <v>0</v>
      </c>
      <c r="BB42" s="143"/>
      <c r="BC42" s="142" t="s">
        <v>334</v>
      </c>
      <c r="BD42" s="140">
        <v>0</v>
      </c>
      <c r="BE42" s="140">
        <v>0</v>
      </c>
      <c r="BF42" s="143"/>
      <c r="BG42" s="142" t="s">
        <v>334</v>
      </c>
      <c r="BH42" s="140">
        <v>0</v>
      </c>
      <c r="BI42" s="140">
        <v>0</v>
      </c>
      <c r="BJ42" s="143"/>
      <c r="BK42" s="142" t="s">
        <v>334</v>
      </c>
      <c r="BL42" s="140">
        <v>0</v>
      </c>
      <c r="BM42" s="140">
        <v>0</v>
      </c>
      <c r="BN42" s="143"/>
      <c r="BO42" s="142" t="s">
        <v>334</v>
      </c>
      <c r="BP42" s="140">
        <v>0</v>
      </c>
      <c r="BQ42" s="140">
        <v>0</v>
      </c>
      <c r="BR42" s="143"/>
      <c r="BS42" s="142" t="s">
        <v>334</v>
      </c>
      <c r="BT42" s="140">
        <v>0</v>
      </c>
      <c r="BU42" s="140">
        <v>0</v>
      </c>
      <c r="BV42" s="143"/>
      <c r="BW42" s="142" t="s">
        <v>334</v>
      </c>
      <c r="BX42" s="140">
        <v>0</v>
      </c>
      <c r="BY42" s="140">
        <v>0</v>
      </c>
      <c r="BZ42" s="143"/>
      <c r="CA42" s="142" t="s">
        <v>334</v>
      </c>
      <c r="CB42" s="140">
        <v>0</v>
      </c>
      <c r="CC42" s="140">
        <v>0</v>
      </c>
      <c r="CD42" s="143"/>
      <c r="CE42" s="142" t="s">
        <v>334</v>
      </c>
      <c r="CF42" s="140">
        <v>0</v>
      </c>
      <c r="CG42" s="140">
        <v>0</v>
      </c>
      <c r="CH42" s="143"/>
      <c r="CI42" s="142" t="s">
        <v>334</v>
      </c>
      <c r="CJ42" s="140">
        <v>0</v>
      </c>
      <c r="CK42" s="140">
        <v>0</v>
      </c>
      <c r="CL42" s="143"/>
      <c r="CM42" s="142" t="s">
        <v>334</v>
      </c>
      <c r="CN42" s="140">
        <v>0</v>
      </c>
      <c r="CO42" s="140">
        <v>0</v>
      </c>
      <c r="CP42" s="143"/>
      <c r="CQ42" s="142" t="s">
        <v>334</v>
      </c>
      <c r="CR42" s="140">
        <v>0</v>
      </c>
      <c r="CS42" s="140">
        <v>0</v>
      </c>
      <c r="CT42" s="143"/>
      <c r="CU42" s="142" t="s">
        <v>334</v>
      </c>
      <c r="CV42" s="140">
        <v>0</v>
      </c>
      <c r="CW42" s="140">
        <v>0</v>
      </c>
      <c r="CX42" s="143"/>
      <c r="CY42" s="142" t="s">
        <v>334</v>
      </c>
      <c r="CZ42" s="140">
        <v>0</v>
      </c>
      <c r="DA42" s="140">
        <v>0</v>
      </c>
      <c r="DB42" s="143"/>
      <c r="DC42" s="142" t="s">
        <v>334</v>
      </c>
      <c r="DD42" s="140">
        <v>0</v>
      </c>
      <c r="DE42" s="140">
        <v>0</v>
      </c>
      <c r="DF42" s="143"/>
      <c r="DG42" s="142" t="s">
        <v>334</v>
      </c>
      <c r="DH42" s="140">
        <v>0</v>
      </c>
      <c r="DI42" s="140">
        <v>0</v>
      </c>
      <c r="DJ42" s="143"/>
      <c r="DK42" s="142" t="s">
        <v>334</v>
      </c>
      <c r="DL42" s="140">
        <v>0</v>
      </c>
      <c r="DM42" s="140">
        <v>0</v>
      </c>
      <c r="DN42" s="143"/>
      <c r="DO42" s="142" t="s">
        <v>334</v>
      </c>
      <c r="DP42" s="140">
        <v>0</v>
      </c>
      <c r="DQ42" s="140">
        <v>0</v>
      </c>
      <c r="DR42" s="143"/>
      <c r="DS42" s="142" t="s">
        <v>334</v>
      </c>
      <c r="DT42" s="140">
        <v>0</v>
      </c>
      <c r="DU42" s="140">
        <v>0</v>
      </c>
    </row>
    <row r="43" spans="1:125" ht="12" customHeight="1">
      <c r="A43" s="139" t="s">
        <v>759</v>
      </c>
      <c r="B43" s="141" t="s">
        <v>760</v>
      </c>
      <c r="C43" s="139" t="s">
        <v>761</v>
      </c>
      <c r="D43" s="140">
        <f t="shared" si="0"/>
        <v>2120790</v>
      </c>
      <c r="E43" s="140">
        <f t="shared" si="1"/>
        <v>751924</v>
      </c>
      <c r="F43" s="143"/>
      <c r="G43" s="142" t="s">
        <v>334</v>
      </c>
      <c r="H43" s="140">
        <v>1007737</v>
      </c>
      <c r="I43" s="140">
        <v>454243</v>
      </c>
      <c r="J43" s="143"/>
      <c r="K43" s="142" t="s">
        <v>334</v>
      </c>
      <c r="L43" s="140">
        <v>799393</v>
      </c>
      <c r="M43" s="140">
        <v>159414</v>
      </c>
      <c r="N43" s="143"/>
      <c r="O43" s="142" t="s">
        <v>334</v>
      </c>
      <c r="P43" s="140">
        <v>185845</v>
      </c>
      <c r="Q43" s="140">
        <v>31637</v>
      </c>
      <c r="R43" s="143"/>
      <c r="S43" s="142" t="s">
        <v>334</v>
      </c>
      <c r="T43" s="140">
        <v>91912</v>
      </c>
      <c r="U43" s="140">
        <v>49447</v>
      </c>
      <c r="V43" s="143"/>
      <c r="W43" s="142" t="s">
        <v>334</v>
      </c>
      <c r="X43" s="140">
        <v>35903</v>
      </c>
      <c r="Y43" s="140">
        <v>57183</v>
      </c>
      <c r="Z43" s="143"/>
      <c r="AA43" s="142" t="s">
        <v>334</v>
      </c>
      <c r="AB43" s="140">
        <v>0</v>
      </c>
      <c r="AC43" s="140">
        <v>0</v>
      </c>
      <c r="AD43" s="143"/>
      <c r="AE43" s="142" t="s">
        <v>334</v>
      </c>
      <c r="AF43" s="140">
        <v>0</v>
      </c>
      <c r="AG43" s="140">
        <v>0</v>
      </c>
      <c r="AH43" s="143"/>
      <c r="AI43" s="142" t="s">
        <v>334</v>
      </c>
      <c r="AJ43" s="140">
        <v>0</v>
      </c>
      <c r="AK43" s="140">
        <v>0</v>
      </c>
      <c r="AL43" s="143"/>
      <c r="AM43" s="142" t="s">
        <v>334</v>
      </c>
      <c r="AN43" s="140">
        <v>0</v>
      </c>
      <c r="AO43" s="140">
        <v>0</v>
      </c>
      <c r="AP43" s="143"/>
      <c r="AQ43" s="142" t="s">
        <v>334</v>
      </c>
      <c r="AR43" s="140">
        <v>0</v>
      </c>
      <c r="AS43" s="140">
        <v>0</v>
      </c>
      <c r="AT43" s="143"/>
      <c r="AU43" s="142" t="s">
        <v>334</v>
      </c>
      <c r="AV43" s="140">
        <v>0</v>
      </c>
      <c r="AW43" s="140">
        <v>0</v>
      </c>
      <c r="AX43" s="143"/>
      <c r="AY43" s="142" t="s">
        <v>334</v>
      </c>
      <c r="AZ43" s="140">
        <v>0</v>
      </c>
      <c r="BA43" s="140">
        <v>0</v>
      </c>
      <c r="BB43" s="143"/>
      <c r="BC43" s="142" t="s">
        <v>334</v>
      </c>
      <c r="BD43" s="140">
        <v>0</v>
      </c>
      <c r="BE43" s="140">
        <v>0</v>
      </c>
      <c r="BF43" s="143"/>
      <c r="BG43" s="142" t="s">
        <v>334</v>
      </c>
      <c r="BH43" s="140">
        <v>0</v>
      </c>
      <c r="BI43" s="140">
        <v>0</v>
      </c>
      <c r="BJ43" s="143"/>
      <c r="BK43" s="142" t="s">
        <v>334</v>
      </c>
      <c r="BL43" s="140">
        <v>0</v>
      </c>
      <c r="BM43" s="140">
        <v>0</v>
      </c>
      <c r="BN43" s="143"/>
      <c r="BO43" s="142" t="s">
        <v>334</v>
      </c>
      <c r="BP43" s="140">
        <v>0</v>
      </c>
      <c r="BQ43" s="140">
        <v>0</v>
      </c>
      <c r="BR43" s="143"/>
      <c r="BS43" s="142" t="s">
        <v>334</v>
      </c>
      <c r="BT43" s="140">
        <v>0</v>
      </c>
      <c r="BU43" s="140">
        <v>0</v>
      </c>
      <c r="BV43" s="143"/>
      <c r="BW43" s="142" t="s">
        <v>334</v>
      </c>
      <c r="BX43" s="140">
        <v>0</v>
      </c>
      <c r="BY43" s="140">
        <v>0</v>
      </c>
      <c r="BZ43" s="143"/>
      <c r="CA43" s="142" t="s">
        <v>334</v>
      </c>
      <c r="CB43" s="140">
        <v>0</v>
      </c>
      <c r="CC43" s="140">
        <v>0</v>
      </c>
      <c r="CD43" s="143"/>
      <c r="CE43" s="142" t="s">
        <v>334</v>
      </c>
      <c r="CF43" s="140">
        <v>0</v>
      </c>
      <c r="CG43" s="140">
        <v>0</v>
      </c>
      <c r="CH43" s="143"/>
      <c r="CI43" s="142" t="s">
        <v>334</v>
      </c>
      <c r="CJ43" s="140">
        <v>0</v>
      </c>
      <c r="CK43" s="140">
        <v>0</v>
      </c>
      <c r="CL43" s="143"/>
      <c r="CM43" s="142" t="s">
        <v>334</v>
      </c>
      <c r="CN43" s="140">
        <v>0</v>
      </c>
      <c r="CO43" s="140">
        <v>0</v>
      </c>
      <c r="CP43" s="143"/>
      <c r="CQ43" s="142" t="s">
        <v>334</v>
      </c>
      <c r="CR43" s="140">
        <v>0</v>
      </c>
      <c r="CS43" s="140">
        <v>0</v>
      </c>
      <c r="CT43" s="143"/>
      <c r="CU43" s="142" t="s">
        <v>334</v>
      </c>
      <c r="CV43" s="140">
        <v>0</v>
      </c>
      <c r="CW43" s="140">
        <v>0</v>
      </c>
      <c r="CX43" s="143"/>
      <c r="CY43" s="142" t="s">
        <v>334</v>
      </c>
      <c r="CZ43" s="140">
        <v>0</v>
      </c>
      <c r="DA43" s="140">
        <v>0</v>
      </c>
      <c r="DB43" s="143"/>
      <c r="DC43" s="142" t="s">
        <v>334</v>
      </c>
      <c r="DD43" s="140">
        <v>0</v>
      </c>
      <c r="DE43" s="140">
        <v>0</v>
      </c>
      <c r="DF43" s="143"/>
      <c r="DG43" s="142" t="s">
        <v>334</v>
      </c>
      <c r="DH43" s="140">
        <v>0</v>
      </c>
      <c r="DI43" s="140">
        <v>0</v>
      </c>
      <c r="DJ43" s="143"/>
      <c r="DK43" s="142" t="s">
        <v>334</v>
      </c>
      <c r="DL43" s="140">
        <v>0</v>
      </c>
      <c r="DM43" s="140">
        <v>0</v>
      </c>
      <c r="DN43" s="143"/>
      <c r="DO43" s="142" t="s">
        <v>334</v>
      </c>
      <c r="DP43" s="140">
        <v>0</v>
      </c>
      <c r="DQ43" s="140">
        <v>0</v>
      </c>
      <c r="DR43" s="143"/>
      <c r="DS43" s="142" t="s">
        <v>334</v>
      </c>
      <c r="DT43" s="140">
        <v>0</v>
      </c>
      <c r="DU43" s="140">
        <v>0</v>
      </c>
    </row>
    <row r="44" spans="1:125" ht="12" customHeight="1">
      <c r="A44" s="139" t="s">
        <v>762</v>
      </c>
      <c r="B44" s="141" t="s">
        <v>763</v>
      </c>
      <c r="C44" s="139" t="s">
        <v>327</v>
      </c>
      <c r="D44" s="140">
        <f t="shared" si="0"/>
        <v>538416</v>
      </c>
      <c r="E44" s="140">
        <f t="shared" si="1"/>
        <v>1192294</v>
      </c>
      <c r="F44" s="143"/>
      <c r="G44" s="142" t="s">
        <v>334</v>
      </c>
      <c r="H44" s="140">
        <v>317715</v>
      </c>
      <c r="I44" s="140">
        <v>862775</v>
      </c>
      <c r="J44" s="143"/>
      <c r="K44" s="142" t="s">
        <v>334</v>
      </c>
      <c r="L44" s="140">
        <v>142992</v>
      </c>
      <c r="M44" s="140">
        <v>240805</v>
      </c>
      <c r="N44" s="143"/>
      <c r="O44" s="142" t="s">
        <v>334</v>
      </c>
      <c r="P44" s="140">
        <v>68564</v>
      </c>
      <c r="Q44" s="140">
        <v>86477</v>
      </c>
      <c r="R44" s="143"/>
      <c r="S44" s="142" t="s">
        <v>334</v>
      </c>
      <c r="T44" s="140">
        <v>9145</v>
      </c>
      <c r="U44" s="140">
        <v>2237</v>
      </c>
      <c r="V44" s="143"/>
      <c r="W44" s="142" t="s">
        <v>334</v>
      </c>
      <c r="X44" s="140">
        <v>0</v>
      </c>
      <c r="Y44" s="140">
        <v>0</v>
      </c>
      <c r="Z44" s="143"/>
      <c r="AA44" s="142" t="s">
        <v>334</v>
      </c>
      <c r="AB44" s="140">
        <v>0</v>
      </c>
      <c r="AC44" s="140">
        <v>0</v>
      </c>
      <c r="AD44" s="143"/>
      <c r="AE44" s="142" t="s">
        <v>334</v>
      </c>
      <c r="AF44" s="140">
        <v>0</v>
      </c>
      <c r="AG44" s="140">
        <v>0</v>
      </c>
      <c r="AH44" s="143"/>
      <c r="AI44" s="142" t="s">
        <v>334</v>
      </c>
      <c r="AJ44" s="140">
        <v>0</v>
      </c>
      <c r="AK44" s="140">
        <v>0</v>
      </c>
      <c r="AL44" s="143"/>
      <c r="AM44" s="142" t="s">
        <v>334</v>
      </c>
      <c r="AN44" s="140">
        <v>0</v>
      </c>
      <c r="AO44" s="140">
        <v>0</v>
      </c>
      <c r="AP44" s="143"/>
      <c r="AQ44" s="142" t="s">
        <v>334</v>
      </c>
      <c r="AR44" s="140">
        <v>0</v>
      </c>
      <c r="AS44" s="140">
        <v>0</v>
      </c>
      <c r="AT44" s="143"/>
      <c r="AU44" s="142" t="s">
        <v>334</v>
      </c>
      <c r="AV44" s="140">
        <v>0</v>
      </c>
      <c r="AW44" s="140">
        <v>0</v>
      </c>
      <c r="AX44" s="143"/>
      <c r="AY44" s="142" t="s">
        <v>334</v>
      </c>
      <c r="AZ44" s="140">
        <v>0</v>
      </c>
      <c r="BA44" s="140">
        <v>0</v>
      </c>
      <c r="BB44" s="143"/>
      <c r="BC44" s="142" t="s">
        <v>334</v>
      </c>
      <c r="BD44" s="140">
        <v>0</v>
      </c>
      <c r="BE44" s="140">
        <v>0</v>
      </c>
      <c r="BF44" s="143"/>
      <c r="BG44" s="142" t="s">
        <v>334</v>
      </c>
      <c r="BH44" s="140">
        <v>0</v>
      </c>
      <c r="BI44" s="140">
        <v>0</v>
      </c>
      <c r="BJ44" s="143"/>
      <c r="BK44" s="142" t="s">
        <v>334</v>
      </c>
      <c r="BL44" s="140">
        <v>0</v>
      </c>
      <c r="BM44" s="140">
        <v>0</v>
      </c>
      <c r="BN44" s="143"/>
      <c r="BO44" s="142" t="s">
        <v>334</v>
      </c>
      <c r="BP44" s="140">
        <v>0</v>
      </c>
      <c r="BQ44" s="140">
        <v>0</v>
      </c>
      <c r="BR44" s="143"/>
      <c r="BS44" s="142" t="s">
        <v>334</v>
      </c>
      <c r="BT44" s="140">
        <v>0</v>
      </c>
      <c r="BU44" s="140">
        <v>0</v>
      </c>
      <c r="BV44" s="143"/>
      <c r="BW44" s="142" t="s">
        <v>334</v>
      </c>
      <c r="BX44" s="140">
        <v>0</v>
      </c>
      <c r="BY44" s="140">
        <v>0</v>
      </c>
      <c r="BZ44" s="143"/>
      <c r="CA44" s="142" t="s">
        <v>334</v>
      </c>
      <c r="CB44" s="140">
        <v>0</v>
      </c>
      <c r="CC44" s="140">
        <v>0</v>
      </c>
      <c r="CD44" s="143"/>
      <c r="CE44" s="142" t="s">
        <v>334</v>
      </c>
      <c r="CF44" s="140">
        <v>0</v>
      </c>
      <c r="CG44" s="140">
        <v>0</v>
      </c>
      <c r="CH44" s="143"/>
      <c r="CI44" s="142" t="s">
        <v>334</v>
      </c>
      <c r="CJ44" s="140">
        <v>0</v>
      </c>
      <c r="CK44" s="140">
        <v>0</v>
      </c>
      <c r="CL44" s="143"/>
      <c r="CM44" s="142" t="s">
        <v>334</v>
      </c>
      <c r="CN44" s="140">
        <v>0</v>
      </c>
      <c r="CO44" s="140">
        <v>0</v>
      </c>
      <c r="CP44" s="143"/>
      <c r="CQ44" s="142" t="s">
        <v>334</v>
      </c>
      <c r="CR44" s="140">
        <v>0</v>
      </c>
      <c r="CS44" s="140">
        <v>0</v>
      </c>
      <c r="CT44" s="143"/>
      <c r="CU44" s="142" t="s">
        <v>334</v>
      </c>
      <c r="CV44" s="140">
        <v>0</v>
      </c>
      <c r="CW44" s="140">
        <v>0</v>
      </c>
      <c r="CX44" s="143"/>
      <c r="CY44" s="142" t="s">
        <v>334</v>
      </c>
      <c r="CZ44" s="140">
        <v>0</v>
      </c>
      <c r="DA44" s="140">
        <v>0</v>
      </c>
      <c r="DB44" s="143"/>
      <c r="DC44" s="142" t="s">
        <v>334</v>
      </c>
      <c r="DD44" s="140">
        <v>0</v>
      </c>
      <c r="DE44" s="140">
        <v>0</v>
      </c>
      <c r="DF44" s="143"/>
      <c r="DG44" s="142" t="s">
        <v>334</v>
      </c>
      <c r="DH44" s="140">
        <v>0</v>
      </c>
      <c r="DI44" s="140">
        <v>0</v>
      </c>
      <c r="DJ44" s="143"/>
      <c r="DK44" s="142" t="s">
        <v>334</v>
      </c>
      <c r="DL44" s="140">
        <v>0</v>
      </c>
      <c r="DM44" s="140">
        <v>0</v>
      </c>
      <c r="DN44" s="143"/>
      <c r="DO44" s="142" t="s">
        <v>334</v>
      </c>
      <c r="DP44" s="140">
        <v>0</v>
      </c>
      <c r="DQ44" s="140">
        <v>0</v>
      </c>
      <c r="DR44" s="143"/>
      <c r="DS44" s="142" t="s">
        <v>334</v>
      </c>
      <c r="DT44" s="140">
        <v>0</v>
      </c>
      <c r="DU44" s="140">
        <v>0</v>
      </c>
    </row>
    <row r="45" spans="1:125" ht="12" customHeight="1">
      <c r="A45" s="139" t="s">
        <v>772</v>
      </c>
      <c r="B45" s="141" t="s">
        <v>773</v>
      </c>
      <c r="C45" s="139" t="s">
        <v>327</v>
      </c>
      <c r="D45" s="140">
        <f t="shared" si="0"/>
        <v>2330209</v>
      </c>
      <c r="E45" s="140">
        <f t="shared" si="1"/>
        <v>725114</v>
      </c>
      <c r="F45" s="143"/>
      <c r="G45" s="142" t="s">
        <v>334</v>
      </c>
      <c r="H45" s="140">
        <v>1011694</v>
      </c>
      <c r="I45" s="140">
        <v>390842</v>
      </c>
      <c r="J45" s="143"/>
      <c r="K45" s="142" t="s">
        <v>334</v>
      </c>
      <c r="L45" s="140">
        <v>603055</v>
      </c>
      <c r="M45" s="140">
        <v>206095</v>
      </c>
      <c r="N45" s="143"/>
      <c r="O45" s="142" t="s">
        <v>334</v>
      </c>
      <c r="P45" s="140">
        <v>404996</v>
      </c>
      <c r="Q45" s="140">
        <v>90788</v>
      </c>
      <c r="R45" s="143"/>
      <c r="S45" s="142" t="s">
        <v>334</v>
      </c>
      <c r="T45" s="140">
        <v>141074</v>
      </c>
      <c r="U45" s="140">
        <v>25102</v>
      </c>
      <c r="V45" s="143"/>
      <c r="W45" s="142" t="s">
        <v>334</v>
      </c>
      <c r="X45" s="140">
        <v>67134</v>
      </c>
      <c r="Y45" s="140">
        <v>12287</v>
      </c>
      <c r="Z45" s="143"/>
      <c r="AA45" s="142" t="s">
        <v>334</v>
      </c>
      <c r="AB45" s="140">
        <v>40306</v>
      </c>
      <c r="AC45" s="140">
        <v>0</v>
      </c>
      <c r="AD45" s="143"/>
      <c r="AE45" s="142" t="s">
        <v>334</v>
      </c>
      <c r="AF45" s="140">
        <v>11601</v>
      </c>
      <c r="AG45" s="140">
        <v>0</v>
      </c>
      <c r="AH45" s="143"/>
      <c r="AI45" s="142" t="s">
        <v>334</v>
      </c>
      <c r="AJ45" s="140">
        <v>16827</v>
      </c>
      <c r="AK45" s="140">
        <v>0</v>
      </c>
      <c r="AL45" s="143"/>
      <c r="AM45" s="142" t="s">
        <v>334</v>
      </c>
      <c r="AN45" s="140">
        <v>33522</v>
      </c>
      <c r="AO45" s="140">
        <v>0</v>
      </c>
      <c r="AP45" s="143"/>
      <c r="AQ45" s="142" t="s">
        <v>334</v>
      </c>
      <c r="AR45" s="140">
        <v>0</v>
      </c>
      <c r="AS45" s="140">
        <v>0</v>
      </c>
      <c r="AT45" s="143"/>
      <c r="AU45" s="142" t="s">
        <v>334</v>
      </c>
      <c r="AV45" s="140">
        <v>0</v>
      </c>
      <c r="AW45" s="140">
        <v>0</v>
      </c>
      <c r="AX45" s="143"/>
      <c r="AY45" s="142" t="s">
        <v>334</v>
      </c>
      <c r="AZ45" s="140">
        <v>0</v>
      </c>
      <c r="BA45" s="140">
        <v>0</v>
      </c>
      <c r="BB45" s="143"/>
      <c r="BC45" s="142" t="s">
        <v>334</v>
      </c>
      <c r="BD45" s="140">
        <v>0</v>
      </c>
      <c r="BE45" s="140">
        <v>0</v>
      </c>
      <c r="BF45" s="143"/>
      <c r="BG45" s="142" t="s">
        <v>334</v>
      </c>
      <c r="BH45" s="140">
        <v>0</v>
      </c>
      <c r="BI45" s="140">
        <v>0</v>
      </c>
      <c r="BJ45" s="143"/>
      <c r="BK45" s="142" t="s">
        <v>334</v>
      </c>
      <c r="BL45" s="140">
        <v>0</v>
      </c>
      <c r="BM45" s="140">
        <v>0</v>
      </c>
      <c r="BN45" s="143"/>
      <c r="BO45" s="142" t="s">
        <v>334</v>
      </c>
      <c r="BP45" s="140">
        <v>0</v>
      </c>
      <c r="BQ45" s="140">
        <v>0</v>
      </c>
      <c r="BR45" s="143"/>
      <c r="BS45" s="142" t="s">
        <v>334</v>
      </c>
      <c r="BT45" s="140">
        <v>0</v>
      </c>
      <c r="BU45" s="140">
        <v>0</v>
      </c>
      <c r="BV45" s="143"/>
      <c r="BW45" s="142" t="s">
        <v>334</v>
      </c>
      <c r="BX45" s="140">
        <v>0</v>
      </c>
      <c r="BY45" s="140">
        <v>0</v>
      </c>
      <c r="BZ45" s="143"/>
      <c r="CA45" s="142" t="s">
        <v>334</v>
      </c>
      <c r="CB45" s="140">
        <v>0</v>
      </c>
      <c r="CC45" s="140">
        <v>0</v>
      </c>
      <c r="CD45" s="143"/>
      <c r="CE45" s="142" t="s">
        <v>334</v>
      </c>
      <c r="CF45" s="140">
        <v>0</v>
      </c>
      <c r="CG45" s="140">
        <v>0</v>
      </c>
      <c r="CH45" s="143"/>
      <c r="CI45" s="142" t="s">
        <v>334</v>
      </c>
      <c r="CJ45" s="140">
        <v>0</v>
      </c>
      <c r="CK45" s="140">
        <v>0</v>
      </c>
      <c r="CL45" s="143"/>
      <c r="CM45" s="142" t="s">
        <v>334</v>
      </c>
      <c r="CN45" s="140">
        <v>0</v>
      </c>
      <c r="CO45" s="140">
        <v>0</v>
      </c>
      <c r="CP45" s="143"/>
      <c r="CQ45" s="142" t="s">
        <v>334</v>
      </c>
      <c r="CR45" s="140">
        <v>0</v>
      </c>
      <c r="CS45" s="140">
        <v>0</v>
      </c>
      <c r="CT45" s="143"/>
      <c r="CU45" s="142" t="s">
        <v>334</v>
      </c>
      <c r="CV45" s="140">
        <v>0</v>
      </c>
      <c r="CW45" s="140">
        <v>0</v>
      </c>
      <c r="CX45" s="143"/>
      <c r="CY45" s="142" t="s">
        <v>334</v>
      </c>
      <c r="CZ45" s="140">
        <v>0</v>
      </c>
      <c r="DA45" s="140">
        <v>0</v>
      </c>
      <c r="DB45" s="143"/>
      <c r="DC45" s="142" t="s">
        <v>334</v>
      </c>
      <c r="DD45" s="140">
        <v>0</v>
      </c>
      <c r="DE45" s="140">
        <v>0</v>
      </c>
      <c r="DF45" s="143"/>
      <c r="DG45" s="142" t="s">
        <v>334</v>
      </c>
      <c r="DH45" s="140">
        <v>0</v>
      </c>
      <c r="DI45" s="140">
        <v>0</v>
      </c>
      <c r="DJ45" s="143"/>
      <c r="DK45" s="142" t="s">
        <v>334</v>
      </c>
      <c r="DL45" s="140">
        <v>0</v>
      </c>
      <c r="DM45" s="140">
        <v>0</v>
      </c>
      <c r="DN45" s="143"/>
      <c r="DO45" s="142" t="s">
        <v>334</v>
      </c>
      <c r="DP45" s="140">
        <v>0</v>
      </c>
      <c r="DQ45" s="140">
        <v>0</v>
      </c>
      <c r="DR45" s="143"/>
      <c r="DS45" s="142" t="s">
        <v>334</v>
      </c>
      <c r="DT45" s="140">
        <v>0</v>
      </c>
      <c r="DU45" s="140">
        <v>0</v>
      </c>
    </row>
    <row r="46" spans="1:125" ht="12" customHeight="1">
      <c r="A46" s="139" t="s">
        <v>783</v>
      </c>
      <c r="B46" s="141" t="s">
        <v>784</v>
      </c>
      <c r="C46" s="139" t="s">
        <v>327</v>
      </c>
      <c r="D46" s="140">
        <f t="shared" si="0"/>
        <v>14645798</v>
      </c>
      <c r="E46" s="140">
        <f t="shared" si="1"/>
        <v>2821245</v>
      </c>
      <c r="F46" s="143"/>
      <c r="G46" s="142" t="s">
        <v>334</v>
      </c>
      <c r="H46" s="140">
        <v>7183411</v>
      </c>
      <c r="I46" s="140">
        <v>1275520</v>
      </c>
      <c r="J46" s="143"/>
      <c r="K46" s="142" t="s">
        <v>334</v>
      </c>
      <c r="L46" s="140">
        <v>3751283</v>
      </c>
      <c r="M46" s="140">
        <v>859756</v>
      </c>
      <c r="N46" s="143"/>
      <c r="O46" s="142" t="s">
        <v>334</v>
      </c>
      <c r="P46" s="140">
        <v>2307427</v>
      </c>
      <c r="Q46" s="140">
        <v>422107</v>
      </c>
      <c r="R46" s="143"/>
      <c r="S46" s="142" t="s">
        <v>334</v>
      </c>
      <c r="T46" s="140">
        <v>835139</v>
      </c>
      <c r="U46" s="140">
        <v>176806</v>
      </c>
      <c r="V46" s="143"/>
      <c r="W46" s="142" t="s">
        <v>334</v>
      </c>
      <c r="X46" s="140">
        <v>364439</v>
      </c>
      <c r="Y46" s="140">
        <v>62188</v>
      </c>
      <c r="Z46" s="143"/>
      <c r="AA46" s="142" t="s">
        <v>334</v>
      </c>
      <c r="AB46" s="140">
        <v>76139</v>
      </c>
      <c r="AC46" s="140">
        <v>24868</v>
      </c>
      <c r="AD46" s="143"/>
      <c r="AE46" s="142" t="s">
        <v>334</v>
      </c>
      <c r="AF46" s="140">
        <v>127960</v>
      </c>
      <c r="AG46" s="140">
        <v>0</v>
      </c>
      <c r="AH46" s="143"/>
      <c r="AI46" s="142" t="s">
        <v>334</v>
      </c>
      <c r="AJ46" s="140">
        <v>0</v>
      </c>
      <c r="AK46" s="140">
        <v>0</v>
      </c>
      <c r="AL46" s="143"/>
      <c r="AM46" s="142" t="s">
        <v>334</v>
      </c>
      <c r="AN46" s="140">
        <v>0</v>
      </c>
      <c r="AO46" s="140">
        <v>0</v>
      </c>
      <c r="AP46" s="143"/>
      <c r="AQ46" s="142" t="s">
        <v>334</v>
      </c>
      <c r="AR46" s="140">
        <v>0</v>
      </c>
      <c r="AS46" s="140">
        <v>0</v>
      </c>
      <c r="AT46" s="143"/>
      <c r="AU46" s="142" t="s">
        <v>334</v>
      </c>
      <c r="AV46" s="140">
        <v>0</v>
      </c>
      <c r="AW46" s="140">
        <v>0</v>
      </c>
      <c r="AX46" s="143"/>
      <c r="AY46" s="142" t="s">
        <v>334</v>
      </c>
      <c r="AZ46" s="140">
        <v>0</v>
      </c>
      <c r="BA46" s="140">
        <v>0</v>
      </c>
      <c r="BB46" s="143"/>
      <c r="BC46" s="142" t="s">
        <v>334</v>
      </c>
      <c r="BD46" s="140">
        <v>0</v>
      </c>
      <c r="BE46" s="140">
        <v>0</v>
      </c>
      <c r="BF46" s="143"/>
      <c r="BG46" s="142" t="s">
        <v>334</v>
      </c>
      <c r="BH46" s="140">
        <v>0</v>
      </c>
      <c r="BI46" s="140">
        <v>0</v>
      </c>
      <c r="BJ46" s="143"/>
      <c r="BK46" s="142" t="s">
        <v>334</v>
      </c>
      <c r="BL46" s="140">
        <v>0</v>
      </c>
      <c r="BM46" s="140">
        <v>0</v>
      </c>
      <c r="BN46" s="143"/>
      <c r="BO46" s="142" t="s">
        <v>334</v>
      </c>
      <c r="BP46" s="140">
        <v>0</v>
      </c>
      <c r="BQ46" s="140">
        <v>0</v>
      </c>
      <c r="BR46" s="143"/>
      <c r="BS46" s="142" t="s">
        <v>334</v>
      </c>
      <c r="BT46" s="140">
        <v>0</v>
      </c>
      <c r="BU46" s="140">
        <v>0</v>
      </c>
      <c r="BV46" s="143"/>
      <c r="BW46" s="142" t="s">
        <v>334</v>
      </c>
      <c r="BX46" s="140">
        <v>0</v>
      </c>
      <c r="BY46" s="140">
        <v>0</v>
      </c>
      <c r="BZ46" s="143"/>
      <c r="CA46" s="142" t="s">
        <v>334</v>
      </c>
      <c r="CB46" s="140">
        <v>0</v>
      </c>
      <c r="CC46" s="140">
        <v>0</v>
      </c>
      <c r="CD46" s="143"/>
      <c r="CE46" s="142" t="s">
        <v>334</v>
      </c>
      <c r="CF46" s="140">
        <v>0</v>
      </c>
      <c r="CG46" s="140">
        <v>0</v>
      </c>
      <c r="CH46" s="143"/>
      <c r="CI46" s="142" t="s">
        <v>334</v>
      </c>
      <c r="CJ46" s="140">
        <v>0</v>
      </c>
      <c r="CK46" s="140">
        <v>0</v>
      </c>
      <c r="CL46" s="143"/>
      <c r="CM46" s="142" t="s">
        <v>334</v>
      </c>
      <c r="CN46" s="140">
        <v>0</v>
      </c>
      <c r="CO46" s="140">
        <v>0</v>
      </c>
      <c r="CP46" s="143"/>
      <c r="CQ46" s="142" t="s">
        <v>334</v>
      </c>
      <c r="CR46" s="140">
        <v>0</v>
      </c>
      <c r="CS46" s="140">
        <v>0</v>
      </c>
      <c r="CT46" s="143"/>
      <c r="CU46" s="142" t="s">
        <v>334</v>
      </c>
      <c r="CV46" s="140">
        <v>0</v>
      </c>
      <c r="CW46" s="140">
        <v>0</v>
      </c>
      <c r="CX46" s="143"/>
      <c r="CY46" s="142" t="s">
        <v>334</v>
      </c>
      <c r="CZ46" s="140">
        <v>0</v>
      </c>
      <c r="DA46" s="140">
        <v>0</v>
      </c>
      <c r="DB46" s="143"/>
      <c r="DC46" s="142" t="s">
        <v>334</v>
      </c>
      <c r="DD46" s="140">
        <v>0</v>
      </c>
      <c r="DE46" s="140">
        <v>0</v>
      </c>
      <c r="DF46" s="143"/>
      <c r="DG46" s="142" t="s">
        <v>334</v>
      </c>
      <c r="DH46" s="140">
        <v>0</v>
      </c>
      <c r="DI46" s="140">
        <v>0</v>
      </c>
      <c r="DJ46" s="143"/>
      <c r="DK46" s="142" t="s">
        <v>334</v>
      </c>
      <c r="DL46" s="140">
        <v>0</v>
      </c>
      <c r="DM46" s="140">
        <v>0</v>
      </c>
      <c r="DN46" s="143"/>
      <c r="DO46" s="142" t="s">
        <v>334</v>
      </c>
      <c r="DP46" s="140">
        <v>0</v>
      </c>
      <c r="DQ46" s="140">
        <v>0</v>
      </c>
      <c r="DR46" s="143"/>
      <c r="DS46" s="142" t="s">
        <v>334</v>
      </c>
      <c r="DT46" s="140">
        <v>0</v>
      </c>
      <c r="DU46" s="140">
        <v>0</v>
      </c>
    </row>
    <row r="47" spans="1:125" ht="12" customHeight="1">
      <c r="A47" s="139" t="s">
        <v>793</v>
      </c>
      <c r="B47" s="141" t="s">
        <v>794</v>
      </c>
      <c r="C47" s="139" t="s">
        <v>327</v>
      </c>
      <c r="D47" s="140">
        <f t="shared" si="0"/>
        <v>2415688</v>
      </c>
      <c r="E47" s="140">
        <f t="shared" si="1"/>
        <v>1377604</v>
      </c>
      <c r="F47" s="143"/>
      <c r="G47" s="142" t="s">
        <v>334</v>
      </c>
      <c r="H47" s="140">
        <v>1252473</v>
      </c>
      <c r="I47" s="140">
        <v>551362</v>
      </c>
      <c r="J47" s="143"/>
      <c r="K47" s="142" t="s">
        <v>334</v>
      </c>
      <c r="L47" s="140">
        <v>498958</v>
      </c>
      <c r="M47" s="140">
        <v>367312</v>
      </c>
      <c r="N47" s="143"/>
      <c r="O47" s="142" t="s">
        <v>334</v>
      </c>
      <c r="P47" s="140">
        <v>473959</v>
      </c>
      <c r="Q47" s="140">
        <v>162246</v>
      </c>
      <c r="R47" s="143"/>
      <c r="S47" s="142" t="s">
        <v>334</v>
      </c>
      <c r="T47" s="140">
        <v>33334</v>
      </c>
      <c r="U47" s="140">
        <v>159577</v>
      </c>
      <c r="V47" s="143"/>
      <c r="W47" s="142" t="s">
        <v>334</v>
      </c>
      <c r="X47" s="140">
        <v>40889</v>
      </c>
      <c r="Y47" s="140">
        <v>106324</v>
      </c>
      <c r="Z47" s="143"/>
      <c r="AA47" s="142" t="s">
        <v>334</v>
      </c>
      <c r="AB47" s="140">
        <v>75962</v>
      </c>
      <c r="AC47" s="140">
        <v>30783</v>
      </c>
      <c r="AD47" s="143"/>
      <c r="AE47" s="142" t="s">
        <v>334</v>
      </c>
      <c r="AF47" s="140">
        <v>28824</v>
      </c>
      <c r="AG47" s="140">
        <v>0</v>
      </c>
      <c r="AH47" s="143"/>
      <c r="AI47" s="142" t="s">
        <v>334</v>
      </c>
      <c r="AJ47" s="140">
        <v>7702</v>
      </c>
      <c r="AK47" s="140">
        <v>0</v>
      </c>
      <c r="AL47" s="143"/>
      <c r="AM47" s="142" t="s">
        <v>334</v>
      </c>
      <c r="AN47" s="140">
        <v>3587</v>
      </c>
      <c r="AO47" s="140">
        <v>0</v>
      </c>
      <c r="AP47" s="143"/>
      <c r="AQ47" s="142" t="s">
        <v>334</v>
      </c>
      <c r="AR47" s="140">
        <v>0</v>
      </c>
      <c r="AS47" s="140">
        <v>0</v>
      </c>
      <c r="AT47" s="143"/>
      <c r="AU47" s="142" t="s">
        <v>334</v>
      </c>
      <c r="AV47" s="140">
        <v>0</v>
      </c>
      <c r="AW47" s="140">
        <v>0</v>
      </c>
      <c r="AX47" s="143"/>
      <c r="AY47" s="142" t="s">
        <v>334</v>
      </c>
      <c r="AZ47" s="140">
        <v>0</v>
      </c>
      <c r="BA47" s="140">
        <v>0</v>
      </c>
      <c r="BB47" s="143"/>
      <c r="BC47" s="142" t="s">
        <v>334</v>
      </c>
      <c r="BD47" s="140">
        <v>0</v>
      </c>
      <c r="BE47" s="140">
        <v>0</v>
      </c>
      <c r="BF47" s="143"/>
      <c r="BG47" s="142" t="s">
        <v>334</v>
      </c>
      <c r="BH47" s="140">
        <v>0</v>
      </c>
      <c r="BI47" s="140">
        <v>0</v>
      </c>
      <c r="BJ47" s="143"/>
      <c r="BK47" s="142" t="s">
        <v>334</v>
      </c>
      <c r="BL47" s="140">
        <v>0</v>
      </c>
      <c r="BM47" s="140">
        <v>0</v>
      </c>
      <c r="BN47" s="143"/>
      <c r="BO47" s="142" t="s">
        <v>334</v>
      </c>
      <c r="BP47" s="140">
        <v>0</v>
      </c>
      <c r="BQ47" s="140">
        <v>0</v>
      </c>
      <c r="BR47" s="143"/>
      <c r="BS47" s="142" t="s">
        <v>334</v>
      </c>
      <c r="BT47" s="140">
        <v>0</v>
      </c>
      <c r="BU47" s="140">
        <v>0</v>
      </c>
      <c r="BV47" s="143"/>
      <c r="BW47" s="142" t="s">
        <v>334</v>
      </c>
      <c r="BX47" s="140">
        <v>0</v>
      </c>
      <c r="BY47" s="140">
        <v>0</v>
      </c>
      <c r="BZ47" s="143"/>
      <c r="CA47" s="142" t="s">
        <v>334</v>
      </c>
      <c r="CB47" s="140">
        <v>0</v>
      </c>
      <c r="CC47" s="140">
        <v>0</v>
      </c>
      <c r="CD47" s="143"/>
      <c r="CE47" s="142" t="s">
        <v>334</v>
      </c>
      <c r="CF47" s="140">
        <v>0</v>
      </c>
      <c r="CG47" s="140">
        <v>0</v>
      </c>
      <c r="CH47" s="143"/>
      <c r="CI47" s="142" t="s">
        <v>334</v>
      </c>
      <c r="CJ47" s="140">
        <v>0</v>
      </c>
      <c r="CK47" s="140">
        <v>0</v>
      </c>
      <c r="CL47" s="143"/>
      <c r="CM47" s="142" t="s">
        <v>334</v>
      </c>
      <c r="CN47" s="140">
        <v>0</v>
      </c>
      <c r="CO47" s="140">
        <v>0</v>
      </c>
      <c r="CP47" s="143"/>
      <c r="CQ47" s="142" t="s">
        <v>334</v>
      </c>
      <c r="CR47" s="140">
        <v>0</v>
      </c>
      <c r="CS47" s="140">
        <v>0</v>
      </c>
      <c r="CT47" s="143"/>
      <c r="CU47" s="142" t="s">
        <v>334</v>
      </c>
      <c r="CV47" s="140">
        <v>0</v>
      </c>
      <c r="CW47" s="140">
        <v>0</v>
      </c>
      <c r="CX47" s="143"/>
      <c r="CY47" s="142" t="s">
        <v>334</v>
      </c>
      <c r="CZ47" s="140">
        <v>0</v>
      </c>
      <c r="DA47" s="140">
        <v>0</v>
      </c>
      <c r="DB47" s="143"/>
      <c r="DC47" s="142" t="s">
        <v>334</v>
      </c>
      <c r="DD47" s="140">
        <v>0</v>
      </c>
      <c r="DE47" s="140">
        <v>0</v>
      </c>
      <c r="DF47" s="143"/>
      <c r="DG47" s="142" t="s">
        <v>334</v>
      </c>
      <c r="DH47" s="140">
        <v>0</v>
      </c>
      <c r="DI47" s="140">
        <v>0</v>
      </c>
      <c r="DJ47" s="143"/>
      <c r="DK47" s="142" t="s">
        <v>334</v>
      </c>
      <c r="DL47" s="140">
        <v>0</v>
      </c>
      <c r="DM47" s="140">
        <v>0</v>
      </c>
      <c r="DN47" s="143"/>
      <c r="DO47" s="142" t="s">
        <v>334</v>
      </c>
      <c r="DP47" s="140">
        <v>0</v>
      </c>
      <c r="DQ47" s="140">
        <v>0</v>
      </c>
      <c r="DR47" s="143"/>
      <c r="DS47" s="142" t="s">
        <v>334</v>
      </c>
      <c r="DT47" s="140">
        <v>0</v>
      </c>
      <c r="DU47" s="140">
        <v>0</v>
      </c>
    </row>
    <row r="48" spans="1:125" ht="12" customHeight="1">
      <c r="A48" s="139" t="s">
        <v>802</v>
      </c>
      <c r="B48" s="141" t="s">
        <v>803</v>
      </c>
      <c r="C48" s="139" t="s">
        <v>327</v>
      </c>
      <c r="D48" s="140">
        <f t="shared" si="0"/>
        <v>3062209</v>
      </c>
      <c r="E48" s="140">
        <f t="shared" si="1"/>
        <v>795078</v>
      </c>
      <c r="F48" s="143"/>
      <c r="G48" s="142" t="s">
        <v>334</v>
      </c>
      <c r="H48" s="140">
        <v>1161099</v>
      </c>
      <c r="I48" s="140">
        <v>373146</v>
      </c>
      <c r="J48" s="143"/>
      <c r="K48" s="142" t="s">
        <v>334</v>
      </c>
      <c r="L48" s="140">
        <v>1334706</v>
      </c>
      <c r="M48" s="140">
        <v>359703</v>
      </c>
      <c r="N48" s="143"/>
      <c r="O48" s="142" t="s">
        <v>334</v>
      </c>
      <c r="P48" s="140">
        <v>460640</v>
      </c>
      <c r="Q48" s="140">
        <v>62229</v>
      </c>
      <c r="R48" s="143"/>
      <c r="S48" s="142" t="s">
        <v>334</v>
      </c>
      <c r="T48" s="140">
        <v>105764</v>
      </c>
      <c r="U48" s="140">
        <v>0</v>
      </c>
      <c r="V48" s="143"/>
      <c r="W48" s="142" t="s">
        <v>334</v>
      </c>
      <c r="X48" s="140">
        <v>0</v>
      </c>
      <c r="Y48" s="140">
        <v>0</v>
      </c>
      <c r="Z48" s="143"/>
      <c r="AA48" s="142" t="s">
        <v>334</v>
      </c>
      <c r="AB48" s="140">
        <v>0</v>
      </c>
      <c r="AC48" s="140">
        <v>0</v>
      </c>
      <c r="AD48" s="143"/>
      <c r="AE48" s="142" t="s">
        <v>334</v>
      </c>
      <c r="AF48" s="140">
        <v>0</v>
      </c>
      <c r="AG48" s="140">
        <v>0</v>
      </c>
      <c r="AH48" s="143"/>
      <c r="AI48" s="142" t="s">
        <v>334</v>
      </c>
      <c r="AJ48" s="140">
        <v>0</v>
      </c>
      <c r="AK48" s="140">
        <v>0</v>
      </c>
      <c r="AL48" s="143"/>
      <c r="AM48" s="142" t="s">
        <v>334</v>
      </c>
      <c r="AN48" s="140">
        <v>0</v>
      </c>
      <c r="AO48" s="140">
        <v>0</v>
      </c>
      <c r="AP48" s="143"/>
      <c r="AQ48" s="142" t="s">
        <v>334</v>
      </c>
      <c r="AR48" s="140">
        <v>0</v>
      </c>
      <c r="AS48" s="140">
        <v>0</v>
      </c>
      <c r="AT48" s="143"/>
      <c r="AU48" s="142" t="s">
        <v>334</v>
      </c>
      <c r="AV48" s="140">
        <v>0</v>
      </c>
      <c r="AW48" s="140">
        <v>0</v>
      </c>
      <c r="AX48" s="143"/>
      <c r="AY48" s="142" t="s">
        <v>334</v>
      </c>
      <c r="AZ48" s="140">
        <v>0</v>
      </c>
      <c r="BA48" s="140">
        <v>0</v>
      </c>
      <c r="BB48" s="143"/>
      <c r="BC48" s="142" t="s">
        <v>334</v>
      </c>
      <c r="BD48" s="140">
        <v>0</v>
      </c>
      <c r="BE48" s="140">
        <v>0</v>
      </c>
      <c r="BF48" s="143"/>
      <c r="BG48" s="142" t="s">
        <v>334</v>
      </c>
      <c r="BH48" s="140">
        <v>0</v>
      </c>
      <c r="BI48" s="140">
        <v>0</v>
      </c>
      <c r="BJ48" s="143"/>
      <c r="BK48" s="142" t="s">
        <v>334</v>
      </c>
      <c r="BL48" s="140">
        <v>0</v>
      </c>
      <c r="BM48" s="140">
        <v>0</v>
      </c>
      <c r="BN48" s="143"/>
      <c r="BO48" s="142" t="s">
        <v>334</v>
      </c>
      <c r="BP48" s="140">
        <v>0</v>
      </c>
      <c r="BQ48" s="140">
        <v>0</v>
      </c>
      <c r="BR48" s="143"/>
      <c r="BS48" s="142" t="s">
        <v>334</v>
      </c>
      <c r="BT48" s="140">
        <v>0</v>
      </c>
      <c r="BU48" s="140">
        <v>0</v>
      </c>
      <c r="BV48" s="143"/>
      <c r="BW48" s="142" t="s">
        <v>334</v>
      </c>
      <c r="BX48" s="140">
        <v>0</v>
      </c>
      <c r="BY48" s="140">
        <v>0</v>
      </c>
      <c r="BZ48" s="143"/>
      <c r="CA48" s="142" t="s">
        <v>334</v>
      </c>
      <c r="CB48" s="140">
        <v>0</v>
      </c>
      <c r="CC48" s="140">
        <v>0</v>
      </c>
      <c r="CD48" s="143"/>
      <c r="CE48" s="142" t="s">
        <v>334</v>
      </c>
      <c r="CF48" s="140">
        <v>0</v>
      </c>
      <c r="CG48" s="140">
        <v>0</v>
      </c>
      <c r="CH48" s="143"/>
      <c r="CI48" s="142" t="s">
        <v>334</v>
      </c>
      <c r="CJ48" s="140">
        <v>0</v>
      </c>
      <c r="CK48" s="140">
        <v>0</v>
      </c>
      <c r="CL48" s="143"/>
      <c r="CM48" s="142" t="s">
        <v>334</v>
      </c>
      <c r="CN48" s="140">
        <v>0</v>
      </c>
      <c r="CO48" s="140">
        <v>0</v>
      </c>
      <c r="CP48" s="143"/>
      <c r="CQ48" s="142" t="s">
        <v>334</v>
      </c>
      <c r="CR48" s="140">
        <v>0</v>
      </c>
      <c r="CS48" s="140">
        <v>0</v>
      </c>
      <c r="CT48" s="143"/>
      <c r="CU48" s="142" t="s">
        <v>334</v>
      </c>
      <c r="CV48" s="140">
        <v>0</v>
      </c>
      <c r="CW48" s="140">
        <v>0</v>
      </c>
      <c r="CX48" s="143"/>
      <c r="CY48" s="142" t="s">
        <v>334</v>
      </c>
      <c r="CZ48" s="140">
        <v>0</v>
      </c>
      <c r="DA48" s="140">
        <v>0</v>
      </c>
      <c r="DB48" s="143"/>
      <c r="DC48" s="142" t="s">
        <v>334</v>
      </c>
      <c r="DD48" s="140">
        <v>0</v>
      </c>
      <c r="DE48" s="140">
        <v>0</v>
      </c>
      <c r="DF48" s="143"/>
      <c r="DG48" s="142" t="s">
        <v>334</v>
      </c>
      <c r="DH48" s="140">
        <v>0</v>
      </c>
      <c r="DI48" s="140">
        <v>0</v>
      </c>
      <c r="DJ48" s="143"/>
      <c r="DK48" s="142" t="s">
        <v>334</v>
      </c>
      <c r="DL48" s="140">
        <v>0</v>
      </c>
      <c r="DM48" s="140">
        <v>0</v>
      </c>
      <c r="DN48" s="143"/>
      <c r="DO48" s="142" t="s">
        <v>334</v>
      </c>
      <c r="DP48" s="140">
        <v>0</v>
      </c>
      <c r="DQ48" s="140">
        <v>0</v>
      </c>
      <c r="DR48" s="143"/>
      <c r="DS48" s="142" t="s">
        <v>334</v>
      </c>
      <c r="DT48" s="140">
        <v>0</v>
      </c>
      <c r="DU48" s="140">
        <v>0</v>
      </c>
    </row>
    <row r="49" spans="1:125" ht="12" customHeight="1">
      <c r="A49" s="139" t="s">
        <v>819</v>
      </c>
      <c r="B49" s="141" t="s">
        <v>820</v>
      </c>
      <c r="C49" s="139" t="s">
        <v>821</v>
      </c>
      <c r="D49" s="140">
        <f t="shared" si="0"/>
        <v>5291461</v>
      </c>
      <c r="E49" s="140">
        <f t="shared" si="1"/>
        <v>2050398</v>
      </c>
      <c r="F49" s="143"/>
      <c r="G49" s="142" t="s">
        <v>334</v>
      </c>
      <c r="H49" s="140">
        <v>2401666</v>
      </c>
      <c r="I49" s="140">
        <v>758895</v>
      </c>
      <c r="J49" s="143"/>
      <c r="K49" s="142" t="s">
        <v>334</v>
      </c>
      <c r="L49" s="140">
        <v>1236614</v>
      </c>
      <c r="M49" s="140">
        <v>560616</v>
      </c>
      <c r="N49" s="143"/>
      <c r="O49" s="142" t="s">
        <v>334</v>
      </c>
      <c r="P49" s="140">
        <v>703504</v>
      </c>
      <c r="Q49" s="140">
        <v>342571</v>
      </c>
      <c r="R49" s="143"/>
      <c r="S49" s="142" t="s">
        <v>334</v>
      </c>
      <c r="T49" s="140">
        <v>382932</v>
      </c>
      <c r="U49" s="140">
        <v>129134</v>
      </c>
      <c r="V49" s="143"/>
      <c r="W49" s="142" t="s">
        <v>334</v>
      </c>
      <c r="X49" s="140">
        <v>195676</v>
      </c>
      <c r="Y49" s="140">
        <v>100336</v>
      </c>
      <c r="Z49" s="143"/>
      <c r="AA49" s="142" t="s">
        <v>334</v>
      </c>
      <c r="AB49" s="140">
        <v>210479</v>
      </c>
      <c r="AC49" s="140">
        <v>74245</v>
      </c>
      <c r="AD49" s="143"/>
      <c r="AE49" s="142" t="s">
        <v>334</v>
      </c>
      <c r="AF49" s="140">
        <v>13716</v>
      </c>
      <c r="AG49" s="140">
        <v>34875</v>
      </c>
      <c r="AH49" s="143"/>
      <c r="AI49" s="142" t="s">
        <v>334</v>
      </c>
      <c r="AJ49" s="140">
        <v>23441</v>
      </c>
      <c r="AK49" s="140">
        <v>9839</v>
      </c>
      <c r="AL49" s="143"/>
      <c r="AM49" s="142" t="s">
        <v>334</v>
      </c>
      <c r="AN49" s="140">
        <v>24387</v>
      </c>
      <c r="AO49" s="140">
        <v>13311</v>
      </c>
      <c r="AP49" s="143"/>
      <c r="AQ49" s="142" t="s">
        <v>334</v>
      </c>
      <c r="AR49" s="140">
        <v>99046</v>
      </c>
      <c r="AS49" s="140">
        <v>26576</v>
      </c>
      <c r="AT49" s="143"/>
      <c r="AU49" s="142" t="s">
        <v>334</v>
      </c>
      <c r="AV49" s="140">
        <v>0</v>
      </c>
      <c r="AW49" s="140">
        <v>0</v>
      </c>
      <c r="AX49" s="143"/>
      <c r="AY49" s="142" t="s">
        <v>334</v>
      </c>
      <c r="AZ49" s="140">
        <v>0</v>
      </c>
      <c r="BA49" s="140">
        <v>0</v>
      </c>
      <c r="BB49" s="143"/>
      <c r="BC49" s="142" t="s">
        <v>334</v>
      </c>
      <c r="BD49" s="140">
        <v>0</v>
      </c>
      <c r="BE49" s="140">
        <v>0</v>
      </c>
      <c r="BF49" s="143"/>
      <c r="BG49" s="142" t="s">
        <v>334</v>
      </c>
      <c r="BH49" s="140">
        <v>0</v>
      </c>
      <c r="BI49" s="140">
        <v>0</v>
      </c>
      <c r="BJ49" s="143"/>
      <c r="BK49" s="142" t="s">
        <v>334</v>
      </c>
      <c r="BL49" s="140">
        <v>0</v>
      </c>
      <c r="BM49" s="140">
        <v>0</v>
      </c>
      <c r="BN49" s="143"/>
      <c r="BO49" s="142" t="s">
        <v>334</v>
      </c>
      <c r="BP49" s="140">
        <v>0</v>
      </c>
      <c r="BQ49" s="140">
        <v>0</v>
      </c>
      <c r="BR49" s="143"/>
      <c r="BS49" s="142" t="s">
        <v>334</v>
      </c>
      <c r="BT49" s="140">
        <v>0</v>
      </c>
      <c r="BU49" s="140">
        <v>0</v>
      </c>
      <c r="BV49" s="143"/>
      <c r="BW49" s="142" t="s">
        <v>334</v>
      </c>
      <c r="BX49" s="140">
        <v>0</v>
      </c>
      <c r="BY49" s="140">
        <v>0</v>
      </c>
      <c r="BZ49" s="143"/>
      <c r="CA49" s="142" t="s">
        <v>334</v>
      </c>
      <c r="CB49" s="140">
        <v>0</v>
      </c>
      <c r="CC49" s="140">
        <v>0</v>
      </c>
      <c r="CD49" s="143"/>
      <c r="CE49" s="142" t="s">
        <v>334</v>
      </c>
      <c r="CF49" s="140">
        <v>0</v>
      </c>
      <c r="CG49" s="140">
        <v>0</v>
      </c>
      <c r="CH49" s="143"/>
      <c r="CI49" s="142" t="s">
        <v>334</v>
      </c>
      <c r="CJ49" s="140">
        <v>0</v>
      </c>
      <c r="CK49" s="140">
        <v>0</v>
      </c>
      <c r="CL49" s="143"/>
      <c r="CM49" s="142" t="s">
        <v>334</v>
      </c>
      <c r="CN49" s="140">
        <v>0</v>
      </c>
      <c r="CO49" s="140">
        <v>0</v>
      </c>
      <c r="CP49" s="143"/>
      <c r="CQ49" s="142" t="s">
        <v>334</v>
      </c>
      <c r="CR49" s="140">
        <v>0</v>
      </c>
      <c r="CS49" s="140">
        <v>0</v>
      </c>
      <c r="CT49" s="143"/>
      <c r="CU49" s="142" t="s">
        <v>334</v>
      </c>
      <c r="CV49" s="140">
        <v>0</v>
      </c>
      <c r="CW49" s="140">
        <v>0</v>
      </c>
      <c r="CX49" s="143"/>
      <c r="CY49" s="142" t="s">
        <v>334</v>
      </c>
      <c r="CZ49" s="140">
        <v>0</v>
      </c>
      <c r="DA49" s="140">
        <v>0</v>
      </c>
      <c r="DB49" s="143"/>
      <c r="DC49" s="142" t="s">
        <v>334</v>
      </c>
      <c r="DD49" s="140">
        <v>0</v>
      </c>
      <c r="DE49" s="140">
        <v>0</v>
      </c>
      <c r="DF49" s="143"/>
      <c r="DG49" s="142" t="s">
        <v>334</v>
      </c>
      <c r="DH49" s="140">
        <v>0</v>
      </c>
      <c r="DI49" s="140">
        <v>0</v>
      </c>
      <c r="DJ49" s="143"/>
      <c r="DK49" s="142" t="s">
        <v>334</v>
      </c>
      <c r="DL49" s="140">
        <v>0</v>
      </c>
      <c r="DM49" s="140">
        <v>0</v>
      </c>
      <c r="DN49" s="143"/>
      <c r="DO49" s="142" t="s">
        <v>334</v>
      </c>
      <c r="DP49" s="140">
        <v>0</v>
      </c>
      <c r="DQ49" s="140">
        <v>0</v>
      </c>
      <c r="DR49" s="143"/>
      <c r="DS49" s="142" t="s">
        <v>334</v>
      </c>
      <c r="DT49" s="140">
        <v>0</v>
      </c>
      <c r="DU49" s="140">
        <v>0</v>
      </c>
    </row>
    <row r="50" spans="1:125" ht="12" customHeight="1">
      <c r="A50" s="139" t="s">
        <v>830</v>
      </c>
      <c r="B50" s="141" t="s">
        <v>831</v>
      </c>
      <c r="C50" s="139" t="s">
        <v>832</v>
      </c>
      <c r="D50" s="140">
        <f t="shared" si="0"/>
        <v>1057359</v>
      </c>
      <c r="E50" s="140">
        <f t="shared" si="1"/>
        <v>381824</v>
      </c>
      <c r="F50" s="143"/>
      <c r="G50" s="142" t="s">
        <v>334</v>
      </c>
      <c r="H50" s="140">
        <v>739373</v>
      </c>
      <c r="I50" s="140">
        <v>266511</v>
      </c>
      <c r="J50" s="143"/>
      <c r="K50" s="142" t="s">
        <v>334</v>
      </c>
      <c r="L50" s="140">
        <v>242044</v>
      </c>
      <c r="M50" s="140">
        <v>115313</v>
      </c>
      <c r="N50" s="143"/>
      <c r="O50" s="142" t="s">
        <v>334</v>
      </c>
      <c r="P50" s="140">
        <v>75942</v>
      </c>
      <c r="Q50" s="140">
        <v>0</v>
      </c>
      <c r="R50" s="143"/>
      <c r="S50" s="142" t="s">
        <v>334</v>
      </c>
      <c r="T50" s="140">
        <v>0</v>
      </c>
      <c r="U50" s="140">
        <v>0</v>
      </c>
      <c r="V50" s="143"/>
      <c r="W50" s="142" t="s">
        <v>334</v>
      </c>
      <c r="X50" s="140">
        <v>0</v>
      </c>
      <c r="Y50" s="140">
        <v>0</v>
      </c>
      <c r="Z50" s="143"/>
      <c r="AA50" s="142" t="s">
        <v>334</v>
      </c>
      <c r="AB50" s="140">
        <v>0</v>
      </c>
      <c r="AC50" s="140">
        <v>0</v>
      </c>
      <c r="AD50" s="143"/>
      <c r="AE50" s="142" t="s">
        <v>334</v>
      </c>
      <c r="AF50" s="140">
        <v>0</v>
      </c>
      <c r="AG50" s="140">
        <v>0</v>
      </c>
      <c r="AH50" s="143"/>
      <c r="AI50" s="142" t="s">
        <v>334</v>
      </c>
      <c r="AJ50" s="140">
        <v>0</v>
      </c>
      <c r="AK50" s="140">
        <v>0</v>
      </c>
      <c r="AL50" s="143"/>
      <c r="AM50" s="142" t="s">
        <v>334</v>
      </c>
      <c r="AN50" s="140">
        <v>0</v>
      </c>
      <c r="AO50" s="140">
        <v>0</v>
      </c>
      <c r="AP50" s="143"/>
      <c r="AQ50" s="142" t="s">
        <v>334</v>
      </c>
      <c r="AR50" s="140">
        <v>0</v>
      </c>
      <c r="AS50" s="140">
        <v>0</v>
      </c>
      <c r="AT50" s="143"/>
      <c r="AU50" s="142" t="s">
        <v>334</v>
      </c>
      <c r="AV50" s="140">
        <v>0</v>
      </c>
      <c r="AW50" s="140">
        <v>0</v>
      </c>
      <c r="AX50" s="143"/>
      <c r="AY50" s="142" t="s">
        <v>334</v>
      </c>
      <c r="AZ50" s="140">
        <v>0</v>
      </c>
      <c r="BA50" s="140">
        <v>0</v>
      </c>
      <c r="BB50" s="143"/>
      <c r="BC50" s="142" t="s">
        <v>334</v>
      </c>
      <c r="BD50" s="140">
        <v>0</v>
      </c>
      <c r="BE50" s="140">
        <v>0</v>
      </c>
      <c r="BF50" s="143"/>
      <c r="BG50" s="142" t="s">
        <v>334</v>
      </c>
      <c r="BH50" s="140">
        <v>0</v>
      </c>
      <c r="BI50" s="140">
        <v>0</v>
      </c>
      <c r="BJ50" s="143"/>
      <c r="BK50" s="142" t="s">
        <v>334</v>
      </c>
      <c r="BL50" s="140">
        <v>0</v>
      </c>
      <c r="BM50" s="140">
        <v>0</v>
      </c>
      <c r="BN50" s="143"/>
      <c r="BO50" s="142" t="s">
        <v>334</v>
      </c>
      <c r="BP50" s="140">
        <v>0</v>
      </c>
      <c r="BQ50" s="140">
        <v>0</v>
      </c>
      <c r="BR50" s="143"/>
      <c r="BS50" s="142" t="s">
        <v>334</v>
      </c>
      <c r="BT50" s="140">
        <v>0</v>
      </c>
      <c r="BU50" s="140">
        <v>0</v>
      </c>
      <c r="BV50" s="143"/>
      <c r="BW50" s="142" t="s">
        <v>334</v>
      </c>
      <c r="BX50" s="140">
        <v>0</v>
      </c>
      <c r="BY50" s="140">
        <v>0</v>
      </c>
      <c r="BZ50" s="143"/>
      <c r="CA50" s="142" t="s">
        <v>334</v>
      </c>
      <c r="CB50" s="140">
        <v>0</v>
      </c>
      <c r="CC50" s="140">
        <v>0</v>
      </c>
      <c r="CD50" s="143"/>
      <c r="CE50" s="142" t="s">
        <v>334</v>
      </c>
      <c r="CF50" s="140">
        <v>0</v>
      </c>
      <c r="CG50" s="140">
        <v>0</v>
      </c>
      <c r="CH50" s="143"/>
      <c r="CI50" s="142" t="s">
        <v>334</v>
      </c>
      <c r="CJ50" s="140">
        <v>0</v>
      </c>
      <c r="CK50" s="140">
        <v>0</v>
      </c>
      <c r="CL50" s="143"/>
      <c r="CM50" s="142" t="s">
        <v>334</v>
      </c>
      <c r="CN50" s="140">
        <v>0</v>
      </c>
      <c r="CO50" s="140">
        <v>0</v>
      </c>
      <c r="CP50" s="143"/>
      <c r="CQ50" s="142" t="s">
        <v>334</v>
      </c>
      <c r="CR50" s="140">
        <v>0</v>
      </c>
      <c r="CS50" s="140">
        <v>0</v>
      </c>
      <c r="CT50" s="143"/>
      <c r="CU50" s="142" t="s">
        <v>334</v>
      </c>
      <c r="CV50" s="140">
        <v>0</v>
      </c>
      <c r="CW50" s="140">
        <v>0</v>
      </c>
      <c r="CX50" s="143"/>
      <c r="CY50" s="142" t="s">
        <v>334</v>
      </c>
      <c r="CZ50" s="140">
        <v>0</v>
      </c>
      <c r="DA50" s="140">
        <v>0</v>
      </c>
      <c r="DB50" s="143"/>
      <c r="DC50" s="142" t="s">
        <v>334</v>
      </c>
      <c r="DD50" s="140">
        <v>0</v>
      </c>
      <c r="DE50" s="140">
        <v>0</v>
      </c>
      <c r="DF50" s="143"/>
      <c r="DG50" s="142" t="s">
        <v>334</v>
      </c>
      <c r="DH50" s="140">
        <v>0</v>
      </c>
      <c r="DI50" s="140">
        <v>0</v>
      </c>
      <c r="DJ50" s="143"/>
      <c r="DK50" s="142" t="s">
        <v>334</v>
      </c>
      <c r="DL50" s="140">
        <v>0</v>
      </c>
      <c r="DM50" s="140">
        <v>0</v>
      </c>
      <c r="DN50" s="143"/>
      <c r="DO50" s="142" t="s">
        <v>334</v>
      </c>
      <c r="DP50" s="140">
        <v>0</v>
      </c>
      <c r="DQ50" s="140">
        <v>0</v>
      </c>
      <c r="DR50" s="143"/>
      <c r="DS50" s="142" t="s">
        <v>334</v>
      </c>
      <c r="DT50" s="140">
        <v>0</v>
      </c>
      <c r="DU50" s="140">
        <v>0</v>
      </c>
    </row>
    <row r="51" spans="1:125" ht="12" customHeight="1">
      <c r="A51" s="139" t="s">
        <v>840</v>
      </c>
      <c r="B51" s="141" t="s">
        <v>841</v>
      </c>
      <c r="C51" s="139" t="s">
        <v>842</v>
      </c>
      <c r="D51" s="140">
        <f t="shared" si="0"/>
        <v>1323666</v>
      </c>
      <c r="E51" s="140">
        <f t="shared" si="1"/>
        <v>876580</v>
      </c>
      <c r="F51" s="143"/>
      <c r="G51" s="142" t="s">
        <v>334</v>
      </c>
      <c r="H51" s="140">
        <v>690059</v>
      </c>
      <c r="I51" s="140">
        <v>491604</v>
      </c>
      <c r="J51" s="143"/>
      <c r="K51" s="142" t="s">
        <v>334</v>
      </c>
      <c r="L51" s="140">
        <v>363467</v>
      </c>
      <c r="M51" s="140">
        <v>216729</v>
      </c>
      <c r="N51" s="143"/>
      <c r="O51" s="142" t="s">
        <v>334</v>
      </c>
      <c r="P51" s="140">
        <v>158310</v>
      </c>
      <c r="Q51" s="140">
        <v>168247</v>
      </c>
      <c r="R51" s="143"/>
      <c r="S51" s="142" t="s">
        <v>334</v>
      </c>
      <c r="T51" s="140">
        <v>35610</v>
      </c>
      <c r="U51" s="140">
        <v>0</v>
      </c>
      <c r="V51" s="143"/>
      <c r="W51" s="142" t="s">
        <v>334</v>
      </c>
      <c r="X51" s="140">
        <v>32994</v>
      </c>
      <c r="Y51" s="140">
        <v>0</v>
      </c>
      <c r="Z51" s="143"/>
      <c r="AA51" s="142" t="s">
        <v>334</v>
      </c>
      <c r="AB51" s="140">
        <v>27427</v>
      </c>
      <c r="AC51" s="140">
        <v>0</v>
      </c>
      <c r="AD51" s="143"/>
      <c r="AE51" s="142" t="s">
        <v>334</v>
      </c>
      <c r="AF51" s="140">
        <v>15799</v>
      </c>
      <c r="AG51" s="140">
        <v>0</v>
      </c>
      <c r="AH51" s="143"/>
      <c r="AI51" s="142" t="s">
        <v>334</v>
      </c>
      <c r="AJ51" s="140">
        <v>0</v>
      </c>
      <c r="AK51" s="140">
        <v>0</v>
      </c>
      <c r="AL51" s="143"/>
      <c r="AM51" s="142" t="s">
        <v>334</v>
      </c>
      <c r="AN51" s="140">
        <v>0</v>
      </c>
      <c r="AO51" s="140">
        <v>0</v>
      </c>
      <c r="AP51" s="143"/>
      <c r="AQ51" s="142" t="s">
        <v>334</v>
      </c>
      <c r="AR51" s="140">
        <v>0</v>
      </c>
      <c r="AS51" s="140">
        <v>0</v>
      </c>
      <c r="AT51" s="143"/>
      <c r="AU51" s="142" t="s">
        <v>334</v>
      </c>
      <c r="AV51" s="140">
        <v>0</v>
      </c>
      <c r="AW51" s="140">
        <v>0</v>
      </c>
      <c r="AX51" s="143"/>
      <c r="AY51" s="142" t="s">
        <v>334</v>
      </c>
      <c r="AZ51" s="140">
        <v>0</v>
      </c>
      <c r="BA51" s="140">
        <v>0</v>
      </c>
      <c r="BB51" s="143"/>
      <c r="BC51" s="142" t="s">
        <v>334</v>
      </c>
      <c r="BD51" s="140">
        <v>0</v>
      </c>
      <c r="BE51" s="140">
        <v>0</v>
      </c>
      <c r="BF51" s="143"/>
      <c r="BG51" s="142" t="s">
        <v>334</v>
      </c>
      <c r="BH51" s="140">
        <v>0</v>
      </c>
      <c r="BI51" s="140">
        <v>0</v>
      </c>
      <c r="BJ51" s="143"/>
      <c r="BK51" s="142" t="s">
        <v>334</v>
      </c>
      <c r="BL51" s="140">
        <v>0</v>
      </c>
      <c r="BM51" s="140">
        <v>0</v>
      </c>
      <c r="BN51" s="143"/>
      <c r="BO51" s="142" t="s">
        <v>334</v>
      </c>
      <c r="BP51" s="140">
        <v>0</v>
      </c>
      <c r="BQ51" s="140">
        <v>0</v>
      </c>
      <c r="BR51" s="143"/>
      <c r="BS51" s="142" t="s">
        <v>334</v>
      </c>
      <c r="BT51" s="140">
        <v>0</v>
      </c>
      <c r="BU51" s="140">
        <v>0</v>
      </c>
      <c r="BV51" s="143"/>
      <c r="BW51" s="142" t="s">
        <v>334</v>
      </c>
      <c r="BX51" s="140">
        <v>0</v>
      </c>
      <c r="BY51" s="140">
        <v>0</v>
      </c>
      <c r="BZ51" s="143"/>
      <c r="CA51" s="142" t="s">
        <v>334</v>
      </c>
      <c r="CB51" s="140">
        <v>0</v>
      </c>
      <c r="CC51" s="140">
        <v>0</v>
      </c>
      <c r="CD51" s="143"/>
      <c r="CE51" s="142" t="s">
        <v>334</v>
      </c>
      <c r="CF51" s="140">
        <v>0</v>
      </c>
      <c r="CG51" s="140">
        <v>0</v>
      </c>
      <c r="CH51" s="143"/>
      <c r="CI51" s="142" t="s">
        <v>334</v>
      </c>
      <c r="CJ51" s="140">
        <v>0</v>
      </c>
      <c r="CK51" s="140">
        <v>0</v>
      </c>
      <c r="CL51" s="143"/>
      <c r="CM51" s="142" t="s">
        <v>334</v>
      </c>
      <c r="CN51" s="140">
        <v>0</v>
      </c>
      <c r="CO51" s="140">
        <v>0</v>
      </c>
      <c r="CP51" s="143"/>
      <c r="CQ51" s="142" t="s">
        <v>334</v>
      </c>
      <c r="CR51" s="140">
        <v>0</v>
      </c>
      <c r="CS51" s="140">
        <v>0</v>
      </c>
      <c r="CT51" s="143"/>
      <c r="CU51" s="142" t="s">
        <v>334</v>
      </c>
      <c r="CV51" s="140">
        <v>0</v>
      </c>
      <c r="CW51" s="140">
        <v>0</v>
      </c>
      <c r="CX51" s="143"/>
      <c r="CY51" s="142" t="s">
        <v>334</v>
      </c>
      <c r="CZ51" s="140">
        <v>0</v>
      </c>
      <c r="DA51" s="140">
        <v>0</v>
      </c>
      <c r="DB51" s="143"/>
      <c r="DC51" s="142" t="s">
        <v>334</v>
      </c>
      <c r="DD51" s="140">
        <v>0</v>
      </c>
      <c r="DE51" s="140">
        <v>0</v>
      </c>
      <c r="DF51" s="143"/>
      <c r="DG51" s="142" t="s">
        <v>334</v>
      </c>
      <c r="DH51" s="140">
        <v>0</v>
      </c>
      <c r="DI51" s="140">
        <v>0</v>
      </c>
      <c r="DJ51" s="143"/>
      <c r="DK51" s="142" t="s">
        <v>334</v>
      </c>
      <c r="DL51" s="140">
        <v>0</v>
      </c>
      <c r="DM51" s="140">
        <v>0</v>
      </c>
      <c r="DN51" s="143"/>
      <c r="DO51" s="142" t="s">
        <v>334</v>
      </c>
      <c r="DP51" s="140">
        <v>0</v>
      </c>
      <c r="DQ51" s="140">
        <v>0</v>
      </c>
      <c r="DR51" s="143"/>
      <c r="DS51" s="142" t="s">
        <v>334</v>
      </c>
      <c r="DT51" s="140">
        <v>0</v>
      </c>
      <c r="DU51" s="140">
        <v>0</v>
      </c>
    </row>
    <row r="52" spans="1:125" ht="12" customHeight="1">
      <c r="A52" s="139" t="s">
        <v>843</v>
      </c>
      <c r="B52" s="141" t="s">
        <v>844</v>
      </c>
      <c r="C52" s="139" t="s">
        <v>327</v>
      </c>
      <c r="D52" s="140">
        <f t="shared" si="0"/>
        <v>3517170</v>
      </c>
      <c r="E52" s="140">
        <f t="shared" si="1"/>
        <v>1533130</v>
      </c>
      <c r="F52" s="143"/>
      <c r="G52" s="142" t="s">
        <v>334</v>
      </c>
      <c r="H52" s="140">
        <v>1704176</v>
      </c>
      <c r="I52" s="140">
        <v>815918</v>
      </c>
      <c r="J52" s="143"/>
      <c r="K52" s="142" t="s">
        <v>334</v>
      </c>
      <c r="L52" s="140">
        <v>785969</v>
      </c>
      <c r="M52" s="140">
        <v>451000</v>
      </c>
      <c r="N52" s="143"/>
      <c r="O52" s="142" t="s">
        <v>334</v>
      </c>
      <c r="P52" s="140">
        <v>600710</v>
      </c>
      <c r="Q52" s="140">
        <v>225402</v>
      </c>
      <c r="R52" s="143"/>
      <c r="S52" s="142" t="s">
        <v>334</v>
      </c>
      <c r="T52" s="140">
        <v>269858</v>
      </c>
      <c r="U52" s="140">
        <v>40810</v>
      </c>
      <c r="V52" s="143"/>
      <c r="W52" s="142" t="s">
        <v>334</v>
      </c>
      <c r="X52" s="140">
        <v>54099</v>
      </c>
      <c r="Y52" s="140">
        <v>0</v>
      </c>
      <c r="Z52" s="143"/>
      <c r="AA52" s="142" t="s">
        <v>334</v>
      </c>
      <c r="AB52" s="140">
        <v>102358</v>
      </c>
      <c r="AC52" s="140">
        <v>0</v>
      </c>
      <c r="AD52" s="143"/>
      <c r="AE52" s="142" t="s">
        <v>334</v>
      </c>
      <c r="AF52" s="140">
        <v>0</v>
      </c>
      <c r="AG52" s="140">
        <v>0</v>
      </c>
      <c r="AH52" s="143"/>
      <c r="AI52" s="142" t="s">
        <v>334</v>
      </c>
      <c r="AJ52" s="140">
        <v>0</v>
      </c>
      <c r="AK52" s="140">
        <v>0</v>
      </c>
      <c r="AL52" s="143"/>
      <c r="AM52" s="142" t="s">
        <v>334</v>
      </c>
      <c r="AN52" s="140">
        <v>0</v>
      </c>
      <c r="AO52" s="140">
        <v>0</v>
      </c>
      <c r="AP52" s="143"/>
      <c r="AQ52" s="142" t="s">
        <v>334</v>
      </c>
      <c r="AR52" s="140">
        <v>0</v>
      </c>
      <c r="AS52" s="140">
        <v>0</v>
      </c>
      <c r="AT52" s="143"/>
      <c r="AU52" s="142" t="s">
        <v>334</v>
      </c>
      <c r="AV52" s="140">
        <v>0</v>
      </c>
      <c r="AW52" s="140">
        <v>0</v>
      </c>
      <c r="AX52" s="143"/>
      <c r="AY52" s="142" t="s">
        <v>334</v>
      </c>
      <c r="AZ52" s="140">
        <v>0</v>
      </c>
      <c r="BA52" s="140">
        <v>0</v>
      </c>
      <c r="BB52" s="143"/>
      <c r="BC52" s="142" t="s">
        <v>334</v>
      </c>
      <c r="BD52" s="140">
        <v>0</v>
      </c>
      <c r="BE52" s="140">
        <v>0</v>
      </c>
      <c r="BF52" s="143"/>
      <c r="BG52" s="142" t="s">
        <v>334</v>
      </c>
      <c r="BH52" s="140">
        <v>0</v>
      </c>
      <c r="BI52" s="140">
        <v>0</v>
      </c>
      <c r="BJ52" s="143"/>
      <c r="BK52" s="142" t="s">
        <v>334</v>
      </c>
      <c r="BL52" s="140">
        <v>0</v>
      </c>
      <c r="BM52" s="140">
        <v>0</v>
      </c>
      <c r="BN52" s="143"/>
      <c r="BO52" s="142" t="s">
        <v>334</v>
      </c>
      <c r="BP52" s="140">
        <v>0</v>
      </c>
      <c r="BQ52" s="140">
        <v>0</v>
      </c>
      <c r="BR52" s="143"/>
      <c r="BS52" s="142" t="s">
        <v>334</v>
      </c>
      <c r="BT52" s="140">
        <v>0</v>
      </c>
      <c r="BU52" s="140">
        <v>0</v>
      </c>
      <c r="BV52" s="143"/>
      <c r="BW52" s="142" t="s">
        <v>334</v>
      </c>
      <c r="BX52" s="140">
        <v>0</v>
      </c>
      <c r="BY52" s="140">
        <v>0</v>
      </c>
      <c r="BZ52" s="143"/>
      <c r="CA52" s="142" t="s">
        <v>334</v>
      </c>
      <c r="CB52" s="140">
        <v>0</v>
      </c>
      <c r="CC52" s="140">
        <v>0</v>
      </c>
      <c r="CD52" s="143"/>
      <c r="CE52" s="142" t="s">
        <v>334</v>
      </c>
      <c r="CF52" s="140">
        <v>0</v>
      </c>
      <c r="CG52" s="140">
        <v>0</v>
      </c>
      <c r="CH52" s="143"/>
      <c r="CI52" s="142" t="s">
        <v>334</v>
      </c>
      <c r="CJ52" s="140">
        <v>0</v>
      </c>
      <c r="CK52" s="140">
        <v>0</v>
      </c>
      <c r="CL52" s="143"/>
      <c r="CM52" s="142" t="s">
        <v>334</v>
      </c>
      <c r="CN52" s="140">
        <v>0</v>
      </c>
      <c r="CO52" s="140">
        <v>0</v>
      </c>
      <c r="CP52" s="143"/>
      <c r="CQ52" s="142" t="s">
        <v>334</v>
      </c>
      <c r="CR52" s="140">
        <v>0</v>
      </c>
      <c r="CS52" s="140">
        <v>0</v>
      </c>
      <c r="CT52" s="143"/>
      <c r="CU52" s="142" t="s">
        <v>334</v>
      </c>
      <c r="CV52" s="140">
        <v>0</v>
      </c>
      <c r="CW52" s="140">
        <v>0</v>
      </c>
      <c r="CX52" s="143"/>
      <c r="CY52" s="142" t="s">
        <v>334</v>
      </c>
      <c r="CZ52" s="140">
        <v>0</v>
      </c>
      <c r="DA52" s="140">
        <v>0</v>
      </c>
      <c r="DB52" s="143"/>
      <c r="DC52" s="142" t="s">
        <v>334</v>
      </c>
      <c r="DD52" s="140">
        <v>0</v>
      </c>
      <c r="DE52" s="140">
        <v>0</v>
      </c>
      <c r="DF52" s="143"/>
      <c r="DG52" s="142" t="s">
        <v>334</v>
      </c>
      <c r="DH52" s="140">
        <v>0</v>
      </c>
      <c r="DI52" s="140">
        <v>0</v>
      </c>
      <c r="DJ52" s="143"/>
      <c r="DK52" s="142" t="s">
        <v>334</v>
      </c>
      <c r="DL52" s="140">
        <v>0</v>
      </c>
      <c r="DM52" s="140">
        <v>0</v>
      </c>
      <c r="DN52" s="143"/>
      <c r="DO52" s="142" t="s">
        <v>334</v>
      </c>
      <c r="DP52" s="140">
        <v>0</v>
      </c>
      <c r="DQ52" s="140">
        <v>0</v>
      </c>
      <c r="DR52" s="143"/>
      <c r="DS52" s="142" t="s">
        <v>334</v>
      </c>
      <c r="DT52" s="140">
        <v>0</v>
      </c>
      <c r="DU52" s="140">
        <v>0</v>
      </c>
    </row>
    <row r="53" spans="1:125" ht="12" customHeight="1">
      <c r="A53" s="139" t="s">
        <v>852</v>
      </c>
      <c r="B53" s="141" t="s">
        <v>853</v>
      </c>
      <c r="C53" s="139" t="s">
        <v>327</v>
      </c>
      <c r="D53" s="140">
        <f t="shared" si="0"/>
        <v>5231582</v>
      </c>
      <c r="E53" s="140">
        <f t="shared" si="1"/>
        <v>508932</v>
      </c>
      <c r="F53" s="143"/>
      <c r="G53" s="142" t="s">
        <v>334</v>
      </c>
      <c r="H53" s="140">
        <v>3248197</v>
      </c>
      <c r="I53" s="140">
        <v>262385</v>
      </c>
      <c r="J53" s="143"/>
      <c r="K53" s="142" t="s">
        <v>334</v>
      </c>
      <c r="L53" s="140">
        <v>1614816</v>
      </c>
      <c r="M53" s="140">
        <v>179090</v>
      </c>
      <c r="N53" s="143"/>
      <c r="O53" s="142" t="s">
        <v>334</v>
      </c>
      <c r="P53" s="140">
        <v>368569</v>
      </c>
      <c r="Q53" s="140">
        <v>67457</v>
      </c>
      <c r="R53" s="143"/>
      <c r="S53" s="142" t="s">
        <v>334</v>
      </c>
      <c r="T53" s="140">
        <v>0</v>
      </c>
      <c r="U53" s="140">
        <v>0</v>
      </c>
      <c r="V53" s="143"/>
      <c r="W53" s="142" t="s">
        <v>334</v>
      </c>
      <c r="X53" s="140">
        <v>0</v>
      </c>
      <c r="Y53" s="140">
        <v>0</v>
      </c>
      <c r="Z53" s="143"/>
      <c r="AA53" s="142" t="s">
        <v>334</v>
      </c>
      <c r="AB53" s="140">
        <v>0</v>
      </c>
      <c r="AC53" s="140">
        <v>0</v>
      </c>
      <c r="AD53" s="143"/>
      <c r="AE53" s="142" t="s">
        <v>334</v>
      </c>
      <c r="AF53" s="140">
        <v>0</v>
      </c>
      <c r="AG53" s="140">
        <v>0</v>
      </c>
      <c r="AH53" s="143"/>
      <c r="AI53" s="142" t="s">
        <v>334</v>
      </c>
      <c r="AJ53" s="140">
        <v>0</v>
      </c>
      <c r="AK53" s="140">
        <v>0</v>
      </c>
      <c r="AL53" s="143"/>
      <c r="AM53" s="142" t="s">
        <v>334</v>
      </c>
      <c r="AN53" s="140">
        <v>0</v>
      </c>
      <c r="AO53" s="140">
        <v>0</v>
      </c>
      <c r="AP53" s="143"/>
      <c r="AQ53" s="142" t="s">
        <v>334</v>
      </c>
      <c r="AR53" s="140">
        <v>0</v>
      </c>
      <c r="AS53" s="140">
        <v>0</v>
      </c>
      <c r="AT53" s="143"/>
      <c r="AU53" s="142" t="s">
        <v>334</v>
      </c>
      <c r="AV53" s="140">
        <v>0</v>
      </c>
      <c r="AW53" s="140">
        <v>0</v>
      </c>
      <c r="AX53" s="143"/>
      <c r="AY53" s="142" t="s">
        <v>334</v>
      </c>
      <c r="AZ53" s="140">
        <v>0</v>
      </c>
      <c r="BA53" s="140">
        <v>0</v>
      </c>
      <c r="BB53" s="143"/>
      <c r="BC53" s="142" t="s">
        <v>334</v>
      </c>
      <c r="BD53" s="140">
        <v>0</v>
      </c>
      <c r="BE53" s="140">
        <v>0</v>
      </c>
      <c r="BF53" s="143"/>
      <c r="BG53" s="142" t="s">
        <v>334</v>
      </c>
      <c r="BH53" s="140">
        <v>0</v>
      </c>
      <c r="BI53" s="140">
        <v>0</v>
      </c>
      <c r="BJ53" s="143"/>
      <c r="BK53" s="142" t="s">
        <v>334</v>
      </c>
      <c r="BL53" s="140">
        <v>0</v>
      </c>
      <c r="BM53" s="140">
        <v>0</v>
      </c>
      <c r="BN53" s="143"/>
      <c r="BO53" s="142" t="s">
        <v>334</v>
      </c>
      <c r="BP53" s="140">
        <v>0</v>
      </c>
      <c r="BQ53" s="140">
        <v>0</v>
      </c>
      <c r="BR53" s="143"/>
      <c r="BS53" s="142" t="s">
        <v>334</v>
      </c>
      <c r="BT53" s="140">
        <v>0</v>
      </c>
      <c r="BU53" s="140">
        <v>0</v>
      </c>
      <c r="BV53" s="143"/>
      <c r="BW53" s="142" t="s">
        <v>334</v>
      </c>
      <c r="BX53" s="140">
        <v>0</v>
      </c>
      <c r="BY53" s="140">
        <v>0</v>
      </c>
      <c r="BZ53" s="143"/>
      <c r="CA53" s="142" t="s">
        <v>334</v>
      </c>
      <c r="CB53" s="140">
        <v>0</v>
      </c>
      <c r="CC53" s="140">
        <v>0</v>
      </c>
      <c r="CD53" s="143"/>
      <c r="CE53" s="142" t="s">
        <v>334</v>
      </c>
      <c r="CF53" s="140">
        <v>0</v>
      </c>
      <c r="CG53" s="140">
        <v>0</v>
      </c>
      <c r="CH53" s="143"/>
      <c r="CI53" s="142" t="s">
        <v>334</v>
      </c>
      <c r="CJ53" s="140">
        <v>0</v>
      </c>
      <c r="CK53" s="140">
        <v>0</v>
      </c>
      <c r="CL53" s="143"/>
      <c r="CM53" s="142" t="s">
        <v>334</v>
      </c>
      <c r="CN53" s="140">
        <v>0</v>
      </c>
      <c r="CO53" s="140">
        <v>0</v>
      </c>
      <c r="CP53" s="143"/>
      <c r="CQ53" s="142" t="s">
        <v>334</v>
      </c>
      <c r="CR53" s="140">
        <v>0</v>
      </c>
      <c r="CS53" s="140">
        <v>0</v>
      </c>
      <c r="CT53" s="143"/>
      <c r="CU53" s="142" t="s">
        <v>334</v>
      </c>
      <c r="CV53" s="140">
        <v>0</v>
      </c>
      <c r="CW53" s="140">
        <v>0</v>
      </c>
      <c r="CX53" s="143"/>
      <c r="CY53" s="142" t="s">
        <v>334</v>
      </c>
      <c r="CZ53" s="140">
        <v>0</v>
      </c>
      <c r="DA53" s="140">
        <v>0</v>
      </c>
      <c r="DB53" s="143"/>
      <c r="DC53" s="142" t="s">
        <v>334</v>
      </c>
      <c r="DD53" s="140">
        <v>0</v>
      </c>
      <c r="DE53" s="140">
        <v>0</v>
      </c>
      <c r="DF53" s="143"/>
      <c r="DG53" s="142" t="s">
        <v>334</v>
      </c>
      <c r="DH53" s="140">
        <v>0</v>
      </c>
      <c r="DI53" s="140">
        <v>0</v>
      </c>
      <c r="DJ53" s="143"/>
      <c r="DK53" s="142" t="s">
        <v>334</v>
      </c>
      <c r="DL53" s="140">
        <v>0</v>
      </c>
      <c r="DM53" s="140">
        <v>0</v>
      </c>
      <c r="DN53" s="143"/>
      <c r="DO53" s="142" t="s">
        <v>334</v>
      </c>
      <c r="DP53" s="140">
        <v>0</v>
      </c>
      <c r="DQ53" s="140">
        <v>0</v>
      </c>
      <c r="DR53" s="143"/>
      <c r="DS53" s="142" t="s">
        <v>334</v>
      </c>
      <c r="DT53" s="140">
        <v>0</v>
      </c>
      <c r="DU53" s="140">
        <v>0</v>
      </c>
    </row>
    <row r="54" spans="1:125" ht="12" customHeight="1">
      <c r="A54" s="139" t="s">
        <v>869</v>
      </c>
      <c r="B54" s="141" t="s">
        <v>870</v>
      </c>
      <c r="C54" s="139" t="s">
        <v>871</v>
      </c>
      <c r="D54" s="140">
        <f>+SUM(D7:D53)</f>
        <v>268403201</v>
      </c>
      <c r="E54" s="140">
        <f aca="true" t="shared" si="2" ref="E54:BP54">+SUM(E7:E53)</f>
        <v>74987272</v>
      </c>
      <c r="F54" s="143"/>
      <c r="G54" s="142"/>
      <c r="H54" s="140">
        <f t="shared" si="2"/>
        <v>121939443</v>
      </c>
      <c r="I54" s="140">
        <f t="shared" si="2"/>
        <v>39879048</v>
      </c>
      <c r="J54" s="143"/>
      <c r="K54" s="142"/>
      <c r="L54" s="140">
        <f t="shared" si="2"/>
        <v>65931730</v>
      </c>
      <c r="M54" s="140">
        <f t="shared" si="2"/>
        <v>19055636</v>
      </c>
      <c r="N54" s="143"/>
      <c r="O54" s="142"/>
      <c r="P54" s="140">
        <f t="shared" si="2"/>
        <v>28519968</v>
      </c>
      <c r="Q54" s="140">
        <f t="shared" si="2"/>
        <v>8261936</v>
      </c>
      <c r="R54" s="143"/>
      <c r="S54" s="142"/>
      <c r="T54" s="140">
        <f t="shared" si="2"/>
        <v>10618154</v>
      </c>
      <c r="U54" s="140">
        <f t="shared" si="2"/>
        <v>3831150</v>
      </c>
      <c r="V54" s="143"/>
      <c r="W54" s="142"/>
      <c r="X54" s="140">
        <f t="shared" si="2"/>
        <v>4144962</v>
      </c>
      <c r="Y54" s="140">
        <f t="shared" si="2"/>
        <v>1898804</v>
      </c>
      <c r="Z54" s="143"/>
      <c r="AA54" s="142"/>
      <c r="AB54" s="140">
        <f t="shared" si="2"/>
        <v>2764323</v>
      </c>
      <c r="AC54" s="140">
        <f t="shared" si="2"/>
        <v>705929</v>
      </c>
      <c r="AD54" s="143"/>
      <c r="AE54" s="142"/>
      <c r="AF54" s="140">
        <f t="shared" si="2"/>
        <v>2332872</v>
      </c>
      <c r="AG54" s="140">
        <f t="shared" si="2"/>
        <v>529903</v>
      </c>
      <c r="AH54" s="143"/>
      <c r="AI54" s="142"/>
      <c r="AJ54" s="140">
        <f t="shared" si="2"/>
        <v>2583841</v>
      </c>
      <c r="AK54" s="140">
        <f t="shared" si="2"/>
        <v>310952</v>
      </c>
      <c r="AL54" s="143"/>
      <c r="AM54" s="142"/>
      <c r="AN54" s="140">
        <f t="shared" si="2"/>
        <v>2203423</v>
      </c>
      <c r="AO54" s="140">
        <f t="shared" si="2"/>
        <v>151516</v>
      </c>
      <c r="AP54" s="143"/>
      <c r="AQ54" s="142"/>
      <c r="AR54" s="140">
        <f t="shared" si="2"/>
        <v>1620231</v>
      </c>
      <c r="AS54" s="140">
        <f t="shared" si="2"/>
        <v>100122</v>
      </c>
      <c r="AT54" s="143"/>
      <c r="AU54" s="142"/>
      <c r="AV54" s="140">
        <f t="shared" si="2"/>
        <v>2692024</v>
      </c>
      <c r="AW54" s="140">
        <f t="shared" si="2"/>
        <v>35768</v>
      </c>
      <c r="AX54" s="143"/>
      <c r="AY54" s="142"/>
      <c r="AZ54" s="140">
        <f t="shared" si="2"/>
        <v>3329570</v>
      </c>
      <c r="BA54" s="140">
        <f t="shared" si="2"/>
        <v>35937</v>
      </c>
      <c r="BB54" s="143"/>
      <c r="BC54" s="142"/>
      <c r="BD54" s="140">
        <f t="shared" si="2"/>
        <v>1303101</v>
      </c>
      <c r="BE54" s="140">
        <f t="shared" si="2"/>
        <v>31541</v>
      </c>
      <c r="BF54" s="143"/>
      <c r="BG54" s="142"/>
      <c r="BH54" s="140">
        <f t="shared" si="2"/>
        <v>1336935</v>
      </c>
      <c r="BI54" s="140">
        <f t="shared" si="2"/>
        <v>14973</v>
      </c>
      <c r="BJ54" s="143"/>
      <c r="BK54" s="142"/>
      <c r="BL54" s="140">
        <f t="shared" si="2"/>
        <v>1949227</v>
      </c>
      <c r="BM54" s="140">
        <f t="shared" si="2"/>
        <v>18175</v>
      </c>
      <c r="BN54" s="143"/>
      <c r="BO54" s="142"/>
      <c r="BP54" s="140">
        <f t="shared" si="2"/>
        <v>1140621</v>
      </c>
      <c r="BQ54" s="140">
        <f aca="true" t="shared" si="3" ref="BQ54:DU54">+SUM(BQ7:BQ53)</f>
        <v>16127</v>
      </c>
      <c r="BR54" s="143"/>
      <c r="BS54" s="142"/>
      <c r="BT54" s="140">
        <f t="shared" si="3"/>
        <v>1267726</v>
      </c>
      <c r="BU54" s="140">
        <f t="shared" si="3"/>
        <v>25896</v>
      </c>
      <c r="BV54" s="143"/>
      <c r="BW54" s="142"/>
      <c r="BX54" s="140">
        <f t="shared" si="3"/>
        <v>902196</v>
      </c>
      <c r="BY54" s="140">
        <f t="shared" si="3"/>
        <v>7679</v>
      </c>
      <c r="BZ54" s="143"/>
      <c r="CA54" s="142"/>
      <c r="CB54" s="140">
        <f t="shared" si="3"/>
        <v>2000852</v>
      </c>
      <c r="CC54" s="140">
        <f t="shared" si="3"/>
        <v>17469</v>
      </c>
      <c r="CD54" s="143"/>
      <c r="CE54" s="142"/>
      <c r="CF54" s="140">
        <f t="shared" si="3"/>
        <v>2674680</v>
      </c>
      <c r="CG54" s="140">
        <f t="shared" si="3"/>
        <v>16647</v>
      </c>
      <c r="CH54" s="143"/>
      <c r="CI54" s="142"/>
      <c r="CJ54" s="140">
        <f t="shared" si="3"/>
        <v>2456101</v>
      </c>
      <c r="CK54" s="140">
        <f t="shared" si="3"/>
        <v>15952</v>
      </c>
      <c r="CL54" s="143"/>
      <c r="CM54" s="142"/>
      <c r="CN54" s="140">
        <f t="shared" si="3"/>
        <v>1788563</v>
      </c>
      <c r="CO54" s="140">
        <f t="shared" si="3"/>
        <v>10510</v>
      </c>
      <c r="CP54" s="143"/>
      <c r="CQ54" s="142"/>
      <c r="CR54" s="140">
        <f t="shared" si="3"/>
        <v>2359575</v>
      </c>
      <c r="CS54" s="140">
        <f t="shared" si="3"/>
        <v>15602</v>
      </c>
      <c r="CT54" s="143"/>
      <c r="CU54" s="142"/>
      <c r="CV54" s="140">
        <f t="shared" si="3"/>
        <v>98633</v>
      </c>
      <c r="CW54" s="140">
        <f t="shared" si="3"/>
        <v>0</v>
      </c>
      <c r="CX54" s="143"/>
      <c r="CY54" s="142"/>
      <c r="CZ54" s="140">
        <f t="shared" si="3"/>
        <v>376845</v>
      </c>
      <c r="DA54" s="140">
        <f t="shared" si="3"/>
        <v>0</v>
      </c>
      <c r="DB54" s="143"/>
      <c r="DC54" s="142"/>
      <c r="DD54" s="140">
        <f t="shared" si="3"/>
        <v>67605</v>
      </c>
      <c r="DE54" s="140">
        <f t="shared" si="3"/>
        <v>0</v>
      </c>
      <c r="DF54" s="143"/>
      <c r="DG54" s="142"/>
      <c r="DH54" s="140">
        <f t="shared" si="3"/>
        <v>0</v>
      </c>
      <c r="DI54" s="140">
        <f t="shared" si="3"/>
        <v>0</v>
      </c>
      <c r="DJ54" s="143"/>
      <c r="DK54" s="142"/>
      <c r="DL54" s="140">
        <f t="shared" si="3"/>
        <v>0</v>
      </c>
      <c r="DM54" s="140">
        <f t="shared" si="3"/>
        <v>0</v>
      </c>
      <c r="DN54" s="143"/>
      <c r="DO54" s="142"/>
      <c r="DP54" s="140">
        <f t="shared" si="3"/>
        <v>0</v>
      </c>
      <c r="DQ54" s="140">
        <f t="shared" si="3"/>
        <v>0</v>
      </c>
      <c r="DR54" s="143"/>
      <c r="DS54" s="142"/>
      <c r="DT54" s="140">
        <f t="shared" si="3"/>
        <v>0</v>
      </c>
      <c r="DU54" s="140">
        <f t="shared" si="3"/>
        <v>0</v>
      </c>
    </row>
  </sheetData>
  <sheetProtection/>
  <mergeCells count="126">
    <mergeCell ref="G4:G6"/>
    <mergeCell ref="H4:H5"/>
    <mergeCell ref="A2:A6"/>
    <mergeCell ref="B2:B6"/>
    <mergeCell ref="C2:C6"/>
    <mergeCell ref="D4:D5"/>
    <mergeCell ref="E4:E5"/>
    <mergeCell ref="F4:F6"/>
    <mergeCell ref="D2:E3"/>
    <mergeCell ref="I4:I5"/>
    <mergeCell ref="J4:J6"/>
    <mergeCell ref="K4:K6"/>
    <mergeCell ref="L4:L5"/>
    <mergeCell ref="N4:N6"/>
    <mergeCell ref="O4:O6"/>
    <mergeCell ref="M4:M5"/>
    <mergeCell ref="P4:P5"/>
    <mergeCell ref="Q4:Q5"/>
    <mergeCell ref="R4:R6"/>
    <mergeCell ref="V4:V6"/>
    <mergeCell ref="S4:S6"/>
    <mergeCell ref="T4:T5"/>
    <mergeCell ref="U4:U5"/>
    <mergeCell ref="W4:W6"/>
    <mergeCell ref="X4:X5"/>
    <mergeCell ref="Z4:Z6"/>
    <mergeCell ref="AA4:AA6"/>
    <mergeCell ref="AB4:AB5"/>
    <mergeCell ref="Y4:Y5"/>
    <mergeCell ref="AC4:AC5"/>
    <mergeCell ref="AD4:AD6"/>
    <mergeCell ref="AH4:AH6"/>
    <mergeCell ref="AE4:AE6"/>
    <mergeCell ref="AF4:AF5"/>
    <mergeCell ref="AG4:AG5"/>
    <mergeCell ref="AI4:AI6"/>
    <mergeCell ref="AJ4:AJ5"/>
    <mergeCell ref="AL4:AL6"/>
    <mergeCell ref="AM4:AM6"/>
    <mergeCell ref="AN4:AN5"/>
    <mergeCell ref="AK4:AK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862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01</v>
      </c>
      <c r="M2" s="12" t="str">
        <f>IF(L2&lt;&gt;"",VLOOKUP(L2,$AK$6:$AL$52,2,FALSE),"-")</f>
        <v>北海道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8" t="s">
        <v>34</v>
      </c>
      <c r="C6" s="211"/>
      <c r="D6" s="212"/>
      <c r="E6" s="23" t="s">
        <v>35</v>
      </c>
      <c r="F6" s="24" t="s">
        <v>1</v>
      </c>
      <c r="H6" s="199" t="s">
        <v>36</v>
      </c>
      <c r="I6" s="213"/>
      <c r="J6" s="213"/>
      <c r="K6" s="200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206" t="s">
        <v>37</v>
      </c>
      <c r="C7" s="207"/>
      <c r="D7" s="207"/>
      <c r="E7" s="27">
        <f aca="true" t="shared" si="0" ref="E7:E12">AF7</f>
        <v>1218707</v>
      </c>
      <c r="F7" s="27">
        <f aca="true" t="shared" si="1" ref="F7:F12">AF14</f>
        <v>11276</v>
      </c>
      <c r="H7" s="194" t="s">
        <v>38</v>
      </c>
      <c r="I7" s="194" t="s">
        <v>39</v>
      </c>
      <c r="J7" s="185" t="s">
        <v>40</v>
      </c>
      <c r="K7" s="187"/>
      <c r="L7" s="27">
        <f aca="true" t="shared" si="2" ref="L7:L12">AF21</f>
        <v>2255</v>
      </c>
      <c r="M7" s="27">
        <f aca="true" t="shared" si="3" ref="M7:M12">AF42</f>
        <v>4956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1218707</v>
      </c>
      <c r="AG7" s="137"/>
      <c r="AH7" s="11" t="str">
        <f>'廃棄物事業経費（市町村）'!B7</f>
        <v>01000</v>
      </c>
      <c r="AI7" s="12">
        <v>7</v>
      </c>
      <c r="AK7" s="36" t="s">
        <v>137</v>
      </c>
      <c r="AL7" s="38" t="s">
        <v>80</v>
      </c>
    </row>
    <row r="8" spans="2:38" ht="19.5" customHeight="1">
      <c r="B8" s="206" t="s">
        <v>41</v>
      </c>
      <c r="C8" s="207"/>
      <c r="D8" s="207"/>
      <c r="E8" s="27">
        <f t="shared" si="0"/>
        <v>3718</v>
      </c>
      <c r="F8" s="27">
        <f t="shared" si="1"/>
        <v>233</v>
      </c>
      <c r="H8" s="195"/>
      <c r="I8" s="195"/>
      <c r="J8" s="199" t="s">
        <v>42</v>
      </c>
      <c r="K8" s="200"/>
      <c r="L8" s="27">
        <f t="shared" si="2"/>
        <v>2766131</v>
      </c>
      <c r="M8" s="27">
        <f t="shared" si="3"/>
        <v>269574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3718</v>
      </c>
      <c r="AG8" s="137"/>
      <c r="AH8" s="11" t="str">
        <f>'廃棄物事業経費（市町村）'!B8</f>
        <v>02000</v>
      </c>
      <c r="AI8" s="12">
        <v>8</v>
      </c>
      <c r="AK8" s="36" t="s">
        <v>138</v>
      </c>
      <c r="AL8" s="38" t="s">
        <v>81</v>
      </c>
    </row>
    <row r="9" spans="2:38" ht="19.5" customHeight="1">
      <c r="B9" s="206" t="s">
        <v>43</v>
      </c>
      <c r="C9" s="207"/>
      <c r="D9" s="207"/>
      <c r="E9" s="27">
        <f t="shared" si="0"/>
        <v>4031700</v>
      </c>
      <c r="F9" s="27">
        <f t="shared" si="1"/>
        <v>188700</v>
      </c>
      <c r="H9" s="195"/>
      <c r="I9" s="195"/>
      <c r="J9" s="185" t="s">
        <v>44</v>
      </c>
      <c r="K9" s="187"/>
      <c r="L9" s="27">
        <f t="shared" si="2"/>
        <v>2590954</v>
      </c>
      <c r="M9" s="27">
        <f t="shared" si="3"/>
        <v>1687</v>
      </c>
      <c r="AC9" s="25" t="s">
        <v>43</v>
      </c>
      <c r="AD9" s="138" t="s">
        <v>62</v>
      </c>
      <c r="AE9" s="137" t="s">
        <v>65</v>
      </c>
      <c r="AF9" s="133">
        <f ca="1" t="shared" si="4"/>
        <v>4031700</v>
      </c>
      <c r="AG9" s="137"/>
      <c r="AH9" s="11" t="str">
        <f>'廃棄物事業経費（市町村）'!B9</f>
        <v>03000</v>
      </c>
      <c r="AI9" s="12">
        <v>9</v>
      </c>
      <c r="AK9" s="36" t="s">
        <v>139</v>
      </c>
      <c r="AL9" s="38" t="s">
        <v>82</v>
      </c>
    </row>
    <row r="10" spans="2:38" ht="19.5" customHeight="1">
      <c r="B10" s="206" t="s">
        <v>45</v>
      </c>
      <c r="C10" s="207"/>
      <c r="D10" s="207"/>
      <c r="E10" s="27">
        <f t="shared" si="0"/>
        <v>13375723.43</v>
      </c>
      <c r="F10" s="27">
        <f t="shared" si="1"/>
        <v>2688837</v>
      </c>
      <c r="H10" s="195"/>
      <c r="I10" s="196"/>
      <c r="J10" s="185" t="s">
        <v>46</v>
      </c>
      <c r="K10" s="187"/>
      <c r="L10" s="27">
        <f t="shared" si="2"/>
        <v>355137</v>
      </c>
      <c r="M10" s="27">
        <f t="shared" si="3"/>
        <v>37625</v>
      </c>
      <c r="AC10" s="25" t="s">
        <v>45</v>
      </c>
      <c r="AD10" s="138" t="s">
        <v>62</v>
      </c>
      <c r="AE10" s="137" t="s">
        <v>66</v>
      </c>
      <c r="AF10" s="133">
        <f ca="1" t="shared" si="4"/>
        <v>13375723.43</v>
      </c>
      <c r="AG10" s="137"/>
      <c r="AH10" s="11" t="str">
        <f>'廃棄物事業経費（市町村）'!B10</f>
        <v>04000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205" t="s">
        <v>304</v>
      </c>
      <c r="C11" s="207"/>
      <c r="D11" s="207"/>
      <c r="E11" s="27">
        <f t="shared" si="0"/>
        <v>9673565</v>
      </c>
      <c r="F11" s="27">
        <f t="shared" si="1"/>
        <v>3312462</v>
      </c>
      <c r="H11" s="195"/>
      <c r="I11" s="208" t="s">
        <v>47</v>
      </c>
      <c r="J11" s="208"/>
      <c r="K11" s="208"/>
      <c r="L11" s="27">
        <f t="shared" si="2"/>
        <v>88187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9673565</v>
      </c>
      <c r="AG11" s="137"/>
      <c r="AH11" s="11" t="str">
        <f>'廃棄物事業経費（市町村）'!B11</f>
        <v>05000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206" t="s">
        <v>46</v>
      </c>
      <c r="C12" s="207"/>
      <c r="D12" s="207"/>
      <c r="E12" s="27">
        <f t="shared" si="0"/>
        <v>5058698</v>
      </c>
      <c r="F12" s="27">
        <f t="shared" si="1"/>
        <v>271690</v>
      </c>
      <c r="H12" s="195"/>
      <c r="I12" s="208" t="s">
        <v>48</v>
      </c>
      <c r="J12" s="208"/>
      <c r="K12" s="208"/>
      <c r="L12" s="27">
        <f t="shared" si="2"/>
        <v>648064</v>
      </c>
      <c r="M12" s="27">
        <f t="shared" si="3"/>
        <v>101682</v>
      </c>
      <c r="AC12" s="25" t="s">
        <v>46</v>
      </c>
      <c r="AD12" s="138" t="s">
        <v>62</v>
      </c>
      <c r="AE12" s="137" t="s">
        <v>68</v>
      </c>
      <c r="AF12" s="133">
        <f ca="1" t="shared" si="4"/>
        <v>5058698</v>
      </c>
      <c r="AG12" s="137"/>
      <c r="AH12" s="11" t="str">
        <f>'廃棄物事業経費（市町村）'!B12</f>
        <v>06000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209" t="s">
        <v>49</v>
      </c>
      <c r="C13" s="210"/>
      <c r="D13" s="210"/>
      <c r="E13" s="28">
        <f>SUM(E7:E12)</f>
        <v>33362111.43</v>
      </c>
      <c r="F13" s="28">
        <f>SUM(F7:F12)</f>
        <v>6473198</v>
      </c>
      <c r="H13" s="195"/>
      <c r="I13" s="188" t="s">
        <v>32</v>
      </c>
      <c r="J13" s="189"/>
      <c r="K13" s="190"/>
      <c r="L13" s="29">
        <f>SUM(L7:L12)</f>
        <v>6450728</v>
      </c>
      <c r="M13" s="29">
        <f>SUM(M7:M12)</f>
        <v>415524</v>
      </c>
      <c r="AC13" s="25" t="s">
        <v>51</v>
      </c>
      <c r="AD13" s="138" t="s">
        <v>62</v>
      </c>
      <c r="AE13" s="137" t="s">
        <v>69</v>
      </c>
      <c r="AF13" s="133">
        <f ca="1" t="shared" si="4"/>
        <v>47277638</v>
      </c>
      <c r="AG13" s="137"/>
      <c r="AH13" s="11" t="str">
        <f>'廃棄物事業経費（市町村）'!B13</f>
        <v>07000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203" t="s">
        <v>50</v>
      </c>
      <c r="D14" s="204"/>
      <c r="E14" s="32">
        <f>E13-E11</f>
        <v>23688546.43</v>
      </c>
      <c r="F14" s="32">
        <f>F13-F11</f>
        <v>3160736</v>
      </c>
      <c r="H14" s="196"/>
      <c r="I14" s="30"/>
      <c r="J14" s="34"/>
      <c r="K14" s="31" t="s">
        <v>50</v>
      </c>
      <c r="L14" s="33">
        <f>L13-L12</f>
        <v>5802664</v>
      </c>
      <c r="M14" s="33">
        <f>M13-M12</f>
        <v>313842</v>
      </c>
      <c r="AC14" s="25" t="s">
        <v>37</v>
      </c>
      <c r="AD14" s="138" t="s">
        <v>62</v>
      </c>
      <c r="AE14" s="137" t="s">
        <v>70</v>
      </c>
      <c r="AF14" s="133">
        <f ca="1" t="shared" si="4"/>
        <v>11276</v>
      </c>
      <c r="AG14" s="137"/>
      <c r="AH14" s="11" t="str">
        <f>'廃棄物事業経費（市町村）'!B14</f>
        <v>08000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206" t="s">
        <v>51</v>
      </c>
      <c r="C15" s="207"/>
      <c r="D15" s="207"/>
      <c r="E15" s="27">
        <f>AF13</f>
        <v>47277638</v>
      </c>
      <c r="F15" s="27">
        <f>AF20</f>
        <v>6809936</v>
      </c>
      <c r="H15" s="191" t="s">
        <v>52</v>
      </c>
      <c r="I15" s="194" t="s">
        <v>53</v>
      </c>
      <c r="J15" s="26" t="s">
        <v>131</v>
      </c>
      <c r="K15" s="37"/>
      <c r="L15" s="27">
        <f>AF27</f>
        <v>12024474</v>
      </c>
      <c r="M15" s="27">
        <f>AF48</f>
        <v>1466230</v>
      </c>
      <c r="AC15" s="25" t="s">
        <v>41</v>
      </c>
      <c r="AD15" s="138" t="s">
        <v>62</v>
      </c>
      <c r="AE15" s="137" t="s">
        <v>71</v>
      </c>
      <c r="AF15" s="133">
        <f ca="1" t="shared" si="4"/>
        <v>233</v>
      </c>
      <c r="AG15" s="137"/>
      <c r="AH15" s="11" t="str">
        <f>'廃棄物事業経費（市町村）'!B15</f>
        <v>09000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201" t="s">
        <v>2</v>
      </c>
      <c r="C16" s="202"/>
      <c r="D16" s="202"/>
      <c r="E16" s="28">
        <f>SUM(E13,E15)</f>
        <v>80639749.43</v>
      </c>
      <c r="F16" s="28">
        <f>SUM(F13,F15)</f>
        <v>13283134</v>
      </c>
      <c r="H16" s="192"/>
      <c r="I16" s="195"/>
      <c r="J16" s="195" t="s">
        <v>183</v>
      </c>
      <c r="K16" s="23" t="s">
        <v>132</v>
      </c>
      <c r="L16" s="27">
        <f>AF28</f>
        <v>2105294</v>
      </c>
      <c r="M16" s="27">
        <f aca="true" t="shared" si="5" ref="M16:M28">AF49</f>
        <v>173746</v>
      </c>
      <c r="AC16" s="25" t="s">
        <v>43</v>
      </c>
      <c r="AD16" s="138" t="s">
        <v>62</v>
      </c>
      <c r="AE16" s="137" t="s">
        <v>72</v>
      </c>
      <c r="AF16" s="133">
        <f ca="1" t="shared" si="4"/>
        <v>188700</v>
      </c>
      <c r="AG16" s="137"/>
      <c r="AH16" s="11" t="str">
        <f>'廃棄物事業経費（市町村）'!B16</f>
        <v>10000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203" t="s">
        <v>50</v>
      </c>
      <c r="D17" s="204"/>
      <c r="E17" s="32">
        <f>SUM(E14:E15)</f>
        <v>70966184.43</v>
      </c>
      <c r="F17" s="32">
        <f>SUM(F14:F15)</f>
        <v>9970672</v>
      </c>
      <c r="H17" s="192"/>
      <c r="I17" s="195"/>
      <c r="J17" s="195"/>
      <c r="K17" s="23" t="s">
        <v>133</v>
      </c>
      <c r="L17" s="27">
        <f>AF29</f>
        <v>1471149</v>
      </c>
      <c r="M17" s="27">
        <f t="shared" si="5"/>
        <v>717179</v>
      </c>
      <c r="AC17" s="25" t="s">
        <v>45</v>
      </c>
      <c r="AD17" s="138" t="s">
        <v>62</v>
      </c>
      <c r="AE17" s="137" t="s">
        <v>73</v>
      </c>
      <c r="AF17" s="133">
        <f ca="1" t="shared" si="4"/>
        <v>2688837</v>
      </c>
      <c r="AG17" s="137"/>
      <c r="AH17" s="11" t="str">
        <f>'廃棄物事業経費（市町村）'!B17</f>
        <v>11000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192"/>
      <c r="I18" s="196"/>
      <c r="J18" s="196"/>
      <c r="K18" s="23" t="s">
        <v>134</v>
      </c>
      <c r="L18" s="27">
        <f>AF30</f>
        <v>346067</v>
      </c>
      <c r="M18" s="27">
        <f t="shared" si="5"/>
        <v>40004</v>
      </c>
      <c r="AC18" s="25" t="s">
        <v>303</v>
      </c>
      <c r="AD18" s="138" t="s">
        <v>62</v>
      </c>
      <c r="AE18" s="137" t="s">
        <v>74</v>
      </c>
      <c r="AF18" s="133">
        <f ca="1" t="shared" si="4"/>
        <v>3312462</v>
      </c>
      <c r="AG18" s="137"/>
      <c r="AH18" s="11" t="str">
        <f>'廃棄物事業経費（市町村）'!B18</f>
        <v>12000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192"/>
      <c r="I19" s="194" t="s">
        <v>54</v>
      </c>
      <c r="J19" s="185" t="s">
        <v>55</v>
      </c>
      <c r="K19" s="187"/>
      <c r="L19" s="27">
        <f aca="true" t="shared" si="6" ref="L19:L28">AF31</f>
        <v>1541252</v>
      </c>
      <c r="M19" s="27">
        <f t="shared" si="5"/>
        <v>205083</v>
      </c>
      <c r="AC19" s="25" t="s">
        <v>46</v>
      </c>
      <c r="AD19" s="138" t="s">
        <v>62</v>
      </c>
      <c r="AE19" s="137" t="s">
        <v>75</v>
      </c>
      <c r="AF19" s="133">
        <f ca="1" t="shared" si="4"/>
        <v>271690</v>
      </c>
      <c r="AG19" s="137"/>
      <c r="AH19" s="11" t="str">
        <f>'廃棄物事業経費（市町村）'!B19</f>
        <v>13000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205" t="s">
        <v>267</v>
      </c>
      <c r="C20" s="205"/>
      <c r="D20" s="205"/>
      <c r="E20" s="39">
        <f>E11</f>
        <v>9673565</v>
      </c>
      <c r="F20" s="39">
        <f>F11</f>
        <v>3312462</v>
      </c>
      <c r="H20" s="192"/>
      <c r="I20" s="195"/>
      <c r="J20" s="185" t="s">
        <v>56</v>
      </c>
      <c r="K20" s="187"/>
      <c r="L20" s="27">
        <f t="shared" si="6"/>
        <v>8260937</v>
      </c>
      <c r="M20" s="27">
        <f t="shared" si="5"/>
        <v>2214811</v>
      </c>
      <c r="AC20" s="25" t="s">
        <v>51</v>
      </c>
      <c r="AD20" s="138" t="s">
        <v>62</v>
      </c>
      <c r="AE20" s="137" t="s">
        <v>76</v>
      </c>
      <c r="AF20" s="133">
        <f ca="1" t="shared" si="4"/>
        <v>6809936</v>
      </c>
      <c r="AG20" s="137"/>
      <c r="AH20" s="11" t="str">
        <f>'廃棄物事業経費（市町村）'!B20</f>
        <v>14000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205" t="s">
        <v>60</v>
      </c>
      <c r="C21" s="206"/>
      <c r="D21" s="206"/>
      <c r="E21" s="39">
        <f>L12+L27</f>
        <v>9607768</v>
      </c>
      <c r="F21" s="39">
        <f>M12+M27</f>
        <v>3320391</v>
      </c>
      <c r="H21" s="192"/>
      <c r="I21" s="196"/>
      <c r="J21" s="185" t="s">
        <v>57</v>
      </c>
      <c r="K21" s="187"/>
      <c r="L21" s="27">
        <f t="shared" si="6"/>
        <v>1506138</v>
      </c>
      <c r="M21" s="27">
        <f t="shared" si="5"/>
        <v>189754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2255</v>
      </c>
      <c r="AG21" s="137"/>
      <c r="AH21" s="11" t="str">
        <f>'廃棄物事業経費（市町村）'!B21</f>
        <v>15000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192"/>
      <c r="I22" s="185" t="s">
        <v>58</v>
      </c>
      <c r="J22" s="186"/>
      <c r="K22" s="187"/>
      <c r="L22" s="27">
        <f t="shared" si="6"/>
        <v>336420</v>
      </c>
      <c r="M22" s="27">
        <f t="shared" si="5"/>
        <v>5662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2766131</v>
      </c>
      <c r="AH22" s="11" t="str">
        <f>'廃棄物事業経費（市町村）'!B22</f>
        <v>16000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192"/>
      <c r="I23" s="194" t="s">
        <v>59</v>
      </c>
      <c r="J23" s="188" t="s">
        <v>55</v>
      </c>
      <c r="K23" s="190"/>
      <c r="L23" s="27">
        <f t="shared" si="6"/>
        <v>14691781</v>
      </c>
      <c r="M23" s="27">
        <f t="shared" si="5"/>
        <v>2474389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2590954</v>
      </c>
      <c r="AH23" s="11" t="str">
        <f>'廃棄物事業経費（市町村）'!B23</f>
        <v>17000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192"/>
      <c r="I24" s="195"/>
      <c r="J24" s="185" t="s">
        <v>56</v>
      </c>
      <c r="K24" s="187"/>
      <c r="L24" s="27">
        <f t="shared" si="6"/>
        <v>12474802</v>
      </c>
      <c r="M24" s="27">
        <f t="shared" si="5"/>
        <v>1146780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355137</v>
      </c>
      <c r="AH24" s="11" t="str">
        <f>'廃棄物事業経費（市町村）'!B24</f>
        <v>18000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192"/>
      <c r="I25" s="195"/>
      <c r="J25" s="185" t="s">
        <v>57</v>
      </c>
      <c r="K25" s="187"/>
      <c r="L25" s="27">
        <f t="shared" si="6"/>
        <v>2828878</v>
      </c>
      <c r="M25" s="27">
        <f t="shared" si="5"/>
        <v>241130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88187</v>
      </c>
      <c r="AH25" s="11" t="str">
        <f>'廃棄物事業経費（市町村）'!B25</f>
        <v>19000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192"/>
      <c r="I26" s="196"/>
      <c r="J26" s="197" t="s">
        <v>46</v>
      </c>
      <c r="K26" s="198"/>
      <c r="L26" s="27">
        <f t="shared" si="6"/>
        <v>1660286</v>
      </c>
      <c r="M26" s="27">
        <f t="shared" si="5"/>
        <v>180466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648064</v>
      </c>
      <c r="AH26" s="11" t="str">
        <f>'廃棄物事業経費（市町村）'!B26</f>
        <v>20000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192"/>
      <c r="I27" s="185" t="s">
        <v>48</v>
      </c>
      <c r="J27" s="186"/>
      <c r="K27" s="187"/>
      <c r="L27" s="27">
        <f t="shared" si="6"/>
        <v>8959704</v>
      </c>
      <c r="M27" s="27">
        <f t="shared" si="5"/>
        <v>3218709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12024474</v>
      </c>
      <c r="AH27" s="11" t="str">
        <f>'廃棄物事業経費（市町村）'!B27</f>
        <v>21000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192"/>
      <c r="I28" s="185" t="s">
        <v>61</v>
      </c>
      <c r="J28" s="186"/>
      <c r="K28" s="187"/>
      <c r="L28" s="27">
        <f t="shared" si="6"/>
        <v>23895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2105294</v>
      </c>
      <c r="AH28" s="11" t="str">
        <f>'廃棄物事業経費（市町村）'!B28</f>
        <v>22000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192"/>
      <c r="I29" s="188" t="s">
        <v>32</v>
      </c>
      <c r="J29" s="189"/>
      <c r="K29" s="190"/>
      <c r="L29" s="29">
        <f>SUM(L15:L28)</f>
        <v>68231077</v>
      </c>
      <c r="M29" s="29">
        <f>SUM(M15:M28)</f>
        <v>12273943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1471149</v>
      </c>
      <c r="AH29" s="11" t="str">
        <f>'廃棄物事業経費（市町村）'!B29</f>
        <v>23000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193"/>
      <c r="I30" s="30"/>
      <c r="J30" s="34"/>
      <c r="K30" s="31" t="s">
        <v>50</v>
      </c>
      <c r="L30" s="33">
        <f>L29-L27</f>
        <v>59271373</v>
      </c>
      <c r="M30" s="33">
        <f>M29-M27</f>
        <v>9055234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346067</v>
      </c>
      <c r="AH30" s="11" t="str">
        <f>'廃棄物事業経費（市町村）'!B30</f>
        <v>24000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185" t="s">
        <v>46</v>
      </c>
      <c r="I31" s="186"/>
      <c r="J31" s="186"/>
      <c r="K31" s="187"/>
      <c r="L31" s="27">
        <f>AF41</f>
        <v>5902612</v>
      </c>
      <c r="M31" s="27">
        <f>AF62</f>
        <v>712446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1541252</v>
      </c>
      <c r="AH31" s="11" t="str">
        <f>'廃棄物事業経費（市町村）'!B31</f>
        <v>25000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8" t="s">
        <v>2</v>
      </c>
      <c r="I32" s="189"/>
      <c r="J32" s="189"/>
      <c r="K32" s="190"/>
      <c r="L32" s="29">
        <f>SUM(L13,L29,L31)</f>
        <v>80584417</v>
      </c>
      <c r="M32" s="29">
        <f>SUM(M13,M29,M31)</f>
        <v>13401913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8260937</v>
      </c>
      <c r="AH32" s="11" t="str">
        <f>'廃棄物事業経費（市町村）'!B32</f>
        <v>26000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70976649</v>
      </c>
      <c r="M33" s="33">
        <f>SUM(M14,M30,M31)</f>
        <v>10081522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1506138</v>
      </c>
      <c r="AH33" s="11" t="str">
        <f>'廃棄物事業経費（市町村）'!B33</f>
        <v>27000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336420</v>
      </c>
      <c r="AH34" s="11" t="str">
        <f>'廃棄物事業経費（市町村）'!B34</f>
        <v>28000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14691781</v>
      </c>
      <c r="AH35" s="11" t="str">
        <f>'廃棄物事業経費（市町村）'!B35</f>
        <v>29000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12474802</v>
      </c>
      <c r="AH36" s="11" t="str">
        <f>'廃棄物事業経費（市町村）'!B36</f>
        <v>30000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2828878</v>
      </c>
      <c r="AH37" s="11" t="str">
        <f>'廃棄物事業経費（市町村）'!B37</f>
        <v>31000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1660286</v>
      </c>
      <c r="AH38" s="11" t="str">
        <f>'廃棄物事業経費（市町村）'!B38</f>
        <v>32000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8959704</v>
      </c>
      <c r="AH39" s="11" t="str">
        <f>'廃棄物事業経費（市町村）'!B39</f>
        <v>33000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23895</v>
      </c>
      <c r="AH40" s="11" t="str">
        <f>'廃棄物事業経費（市町村）'!B40</f>
        <v>34000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5902612</v>
      </c>
      <c r="AH41" s="11" t="str">
        <f>'廃棄物事業経費（市町村）'!B41</f>
        <v>35000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4956</v>
      </c>
      <c r="AH42" s="11" t="str">
        <f>'廃棄物事業経費（市町村）'!B42</f>
        <v>36000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269574</v>
      </c>
      <c r="AH43" s="11" t="str">
        <f>'廃棄物事業経費（市町村）'!B43</f>
        <v>37000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1687</v>
      </c>
      <c r="AH44" s="11" t="str">
        <f>'廃棄物事業経費（市町村）'!B44</f>
        <v>38000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37625</v>
      </c>
      <c r="AH45" s="11" t="str">
        <f>'廃棄物事業経費（市町村）'!B45</f>
        <v>39000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40000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101682</v>
      </c>
      <c r="AH47" s="11" t="str">
        <f>'廃棄物事業経費（市町村）'!B47</f>
        <v>41000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1466230</v>
      </c>
      <c r="AH48" s="11" t="str">
        <f>'廃棄物事業経費（市町村）'!B48</f>
        <v>42000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173746</v>
      </c>
      <c r="AH49" s="11" t="str">
        <f>'廃棄物事業経費（市町村）'!B49</f>
        <v>43000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717179</v>
      </c>
      <c r="AH50" s="11" t="str">
        <f>'廃棄物事業経費（市町村）'!B50</f>
        <v>44000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40004</v>
      </c>
      <c r="AH51" s="11" t="str">
        <f>'廃棄物事業経費（市町村）'!B51</f>
        <v>45000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205083</v>
      </c>
      <c r="AH52" s="11" t="str">
        <f>'廃棄物事業経費（市町村）'!B52</f>
        <v>46000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2214811</v>
      </c>
      <c r="AH53" s="11" t="str">
        <f>'廃棄物事業経費（市町村）'!B53</f>
        <v>47000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189754</v>
      </c>
      <c r="AH54" s="11" t="str">
        <f>'廃棄物事業経費（市町村）'!B54</f>
        <v>00000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5662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2474389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1146780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241130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180466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3218709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712446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 </cp:lastModifiedBy>
  <cp:lastPrinted>2009-11-04T03:33:46Z</cp:lastPrinted>
  <dcterms:created xsi:type="dcterms:W3CDTF">2008-01-24T06:28:57Z</dcterms:created>
  <dcterms:modified xsi:type="dcterms:W3CDTF">2010-04-26T02:15:58Z</dcterms:modified>
  <cp:category/>
  <cp:version/>
  <cp:contentType/>
  <cp:contentStatus/>
</cp:coreProperties>
</file>