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<sst xmlns="http://schemas.openxmlformats.org/spreadsheetml/2006/main" count="769" uniqueCount="481">
  <si>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</si>
  <si>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</si>
  <si>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</si>
  <si>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</si>
  <si>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</si>
  <si>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</si>
  <si>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</si>
  <si>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</si>
  <si>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</si>
  <si>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</si>
  <si>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</si>
  <si>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</si>
  <si>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</si>
  <si>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</si>
  <si>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</si>
  <si>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</si>
  <si>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</si>
  <si>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</si>
  <si>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</si>
  <si>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</si>
  <si>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</si>
  <si>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</si>
  <si>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</si>
  <si>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</si>
  <si>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</si>
  <si>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</si>
  <si>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</si>
  <si>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</si>
  <si>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</si>
  <si>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</si>
  <si>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</si>
  <si>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</si>
  <si>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</si>
  <si>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</si>
  <si>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</si>
  <si>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</si>
  <si>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</si>
  <si>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</si>
  <si>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</si>
  <si>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</si>
  <si>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</si>
  <si>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</si>
  <si>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</si>
  <si>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</si>
  <si>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</si>
  <si>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</si>
  <si>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</si>
  <si>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</si>
  <si>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</si>
  <si>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</si>
  <si>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</si>
  <si>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</si>
  <si>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</si>
  <si>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</si>
  <si>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</si>
  <si>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</si>
  <si>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</si>
  <si>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</si>
  <si>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</si>
  <si>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</si>
  <si>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</si>
  <si>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</si>
  <si>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</si>
  <si>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</si>
  <si>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</si>
  <si>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</si>
  <si>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</si>
  <si>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</si>
  <si>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</si>
  <si>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</si>
  <si>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</si>
  <si>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</si>
  <si>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</si>
  <si>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</si>
  <si>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</si>
  <si>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</si>
  <si>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</si>
  <si>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</si>
  <si>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</si>
  <si>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</si>
  <si>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</si>
  <si>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</si>
  <si>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</si>
  <si>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</si>
  <si>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</si>
  <si>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</si>
  <si>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</si>
  <si>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</si>
  <si>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</si>
  <si>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</si>
  <si>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</si>
  <si>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</si>
  <si>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</si>
  <si>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</si>
  <si>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</si>
  <si>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</si>
  <si>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</si>
  <si>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</si>
  <si>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</si>
  <si>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</si>
  <si>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</si>
  <si>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</si>
  <si>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</si>
  <si>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</si>
  <si>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</si>
  <si>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</si>
  <si>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</si>
  <si>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</si>
  <si>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</si>
  <si>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</si>
  <si>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</si>
  <si>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</si>
  <si>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</si>
  <si>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</si>
  <si>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</si>
  <si>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</si>
  <si>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</si>
  <si>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</si>
  <si>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</si>
  <si>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</si>
  <si>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</si>
  <si>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</si>
  <si>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</si>
  <si>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</si>
  <si>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</si>
  <si>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</si>
  <si>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</si>
  <si>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</si>
  <si>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</si>
  <si>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</si>
  <si>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</si>
  <si>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</si>
  <si>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</si>
  <si>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</si>
  <si>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</si>
  <si>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</si>
  <si>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</si>
  <si>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</si>
  <si>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</si>
  <si>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</si>
  <si>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</si>
  <si>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</si>
  <si>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</si>
  <si>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</si>
  <si>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</si>
  <si>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</si>
  <si>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</si>
  <si>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</si>
  <si>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</si>
  <si>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</si>
  <si>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</si>
  <si>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</si>
  <si>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</si>
  <si>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</si>
  <si>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</si>
  <si>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</si>
  <si>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</si>
  <si>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</si>
  <si>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</si>
  <si>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</si>
  <si>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</si>
  <si>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</si>
  <si>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</si>
  <si>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</si>
  <si>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</si>
  <si>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</si>
  <si>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</si>
  <si>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</si>
  <si>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</si>
  <si>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</si>
  <si>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</si>
  <si>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</si>
  <si>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</si>
  <si>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</si>
  <si>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</si>
  <si>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</si>
  <si>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</si>
  <si>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</si>
  <si>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</si>
  <si>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</si>
  <si>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</si>
  <si>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</si>
  <si>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</si>
  <si>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</si>
  <si>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</si>
  <si>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</si>
  <si>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</si>
  <si>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</si>
  <si>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</si>
  <si>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</si>
  <si>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</si>
  <si>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</si>
  <si>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</si>
  <si>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</si>
  <si>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</si>
  <si>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</si>
  <si>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</si>
  <si>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</si>
  <si>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</si>
  <si>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</si>
  <si>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</si>
  <si>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</si>
  <si>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</si>
  <si>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</si>
  <si>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</si>
  <si>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</si>
  <si>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</si>
  <si>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</si>
  <si>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</si>
  <si>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</si>
  <si>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</si>
  <si>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</si>
  <si>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</si>
  <si>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</si>
  <si>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</si>
  <si>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</si>
  <si>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</si>
  <si>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</si>
  <si>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</si>
  <si>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</si>
  <si>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</si>
  <si>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</si>
  <si>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</si>
  <si>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</si>
  <si>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</si>
  <si>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</si>
  <si>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</si>
  <si>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</si>
  <si>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</si>
  <si>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</si>
  <si>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</si>
  <si>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</si>
  <si>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</si>
  <si>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</si>
  <si>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</si>
  <si>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</si>
  <si>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</si>
  <si>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</si>
  <si>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</si>
  <si>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</si>
  <si>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</si>
  <si>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</si>
  <si>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</si>
  <si>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</si>
  <si>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</si>
  <si>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</si>
  <si>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</si>
  <si>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</si>
  <si>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</si>
  <si>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</si>
  <si>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</si>
  <si>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</si>
  <si>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</si>
  <si>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</si>
  <si>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</si>
  <si>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</si>
  <si>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</si>
  <si>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</si>
  <si>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</si>
  <si>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</si>
  <si>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</si>
  <si>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</si>
  <si>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</si>
  <si>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</si>
  <si>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</si>
  <si>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</si>
  <si>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合計</t>
  </si>
  <si>
    <t>01000</t>
  </si>
  <si>
    <t>北海道</t>
  </si>
  <si>
    <t>01000</t>
  </si>
  <si>
    <t>合計</t>
  </si>
  <si>
    <t>02000</t>
  </si>
  <si>
    <t>青森県</t>
  </si>
  <si>
    <t>02000</t>
  </si>
  <si>
    <t>合計</t>
  </si>
  <si>
    <t>岩手県</t>
  </si>
  <si>
    <t>03000</t>
  </si>
  <si>
    <t>合計</t>
  </si>
  <si>
    <t>岩手県</t>
  </si>
  <si>
    <t>03000</t>
  </si>
  <si>
    <t>合計</t>
  </si>
  <si>
    <t>宮城県</t>
  </si>
  <si>
    <t>04000</t>
  </si>
  <si>
    <t>合計</t>
  </si>
  <si>
    <t>宮城県</t>
  </si>
  <si>
    <t>04000</t>
  </si>
  <si>
    <t>合計</t>
  </si>
  <si>
    <t>05000</t>
  </si>
  <si>
    <t>秋田県</t>
  </si>
  <si>
    <t>05000</t>
  </si>
  <si>
    <t>合計</t>
  </si>
  <si>
    <t>06000</t>
  </si>
  <si>
    <t>山形県</t>
  </si>
  <si>
    <t>06000</t>
  </si>
  <si>
    <t>合計</t>
  </si>
  <si>
    <t>福島県</t>
  </si>
  <si>
    <t>07000</t>
  </si>
  <si>
    <t>合計</t>
  </si>
  <si>
    <t>福島県</t>
  </si>
  <si>
    <t>07000</t>
  </si>
  <si>
    <t>合計</t>
  </si>
  <si>
    <t>茨城県</t>
  </si>
  <si>
    <t>08000</t>
  </si>
  <si>
    <t>合計</t>
  </si>
  <si>
    <t>茨城県</t>
  </si>
  <si>
    <t>08000</t>
  </si>
  <si>
    <t>合計</t>
  </si>
  <si>
    <t>09000</t>
  </si>
  <si>
    <t>栃木県</t>
  </si>
  <si>
    <t>09000</t>
  </si>
  <si>
    <t>合計</t>
  </si>
  <si>
    <t>10000</t>
  </si>
  <si>
    <t>群馬県</t>
  </si>
  <si>
    <t>10000</t>
  </si>
  <si>
    <t>合計</t>
  </si>
  <si>
    <t>埼玉県</t>
  </si>
  <si>
    <t>11000</t>
  </si>
  <si>
    <t>合計</t>
  </si>
  <si>
    <t>埼玉県</t>
  </si>
  <si>
    <t>11000</t>
  </si>
  <si>
    <t>合計</t>
  </si>
  <si>
    <t>12000</t>
  </si>
  <si>
    <t>千葉県</t>
  </si>
  <si>
    <t>12000</t>
  </si>
  <si>
    <t>合計</t>
  </si>
  <si>
    <t>13000</t>
  </si>
  <si>
    <t>東京都</t>
  </si>
  <si>
    <t>13000</t>
  </si>
  <si>
    <t>合計</t>
  </si>
  <si>
    <t>14000</t>
  </si>
  <si>
    <t>神奈川県</t>
  </si>
  <si>
    <t>14000</t>
  </si>
  <si>
    <t>合計</t>
  </si>
  <si>
    <t>15000</t>
  </si>
  <si>
    <t>新潟県</t>
  </si>
  <si>
    <t>15000</t>
  </si>
  <si>
    <t>合計</t>
  </si>
  <si>
    <t>16000</t>
  </si>
  <si>
    <t>富山県</t>
  </si>
  <si>
    <t>16000</t>
  </si>
  <si>
    <t>合計</t>
  </si>
  <si>
    <t>17000</t>
  </si>
  <si>
    <t>石川県</t>
  </si>
  <si>
    <t>17000</t>
  </si>
  <si>
    <t>合計</t>
  </si>
  <si>
    <t>18000</t>
  </si>
  <si>
    <t>福井県</t>
  </si>
  <si>
    <t>18000</t>
  </si>
  <si>
    <t>合計</t>
  </si>
  <si>
    <t>19000</t>
  </si>
  <si>
    <t>山梨県</t>
  </si>
  <si>
    <t>19000</t>
  </si>
  <si>
    <t>合計</t>
  </si>
  <si>
    <t>長野県</t>
  </si>
  <si>
    <t>20000</t>
  </si>
  <si>
    <t>合計</t>
  </si>
  <si>
    <t>長野県</t>
  </si>
  <si>
    <t>20000</t>
  </si>
  <si>
    <t>合計</t>
  </si>
  <si>
    <t>21000</t>
  </si>
  <si>
    <t>岐阜県</t>
  </si>
  <si>
    <t>21000</t>
  </si>
  <si>
    <t>合計</t>
  </si>
  <si>
    <t>22000</t>
  </si>
  <si>
    <t>静岡県</t>
  </si>
  <si>
    <t>22000</t>
  </si>
  <si>
    <t>合計</t>
  </si>
  <si>
    <t>23000</t>
  </si>
  <si>
    <t>愛知県</t>
  </si>
  <si>
    <t>23000</t>
  </si>
  <si>
    <t>合計</t>
  </si>
  <si>
    <t>24000</t>
  </si>
  <si>
    <t>三重県</t>
  </si>
  <si>
    <t>24000</t>
  </si>
  <si>
    <t>合計</t>
  </si>
  <si>
    <t>滋賀県</t>
  </si>
  <si>
    <t>25000</t>
  </si>
  <si>
    <t>合計</t>
  </si>
  <si>
    <t>滋賀県</t>
  </si>
  <si>
    <t>25000</t>
  </si>
  <si>
    <t>合計</t>
  </si>
  <si>
    <t>26000</t>
  </si>
  <si>
    <t>京都府</t>
  </si>
  <si>
    <t>26000</t>
  </si>
  <si>
    <t>合計</t>
  </si>
  <si>
    <t>大阪府</t>
  </si>
  <si>
    <t>27000</t>
  </si>
  <si>
    <t>合計</t>
  </si>
  <si>
    <t>大阪府</t>
  </si>
  <si>
    <t>27000</t>
  </si>
  <si>
    <t>合計</t>
  </si>
  <si>
    <t>28000</t>
  </si>
  <si>
    <t>兵庫県</t>
  </si>
  <si>
    <t>28000</t>
  </si>
  <si>
    <t>合計</t>
  </si>
  <si>
    <t>29000</t>
  </si>
  <si>
    <t>奈良県</t>
  </si>
  <si>
    <t>29000</t>
  </si>
  <si>
    <t>合計</t>
  </si>
  <si>
    <t>和歌山県</t>
  </si>
  <si>
    <t>30000</t>
  </si>
  <si>
    <t>合計</t>
  </si>
  <si>
    <t>和歌山県</t>
  </si>
  <si>
    <t>30000</t>
  </si>
  <si>
    <t>合計</t>
  </si>
  <si>
    <t>31000</t>
  </si>
  <si>
    <t>鳥取県</t>
  </si>
  <si>
    <t>31000</t>
  </si>
  <si>
    <t>合計</t>
  </si>
  <si>
    <t>32000</t>
  </si>
  <si>
    <t>島根県</t>
  </si>
  <si>
    <t>32000</t>
  </si>
  <si>
    <t>合計</t>
  </si>
  <si>
    <t>33000</t>
  </si>
  <si>
    <t>岡山県</t>
  </si>
  <si>
    <t>33000</t>
  </si>
  <si>
    <t>合計</t>
  </si>
  <si>
    <t>34000</t>
  </si>
  <si>
    <t>広島県</t>
  </si>
  <si>
    <t>34000</t>
  </si>
  <si>
    <t>合計</t>
  </si>
  <si>
    <t>35000</t>
  </si>
  <si>
    <t>山口県</t>
  </si>
  <si>
    <t>35000</t>
  </si>
  <si>
    <t>合計</t>
  </si>
  <si>
    <t>36000</t>
  </si>
  <si>
    <t>徳島県</t>
  </si>
  <si>
    <t>36000</t>
  </si>
  <si>
    <t>合計</t>
  </si>
  <si>
    <t>37000</t>
  </si>
  <si>
    <t>香川県</t>
  </si>
  <si>
    <t>37000</t>
  </si>
  <si>
    <t>合計</t>
  </si>
  <si>
    <t>38000</t>
  </si>
  <si>
    <t>愛媛県</t>
  </si>
  <si>
    <t>38000</t>
  </si>
  <si>
    <t>合計</t>
  </si>
  <si>
    <t>39000</t>
  </si>
  <si>
    <t>高知県</t>
  </si>
  <si>
    <t>39000</t>
  </si>
  <si>
    <t>合計</t>
  </si>
  <si>
    <t>40000</t>
  </si>
  <si>
    <t>福岡県</t>
  </si>
  <si>
    <t>40000</t>
  </si>
  <si>
    <t>合計</t>
  </si>
  <si>
    <t>41000</t>
  </si>
  <si>
    <t>佐賀県</t>
  </si>
  <si>
    <t>41000</t>
  </si>
  <si>
    <t>合計</t>
  </si>
  <si>
    <t>42000</t>
  </si>
  <si>
    <t>長崎県</t>
  </si>
  <si>
    <t>42000</t>
  </si>
  <si>
    <t>合計</t>
  </si>
  <si>
    <t>43000</t>
  </si>
  <si>
    <t>熊本県</t>
  </si>
  <si>
    <t>43000</t>
  </si>
  <si>
    <t>合計</t>
  </si>
  <si>
    <t>44000</t>
  </si>
  <si>
    <t>大分県</t>
  </si>
  <si>
    <t>44000</t>
  </si>
  <si>
    <t>合計</t>
  </si>
  <si>
    <t>45000</t>
  </si>
  <si>
    <t>宮崎県</t>
  </si>
  <si>
    <t>45000</t>
  </si>
  <si>
    <t>合計</t>
  </si>
  <si>
    <t>46000</t>
  </si>
  <si>
    <t>鹿児島県</t>
  </si>
  <si>
    <t>46000</t>
  </si>
  <si>
    <t>合計</t>
  </si>
  <si>
    <t>沖縄県</t>
  </si>
  <si>
    <t>47000</t>
  </si>
  <si>
    <t>合計</t>
  </si>
  <si>
    <t>沖縄県</t>
  </si>
  <si>
    <t>47000</t>
  </si>
  <si>
    <t>合計</t>
  </si>
  <si>
    <t>01000</t>
  </si>
  <si>
    <t>全国</t>
  </si>
  <si>
    <t>全体</t>
  </si>
  <si>
    <t>00000</t>
  </si>
  <si>
    <t>全国</t>
  </si>
  <si>
    <t>全体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</si>
</sst>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4" fillId="34" borderId="11" xfId="62" applyFont="1" applyFill="1" applyBorder="1" applyAlignment="1">
      <alignment horizontal="left" vertical="center"/>
      <protection/>
    </xf>
    <xf numFmtId="0" fontId="4" fillId="34" borderId="22" xfId="62" applyFont="1" applyFill="1" applyBorder="1" applyAlignment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7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7" xfId="0" applyFont="1" applyFill="1" applyBorder="1" applyAlignment="1" quotePrefix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7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22" xfId="63" applyFont="1" applyFill="1" applyBorder="1" applyAlignment="1" quotePrefix="1">
      <alignment horizontal="left" vertical="center" wrapText="1"/>
      <protection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28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7" fillId="0" borderId="40" xfId="65" applyFont="1" applyFill="1" applyBorder="1" applyAlignment="1" quotePrefix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4"/>
  <sheetViews>
    <sheetView tabSelected="1" zoomScalePageLayoutView="0" workbookViewId="0" topLeftCell="A1">
      <pane xSplit="3" ySplit="6" topLeftCell="V3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Z54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.3984375" style="5" bestFit="1" customWidth="1"/>
    <col min="9" max="9" width="10.59765625" style="5" customWidth="1"/>
    <col min="10" max="10" width="9.3984375" style="5" bestFit="1" customWidth="1"/>
    <col min="11" max="11" width="10.19921875" style="5" bestFit="1" customWidth="1"/>
    <col min="12" max="14" width="9.3984375" style="5" bestFit="1" customWidth="1"/>
    <col min="15" max="15" width="9.5" style="5" bestFit="1" customWidth="1"/>
    <col min="16" max="17" width="9.3984375" style="5" bestFit="1" customWidth="1"/>
    <col min="18" max="18" width="10.59765625" style="5" customWidth="1"/>
    <col min="19" max="22" width="8.59765625" style="5" customWidth="1"/>
    <col min="23" max="26" width="9.3984375" style="5" bestFit="1" customWidth="1"/>
    <col min="27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1" t="s">
        <v>260</v>
      </c>
      <c r="B2" s="120" t="s">
        <v>259</v>
      </c>
      <c r="C2" s="123" t="s">
        <v>261</v>
      </c>
      <c r="D2" s="83" t="s">
        <v>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136</v>
      </c>
      <c r="S2" s="116" t="s">
        <v>1</v>
      </c>
      <c r="T2" s="106"/>
      <c r="U2" s="106"/>
      <c r="V2" s="107"/>
      <c r="W2" s="105" t="s">
        <v>2</v>
      </c>
      <c r="X2" s="106"/>
      <c r="Y2" s="106"/>
      <c r="Z2" s="107"/>
    </row>
    <row r="3" spans="1:26" s="67" customFormat="1" ht="18.75" customHeight="1">
      <c r="A3" s="118"/>
      <c r="B3" s="121"/>
      <c r="C3" s="124"/>
      <c r="D3" s="87" t="s">
        <v>262</v>
      </c>
      <c r="E3" s="88" t="s">
        <v>3</v>
      </c>
      <c r="F3" s="84"/>
      <c r="G3" s="84"/>
      <c r="H3" s="85"/>
      <c r="I3" s="88" t="s">
        <v>265</v>
      </c>
      <c r="J3" s="84"/>
      <c r="K3" s="84"/>
      <c r="L3" s="84"/>
      <c r="M3" s="84"/>
      <c r="N3" s="84"/>
      <c r="O3" s="84"/>
      <c r="P3" s="84"/>
      <c r="Q3" s="85"/>
      <c r="R3" s="89"/>
      <c r="S3" s="108"/>
      <c r="T3" s="109"/>
      <c r="U3" s="109"/>
      <c r="V3" s="110"/>
      <c r="W3" s="108"/>
      <c r="X3" s="109"/>
      <c r="Y3" s="109"/>
      <c r="Z3" s="110"/>
    </row>
    <row r="4" spans="1:26" s="67" customFormat="1" ht="26.25" customHeight="1">
      <c r="A4" s="118"/>
      <c r="B4" s="121"/>
      <c r="C4" s="124"/>
      <c r="D4" s="87"/>
      <c r="E4" s="117" t="s">
        <v>4</v>
      </c>
      <c r="F4" s="113" t="s">
        <v>247</v>
      </c>
      <c r="G4" s="113" t="s">
        <v>248</v>
      </c>
      <c r="H4" s="113" t="s">
        <v>249</v>
      </c>
      <c r="I4" s="117" t="s">
        <v>4</v>
      </c>
      <c r="J4" s="113" t="s">
        <v>250</v>
      </c>
      <c r="K4" s="113" t="s">
        <v>251</v>
      </c>
      <c r="L4" s="113" t="s">
        <v>252</v>
      </c>
      <c r="M4" s="113" t="s">
        <v>263</v>
      </c>
      <c r="N4" s="113" t="s">
        <v>264</v>
      </c>
      <c r="O4" s="115" t="s">
        <v>253</v>
      </c>
      <c r="P4" s="90"/>
      <c r="Q4" s="113" t="s">
        <v>254</v>
      </c>
      <c r="R4" s="91"/>
      <c r="S4" s="113" t="s">
        <v>5</v>
      </c>
      <c r="T4" s="113" t="s">
        <v>6</v>
      </c>
      <c r="U4" s="111" t="s">
        <v>7</v>
      </c>
      <c r="V4" s="111" t="s">
        <v>8</v>
      </c>
      <c r="W4" s="113" t="s">
        <v>5</v>
      </c>
      <c r="X4" s="113" t="s">
        <v>6</v>
      </c>
      <c r="Y4" s="111" t="s">
        <v>7</v>
      </c>
      <c r="Z4" s="111" t="s">
        <v>8</v>
      </c>
    </row>
    <row r="5" spans="1:26" s="67" customFormat="1" ht="23.25" customHeight="1">
      <c r="A5" s="118"/>
      <c r="B5" s="121"/>
      <c r="C5" s="124"/>
      <c r="D5" s="87"/>
      <c r="E5" s="117"/>
      <c r="F5" s="114"/>
      <c r="G5" s="114"/>
      <c r="H5" s="114"/>
      <c r="I5" s="117"/>
      <c r="J5" s="114"/>
      <c r="K5" s="114"/>
      <c r="L5" s="114"/>
      <c r="M5" s="114"/>
      <c r="N5" s="114"/>
      <c r="O5" s="114"/>
      <c r="P5" s="92" t="s">
        <v>9</v>
      </c>
      <c r="Q5" s="114"/>
      <c r="R5" s="93"/>
      <c r="S5" s="114"/>
      <c r="T5" s="114"/>
      <c r="U5" s="112"/>
      <c r="V5" s="112"/>
      <c r="W5" s="114"/>
      <c r="X5" s="114"/>
      <c r="Y5" s="112"/>
      <c r="Z5" s="112"/>
    </row>
    <row r="6" spans="1:26" s="6" customFormat="1" ht="18" customHeight="1">
      <c r="A6" s="119"/>
      <c r="B6" s="122"/>
      <c r="C6" s="125"/>
      <c r="D6" s="94" t="s">
        <v>10</v>
      </c>
      <c r="E6" s="94" t="s">
        <v>10</v>
      </c>
      <c r="F6" s="95" t="s">
        <v>255</v>
      </c>
      <c r="G6" s="94" t="s">
        <v>10</v>
      </c>
      <c r="H6" s="94" t="s">
        <v>10</v>
      </c>
      <c r="I6" s="94" t="s">
        <v>10</v>
      </c>
      <c r="J6" s="95" t="s">
        <v>255</v>
      </c>
      <c r="K6" s="94" t="s">
        <v>10</v>
      </c>
      <c r="L6" s="95" t="s">
        <v>255</v>
      </c>
      <c r="M6" s="94" t="s">
        <v>10</v>
      </c>
      <c r="N6" s="95" t="s">
        <v>255</v>
      </c>
      <c r="O6" s="94" t="s">
        <v>10</v>
      </c>
      <c r="P6" s="94" t="s">
        <v>10</v>
      </c>
      <c r="Q6" s="95" t="s">
        <v>255</v>
      </c>
      <c r="R6" s="96" t="s">
        <v>137</v>
      </c>
      <c r="S6" s="95"/>
      <c r="T6" s="95"/>
      <c r="U6" s="95"/>
      <c r="V6" s="97"/>
      <c r="W6" s="95"/>
      <c r="X6" s="95"/>
      <c r="Y6" s="95"/>
      <c r="Z6" s="97"/>
    </row>
    <row r="7" spans="1:26" s="66" customFormat="1" ht="12" customHeight="1">
      <c r="A7" s="98" t="s">
        <v>132</v>
      </c>
      <c r="B7" s="99" t="s">
        <v>267</v>
      </c>
      <c r="C7" s="98" t="s">
        <v>266</v>
      </c>
      <c r="D7" s="100">
        <v>5577797</v>
      </c>
      <c r="E7" s="100">
        <v>578406</v>
      </c>
      <c r="F7" s="101">
        <v>10.36979294872151</v>
      </c>
      <c r="G7" s="100">
        <v>575399</v>
      </c>
      <c r="H7" s="100">
        <v>3007</v>
      </c>
      <c r="I7" s="100">
        <v>4999391</v>
      </c>
      <c r="J7" s="101">
        <v>89.63020705127849</v>
      </c>
      <c r="K7" s="100">
        <v>4722103</v>
      </c>
      <c r="L7" s="101">
        <v>84.65892537860378</v>
      </c>
      <c r="M7" s="100">
        <v>0</v>
      </c>
      <c r="N7" s="101">
        <v>0</v>
      </c>
      <c r="O7" s="100">
        <v>277288</v>
      </c>
      <c r="P7" s="100">
        <v>172818</v>
      </c>
      <c r="Q7" s="101">
        <v>4.9712816726747135</v>
      </c>
      <c r="R7" s="100">
        <v>21730</v>
      </c>
      <c r="S7" s="100">
        <v>174</v>
      </c>
      <c r="T7" s="100">
        <v>1</v>
      </c>
      <c r="U7" s="100">
        <v>1</v>
      </c>
      <c r="V7" s="100">
        <v>4</v>
      </c>
      <c r="W7" s="100">
        <v>152</v>
      </c>
      <c r="X7" s="100">
        <v>0</v>
      </c>
      <c r="Y7" s="100">
        <v>7</v>
      </c>
      <c r="Z7" s="100">
        <v>20</v>
      </c>
    </row>
    <row r="8" spans="1:58" ht="12" customHeight="1">
      <c r="A8" s="98" t="s">
        <v>131</v>
      </c>
      <c r="B8" s="99" t="s">
        <v>271</v>
      </c>
      <c r="C8" s="98" t="s">
        <v>266</v>
      </c>
      <c r="D8" s="100">
        <f>+SUM(E8,+I8)</f>
        <v>1427173</v>
      </c>
      <c r="E8" s="100">
        <f>+SUM(G8,+H8)</f>
        <v>256472</v>
      </c>
      <c r="F8" s="101">
        <f>IF(D8&gt;0,E8/D8*100,0)</f>
        <v>17.97063145112751</v>
      </c>
      <c r="G8" s="100">
        <v>256472</v>
      </c>
      <c r="H8" s="100">
        <v>0</v>
      </c>
      <c r="I8" s="100">
        <f>+SUM(K8,+M8,+O8)</f>
        <v>1170701</v>
      </c>
      <c r="J8" s="101">
        <f>IF($D8&gt;0,I8/$D8*100,0)</f>
        <v>82.0293685488725</v>
      </c>
      <c r="K8" s="100">
        <v>648999</v>
      </c>
      <c r="L8" s="101">
        <f>IF($D8&gt;0,K8/$D8*100,0)</f>
        <v>45.474444934146035</v>
      </c>
      <c r="M8" s="100">
        <v>886</v>
      </c>
      <c r="N8" s="101">
        <f>IF($D8&gt;0,M8/$D8*100,0)</f>
        <v>0.06208077086660131</v>
      </c>
      <c r="O8" s="100">
        <v>520816</v>
      </c>
      <c r="P8" s="100">
        <v>186058</v>
      </c>
      <c r="Q8" s="101">
        <f>IF($D8&gt;0,O8/$D8*100,0)</f>
        <v>36.492842843859854</v>
      </c>
      <c r="R8" s="100">
        <v>4804</v>
      </c>
      <c r="S8" s="100">
        <v>31</v>
      </c>
      <c r="T8" s="100">
        <v>0</v>
      </c>
      <c r="U8" s="100">
        <v>8</v>
      </c>
      <c r="V8" s="100">
        <v>1</v>
      </c>
      <c r="W8" s="100">
        <v>27</v>
      </c>
      <c r="X8" s="100">
        <v>2</v>
      </c>
      <c r="Y8" s="100">
        <v>9</v>
      </c>
      <c r="Z8" s="100">
        <v>2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</row>
    <row r="9" spans="1:58" ht="12" customHeight="1">
      <c r="A9" s="98" t="s">
        <v>275</v>
      </c>
      <c r="B9" s="99" t="s">
        <v>276</v>
      </c>
      <c r="C9" s="98" t="s">
        <v>277</v>
      </c>
      <c r="D9" s="100">
        <f aca="true" t="shared" si="0" ref="D9:D53">+SUM(E9,+I9)</f>
        <v>1363973</v>
      </c>
      <c r="E9" s="100">
        <f aca="true" t="shared" si="1" ref="E9:E53">+SUM(G9,+H9)</f>
        <v>511883</v>
      </c>
      <c r="F9" s="101">
        <f aca="true" t="shared" si="2" ref="F9:F53">IF(D9&gt;0,E9/D9*100,0)</f>
        <v>37.528822051462896</v>
      </c>
      <c r="G9" s="100">
        <v>508925</v>
      </c>
      <c r="H9" s="100">
        <v>2958</v>
      </c>
      <c r="I9" s="100">
        <f aca="true" t="shared" si="3" ref="I9:I53">+SUM(K9,+M9,+O9)</f>
        <v>852090</v>
      </c>
      <c r="J9" s="101">
        <f aca="true" t="shared" si="4" ref="J9:J53">IF($D9&gt;0,I9/$D9*100,0)</f>
        <v>62.471177948537104</v>
      </c>
      <c r="K9" s="100">
        <v>587024</v>
      </c>
      <c r="L9" s="101">
        <f aca="true" t="shared" si="5" ref="L9:L53">IF($D9&gt;0,K9/$D9*100,0)</f>
        <v>43.0378020679295</v>
      </c>
      <c r="M9" s="100">
        <v>3387</v>
      </c>
      <c r="N9" s="101">
        <f aca="true" t="shared" si="6" ref="N9:N53">IF($D9&gt;0,M9/$D9*100,0)</f>
        <v>0.24831869839065732</v>
      </c>
      <c r="O9" s="100">
        <v>261679</v>
      </c>
      <c r="P9" s="100">
        <v>199384</v>
      </c>
      <c r="Q9" s="101">
        <f aca="true" t="shared" si="7" ref="Q9:Q53">IF($D9&gt;0,O9/$D9*100,0)</f>
        <v>19.18505718221695</v>
      </c>
      <c r="R9" s="100">
        <v>6280</v>
      </c>
      <c r="S9" s="100">
        <v>35</v>
      </c>
      <c r="T9" s="100">
        <v>0</v>
      </c>
      <c r="U9" s="100">
        <v>0</v>
      </c>
      <c r="V9" s="100">
        <v>0</v>
      </c>
      <c r="W9" s="100">
        <v>34</v>
      </c>
      <c r="X9" s="100">
        <v>0</v>
      </c>
      <c r="Y9" s="100">
        <v>0</v>
      </c>
      <c r="Z9" s="100">
        <v>1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98" t="s">
        <v>281</v>
      </c>
      <c r="B10" s="99" t="s">
        <v>282</v>
      </c>
      <c r="C10" s="98" t="s">
        <v>283</v>
      </c>
      <c r="D10" s="100">
        <f t="shared" si="0"/>
        <v>2340427</v>
      </c>
      <c r="E10" s="100">
        <f t="shared" si="1"/>
        <v>408200</v>
      </c>
      <c r="F10" s="101">
        <f t="shared" si="2"/>
        <v>17.44126178684488</v>
      </c>
      <c r="G10" s="100">
        <v>397481</v>
      </c>
      <c r="H10" s="100">
        <v>10719</v>
      </c>
      <c r="I10" s="100">
        <f t="shared" si="3"/>
        <v>1932227</v>
      </c>
      <c r="J10" s="101">
        <f t="shared" si="4"/>
        <v>82.55873821315512</v>
      </c>
      <c r="K10" s="100">
        <v>1636555</v>
      </c>
      <c r="L10" s="101">
        <f t="shared" si="5"/>
        <v>69.92548795583028</v>
      </c>
      <c r="M10" s="100">
        <v>6144</v>
      </c>
      <c r="N10" s="101">
        <f t="shared" si="6"/>
        <v>0.26251619896711154</v>
      </c>
      <c r="O10" s="100">
        <v>289528</v>
      </c>
      <c r="P10" s="100">
        <v>166288</v>
      </c>
      <c r="Q10" s="101">
        <f t="shared" si="7"/>
        <v>12.370734058357726</v>
      </c>
      <c r="R10" s="100">
        <v>15991</v>
      </c>
      <c r="S10" s="100">
        <v>35</v>
      </c>
      <c r="T10" s="100">
        <v>0</v>
      </c>
      <c r="U10" s="100">
        <v>0</v>
      </c>
      <c r="V10" s="100">
        <v>1</v>
      </c>
      <c r="W10" s="100">
        <v>29</v>
      </c>
      <c r="X10" s="100">
        <v>2</v>
      </c>
      <c r="Y10" s="100">
        <v>1</v>
      </c>
      <c r="Z10" s="100">
        <v>4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98" t="s">
        <v>128</v>
      </c>
      <c r="B11" s="99" t="s">
        <v>287</v>
      </c>
      <c r="C11" s="98" t="s">
        <v>266</v>
      </c>
      <c r="D11" s="100">
        <f t="shared" si="0"/>
        <v>1124535</v>
      </c>
      <c r="E11" s="100">
        <f t="shared" si="1"/>
        <v>339805</v>
      </c>
      <c r="F11" s="101">
        <f t="shared" si="2"/>
        <v>30.217378738767582</v>
      </c>
      <c r="G11" s="100">
        <v>339805</v>
      </c>
      <c r="H11" s="100">
        <v>0</v>
      </c>
      <c r="I11" s="100">
        <f t="shared" si="3"/>
        <v>784730</v>
      </c>
      <c r="J11" s="101">
        <f t="shared" si="4"/>
        <v>69.78262126123242</v>
      </c>
      <c r="K11" s="100">
        <v>504455</v>
      </c>
      <c r="L11" s="101">
        <f t="shared" si="5"/>
        <v>44.85898615872338</v>
      </c>
      <c r="M11" s="100">
        <v>0</v>
      </c>
      <c r="N11" s="101">
        <f t="shared" si="6"/>
        <v>0</v>
      </c>
      <c r="O11" s="100">
        <v>280275</v>
      </c>
      <c r="P11" s="100">
        <v>188103</v>
      </c>
      <c r="Q11" s="101">
        <f t="shared" si="7"/>
        <v>24.92363510250904</v>
      </c>
      <c r="R11" s="100">
        <v>4523</v>
      </c>
      <c r="S11" s="100">
        <v>21</v>
      </c>
      <c r="T11" s="100">
        <v>1</v>
      </c>
      <c r="U11" s="100">
        <v>0</v>
      </c>
      <c r="V11" s="100">
        <v>3</v>
      </c>
      <c r="W11" s="100">
        <v>20</v>
      </c>
      <c r="X11" s="100">
        <v>1</v>
      </c>
      <c r="Y11" s="100">
        <v>0</v>
      </c>
      <c r="Z11" s="100">
        <v>4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98" t="s">
        <v>127</v>
      </c>
      <c r="B12" s="99" t="s">
        <v>291</v>
      </c>
      <c r="C12" s="98" t="s">
        <v>266</v>
      </c>
      <c r="D12" s="100">
        <f t="shared" si="0"/>
        <v>1191757</v>
      </c>
      <c r="E12" s="100">
        <f t="shared" si="1"/>
        <v>155543</v>
      </c>
      <c r="F12" s="101">
        <f t="shared" si="2"/>
        <v>13.051570076785787</v>
      </c>
      <c r="G12" s="100">
        <v>155194</v>
      </c>
      <c r="H12" s="100">
        <v>349</v>
      </c>
      <c r="I12" s="100">
        <f t="shared" si="3"/>
        <v>1036214</v>
      </c>
      <c r="J12" s="101">
        <f t="shared" si="4"/>
        <v>86.9484299232142</v>
      </c>
      <c r="K12" s="100">
        <v>689859</v>
      </c>
      <c r="L12" s="101">
        <f t="shared" si="5"/>
        <v>57.8858777418551</v>
      </c>
      <c r="M12" s="100">
        <v>0</v>
      </c>
      <c r="N12" s="101">
        <f t="shared" si="6"/>
        <v>0</v>
      </c>
      <c r="O12" s="100">
        <v>346355</v>
      </c>
      <c r="P12" s="100">
        <v>144797</v>
      </c>
      <c r="Q12" s="101">
        <f t="shared" si="7"/>
        <v>29.06255218135912</v>
      </c>
      <c r="R12" s="100">
        <v>7159</v>
      </c>
      <c r="S12" s="100">
        <v>29</v>
      </c>
      <c r="T12" s="100">
        <v>0</v>
      </c>
      <c r="U12" s="100">
        <v>1</v>
      </c>
      <c r="V12" s="100">
        <v>5</v>
      </c>
      <c r="W12" s="100">
        <v>27</v>
      </c>
      <c r="X12" s="100">
        <v>2</v>
      </c>
      <c r="Y12" s="100">
        <v>1</v>
      </c>
      <c r="Z12" s="100">
        <v>5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98" t="s">
        <v>295</v>
      </c>
      <c r="B13" s="99" t="s">
        <v>296</v>
      </c>
      <c r="C13" s="98" t="s">
        <v>297</v>
      </c>
      <c r="D13" s="100">
        <f t="shared" si="0"/>
        <v>2066222</v>
      </c>
      <c r="E13" s="100">
        <f t="shared" si="1"/>
        <v>296162</v>
      </c>
      <c r="F13" s="101">
        <f t="shared" si="2"/>
        <v>14.333503369918624</v>
      </c>
      <c r="G13" s="100">
        <v>294666</v>
      </c>
      <c r="H13" s="100">
        <v>1496</v>
      </c>
      <c r="I13" s="100">
        <f t="shared" si="3"/>
        <v>1770060</v>
      </c>
      <c r="J13" s="101">
        <f t="shared" si="4"/>
        <v>85.66649663008138</v>
      </c>
      <c r="K13" s="100">
        <v>857566</v>
      </c>
      <c r="L13" s="101">
        <f t="shared" si="5"/>
        <v>41.50405909916747</v>
      </c>
      <c r="M13" s="100">
        <v>2426</v>
      </c>
      <c r="N13" s="101">
        <f t="shared" si="6"/>
        <v>0.11741235936893518</v>
      </c>
      <c r="O13" s="100">
        <v>910068</v>
      </c>
      <c r="P13" s="100">
        <v>471222</v>
      </c>
      <c r="Q13" s="101">
        <f t="shared" si="7"/>
        <v>44.04502517154498</v>
      </c>
      <c r="R13" s="100">
        <v>12512</v>
      </c>
      <c r="S13" s="100">
        <v>43</v>
      </c>
      <c r="T13" s="100">
        <v>6</v>
      </c>
      <c r="U13" s="100">
        <v>0</v>
      </c>
      <c r="V13" s="100">
        <v>10</v>
      </c>
      <c r="W13" s="100">
        <v>44</v>
      </c>
      <c r="X13" s="100">
        <v>5</v>
      </c>
      <c r="Y13" s="100">
        <v>0</v>
      </c>
      <c r="Z13" s="100">
        <v>10</v>
      </c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98" t="s">
        <v>301</v>
      </c>
      <c r="B14" s="99" t="s">
        <v>302</v>
      </c>
      <c r="C14" s="98" t="s">
        <v>303</v>
      </c>
      <c r="D14" s="100">
        <f t="shared" si="0"/>
        <v>2985340</v>
      </c>
      <c r="E14" s="100">
        <f t="shared" si="1"/>
        <v>366097</v>
      </c>
      <c r="F14" s="101">
        <f t="shared" si="2"/>
        <v>12.263159305137773</v>
      </c>
      <c r="G14" s="100">
        <v>365383</v>
      </c>
      <c r="H14" s="100">
        <v>714</v>
      </c>
      <c r="I14" s="100">
        <f t="shared" si="3"/>
        <v>2619243</v>
      </c>
      <c r="J14" s="101">
        <f t="shared" si="4"/>
        <v>87.73684069486222</v>
      </c>
      <c r="K14" s="100">
        <v>1437545</v>
      </c>
      <c r="L14" s="101">
        <f t="shared" si="5"/>
        <v>48.15347665592529</v>
      </c>
      <c r="M14" s="100">
        <v>11420</v>
      </c>
      <c r="N14" s="101">
        <f t="shared" si="6"/>
        <v>0.38253599255026227</v>
      </c>
      <c r="O14" s="100">
        <v>1170278</v>
      </c>
      <c r="P14" s="100">
        <v>568753</v>
      </c>
      <c r="Q14" s="101">
        <f t="shared" si="7"/>
        <v>39.200828046386675</v>
      </c>
      <c r="R14" s="100">
        <v>56395</v>
      </c>
      <c r="S14" s="100">
        <v>30</v>
      </c>
      <c r="T14" s="100">
        <v>3</v>
      </c>
      <c r="U14" s="100">
        <v>0</v>
      </c>
      <c r="V14" s="100">
        <v>11</v>
      </c>
      <c r="W14" s="100">
        <v>31</v>
      </c>
      <c r="X14" s="100">
        <v>1</v>
      </c>
      <c r="Y14" s="100">
        <v>0</v>
      </c>
      <c r="Z14" s="100">
        <v>12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98" t="s">
        <v>124</v>
      </c>
      <c r="B15" s="99" t="s">
        <v>307</v>
      </c>
      <c r="C15" s="98" t="s">
        <v>266</v>
      </c>
      <c r="D15" s="100">
        <f t="shared" si="0"/>
        <v>2009946</v>
      </c>
      <c r="E15" s="100">
        <f t="shared" si="1"/>
        <v>258802</v>
      </c>
      <c r="F15" s="101">
        <f t="shared" si="2"/>
        <v>12.876067317231406</v>
      </c>
      <c r="G15" s="100">
        <v>258802</v>
      </c>
      <c r="H15" s="100">
        <v>0</v>
      </c>
      <c r="I15" s="100">
        <f t="shared" si="3"/>
        <v>1751144</v>
      </c>
      <c r="J15" s="101">
        <f t="shared" si="4"/>
        <v>87.12393268276858</v>
      </c>
      <c r="K15" s="100">
        <v>1070584</v>
      </c>
      <c r="L15" s="101">
        <f t="shared" si="5"/>
        <v>53.26431655377806</v>
      </c>
      <c r="M15" s="100">
        <v>832</v>
      </c>
      <c r="N15" s="101">
        <f t="shared" si="6"/>
        <v>0.041394146907429354</v>
      </c>
      <c r="O15" s="100">
        <v>679728</v>
      </c>
      <c r="P15" s="100">
        <v>302793</v>
      </c>
      <c r="Q15" s="101">
        <f t="shared" si="7"/>
        <v>33.8182219820831</v>
      </c>
      <c r="R15" s="100">
        <v>35118</v>
      </c>
      <c r="S15" s="100">
        <v>22</v>
      </c>
      <c r="T15" s="100">
        <v>6</v>
      </c>
      <c r="U15" s="100">
        <v>0</v>
      </c>
      <c r="V15" s="100">
        <v>2</v>
      </c>
      <c r="W15" s="100">
        <v>24</v>
      </c>
      <c r="X15" s="100">
        <v>2</v>
      </c>
      <c r="Y15" s="100">
        <v>0</v>
      </c>
      <c r="Z15" s="100">
        <v>4</v>
      </c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98" t="s">
        <v>123</v>
      </c>
      <c r="B16" s="99" t="s">
        <v>311</v>
      </c>
      <c r="C16" s="98" t="s">
        <v>266</v>
      </c>
      <c r="D16" s="100">
        <f t="shared" si="0"/>
        <v>2012816</v>
      </c>
      <c r="E16" s="100">
        <f t="shared" si="1"/>
        <v>185098</v>
      </c>
      <c r="F16" s="101">
        <f t="shared" si="2"/>
        <v>9.195972210077821</v>
      </c>
      <c r="G16" s="100">
        <v>184761</v>
      </c>
      <c r="H16" s="100">
        <v>337</v>
      </c>
      <c r="I16" s="100">
        <f t="shared" si="3"/>
        <v>1827718</v>
      </c>
      <c r="J16" s="101">
        <f t="shared" si="4"/>
        <v>90.80402778992219</v>
      </c>
      <c r="K16" s="100">
        <v>844882</v>
      </c>
      <c r="L16" s="101">
        <f t="shared" si="5"/>
        <v>41.975123409193884</v>
      </c>
      <c r="M16" s="100">
        <v>29051</v>
      </c>
      <c r="N16" s="101">
        <f t="shared" si="6"/>
        <v>1.4433013251087035</v>
      </c>
      <c r="O16" s="100">
        <v>953785</v>
      </c>
      <c r="P16" s="100">
        <v>362851</v>
      </c>
      <c r="Q16" s="101">
        <f t="shared" si="7"/>
        <v>47.38560305561959</v>
      </c>
      <c r="R16" s="100">
        <v>48032</v>
      </c>
      <c r="S16" s="100">
        <v>27</v>
      </c>
      <c r="T16" s="100">
        <v>2</v>
      </c>
      <c r="U16" s="100">
        <v>2</v>
      </c>
      <c r="V16" s="100">
        <v>7</v>
      </c>
      <c r="W16" s="100">
        <v>21</v>
      </c>
      <c r="X16" s="100">
        <v>2</v>
      </c>
      <c r="Y16" s="100">
        <v>6</v>
      </c>
      <c r="Z16" s="100">
        <v>9</v>
      </c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98" t="s">
        <v>315</v>
      </c>
      <c r="B17" s="99" t="s">
        <v>316</v>
      </c>
      <c r="C17" s="98" t="s">
        <v>317</v>
      </c>
      <c r="D17" s="100">
        <f t="shared" si="0"/>
        <v>7084759</v>
      </c>
      <c r="E17" s="100">
        <f t="shared" si="1"/>
        <v>187059</v>
      </c>
      <c r="F17" s="101">
        <f t="shared" si="2"/>
        <v>2.640301526135187</v>
      </c>
      <c r="G17" s="100">
        <v>185523</v>
      </c>
      <c r="H17" s="100">
        <v>1536</v>
      </c>
      <c r="I17" s="100">
        <f t="shared" si="3"/>
        <v>6897700</v>
      </c>
      <c r="J17" s="101">
        <f t="shared" si="4"/>
        <v>97.35969847386481</v>
      </c>
      <c r="K17" s="100">
        <v>5039758</v>
      </c>
      <c r="L17" s="101">
        <f t="shared" si="5"/>
        <v>71.1352072808687</v>
      </c>
      <c r="M17" s="100">
        <v>2812</v>
      </c>
      <c r="N17" s="101">
        <f t="shared" si="6"/>
        <v>0.03969083493171751</v>
      </c>
      <c r="O17" s="100">
        <v>1855130</v>
      </c>
      <c r="P17" s="100">
        <v>922154</v>
      </c>
      <c r="Q17" s="101">
        <f t="shared" si="7"/>
        <v>26.184800358064404</v>
      </c>
      <c r="R17" s="100">
        <v>120536</v>
      </c>
      <c r="S17" s="100">
        <v>16</v>
      </c>
      <c r="T17" s="100">
        <v>26</v>
      </c>
      <c r="U17" s="100">
        <v>0</v>
      </c>
      <c r="V17" s="100">
        <v>28</v>
      </c>
      <c r="W17" s="100">
        <v>3</v>
      </c>
      <c r="X17" s="100">
        <v>1</v>
      </c>
      <c r="Y17" s="100">
        <v>1</v>
      </c>
      <c r="Z17" s="100">
        <v>65</v>
      </c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</row>
    <row r="18" spans="1:58" ht="12" customHeight="1">
      <c r="A18" s="98" t="s">
        <v>121</v>
      </c>
      <c r="B18" s="99" t="s">
        <v>321</v>
      </c>
      <c r="C18" s="98" t="s">
        <v>266</v>
      </c>
      <c r="D18" s="100">
        <f t="shared" si="0"/>
        <v>6112268</v>
      </c>
      <c r="E18" s="100">
        <f t="shared" si="1"/>
        <v>305465</v>
      </c>
      <c r="F18" s="101">
        <f t="shared" si="2"/>
        <v>4.9975720959879375</v>
      </c>
      <c r="G18" s="100">
        <v>297917</v>
      </c>
      <c r="H18" s="100">
        <v>7548</v>
      </c>
      <c r="I18" s="100">
        <f t="shared" si="3"/>
        <v>5806803</v>
      </c>
      <c r="J18" s="101">
        <f t="shared" si="4"/>
        <v>95.00242790401207</v>
      </c>
      <c r="K18" s="100">
        <v>3827184</v>
      </c>
      <c r="L18" s="101">
        <f t="shared" si="5"/>
        <v>62.6147937230501</v>
      </c>
      <c r="M18" s="100">
        <v>14437</v>
      </c>
      <c r="N18" s="101">
        <f t="shared" si="6"/>
        <v>0.2361971039227992</v>
      </c>
      <c r="O18" s="100">
        <v>1965182</v>
      </c>
      <c r="P18" s="100">
        <v>914243</v>
      </c>
      <c r="Q18" s="101">
        <f t="shared" si="7"/>
        <v>32.15143707703916</v>
      </c>
      <c r="R18" s="100">
        <v>112477</v>
      </c>
      <c r="S18" s="100">
        <v>45</v>
      </c>
      <c r="T18" s="100">
        <v>10</v>
      </c>
      <c r="U18" s="100">
        <v>0</v>
      </c>
      <c r="V18" s="100">
        <v>1</v>
      </c>
      <c r="W18" s="100">
        <v>45</v>
      </c>
      <c r="X18" s="100">
        <v>4</v>
      </c>
      <c r="Y18" s="100">
        <v>1</v>
      </c>
      <c r="Z18" s="100">
        <v>5</v>
      </c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</row>
    <row r="19" spans="1:58" ht="12" customHeight="1">
      <c r="A19" s="98" t="s">
        <v>120</v>
      </c>
      <c r="B19" s="99" t="s">
        <v>325</v>
      </c>
      <c r="C19" s="98" t="s">
        <v>266</v>
      </c>
      <c r="D19" s="100">
        <v>12563474</v>
      </c>
      <c r="E19" s="100">
        <v>49853</v>
      </c>
      <c r="F19" s="101">
        <v>0.39680903546264357</v>
      </c>
      <c r="G19" s="100">
        <v>49629</v>
      </c>
      <c r="H19" s="100">
        <v>224</v>
      </c>
      <c r="I19" s="100">
        <v>12513621</v>
      </c>
      <c r="J19" s="101">
        <v>99.60319096453736</v>
      </c>
      <c r="K19" s="100">
        <v>12249557</v>
      </c>
      <c r="L19" s="101">
        <v>97.50135193498231</v>
      </c>
      <c r="M19" s="100">
        <v>110467</v>
      </c>
      <c r="N19" s="101">
        <v>0.879271131535752</v>
      </c>
      <c r="O19" s="100">
        <v>153597</v>
      </c>
      <c r="P19" s="100">
        <v>75031</v>
      </c>
      <c r="Q19" s="101">
        <v>1.22256789801929</v>
      </c>
      <c r="R19" s="100">
        <v>404980</v>
      </c>
      <c r="S19" s="100">
        <v>18</v>
      </c>
      <c r="T19" s="100">
        <v>9</v>
      </c>
      <c r="U19" s="100">
        <v>29</v>
      </c>
      <c r="V19" s="100">
        <v>3</v>
      </c>
      <c r="W19" s="100">
        <v>23</v>
      </c>
      <c r="X19" s="100">
        <v>2</v>
      </c>
      <c r="Y19" s="100">
        <v>7</v>
      </c>
      <c r="Z19" s="100">
        <v>27</v>
      </c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</row>
    <row r="20" spans="1:58" ht="12" customHeight="1">
      <c r="A20" s="98" t="s">
        <v>119</v>
      </c>
      <c r="B20" s="99" t="s">
        <v>329</v>
      </c>
      <c r="C20" s="98" t="s">
        <v>266</v>
      </c>
      <c r="D20" s="100">
        <f t="shared" si="0"/>
        <v>8922100</v>
      </c>
      <c r="E20" s="100">
        <f t="shared" si="1"/>
        <v>71250</v>
      </c>
      <c r="F20" s="101">
        <f t="shared" si="2"/>
        <v>0.798578809921431</v>
      </c>
      <c r="G20" s="100">
        <v>71056</v>
      </c>
      <c r="H20" s="100">
        <v>194</v>
      </c>
      <c r="I20" s="100">
        <f t="shared" si="3"/>
        <v>8850850</v>
      </c>
      <c r="J20" s="101">
        <f t="shared" si="4"/>
        <v>99.20142119007856</v>
      </c>
      <c r="K20" s="100">
        <v>8287697</v>
      </c>
      <c r="L20" s="101">
        <f t="shared" si="5"/>
        <v>92.88953273332511</v>
      </c>
      <c r="M20" s="100">
        <v>0</v>
      </c>
      <c r="N20" s="101">
        <f t="shared" si="6"/>
        <v>0</v>
      </c>
      <c r="O20" s="100">
        <v>563153</v>
      </c>
      <c r="P20" s="100">
        <v>142581</v>
      </c>
      <c r="Q20" s="101">
        <f t="shared" si="7"/>
        <v>6.311888456753454</v>
      </c>
      <c r="R20" s="100">
        <v>170535</v>
      </c>
      <c r="S20" s="100">
        <v>6</v>
      </c>
      <c r="T20" s="100">
        <v>26</v>
      </c>
      <c r="U20" s="100">
        <v>1</v>
      </c>
      <c r="V20" s="100">
        <v>0</v>
      </c>
      <c r="W20" s="100">
        <v>11</v>
      </c>
      <c r="X20" s="100">
        <v>1</v>
      </c>
      <c r="Y20" s="100">
        <v>1</v>
      </c>
      <c r="Z20" s="100">
        <v>20</v>
      </c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</row>
    <row r="21" spans="1:58" ht="12" customHeight="1">
      <c r="A21" s="98" t="s">
        <v>118</v>
      </c>
      <c r="B21" s="99" t="s">
        <v>333</v>
      </c>
      <c r="C21" s="98" t="s">
        <v>266</v>
      </c>
      <c r="D21" s="100">
        <f t="shared" si="0"/>
        <v>2412319</v>
      </c>
      <c r="E21" s="100">
        <f t="shared" si="1"/>
        <v>250311</v>
      </c>
      <c r="F21" s="101">
        <f t="shared" si="2"/>
        <v>10.376363988344824</v>
      </c>
      <c r="G21" s="100">
        <v>249627</v>
      </c>
      <c r="H21" s="100">
        <v>684</v>
      </c>
      <c r="I21" s="100">
        <f t="shared" si="3"/>
        <v>2162008</v>
      </c>
      <c r="J21" s="101">
        <f t="shared" si="4"/>
        <v>89.62363601165518</v>
      </c>
      <c r="K21" s="100">
        <v>1323170</v>
      </c>
      <c r="L21" s="101">
        <f t="shared" si="5"/>
        <v>54.85054008197092</v>
      </c>
      <c r="M21" s="100">
        <v>0</v>
      </c>
      <c r="N21" s="101">
        <f t="shared" si="6"/>
        <v>0</v>
      </c>
      <c r="O21" s="100">
        <v>838838</v>
      </c>
      <c r="P21" s="100">
        <v>273387</v>
      </c>
      <c r="Q21" s="101">
        <f t="shared" si="7"/>
        <v>34.77309592968425</v>
      </c>
      <c r="R21" s="100">
        <v>14466</v>
      </c>
      <c r="S21" s="100">
        <v>28</v>
      </c>
      <c r="T21" s="100">
        <v>1</v>
      </c>
      <c r="U21" s="100">
        <v>0</v>
      </c>
      <c r="V21" s="100">
        <v>2</v>
      </c>
      <c r="W21" s="100">
        <v>24</v>
      </c>
      <c r="X21" s="100">
        <v>0</v>
      </c>
      <c r="Y21" s="100">
        <v>0</v>
      </c>
      <c r="Z21" s="100">
        <v>7</v>
      </c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</row>
    <row r="22" spans="1:58" ht="12" customHeight="1">
      <c r="A22" s="98" t="s">
        <v>117</v>
      </c>
      <c r="B22" s="99" t="s">
        <v>337</v>
      </c>
      <c r="C22" s="98" t="s">
        <v>266</v>
      </c>
      <c r="D22" s="100">
        <f t="shared" si="0"/>
        <v>1105276</v>
      </c>
      <c r="E22" s="100">
        <f t="shared" si="1"/>
        <v>63852</v>
      </c>
      <c r="F22" s="101">
        <f t="shared" si="2"/>
        <v>5.777018590831611</v>
      </c>
      <c r="G22" s="100">
        <v>63473</v>
      </c>
      <c r="H22" s="100">
        <v>379</v>
      </c>
      <c r="I22" s="100">
        <f t="shared" si="3"/>
        <v>1041424</v>
      </c>
      <c r="J22" s="101">
        <f t="shared" si="4"/>
        <v>94.2229814091684</v>
      </c>
      <c r="K22" s="100">
        <v>763830</v>
      </c>
      <c r="L22" s="101">
        <f t="shared" si="5"/>
        <v>69.10762560663582</v>
      </c>
      <c r="M22" s="100">
        <v>4796</v>
      </c>
      <c r="N22" s="101">
        <f t="shared" si="6"/>
        <v>0.4339187678009836</v>
      </c>
      <c r="O22" s="100">
        <v>272798</v>
      </c>
      <c r="P22" s="100">
        <v>120942</v>
      </c>
      <c r="Q22" s="101">
        <f t="shared" si="7"/>
        <v>24.681437034731594</v>
      </c>
      <c r="R22" s="100">
        <v>15580</v>
      </c>
      <c r="S22" s="100">
        <v>15</v>
      </c>
      <c r="T22" s="100">
        <v>0</v>
      </c>
      <c r="U22" s="100">
        <v>0</v>
      </c>
      <c r="V22" s="100">
        <v>0</v>
      </c>
      <c r="W22" s="100">
        <v>8</v>
      </c>
      <c r="X22" s="100">
        <v>0</v>
      </c>
      <c r="Y22" s="100">
        <v>0</v>
      </c>
      <c r="Z22" s="100">
        <v>7</v>
      </c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</row>
    <row r="23" spans="1:58" ht="12" customHeight="1">
      <c r="A23" s="98" t="s">
        <v>116</v>
      </c>
      <c r="B23" s="99" t="s">
        <v>341</v>
      </c>
      <c r="C23" s="98" t="s">
        <v>266</v>
      </c>
      <c r="D23" s="100">
        <f t="shared" si="0"/>
        <v>1167464</v>
      </c>
      <c r="E23" s="100">
        <f t="shared" si="1"/>
        <v>65085</v>
      </c>
      <c r="F23" s="101">
        <f t="shared" si="2"/>
        <v>5.574904236875827</v>
      </c>
      <c r="G23" s="100">
        <v>65017</v>
      </c>
      <c r="H23" s="100">
        <v>68</v>
      </c>
      <c r="I23" s="100">
        <f t="shared" si="3"/>
        <v>1102379</v>
      </c>
      <c r="J23" s="101">
        <f t="shared" si="4"/>
        <v>94.42509576312418</v>
      </c>
      <c r="K23" s="100">
        <v>754997</v>
      </c>
      <c r="L23" s="101">
        <f t="shared" si="5"/>
        <v>64.66983136096702</v>
      </c>
      <c r="M23" s="100">
        <v>5533</v>
      </c>
      <c r="N23" s="101">
        <f t="shared" si="6"/>
        <v>0.4739332433376961</v>
      </c>
      <c r="O23" s="100">
        <v>341849</v>
      </c>
      <c r="P23" s="100">
        <v>113009</v>
      </c>
      <c r="Q23" s="101">
        <f t="shared" si="7"/>
        <v>29.281331158819455</v>
      </c>
      <c r="R23" s="100">
        <v>11953</v>
      </c>
      <c r="S23" s="100">
        <v>17</v>
      </c>
      <c r="T23" s="100">
        <v>0</v>
      </c>
      <c r="U23" s="100">
        <v>0</v>
      </c>
      <c r="V23" s="100">
        <v>2</v>
      </c>
      <c r="W23" s="100">
        <v>16</v>
      </c>
      <c r="X23" s="100">
        <v>0</v>
      </c>
      <c r="Y23" s="100">
        <v>0</v>
      </c>
      <c r="Z23" s="100">
        <v>3</v>
      </c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</row>
    <row r="24" spans="1:58" ht="12" customHeight="1">
      <c r="A24" s="98" t="s">
        <v>115</v>
      </c>
      <c r="B24" s="99" t="s">
        <v>345</v>
      </c>
      <c r="C24" s="98" t="s">
        <v>266</v>
      </c>
      <c r="D24" s="100">
        <f t="shared" si="0"/>
        <v>814388</v>
      </c>
      <c r="E24" s="100">
        <f t="shared" si="1"/>
        <v>74901</v>
      </c>
      <c r="F24" s="101">
        <f t="shared" si="2"/>
        <v>9.197213122000814</v>
      </c>
      <c r="G24" s="100">
        <v>73088</v>
      </c>
      <c r="H24" s="100">
        <v>1813</v>
      </c>
      <c r="I24" s="100">
        <f t="shared" si="3"/>
        <v>739487</v>
      </c>
      <c r="J24" s="101">
        <f t="shared" si="4"/>
        <v>90.80278687799918</v>
      </c>
      <c r="K24" s="100">
        <v>515168</v>
      </c>
      <c r="L24" s="101">
        <f t="shared" si="5"/>
        <v>63.25829948378414</v>
      </c>
      <c r="M24" s="100">
        <v>181</v>
      </c>
      <c r="N24" s="101">
        <f t="shared" si="6"/>
        <v>0.022225278368541775</v>
      </c>
      <c r="O24" s="100">
        <v>224138</v>
      </c>
      <c r="P24" s="100">
        <v>87052</v>
      </c>
      <c r="Q24" s="101">
        <f t="shared" si="7"/>
        <v>27.5222621158465</v>
      </c>
      <c r="R24" s="100">
        <v>13715</v>
      </c>
      <c r="S24" s="100">
        <v>17</v>
      </c>
      <c r="T24" s="100">
        <v>0</v>
      </c>
      <c r="U24" s="100">
        <v>0</v>
      </c>
      <c r="V24" s="100">
        <v>0</v>
      </c>
      <c r="W24" s="100">
        <v>16</v>
      </c>
      <c r="X24" s="100">
        <v>0</v>
      </c>
      <c r="Y24" s="100">
        <v>0</v>
      </c>
      <c r="Z24" s="100">
        <v>1</v>
      </c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</row>
    <row r="25" spans="1:58" ht="12" customHeight="1">
      <c r="A25" s="98" t="s">
        <v>114</v>
      </c>
      <c r="B25" s="99" t="s">
        <v>349</v>
      </c>
      <c r="C25" s="98" t="s">
        <v>266</v>
      </c>
      <c r="D25" s="100">
        <f t="shared" si="0"/>
        <v>870323</v>
      </c>
      <c r="E25" s="100">
        <f t="shared" si="1"/>
        <v>75128</v>
      </c>
      <c r="F25" s="101">
        <f t="shared" si="2"/>
        <v>8.63219747151345</v>
      </c>
      <c r="G25" s="100">
        <v>75122</v>
      </c>
      <c r="H25" s="100">
        <v>6</v>
      </c>
      <c r="I25" s="100">
        <f t="shared" si="3"/>
        <v>795195</v>
      </c>
      <c r="J25" s="101">
        <f t="shared" si="4"/>
        <v>91.36780252848655</v>
      </c>
      <c r="K25" s="100">
        <v>435641</v>
      </c>
      <c r="L25" s="101">
        <f t="shared" si="5"/>
        <v>50.05509448790851</v>
      </c>
      <c r="M25" s="100">
        <v>7611</v>
      </c>
      <c r="N25" s="101">
        <f t="shared" si="6"/>
        <v>0.8745029144352154</v>
      </c>
      <c r="O25" s="100">
        <v>351943</v>
      </c>
      <c r="P25" s="100">
        <v>123300</v>
      </c>
      <c r="Q25" s="101">
        <f t="shared" si="7"/>
        <v>40.438205126142826</v>
      </c>
      <c r="R25" s="100">
        <v>17209</v>
      </c>
      <c r="S25" s="100">
        <v>23</v>
      </c>
      <c r="T25" s="100">
        <v>2</v>
      </c>
      <c r="U25" s="100">
        <v>1</v>
      </c>
      <c r="V25" s="100">
        <v>2</v>
      </c>
      <c r="W25" s="100">
        <v>23</v>
      </c>
      <c r="X25" s="100">
        <v>1</v>
      </c>
      <c r="Y25" s="100">
        <v>2</v>
      </c>
      <c r="Z25" s="100">
        <v>2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</row>
    <row r="26" spans="1:58" ht="12" customHeight="1">
      <c r="A26" s="98" t="s">
        <v>353</v>
      </c>
      <c r="B26" s="99" t="s">
        <v>354</v>
      </c>
      <c r="C26" s="98" t="s">
        <v>355</v>
      </c>
      <c r="D26" s="100">
        <f t="shared" si="0"/>
        <v>2180453</v>
      </c>
      <c r="E26" s="100">
        <f t="shared" si="1"/>
        <v>329340</v>
      </c>
      <c r="F26" s="101">
        <f t="shared" si="2"/>
        <v>15.10420082432412</v>
      </c>
      <c r="G26" s="100">
        <v>328384</v>
      </c>
      <c r="H26" s="100">
        <v>956</v>
      </c>
      <c r="I26" s="100">
        <f t="shared" si="3"/>
        <v>1851113</v>
      </c>
      <c r="J26" s="101">
        <f t="shared" si="4"/>
        <v>84.89579917567588</v>
      </c>
      <c r="K26" s="100">
        <v>1473476</v>
      </c>
      <c r="L26" s="101">
        <f t="shared" si="5"/>
        <v>67.57659990836767</v>
      </c>
      <c r="M26" s="100">
        <v>7204</v>
      </c>
      <c r="N26" s="101">
        <f t="shared" si="6"/>
        <v>0.3303900611478441</v>
      </c>
      <c r="O26" s="100">
        <v>370433</v>
      </c>
      <c r="P26" s="100">
        <v>247414</v>
      </c>
      <c r="Q26" s="101">
        <f t="shared" si="7"/>
        <v>16.988809206160372</v>
      </c>
      <c r="R26" s="100">
        <v>42918</v>
      </c>
      <c r="S26" s="100">
        <v>73</v>
      </c>
      <c r="T26" s="100">
        <v>1</v>
      </c>
      <c r="U26" s="100">
        <v>3</v>
      </c>
      <c r="V26" s="100">
        <v>3</v>
      </c>
      <c r="W26" s="100">
        <v>74</v>
      </c>
      <c r="X26" s="100">
        <v>1</v>
      </c>
      <c r="Y26" s="100">
        <v>3</v>
      </c>
      <c r="Z26" s="100">
        <v>2</v>
      </c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</row>
    <row r="27" spans="1:58" ht="12" customHeight="1">
      <c r="A27" s="98" t="s">
        <v>112</v>
      </c>
      <c r="B27" s="99" t="s">
        <v>359</v>
      </c>
      <c r="C27" s="98" t="s">
        <v>266</v>
      </c>
      <c r="D27" s="100">
        <f t="shared" si="0"/>
        <v>2076145</v>
      </c>
      <c r="E27" s="100">
        <f t="shared" si="1"/>
        <v>175287</v>
      </c>
      <c r="F27" s="101">
        <f t="shared" si="2"/>
        <v>8.442907407719595</v>
      </c>
      <c r="G27" s="100">
        <v>174058</v>
      </c>
      <c r="H27" s="100">
        <v>1229</v>
      </c>
      <c r="I27" s="100">
        <f t="shared" si="3"/>
        <v>1900858</v>
      </c>
      <c r="J27" s="101">
        <f t="shared" si="4"/>
        <v>91.55709259228041</v>
      </c>
      <c r="K27" s="100">
        <v>1169322</v>
      </c>
      <c r="L27" s="101">
        <f t="shared" si="5"/>
        <v>56.321788699729545</v>
      </c>
      <c r="M27" s="100">
        <v>2496</v>
      </c>
      <c r="N27" s="101">
        <f t="shared" si="6"/>
        <v>0.12022281680711126</v>
      </c>
      <c r="O27" s="100">
        <v>729040</v>
      </c>
      <c r="P27" s="100">
        <v>348195</v>
      </c>
      <c r="Q27" s="101">
        <f t="shared" si="7"/>
        <v>35.115081075743745</v>
      </c>
      <c r="R27" s="100">
        <v>52463</v>
      </c>
      <c r="S27" s="100">
        <v>32</v>
      </c>
      <c r="T27" s="100">
        <v>4</v>
      </c>
      <c r="U27" s="100">
        <v>1</v>
      </c>
      <c r="V27" s="100">
        <v>5</v>
      </c>
      <c r="W27" s="100">
        <v>24</v>
      </c>
      <c r="X27" s="100">
        <v>6</v>
      </c>
      <c r="Y27" s="100">
        <v>3</v>
      </c>
      <c r="Z27" s="100">
        <v>9</v>
      </c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</row>
    <row r="28" spans="1:58" ht="12" customHeight="1">
      <c r="A28" s="98" t="s">
        <v>111</v>
      </c>
      <c r="B28" s="99" t="s">
        <v>363</v>
      </c>
      <c r="C28" s="98" t="s">
        <v>266</v>
      </c>
      <c r="D28" s="100">
        <f t="shared" si="0"/>
        <v>3781220</v>
      </c>
      <c r="E28" s="100">
        <f t="shared" si="1"/>
        <v>154598</v>
      </c>
      <c r="F28" s="101">
        <f t="shared" si="2"/>
        <v>4.088574587038045</v>
      </c>
      <c r="G28" s="100">
        <v>152568</v>
      </c>
      <c r="H28" s="100">
        <v>2030</v>
      </c>
      <c r="I28" s="100">
        <f t="shared" si="3"/>
        <v>3626622</v>
      </c>
      <c r="J28" s="101">
        <f t="shared" si="4"/>
        <v>95.91142541296196</v>
      </c>
      <c r="K28" s="100">
        <v>1868864</v>
      </c>
      <c r="L28" s="101">
        <f t="shared" si="5"/>
        <v>49.4248946107341</v>
      </c>
      <c r="M28" s="100">
        <v>17589</v>
      </c>
      <c r="N28" s="101">
        <f t="shared" si="6"/>
        <v>0.4651673269473873</v>
      </c>
      <c r="O28" s="100">
        <v>1740169</v>
      </c>
      <c r="P28" s="100">
        <v>512380</v>
      </c>
      <c r="Q28" s="101">
        <f t="shared" si="7"/>
        <v>46.02136347528047</v>
      </c>
      <c r="R28" s="100">
        <v>103396</v>
      </c>
      <c r="S28" s="100">
        <v>29</v>
      </c>
      <c r="T28" s="100">
        <v>3</v>
      </c>
      <c r="U28" s="100">
        <v>3</v>
      </c>
      <c r="V28" s="100">
        <v>2</v>
      </c>
      <c r="W28" s="100">
        <v>28</v>
      </c>
      <c r="X28" s="100">
        <v>1</v>
      </c>
      <c r="Y28" s="100">
        <v>4</v>
      </c>
      <c r="Z28" s="100">
        <v>4</v>
      </c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</row>
    <row r="29" spans="1:58" ht="12" customHeight="1">
      <c r="A29" s="98" t="s">
        <v>110</v>
      </c>
      <c r="B29" s="99" t="s">
        <v>367</v>
      </c>
      <c r="C29" s="98" t="s">
        <v>266</v>
      </c>
      <c r="D29" s="100">
        <f t="shared" si="0"/>
        <v>7248641</v>
      </c>
      <c r="E29" s="100">
        <f t="shared" si="1"/>
        <v>244018</v>
      </c>
      <c r="F29" s="101">
        <f t="shared" si="2"/>
        <v>3.3663965424691336</v>
      </c>
      <c r="G29" s="100">
        <v>243424</v>
      </c>
      <c r="H29" s="100">
        <v>594</v>
      </c>
      <c r="I29" s="100">
        <f t="shared" si="3"/>
        <v>7004623</v>
      </c>
      <c r="J29" s="101">
        <f t="shared" si="4"/>
        <v>96.63360345753087</v>
      </c>
      <c r="K29" s="100">
        <v>4695718</v>
      </c>
      <c r="L29" s="101">
        <f t="shared" si="5"/>
        <v>64.78066716229979</v>
      </c>
      <c r="M29" s="100">
        <v>13770</v>
      </c>
      <c r="N29" s="101">
        <f t="shared" si="6"/>
        <v>0.18996664340253572</v>
      </c>
      <c r="O29" s="100">
        <v>2295135</v>
      </c>
      <c r="P29" s="100">
        <v>900422</v>
      </c>
      <c r="Q29" s="101">
        <f t="shared" si="7"/>
        <v>31.662969651828526</v>
      </c>
      <c r="R29" s="100">
        <v>226568</v>
      </c>
      <c r="S29" s="100">
        <v>43</v>
      </c>
      <c r="T29" s="100">
        <v>13</v>
      </c>
      <c r="U29" s="100">
        <v>2</v>
      </c>
      <c r="V29" s="100">
        <v>3</v>
      </c>
      <c r="W29" s="100">
        <v>44</v>
      </c>
      <c r="X29" s="100">
        <v>6</v>
      </c>
      <c r="Y29" s="100">
        <v>4</v>
      </c>
      <c r="Z29" s="100">
        <v>7</v>
      </c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</row>
    <row r="30" spans="1:58" ht="12" customHeight="1">
      <c r="A30" s="98" t="s">
        <v>109</v>
      </c>
      <c r="B30" s="99" t="s">
        <v>371</v>
      </c>
      <c r="C30" s="98" t="s">
        <v>266</v>
      </c>
      <c r="D30" s="100">
        <f t="shared" si="0"/>
        <v>1869669</v>
      </c>
      <c r="E30" s="100">
        <f t="shared" si="1"/>
        <v>241369</v>
      </c>
      <c r="F30" s="101">
        <f t="shared" si="2"/>
        <v>12.909718244245372</v>
      </c>
      <c r="G30" s="100">
        <v>241313</v>
      </c>
      <c r="H30" s="100">
        <v>56</v>
      </c>
      <c r="I30" s="100">
        <f t="shared" si="3"/>
        <v>1628300</v>
      </c>
      <c r="J30" s="101">
        <f t="shared" si="4"/>
        <v>87.09028175575463</v>
      </c>
      <c r="K30" s="100">
        <v>698894</v>
      </c>
      <c r="L30" s="101">
        <f t="shared" si="5"/>
        <v>37.38062726610967</v>
      </c>
      <c r="M30" s="100">
        <v>3590</v>
      </c>
      <c r="N30" s="101">
        <f t="shared" si="6"/>
        <v>0.1920125968821219</v>
      </c>
      <c r="O30" s="100">
        <v>925816</v>
      </c>
      <c r="P30" s="100">
        <v>542531</v>
      </c>
      <c r="Q30" s="101">
        <f t="shared" si="7"/>
        <v>49.51764189276284</v>
      </c>
      <c r="R30" s="100">
        <v>52482</v>
      </c>
      <c r="S30" s="100">
        <v>26</v>
      </c>
      <c r="T30" s="100">
        <v>0</v>
      </c>
      <c r="U30" s="100">
        <v>1</v>
      </c>
      <c r="V30" s="100">
        <v>2</v>
      </c>
      <c r="W30" s="100">
        <v>22</v>
      </c>
      <c r="X30" s="100">
        <v>0</v>
      </c>
      <c r="Y30" s="100">
        <v>1</v>
      </c>
      <c r="Z30" s="100">
        <v>6</v>
      </c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</row>
    <row r="31" spans="1:58" ht="12" customHeight="1">
      <c r="A31" s="98" t="s">
        <v>375</v>
      </c>
      <c r="B31" s="99" t="s">
        <v>376</v>
      </c>
      <c r="C31" s="98" t="s">
        <v>377</v>
      </c>
      <c r="D31" s="100">
        <f t="shared" si="0"/>
        <v>1388931</v>
      </c>
      <c r="E31" s="100">
        <f t="shared" si="1"/>
        <v>107551</v>
      </c>
      <c r="F31" s="101">
        <f t="shared" si="2"/>
        <v>7.74343721898352</v>
      </c>
      <c r="G31" s="100">
        <v>104850</v>
      </c>
      <c r="H31" s="100">
        <v>2701</v>
      </c>
      <c r="I31" s="100">
        <f t="shared" si="3"/>
        <v>1281380</v>
      </c>
      <c r="J31" s="101">
        <f t="shared" si="4"/>
        <v>92.25656278101648</v>
      </c>
      <c r="K31" s="100">
        <v>1032608</v>
      </c>
      <c r="L31" s="101">
        <f t="shared" si="5"/>
        <v>74.34552184377769</v>
      </c>
      <c r="M31" s="100">
        <v>0</v>
      </c>
      <c r="N31" s="101">
        <f t="shared" si="6"/>
        <v>0</v>
      </c>
      <c r="O31" s="100">
        <v>248772</v>
      </c>
      <c r="P31" s="100">
        <v>169676</v>
      </c>
      <c r="Q31" s="101">
        <f t="shared" si="7"/>
        <v>17.911040937238784</v>
      </c>
      <c r="R31" s="100">
        <v>31406</v>
      </c>
      <c r="S31" s="100">
        <v>26</v>
      </c>
      <c r="T31" s="100">
        <v>0</v>
      </c>
      <c r="U31" s="100">
        <v>0</v>
      </c>
      <c r="V31" s="100">
        <v>0</v>
      </c>
      <c r="W31" s="100">
        <v>21</v>
      </c>
      <c r="X31" s="100">
        <v>0</v>
      </c>
      <c r="Y31" s="100">
        <v>0</v>
      </c>
      <c r="Z31" s="100">
        <v>5</v>
      </c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</row>
    <row r="32" spans="1:58" ht="12" customHeight="1">
      <c r="A32" s="98" t="s">
        <v>107</v>
      </c>
      <c r="B32" s="99" t="s">
        <v>381</v>
      </c>
      <c r="C32" s="98" t="s">
        <v>266</v>
      </c>
      <c r="D32" s="100">
        <f t="shared" si="0"/>
        <v>2641198</v>
      </c>
      <c r="E32" s="100">
        <f t="shared" si="1"/>
        <v>204801</v>
      </c>
      <c r="F32" s="101">
        <f t="shared" si="2"/>
        <v>7.754094922077027</v>
      </c>
      <c r="G32" s="100">
        <v>192253</v>
      </c>
      <c r="H32" s="100">
        <v>12548</v>
      </c>
      <c r="I32" s="100">
        <f t="shared" si="3"/>
        <v>2436397</v>
      </c>
      <c r="J32" s="101">
        <f t="shared" si="4"/>
        <v>92.24590507792297</v>
      </c>
      <c r="K32" s="100">
        <v>2233922</v>
      </c>
      <c r="L32" s="101">
        <f t="shared" si="5"/>
        <v>84.57987625312452</v>
      </c>
      <c r="M32" s="100">
        <v>967</v>
      </c>
      <c r="N32" s="101">
        <f t="shared" si="6"/>
        <v>0.03661217371813851</v>
      </c>
      <c r="O32" s="100">
        <v>201508</v>
      </c>
      <c r="P32" s="100">
        <v>114509</v>
      </c>
      <c r="Q32" s="101">
        <f t="shared" si="7"/>
        <v>7.629416651080305</v>
      </c>
      <c r="R32" s="100">
        <v>52806</v>
      </c>
      <c r="S32" s="100">
        <v>16</v>
      </c>
      <c r="T32" s="100">
        <v>10</v>
      </c>
      <c r="U32" s="100">
        <v>0</v>
      </c>
      <c r="V32" s="100">
        <v>0</v>
      </c>
      <c r="W32" s="100">
        <v>13</v>
      </c>
      <c r="X32" s="100">
        <v>4</v>
      </c>
      <c r="Y32" s="100">
        <v>3</v>
      </c>
      <c r="Z32" s="100">
        <v>5</v>
      </c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</row>
    <row r="33" spans="1:26" ht="12" customHeight="1">
      <c r="A33" s="98" t="s">
        <v>388</v>
      </c>
      <c r="B33" s="99" t="s">
        <v>389</v>
      </c>
      <c r="C33" s="98" t="s">
        <v>390</v>
      </c>
      <c r="D33" s="100">
        <f t="shared" si="0"/>
        <v>8678717</v>
      </c>
      <c r="E33" s="100">
        <f t="shared" si="1"/>
        <v>313620</v>
      </c>
      <c r="F33" s="101">
        <f t="shared" si="2"/>
        <v>3.6136677806178032</v>
      </c>
      <c r="G33" s="100">
        <v>311226</v>
      </c>
      <c r="H33" s="100">
        <v>2394</v>
      </c>
      <c r="I33" s="100">
        <f t="shared" si="3"/>
        <v>8365097</v>
      </c>
      <c r="J33" s="101">
        <f t="shared" si="4"/>
        <v>96.3863322193822</v>
      </c>
      <c r="K33" s="100">
        <v>7672064</v>
      </c>
      <c r="L33" s="101">
        <f t="shared" si="5"/>
        <v>88.40090073221653</v>
      </c>
      <c r="M33" s="100">
        <v>2249</v>
      </c>
      <c r="N33" s="101">
        <f t="shared" si="6"/>
        <v>0.02591396862001607</v>
      </c>
      <c r="O33" s="100">
        <v>690784</v>
      </c>
      <c r="P33" s="100">
        <v>286944</v>
      </c>
      <c r="Q33" s="101">
        <f t="shared" si="7"/>
        <v>7.959517518545656</v>
      </c>
      <c r="R33" s="100">
        <v>211027</v>
      </c>
      <c r="S33" s="100">
        <v>7</v>
      </c>
      <c r="T33" s="100">
        <v>31</v>
      </c>
      <c r="U33" s="100">
        <v>2</v>
      </c>
      <c r="V33" s="100">
        <v>3</v>
      </c>
      <c r="W33" s="100">
        <v>14</v>
      </c>
      <c r="X33" s="100">
        <v>1</v>
      </c>
      <c r="Y33" s="100">
        <v>4</v>
      </c>
      <c r="Z33" s="100">
        <v>24</v>
      </c>
    </row>
    <row r="34" spans="1:58" ht="12" customHeight="1">
      <c r="A34" s="98" t="s">
        <v>105</v>
      </c>
      <c r="B34" s="99" t="s">
        <v>391</v>
      </c>
      <c r="C34" s="98" t="s">
        <v>266</v>
      </c>
      <c r="D34" s="100">
        <f t="shared" si="0"/>
        <v>5602733</v>
      </c>
      <c r="E34" s="100">
        <f t="shared" si="1"/>
        <v>198068</v>
      </c>
      <c r="F34" s="101">
        <f t="shared" si="2"/>
        <v>3.5352032659775148</v>
      </c>
      <c r="G34" s="100">
        <v>197206</v>
      </c>
      <c r="H34" s="100">
        <v>862</v>
      </c>
      <c r="I34" s="100">
        <f t="shared" si="3"/>
        <v>5404665</v>
      </c>
      <c r="J34" s="101">
        <f t="shared" si="4"/>
        <v>96.46479673402249</v>
      </c>
      <c r="K34" s="100">
        <v>4950018</v>
      </c>
      <c r="L34" s="101">
        <f t="shared" si="5"/>
        <v>88.35006058650305</v>
      </c>
      <c r="M34" s="100">
        <v>73519</v>
      </c>
      <c r="N34" s="101">
        <f t="shared" si="6"/>
        <v>1.3121988857937723</v>
      </c>
      <c r="O34" s="100">
        <v>381128</v>
      </c>
      <c r="P34" s="100">
        <v>193116</v>
      </c>
      <c r="Q34" s="101">
        <f t="shared" si="7"/>
        <v>6.802537261725661</v>
      </c>
      <c r="R34" s="100">
        <v>100753</v>
      </c>
      <c r="S34" s="100">
        <v>32</v>
      </c>
      <c r="T34" s="100">
        <v>4</v>
      </c>
      <c r="U34" s="100">
        <v>2</v>
      </c>
      <c r="V34" s="100">
        <v>3</v>
      </c>
      <c r="W34" s="100">
        <v>29</v>
      </c>
      <c r="X34" s="100">
        <v>1</v>
      </c>
      <c r="Y34" s="100">
        <v>1</v>
      </c>
      <c r="Z34" s="100">
        <v>10</v>
      </c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</row>
    <row r="35" spans="1:58" ht="12" customHeight="1">
      <c r="A35" s="98" t="s">
        <v>104</v>
      </c>
      <c r="B35" s="99" t="s">
        <v>395</v>
      </c>
      <c r="C35" s="98" t="s">
        <v>266</v>
      </c>
      <c r="D35" s="100">
        <f t="shared" si="0"/>
        <v>1422362</v>
      </c>
      <c r="E35" s="100">
        <f t="shared" si="1"/>
        <v>116580</v>
      </c>
      <c r="F35" s="101">
        <f t="shared" si="2"/>
        <v>8.196225714691478</v>
      </c>
      <c r="G35" s="100">
        <v>115816</v>
      </c>
      <c r="H35" s="100">
        <v>764</v>
      </c>
      <c r="I35" s="100">
        <f t="shared" si="3"/>
        <v>1305782</v>
      </c>
      <c r="J35" s="101">
        <f t="shared" si="4"/>
        <v>91.80377428530852</v>
      </c>
      <c r="K35" s="100">
        <v>907972</v>
      </c>
      <c r="L35" s="101">
        <f t="shared" si="5"/>
        <v>63.83550741653672</v>
      </c>
      <c r="M35" s="100">
        <v>6455</v>
      </c>
      <c r="N35" s="101">
        <f t="shared" si="6"/>
        <v>0.4538225852490435</v>
      </c>
      <c r="O35" s="100">
        <v>391355</v>
      </c>
      <c r="P35" s="100">
        <v>151519</v>
      </c>
      <c r="Q35" s="101">
        <f t="shared" si="7"/>
        <v>27.51444428352276</v>
      </c>
      <c r="R35" s="100">
        <v>11256</v>
      </c>
      <c r="S35" s="100">
        <v>27</v>
      </c>
      <c r="T35" s="100">
        <v>12</v>
      </c>
      <c r="U35" s="100">
        <v>0</v>
      </c>
      <c r="V35" s="100">
        <v>0</v>
      </c>
      <c r="W35" s="100">
        <v>25</v>
      </c>
      <c r="X35" s="100">
        <v>7</v>
      </c>
      <c r="Y35" s="100">
        <v>2</v>
      </c>
      <c r="Z35" s="100">
        <v>5</v>
      </c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</row>
    <row r="36" spans="1:58" ht="12" customHeight="1">
      <c r="A36" s="98" t="s">
        <v>399</v>
      </c>
      <c r="B36" s="99" t="s">
        <v>400</v>
      </c>
      <c r="C36" s="98" t="s">
        <v>401</v>
      </c>
      <c r="D36" s="100">
        <f t="shared" si="0"/>
        <v>1044307</v>
      </c>
      <c r="E36" s="100">
        <f t="shared" si="1"/>
        <v>294734</v>
      </c>
      <c r="F36" s="101">
        <f t="shared" si="2"/>
        <v>28.222926783024533</v>
      </c>
      <c r="G36" s="100">
        <v>292690</v>
      </c>
      <c r="H36" s="100">
        <v>2044</v>
      </c>
      <c r="I36" s="100">
        <f t="shared" si="3"/>
        <v>749573</v>
      </c>
      <c r="J36" s="101">
        <f t="shared" si="4"/>
        <v>71.77707321697547</v>
      </c>
      <c r="K36" s="100">
        <v>140049</v>
      </c>
      <c r="L36" s="101">
        <f t="shared" si="5"/>
        <v>13.410711601090483</v>
      </c>
      <c r="M36" s="100">
        <v>350</v>
      </c>
      <c r="N36" s="101">
        <f t="shared" si="6"/>
        <v>0.033515048735668726</v>
      </c>
      <c r="O36" s="100">
        <v>609174</v>
      </c>
      <c r="P36" s="100">
        <v>274106</v>
      </c>
      <c r="Q36" s="101">
        <f t="shared" si="7"/>
        <v>58.33284656714931</v>
      </c>
      <c r="R36" s="100">
        <v>6280</v>
      </c>
      <c r="S36" s="100">
        <v>27</v>
      </c>
      <c r="T36" s="100">
        <v>3</v>
      </c>
      <c r="U36" s="100">
        <v>0</v>
      </c>
      <c r="V36" s="100">
        <v>0</v>
      </c>
      <c r="W36" s="100">
        <v>22</v>
      </c>
      <c r="X36" s="100">
        <v>8</v>
      </c>
      <c r="Y36" s="100">
        <v>0</v>
      </c>
      <c r="Z36" s="100">
        <v>0</v>
      </c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</row>
    <row r="37" spans="1:58" ht="12" customHeight="1">
      <c r="A37" s="98" t="s">
        <v>102</v>
      </c>
      <c r="B37" s="99" t="s">
        <v>405</v>
      </c>
      <c r="C37" s="98" t="s">
        <v>266</v>
      </c>
      <c r="D37" s="100">
        <f t="shared" si="0"/>
        <v>603645</v>
      </c>
      <c r="E37" s="100">
        <f t="shared" si="1"/>
        <v>76618</v>
      </c>
      <c r="F37" s="101">
        <f t="shared" si="2"/>
        <v>12.692559368503012</v>
      </c>
      <c r="G37" s="100">
        <v>74726</v>
      </c>
      <c r="H37" s="100">
        <v>1892</v>
      </c>
      <c r="I37" s="100">
        <f t="shared" si="3"/>
        <v>527027</v>
      </c>
      <c r="J37" s="101">
        <f t="shared" si="4"/>
        <v>87.30744063149699</v>
      </c>
      <c r="K37" s="100">
        <v>318882</v>
      </c>
      <c r="L37" s="101">
        <f t="shared" si="5"/>
        <v>52.82608155455607</v>
      </c>
      <c r="M37" s="100">
        <v>1663</v>
      </c>
      <c r="N37" s="101">
        <f t="shared" si="6"/>
        <v>0.2754930464097276</v>
      </c>
      <c r="O37" s="100">
        <v>206482</v>
      </c>
      <c r="P37" s="100">
        <v>88191</v>
      </c>
      <c r="Q37" s="101">
        <f t="shared" si="7"/>
        <v>34.20586603053119</v>
      </c>
      <c r="R37" s="100">
        <v>4508</v>
      </c>
      <c r="S37" s="100">
        <v>18</v>
      </c>
      <c r="T37" s="100">
        <v>0</v>
      </c>
      <c r="U37" s="100">
        <v>0</v>
      </c>
      <c r="V37" s="100">
        <v>1</v>
      </c>
      <c r="W37" s="100">
        <v>16</v>
      </c>
      <c r="X37" s="100">
        <v>0</v>
      </c>
      <c r="Y37" s="100">
        <v>0</v>
      </c>
      <c r="Z37" s="100">
        <v>3</v>
      </c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</row>
    <row r="38" spans="1:58" ht="12" customHeight="1">
      <c r="A38" s="98" t="s">
        <v>101</v>
      </c>
      <c r="B38" s="99" t="s">
        <v>409</v>
      </c>
      <c r="C38" s="98" t="s">
        <v>266</v>
      </c>
      <c r="D38" s="100">
        <f t="shared" si="0"/>
        <v>732013</v>
      </c>
      <c r="E38" s="100">
        <f t="shared" si="1"/>
        <v>196664</v>
      </c>
      <c r="F38" s="101">
        <f t="shared" si="2"/>
        <v>26.866189534885308</v>
      </c>
      <c r="G38" s="100">
        <v>190201</v>
      </c>
      <c r="H38" s="100">
        <v>6463</v>
      </c>
      <c r="I38" s="100">
        <f t="shared" si="3"/>
        <v>535349</v>
      </c>
      <c r="J38" s="101">
        <f t="shared" si="4"/>
        <v>73.13381046511469</v>
      </c>
      <c r="K38" s="100">
        <v>252546</v>
      </c>
      <c r="L38" s="101">
        <f t="shared" si="5"/>
        <v>34.500206963537536</v>
      </c>
      <c r="M38" s="100">
        <v>4644</v>
      </c>
      <c r="N38" s="101">
        <f t="shared" si="6"/>
        <v>0.6344149625758012</v>
      </c>
      <c r="O38" s="100">
        <v>278159</v>
      </c>
      <c r="P38" s="100">
        <v>187058</v>
      </c>
      <c r="Q38" s="101">
        <f t="shared" si="7"/>
        <v>37.99918853900135</v>
      </c>
      <c r="R38" s="100">
        <v>5901</v>
      </c>
      <c r="S38" s="100">
        <v>21</v>
      </c>
      <c r="T38" s="100">
        <v>0</v>
      </c>
      <c r="U38" s="100">
        <v>0</v>
      </c>
      <c r="V38" s="100">
        <v>0</v>
      </c>
      <c r="W38" s="100">
        <v>18</v>
      </c>
      <c r="X38" s="100">
        <v>0</v>
      </c>
      <c r="Y38" s="100">
        <v>1</v>
      </c>
      <c r="Z38" s="100">
        <v>2</v>
      </c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</row>
    <row r="39" spans="1:58" ht="12" customHeight="1">
      <c r="A39" s="98" t="s">
        <v>100</v>
      </c>
      <c r="B39" s="99" t="s">
        <v>413</v>
      </c>
      <c r="C39" s="98" t="s">
        <v>266</v>
      </c>
      <c r="D39" s="100">
        <f t="shared" si="0"/>
        <v>1961072</v>
      </c>
      <c r="E39" s="100">
        <f t="shared" si="1"/>
        <v>338655</v>
      </c>
      <c r="F39" s="101">
        <f t="shared" si="2"/>
        <v>17.26887131120122</v>
      </c>
      <c r="G39" s="100">
        <v>330086</v>
      </c>
      <c r="H39" s="100">
        <v>8569</v>
      </c>
      <c r="I39" s="100">
        <f t="shared" si="3"/>
        <v>1622417</v>
      </c>
      <c r="J39" s="101">
        <f t="shared" si="4"/>
        <v>82.73112868879878</v>
      </c>
      <c r="K39" s="100">
        <v>958795</v>
      </c>
      <c r="L39" s="101">
        <f t="shared" si="5"/>
        <v>48.891371657950344</v>
      </c>
      <c r="M39" s="100">
        <v>480</v>
      </c>
      <c r="N39" s="101">
        <f t="shared" si="6"/>
        <v>0.02447640882129774</v>
      </c>
      <c r="O39" s="100">
        <v>663142</v>
      </c>
      <c r="P39" s="100">
        <v>382404</v>
      </c>
      <c r="Q39" s="101">
        <f t="shared" si="7"/>
        <v>33.81528062202714</v>
      </c>
      <c r="R39" s="100">
        <v>22394</v>
      </c>
      <c r="S39" s="100">
        <v>25</v>
      </c>
      <c r="T39" s="100">
        <v>2</v>
      </c>
      <c r="U39" s="100">
        <v>0</v>
      </c>
      <c r="V39" s="100">
        <v>0</v>
      </c>
      <c r="W39" s="100">
        <v>13</v>
      </c>
      <c r="X39" s="100">
        <v>1</v>
      </c>
      <c r="Y39" s="100">
        <v>0</v>
      </c>
      <c r="Z39" s="100">
        <v>13</v>
      </c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</row>
    <row r="40" spans="1:58" ht="12" customHeight="1">
      <c r="A40" s="98" t="s">
        <v>99</v>
      </c>
      <c r="B40" s="99" t="s">
        <v>417</v>
      </c>
      <c r="C40" s="98" t="s">
        <v>266</v>
      </c>
      <c r="D40" s="100">
        <f t="shared" si="0"/>
        <v>2864240</v>
      </c>
      <c r="E40" s="100">
        <f t="shared" si="1"/>
        <v>384994</v>
      </c>
      <c r="F40" s="101">
        <f t="shared" si="2"/>
        <v>13.441401558528614</v>
      </c>
      <c r="G40" s="100">
        <v>364650</v>
      </c>
      <c r="H40" s="100">
        <v>20344</v>
      </c>
      <c r="I40" s="100">
        <f t="shared" si="3"/>
        <v>2479246</v>
      </c>
      <c r="J40" s="101">
        <f t="shared" si="4"/>
        <v>86.55859844147139</v>
      </c>
      <c r="K40" s="100">
        <v>1785260</v>
      </c>
      <c r="L40" s="101">
        <f t="shared" si="5"/>
        <v>62.32927408317739</v>
      </c>
      <c r="M40" s="100">
        <v>953</v>
      </c>
      <c r="N40" s="101">
        <f t="shared" si="6"/>
        <v>0.03327235147892635</v>
      </c>
      <c r="O40" s="100">
        <v>693033</v>
      </c>
      <c r="P40" s="100">
        <v>382186</v>
      </c>
      <c r="Q40" s="101">
        <f t="shared" si="7"/>
        <v>24.196052006815073</v>
      </c>
      <c r="R40" s="100">
        <v>40978</v>
      </c>
      <c r="S40" s="100">
        <v>18</v>
      </c>
      <c r="T40" s="100">
        <v>5</v>
      </c>
      <c r="U40" s="100">
        <v>0</v>
      </c>
      <c r="V40" s="100">
        <v>0</v>
      </c>
      <c r="W40" s="100">
        <v>18</v>
      </c>
      <c r="X40" s="100">
        <v>0</v>
      </c>
      <c r="Y40" s="100">
        <v>2</v>
      </c>
      <c r="Z40" s="100">
        <v>3</v>
      </c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</row>
    <row r="41" spans="1:58" ht="12" customHeight="1">
      <c r="A41" s="98" t="s">
        <v>98</v>
      </c>
      <c r="B41" s="99" t="s">
        <v>421</v>
      </c>
      <c r="C41" s="98" t="s">
        <v>266</v>
      </c>
      <c r="D41" s="100">
        <f t="shared" si="0"/>
        <v>1482543</v>
      </c>
      <c r="E41" s="100">
        <f t="shared" si="1"/>
        <v>228752</v>
      </c>
      <c r="F41" s="101">
        <f t="shared" si="2"/>
        <v>15.429704231175755</v>
      </c>
      <c r="G41" s="100">
        <v>215021</v>
      </c>
      <c r="H41" s="100">
        <v>13731</v>
      </c>
      <c r="I41" s="100">
        <f t="shared" si="3"/>
        <v>1253791</v>
      </c>
      <c r="J41" s="101">
        <f t="shared" si="4"/>
        <v>84.57029576882424</v>
      </c>
      <c r="K41" s="100">
        <v>789273</v>
      </c>
      <c r="L41" s="101">
        <f t="shared" si="5"/>
        <v>53.2377812987549</v>
      </c>
      <c r="M41" s="100">
        <v>104</v>
      </c>
      <c r="N41" s="101">
        <f t="shared" si="6"/>
        <v>0.007014973596044094</v>
      </c>
      <c r="O41" s="100">
        <v>464414</v>
      </c>
      <c r="P41" s="100">
        <v>228860</v>
      </c>
      <c r="Q41" s="101">
        <f t="shared" si="7"/>
        <v>31.32549949647329</v>
      </c>
      <c r="R41" s="100">
        <v>14736</v>
      </c>
      <c r="S41" s="100">
        <v>11</v>
      </c>
      <c r="T41" s="100">
        <v>4</v>
      </c>
      <c r="U41" s="100">
        <v>0</v>
      </c>
      <c r="V41" s="100">
        <v>5</v>
      </c>
      <c r="W41" s="100">
        <v>5</v>
      </c>
      <c r="X41" s="100">
        <v>4</v>
      </c>
      <c r="Y41" s="100">
        <v>0</v>
      </c>
      <c r="Z41" s="100">
        <v>11</v>
      </c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</row>
    <row r="42" spans="1:58" ht="12" customHeight="1">
      <c r="A42" s="98" t="s">
        <v>97</v>
      </c>
      <c r="B42" s="99" t="s">
        <v>425</v>
      </c>
      <c r="C42" s="98" t="s">
        <v>266</v>
      </c>
      <c r="D42" s="100">
        <f t="shared" si="0"/>
        <v>803168</v>
      </c>
      <c r="E42" s="100">
        <f t="shared" si="1"/>
        <v>102449</v>
      </c>
      <c r="F42" s="101">
        <f t="shared" si="2"/>
        <v>12.755612773417269</v>
      </c>
      <c r="G42" s="100">
        <v>92925</v>
      </c>
      <c r="H42" s="100">
        <v>9524</v>
      </c>
      <c r="I42" s="100">
        <f t="shared" si="3"/>
        <v>700719</v>
      </c>
      <c r="J42" s="101">
        <f t="shared" si="4"/>
        <v>87.24438722658273</v>
      </c>
      <c r="K42" s="100">
        <v>91208</v>
      </c>
      <c r="L42" s="101">
        <f t="shared" si="5"/>
        <v>11.356030120721941</v>
      </c>
      <c r="M42" s="100">
        <v>5426</v>
      </c>
      <c r="N42" s="101">
        <f t="shared" si="6"/>
        <v>0.6755747240925933</v>
      </c>
      <c r="O42" s="100">
        <v>604085</v>
      </c>
      <c r="P42" s="100">
        <v>241905</v>
      </c>
      <c r="Q42" s="101">
        <f t="shared" si="7"/>
        <v>75.21278238176819</v>
      </c>
      <c r="R42" s="100">
        <v>5598</v>
      </c>
      <c r="S42" s="100">
        <v>23</v>
      </c>
      <c r="T42" s="100">
        <v>1</v>
      </c>
      <c r="U42" s="100">
        <v>0</v>
      </c>
      <c r="V42" s="100">
        <v>0</v>
      </c>
      <c r="W42" s="100">
        <v>21</v>
      </c>
      <c r="X42" s="100">
        <v>3</v>
      </c>
      <c r="Y42" s="100">
        <v>0</v>
      </c>
      <c r="Z42" s="100">
        <v>0</v>
      </c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</row>
    <row r="43" spans="1:58" ht="12" customHeight="1">
      <c r="A43" s="98" t="s">
        <v>96</v>
      </c>
      <c r="B43" s="99" t="s">
        <v>429</v>
      </c>
      <c r="C43" s="98" t="s">
        <v>266</v>
      </c>
      <c r="D43" s="100">
        <f t="shared" si="0"/>
        <v>1019417</v>
      </c>
      <c r="E43" s="100">
        <f t="shared" si="1"/>
        <v>179516</v>
      </c>
      <c r="F43" s="101">
        <f t="shared" si="2"/>
        <v>17.60967297975215</v>
      </c>
      <c r="G43" s="100">
        <v>176706</v>
      </c>
      <c r="H43" s="100">
        <v>2810</v>
      </c>
      <c r="I43" s="100">
        <f t="shared" si="3"/>
        <v>839901</v>
      </c>
      <c r="J43" s="101">
        <f t="shared" si="4"/>
        <v>82.39032702024784</v>
      </c>
      <c r="K43" s="100">
        <v>354419</v>
      </c>
      <c r="L43" s="101">
        <f t="shared" si="5"/>
        <v>34.766832414997985</v>
      </c>
      <c r="M43" s="100">
        <v>466</v>
      </c>
      <c r="N43" s="101">
        <f t="shared" si="6"/>
        <v>0.04571240228483535</v>
      </c>
      <c r="O43" s="100">
        <v>485016</v>
      </c>
      <c r="P43" s="100">
        <v>244269</v>
      </c>
      <c r="Q43" s="101">
        <f t="shared" si="7"/>
        <v>47.57778220296503</v>
      </c>
      <c r="R43" s="100">
        <v>8862</v>
      </c>
      <c r="S43" s="100">
        <v>17</v>
      </c>
      <c r="T43" s="100">
        <v>0</v>
      </c>
      <c r="U43" s="100">
        <v>0</v>
      </c>
      <c r="V43" s="100">
        <v>0</v>
      </c>
      <c r="W43" s="100">
        <v>13</v>
      </c>
      <c r="X43" s="100">
        <v>0</v>
      </c>
      <c r="Y43" s="100">
        <v>0</v>
      </c>
      <c r="Z43" s="100">
        <v>4</v>
      </c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</row>
    <row r="44" spans="1:58" ht="12" customHeight="1">
      <c r="A44" s="98" t="s">
        <v>95</v>
      </c>
      <c r="B44" s="99" t="s">
        <v>433</v>
      </c>
      <c r="C44" s="98" t="s">
        <v>266</v>
      </c>
      <c r="D44" s="100">
        <f t="shared" si="0"/>
        <v>1469634</v>
      </c>
      <c r="E44" s="100">
        <f t="shared" si="1"/>
        <v>250808</v>
      </c>
      <c r="F44" s="101">
        <f t="shared" si="2"/>
        <v>17.066017797628525</v>
      </c>
      <c r="G44" s="100">
        <v>246634</v>
      </c>
      <c r="H44" s="100">
        <v>4174</v>
      </c>
      <c r="I44" s="100">
        <f t="shared" si="3"/>
        <v>1218826</v>
      </c>
      <c r="J44" s="101">
        <f t="shared" si="4"/>
        <v>82.93398220237147</v>
      </c>
      <c r="K44" s="100">
        <v>598538</v>
      </c>
      <c r="L44" s="101">
        <f t="shared" si="5"/>
        <v>40.7270109428606</v>
      </c>
      <c r="M44" s="100">
        <v>6661</v>
      </c>
      <c r="N44" s="101">
        <f t="shared" si="6"/>
        <v>0.4532420997336752</v>
      </c>
      <c r="O44" s="100">
        <v>613627</v>
      </c>
      <c r="P44" s="100">
        <v>290274</v>
      </c>
      <c r="Q44" s="101">
        <f t="shared" si="7"/>
        <v>41.753729159777194</v>
      </c>
      <c r="R44" s="100">
        <v>9682</v>
      </c>
      <c r="S44" s="100">
        <v>16</v>
      </c>
      <c r="T44" s="100">
        <v>3</v>
      </c>
      <c r="U44" s="100">
        <v>1</v>
      </c>
      <c r="V44" s="100">
        <v>0</v>
      </c>
      <c r="W44" s="100">
        <v>15</v>
      </c>
      <c r="X44" s="100">
        <v>2</v>
      </c>
      <c r="Y44" s="100">
        <v>1</v>
      </c>
      <c r="Z44" s="100">
        <v>2</v>
      </c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</row>
    <row r="45" spans="1:58" ht="12" customHeight="1">
      <c r="A45" s="98" t="s">
        <v>94</v>
      </c>
      <c r="B45" s="99" t="s">
        <v>437</v>
      </c>
      <c r="C45" s="98" t="s">
        <v>266</v>
      </c>
      <c r="D45" s="100">
        <f t="shared" si="0"/>
        <v>782735</v>
      </c>
      <c r="E45" s="100">
        <f t="shared" si="1"/>
        <v>216833</v>
      </c>
      <c r="F45" s="101">
        <f t="shared" si="2"/>
        <v>27.701968099037348</v>
      </c>
      <c r="G45" s="100">
        <v>212863</v>
      </c>
      <c r="H45" s="100">
        <v>3970</v>
      </c>
      <c r="I45" s="100">
        <f t="shared" si="3"/>
        <v>565902</v>
      </c>
      <c r="J45" s="101">
        <f t="shared" si="4"/>
        <v>72.29803190096264</v>
      </c>
      <c r="K45" s="100">
        <v>188498</v>
      </c>
      <c r="L45" s="101">
        <f t="shared" si="5"/>
        <v>24.081968993337462</v>
      </c>
      <c r="M45" s="100">
        <v>7760</v>
      </c>
      <c r="N45" s="101">
        <f t="shared" si="6"/>
        <v>0.9913955553284318</v>
      </c>
      <c r="O45" s="100">
        <v>369644</v>
      </c>
      <c r="P45" s="100">
        <v>232446</v>
      </c>
      <c r="Q45" s="101">
        <f t="shared" si="7"/>
        <v>47.224667352296755</v>
      </c>
      <c r="R45" s="100">
        <v>3158</v>
      </c>
      <c r="S45" s="100">
        <v>30</v>
      </c>
      <c r="T45" s="100">
        <v>1</v>
      </c>
      <c r="U45" s="100">
        <v>1</v>
      </c>
      <c r="V45" s="100">
        <v>2</v>
      </c>
      <c r="W45" s="100">
        <v>29</v>
      </c>
      <c r="X45" s="100">
        <v>1</v>
      </c>
      <c r="Y45" s="100">
        <v>1</v>
      </c>
      <c r="Z45" s="100">
        <v>3</v>
      </c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</row>
    <row r="46" spans="1:58" ht="12" customHeight="1">
      <c r="A46" s="98" t="s">
        <v>93</v>
      </c>
      <c r="B46" s="99" t="s">
        <v>441</v>
      </c>
      <c r="C46" s="98" t="s">
        <v>266</v>
      </c>
      <c r="D46" s="100">
        <f t="shared" si="0"/>
        <v>5037636</v>
      </c>
      <c r="E46" s="100">
        <f t="shared" si="1"/>
        <v>767523</v>
      </c>
      <c r="F46" s="101">
        <f t="shared" si="2"/>
        <v>15.235777257427888</v>
      </c>
      <c r="G46" s="100">
        <v>762214</v>
      </c>
      <c r="H46" s="100">
        <v>5309</v>
      </c>
      <c r="I46" s="100">
        <f t="shared" si="3"/>
        <v>4270113</v>
      </c>
      <c r="J46" s="101">
        <f t="shared" si="4"/>
        <v>84.76422274257212</v>
      </c>
      <c r="K46" s="100">
        <v>3556881</v>
      </c>
      <c r="L46" s="101">
        <f t="shared" si="5"/>
        <v>70.60615336241047</v>
      </c>
      <c r="M46" s="100">
        <v>30868</v>
      </c>
      <c r="N46" s="101">
        <f t="shared" si="6"/>
        <v>0.6127477253219566</v>
      </c>
      <c r="O46" s="100">
        <v>682364</v>
      </c>
      <c r="P46" s="100">
        <v>492839</v>
      </c>
      <c r="Q46" s="101">
        <f t="shared" si="7"/>
        <v>13.54532165483969</v>
      </c>
      <c r="R46" s="100">
        <v>67364</v>
      </c>
      <c r="S46" s="100">
        <v>51</v>
      </c>
      <c r="T46" s="100">
        <v>14</v>
      </c>
      <c r="U46" s="100">
        <v>0</v>
      </c>
      <c r="V46" s="100">
        <v>1</v>
      </c>
      <c r="W46" s="100">
        <v>28</v>
      </c>
      <c r="X46" s="100">
        <v>19</v>
      </c>
      <c r="Y46" s="100">
        <v>0</v>
      </c>
      <c r="Z46" s="100">
        <v>19</v>
      </c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</row>
    <row r="47" spans="1:58" ht="12" customHeight="1">
      <c r="A47" s="98" t="s">
        <v>92</v>
      </c>
      <c r="B47" s="99" t="s">
        <v>445</v>
      </c>
      <c r="C47" s="98" t="s">
        <v>266</v>
      </c>
      <c r="D47" s="100">
        <f t="shared" si="0"/>
        <v>864589</v>
      </c>
      <c r="E47" s="100">
        <f t="shared" si="1"/>
        <v>283334</v>
      </c>
      <c r="F47" s="101">
        <f t="shared" si="2"/>
        <v>32.770946657891784</v>
      </c>
      <c r="G47" s="100">
        <v>281361</v>
      </c>
      <c r="H47" s="100">
        <v>1973</v>
      </c>
      <c r="I47" s="100">
        <f t="shared" si="3"/>
        <v>581255</v>
      </c>
      <c r="J47" s="101">
        <f t="shared" si="4"/>
        <v>67.22905334210822</v>
      </c>
      <c r="K47" s="100">
        <v>342293</v>
      </c>
      <c r="L47" s="101">
        <f t="shared" si="5"/>
        <v>39.59025617952576</v>
      </c>
      <c r="M47" s="100">
        <v>653</v>
      </c>
      <c r="N47" s="101">
        <f t="shared" si="6"/>
        <v>0.0755272158216216</v>
      </c>
      <c r="O47" s="100">
        <v>238309</v>
      </c>
      <c r="P47" s="100">
        <v>175938</v>
      </c>
      <c r="Q47" s="101">
        <f t="shared" si="7"/>
        <v>27.563269946760833</v>
      </c>
      <c r="R47" s="100">
        <v>4161</v>
      </c>
      <c r="S47" s="100">
        <v>19</v>
      </c>
      <c r="T47" s="100">
        <v>1</v>
      </c>
      <c r="U47" s="100">
        <v>0</v>
      </c>
      <c r="V47" s="100">
        <v>0</v>
      </c>
      <c r="W47" s="100">
        <v>19</v>
      </c>
      <c r="X47" s="100">
        <v>1</v>
      </c>
      <c r="Y47" s="100">
        <v>0</v>
      </c>
      <c r="Z47" s="100">
        <v>0</v>
      </c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</row>
    <row r="48" spans="1:58" ht="12" customHeight="1">
      <c r="A48" s="98" t="s">
        <v>91</v>
      </c>
      <c r="B48" s="99" t="s">
        <v>449</v>
      </c>
      <c r="C48" s="98" t="s">
        <v>266</v>
      </c>
      <c r="D48" s="100">
        <f t="shared" si="0"/>
        <v>1466915</v>
      </c>
      <c r="E48" s="100">
        <f t="shared" si="1"/>
        <v>457336</v>
      </c>
      <c r="F48" s="101">
        <f t="shared" si="2"/>
        <v>31.176721214248953</v>
      </c>
      <c r="G48" s="100">
        <v>455327</v>
      </c>
      <c r="H48" s="100">
        <v>2009</v>
      </c>
      <c r="I48" s="100">
        <f t="shared" si="3"/>
        <v>1009579</v>
      </c>
      <c r="J48" s="101">
        <f t="shared" si="4"/>
        <v>68.82327878575106</v>
      </c>
      <c r="K48" s="100">
        <v>732720</v>
      </c>
      <c r="L48" s="101">
        <f t="shared" si="5"/>
        <v>49.94972442166043</v>
      </c>
      <c r="M48" s="100">
        <v>14809</v>
      </c>
      <c r="N48" s="101">
        <f t="shared" si="6"/>
        <v>1.009533613058698</v>
      </c>
      <c r="O48" s="100">
        <v>262050</v>
      </c>
      <c r="P48" s="100">
        <v>203009</v>
      </c>
      <c r="Q48" s="101">
        <f t="shared" si="7"/>
        <v>17.86402075103193</v>
      </c>
      <c r="R48" s="100">
        <v>7811</v>
      </c>
      <c r="S48" s="100">
        <v>22</v>
      </c>
      <c r="T48" s="100">
        <v>0</v>
      </c>
      <c r="U48" s="100">
        <v>1</v>
      </c>
      <c r="V48" s="100">
        <v>0</v>
      </c>
      <c r="W48" s="100">
        <v>19</v>
      </c>
      <c r="X48" s="100">
        <v>0</v>
      </c>
      <c r="Y48" s="100">
        <v>1</v>
      </c>
      <c r="Z48" s="100">
        <v>3</v>
      </c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</row>
    <row r="49" spans="1:58" ht="12" customHeight="1">
      <c r="A49" s="98" t="s">
        <v>90</v>
      </c>
      <c r="B49" s="99" t="s">
        <v>453</v>
      </c>
      <c r="C49" s="98" t="s">
        <v>266</v>
      </c>
      <c r="D49" s="100">
        <f t="shared" si="0"/>
        <v>1845926</v>
      </c>
      <c r="E49" s="100">
        <f t="shared" si="1"/>
        <v>291765</v>
      </c>
      <c r="F49" s="101">
        <f t="shared" si="2"/>
        <v>15.805888210036589</v>
      </c>
      <c r="G49" s="100">
        <v>285979</v>
      </c>
      <c r="H49" s="100">
        <v>5786</v>
      </c>
      <c r="I49" s="100">
        <f t="shared" si="3"/>
        <v>1554161</v>
      </c>
      <c r="J49" s="101">
        <f t="shared" si="4"/>
        <v>84.19411178996342</v>
      </c>
      <c r="K49" s="100">
        <v>987554</v>
      </c>
      <c r="L49" s="101">
        <f t="shared" si="5"/>
        <v>53.49911101528447</v>
      </c>
      <c r="M49" s="100">
        <v>548</v>
      </c>
      <c r="N49" s="101">
        <f t="shared" si="6"/>
        <v>0.029686997203571545</v>
      </c>
      <c r="O49" s="100">
        <v>566059</v>
      </c>
      <c r="P49" s="100">
        <v>288807</v>
      </c>
      <c r="Q49" s="101">
        <f t="shared" si="7"/>
        <v>30.665313777475372</v>
      </c>
      <c r="R49" s="100">
        <v>8911</v>
      </c>
      <c r="S49" s="100">
        <v>43</v>
      </c>
      <c r="T49" s="100">
        <v>1</v>
      </c>
      <c r="U49" s="100">
        <v>0</v>
      </c>
      <c r="V49" s="100">
        <v>2</v>
      </c>
      <c r="W49" s="100">
        <v>31</v>
      </c>
      <c r="X49" s="100">
        <v>11</v>
      </c>
      <c r="Y49" s="100">
        <v>0</v>
      </c>
      <c r="Z49" s="100">
        <v>4</v>
      </c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</row>
    <row r="50" spans="1:58" ht="12" customHeight="1">
      <c r="A50" s="98" t="s">
        <v>89</v>
      </c>
      <c r="B50" s="99" t="s">
        <v>457</v>
      </c>
      <c r="C50" s="98" t="s">
        <v>266</v>
      </c>
      <c r="D50" s="100">
        <f t="shared" si="0"/>
        <v>1216425</v>
      </c>
      <c r="E50" s="100">
        <f t="shared" si="1"/>
        <v>185151</v>
      </c>
      <c r="F50" s="101">
        <f t="shared" si="2"/>
        <v>15.220913743140759</v>
      </c>
      <c r="G50" s="100">
        <v>169236</v>
      </c>
      <c r="H50" s="100">
        <v>15915</v>
      </c>
      <c r="I50" s="100">
        <f t="shared" si="3"/>
        <v>1031274</v>
      </c>
      <c r="J50" s="101">
        <f t="shared" si="4"/>
        <v>84.77908625685924</v>
      </c>
      <c r="K50" s="100">
        <v>443798</v>
      </c>
      <c r="L50" s="101">
        <f t="shared" si="5"/>
        <v>36.48379472634976</v>
      </c>
      <c r="M50" s="100">
        <v>605</v>
      </c>
      <c r="N50" s="101">
        <f t="shared" si="6"/>
        <v>0.04973590644717101</v>
      </c>
      <c r="O50" s="100">
        <v>586871</v>
      </c>
      <c r="P50" s="100">
        <v>264091</v>
      </c>
      <c r="Q50" s="101">
        <f t="shared" si="7"/>
        <v>48.24555562406231</v>
      </c>
      <c r="R50" s="100">
        <v>10984</v>
      </c>
      <c r="S50" s="100">
        <v>14</v>
      </c>
      <c r="T50" s="100">
        <v>2</v>
      </c>
      <c r="U50" s="100">
        <v>0</v>
      </c>
      <c r="V50" s="100">
        <v>2</v>
      </c>
      <c r="W50" s="100">
        <v>7</v>
      </c>
      <c r="X50" s="100">
        <v>5</v>
      </c>
      <c r="Y50" s="100">
        <v>0</v>
      </c>
      <c r="Z50" s="100">
        <v>6</v>
      </c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</row>
    <row r="51" spans="1:58" ht="12" customHeight="1">
      <c r="A51" s="98" t="s">
        <v>88</v>
      </c>
      <c r="B51" s="99" t="s">
        <v>461</v>
      </c>
      <c r="C51" s="98" t="s">
        <v>266</v>
      </c>
      <c r="D51" s="100">
        <f t="shared" si="0"/>
        <v>1161197</v>
      </c>
      <c r="E51" s="100">
        <f t="shared" si="1"/>
        <v>178982</v>
      </c>
      <c r="F51" s="101">
        <f t="shared" si="2"/>
        <v>15.413577541106289</v>
      </c>
      <c r="G51" s="100">
        <v>178942</v>
      </c>
      <c r="H51" s="100">
        <v>40</v>
      </c>
      <c r="I51" s="100">
        <f t="shared" si="3"/>
        <v>982215</v>
      </c>
      <c r="J51" s="101">
        <f t="shared" si="4"/>
        <v>84.58642245889371</v>
      </c>
      <c r="K51" s="100">
        <v>507774</v>
      </c>
      <c r="L51" s="101">
        <f t="shared" si="5"/>
        <v>43.728497403971936</v>
      </c>
      <c r="M51" s="100">
        <v>3363</v>
      </c>
      <c r="N51" s="101">
        <f t="shared" si="6"/>
        <v>0.28961494044507524</v>
      </c>
      <c r="O51" s="100">
        <v>471078</v>
      </c>
      <c r="P51" s="100">
        <v>254529</v>
      </c>
      <c r="Q51" s="101">
        <f t="shared" si="7"/>
        <v>40.5683101144767</v>
      </c>
      <c r="R51" s="100">
        <v>3984</v>
      </c>
      <c r="S51" s="100">
        <v>20</v>
      </c>
      <c r="T51" s="100">
        <v>2</v>
      </c>
      <c r="U51" s="100">
        <v>3</v>
      </c>
      <c r="V51" s="100">
        <v>3</v>
      </c>
      <c r="W51" s="100">
        <v>17</v>
      </c>
      <c r="X51" s="100">
        <v>2</v>
      </c>
      <c r="Y51" s="100">
        <v>3</v>
      </c>
      <c r="Z51" s="100">
        <v>6</v>
      </c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</row>
    <row r="52" spans="1:58" ht="12" customHeight="1">
      <c r="A52" s="98" t="s">
        <v>87</v>
      </c>
      <c r="B52" s="99" t="s">
        <v>465</v>
      </c>
      <c r="C52" s="98" t="s">
        <v>266</v>
      </c>
      <c r="D52" s="100">
        <f t="shared" si="0"/>
        <v>1731642</v>
      </c>
      <c r="E52" s="100">
        <f t="shared" si="1"/>
        <v>351450</v>
      </c>
      <c r="F52" s="101">
        <f t="shared" si="2"/>
        <v>20.295765521972786</v>
      </c>
      <c r="G52" s="100">
        <v>350889</v>
      </c>
      <c r="H52" s="100">
        <v>561</v>
      </c>
      <c r="I52" s="100">
        <f t="shared" si="3"/>
        <v>1380192</v>
      </c>
      <c r="J52" s="101">
        <f t="shared" si="4"/>
        <v>79.70423447802722</v>
      </c>
      <c r="K52" s="100">
        <v>632770</v>
      </c>
      <c r="L52" s="101">
        <f t="shared" si="5"/>
        <v>36.54161772467982</v>
      </c>
      <c r="M52" s="100">
        <v>8489</v>
      </c>
      <c r="N52" s="101">
        <f t="shared" si="6"/>
        <v>0.4902283497397268</v>
      </c>
      <c r="O52" s="100">
        <v>738933</v>
      </c>
      <c r="P52" s="100">
        <v>428430</v>
      </c>
      <c r="Q52" s="101">
        <f t="shared" si="7"/>
        <v>42.67238840360768</v>
      </c>
      <c r="R52" s="100">
        <v>5273</v>
      </c>
      <c r="S52" s="100">
        <v>35</v>
      </c>
      <c r="T52" s="100">
        <v>5</v>
      </c>
      <c r="U52" s="100">
        <v>2</v>
      </c>
      <c r="V52" s="100">
        <v>3</v>
      </c>
      <c r="W52" s="100">
        <v>22</v>
      </c>
      <c r="X52" s="100">
        <v>18</v>
      </c>
      <c r="Y52" s="100">
        <v>4</v>
      </c>
      <c r="Z52" s="100">
        <v>1</v>
      </c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</row>
    <row r="53" spans="1:58" ht="12" customHeight="1">
      <c r="A53" s="98" t="s">
        <v>469</v>
      </c>
      <c r="B53" s="99" t="s">
        <v>470</v>
      </c>
      <c r="C53" s="98" t="s">
        <v>471</v>
      </c>
      <c r="D53" s="100">
        <f t="shared" si="0"/>
        <v>1399376</v>
      </c>
      <c r="E53" s="100">
        <f t="shared" si="1"/>
        <v>92211</v>
      </c>
      <c r="F53" s="101">
        <f t="shared" si="2"/>
        <v>6.589437006208482</v>
      </c>
      <c r="G53" s="100">
        <v>92064</v>
      </c>
      <c r="H53" s="100">
        <v>147</v>
      </c>
      <c r="I53" s="100">
        <f t="shared" si="3"/>
        <v>1307165</v>
      </c>
      <c r="J53" s="101">
        <f t="shared" si="4"/>
        <v>93.41056299379153</v>
      </c>
      <c r="K53" s="100">
        <v>803261</v>
      </c>
      <c r="L53" s="101">
        <f t="shared" si="5"/>
        <v>57.40137032505916</v>
      </c>
      <c r="M53" s="100">
        <v>0</v>
      </c>
      <c r="N53" s="101">
        <f t="shared" si="6"/>
        <v>0</v>
      </c>
      <c r="O53" s="100">
        <v>503904</v>
      </c>
      <c r="P53" s="100">
        <v>192777</v>
      </c>
      <c r="Q53" s="101">
        <f t="shared" si="7"/>
        <v>36.00919266873235</v>
      </c>
      <c r="R53" s="100">
        <v>9282</v>
      </c>
      <c r="S53" s="100">
        <v>30</v>
      </c>
      <c r="T53" s="100">
        <v>1</v>
      </c>
      <c r="U53" s="100">
        <v>3</v>
      </c>
      <c r="V53" s="100">
        <v>6</v>
      </c>
      <c r="W53" s="100">
        <v>31</v>
      </c>
      <c r="X53" s="100">
        <v>0</v>
      </c>
      <c r="Y53" s="100">
        <v>3</v>
      </c>
      <c r="Z53" s="100">
        <v>6</v>
      </c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</row>
    <row r="54" spans="1:58" ht="12" customHeight="1">
      <c r="A54" s="98" t="s">
        <v>476</v>
      </c>
      <c r="B54" s="99" t="s">
        <v>478</v>
      </c>
      <c r="C54" s="98" t="s">
        <v>477</v>
      </c>
      <c r="D54" s="100">
        <f>+SUM(D7:D53)</f>
        <v>127528906</v>
      </c>
      <c r="E54" s="100">
        <f>+SUM(E7:E53)</f>
        <v>11462379</v>
      </c>
      <c r="F54" s="101">
        <f>IF(D54&gt;0,E54/D54*100,0)</f>
        <v>8.988063459118829</v>
      </c>
      <c r="G54" s="100">
        <f>+SUM(G7:G53)</f>
        <v>11300952</v>
      </c>
      <c r="H54" s="100">
        <f>+SUM(H7:H53)</f>
        <v>161427</v>
      </c>
      <c r="I54" s="100">
        <f>+SUM(I7:I53)</f>
        <v>116066527</v>
      </c>
      <c r="J54" s="101">
        <f>IF($D54&gt;0,I54/$D54*100,0)</f>
        <v>91.01193654088117</v>
      </c>
      <c r="K54" s="100">
        <f>+SUM(K7:K53)</f>
        <v>86383951</v>
      </c>
      <c r="L54" s="101">
        <f>IF($D54&gt;0,K54/$D54*100,0)</f>
        <v>67.73676157780261</v>
      </c>
      <c r="M54" s="100">
        <f>+SUM(M7:M53)</f>
        <v>415664</v>
      </c>
      <c r="N54" s="101">
        <f>IF($D54&gt;0,M54/$D54*100,0)</f>
        <v>0.3259370859811187</v>
      </c>
      <c r="O54" s="100">
        <f>+SUM(O7:O53)</f>
        <v>29266912</v>
      </c>
      <c r="P54" s="100">
        <f>+SUM(P7:P53)</f>
        <v>13853591</v>
      </c>
      <c r="Q54" s="101">
        <f>IF($D54&gt;0,O54/$D54*100,0)</f>
        <v>22.94923787709745</v>
      </c>
      <c r="R54" s="100">
        <f aca="true" t="shared" si="8" ref="R54:Z54">+SUM(R7:R53)</f>
        <v>2218937</v>
      </c>
      <c r="S54" s="100">
        <f t="shared" si="8"/>
        <v>1383</v>
      </c>
      <c r="T54" s="100">
        <f t="shared" si="8"/>
        <v>216</v>
      </c>
      <c r="U54" s="100">
        <f t="shared" si="8"/>
        <v>68</v>
      </c>
      <c r="V54" s="100">
        <f t="shared" si="8"/>
        <v>128</v>
      </c>
      <c r="W54" s="100">
        <f t="shared" si="8"/>
        <v>1216</v>
      </c>
      <c r="X54" s="100">
        <f t="shared" si="8"/>
        <v>128</v>
      </c>
      <c r="Y54" s="100">
        <f t="shared" si="8"/>
        <v>77</v>
      </c>
      <c r="Z54" s="100">
        <f t="shared" si="8"/>
        <v>371</v>
      </c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30" t="s">
        <v>260</v>
      </c>
      <c r="B2" s="133" t="s">
        <v>259</v>
      </c>
      <c r="C2" s="136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9" t="s">
        <v>13</v>
      </c>
      <c r="AG2" s="140"/>
      <c r="AH2" s="140"/>
      <c r="AI2" s="141"/>
      <c r="AJ2" s="139" t="s">
        <v>135</v>
      </c>
      <c r="AK2" s="140"/>
      <c r="AL2" s="140"/>
      <c r="AM2" s="140"/>
      <c r="AN2" s="140"/>
      <c r="AO2" s="140"/>
      <c r="AP2" s="140"/>
      <c r="AQ2" s="140"/>
      <c r="AR2" s="140"/>
      <c r="AS2" s="141"/>
      <c r="AT2" s="129" t="s">
        <v>14</v>
      </c>
      <c r="AU2" s="126"/>
      <c r="AV2" s="126"/>
      <c r="AW2" s="126"/>
      <c r="AX2" s="126"/>
      <c r="AY2" s="126"/>
      <c r="AZ2" s="139" t="s">
        <v>15</v>
      </c>
      <c r="BA2" s="140"/>
      <c r="BB2" s="140"/>
      <c r="BC2" s="141"/>
    </row>
    <row r="3" spans="1:55" s="67" customFormat="1" ht="26.25" customHeight="1">
      <c r="A3" s="131"/>
      <c r="B3" s="134"/>
      <c r="C3" s="137"/>
      <c r="D3" s="70" t="s">
        <v>16</v>
      </c>
      <c r="E3" s="142" t="s">
        <v>17</v>
      </c>
      <c r="F3" s="140"/>
      <c r="G3" s="141"/>
      <c r="H3" s="145" t="s">
        <v>18</v>
      </c>
      <c r="I3" s="146"/>
      <c r="J3" s="147"/>
      <c r="K3" s="142" t="s">
        <v>19</v>
      </c>
      <c r="L3" s="146"/>
      <c r="M3" s="147"/>
      <c r="N3" s="70" t="s">
        <v>16</v>
      </c>
      <c r="O3" s="142" t="s">
        <v>133</v>
      </c>
      <c r="P3" s="143"/>
      <c r="Q3" s="143"/>
      <c r="R3" s="143"/>
      <c r="S3" s="143"/>
      <c r="T3" s="143"/>
      <c r="U3" s="144"/>
      <c r="V3" s="142" t="s">
        <v>134</v>
      </c>
      <c r="W3" s="143"/>
      <c r="X3" s="143"/>
      <c r="Y3" s="143"/>
      <c r="Z3" s="143"/>
      <c r="AA3" s="143"/>
      <c r="AB3" s="144"/>
      <c r="AC3" s="16" t="s">
        <v>20</v>
      </c>
      <c r="AD3" s="68"/>
      <c r="AE3" s="69"/>
      <c r="AF3" s="128" t="s">
        <v>16</v>
      </c>
      <c r="AG3" s="126" t="s">
        <v>21</v>
      </c>
      <c r="AH3" s="126" t="s">
        <v>22</v>
      </c>
      <c r="AI3" s="126" t="s">
        <v>23</v>
      </c>
      <c r="AJ3" s="127" t="s">
        <v>16</v>
      </c>
      <c r="AK3" s="126" t="s">
        <v>24</v>
      </c>
      <c r="AL3" s="126" t="s">
        <v>25</v>
      </c>
      <c r="AM3" s="126" t="s">
        <v>26</v>
      </c>
      <c r="AN3" s="126" t="s">
        <v>22</v>
      </c>
      <c r="AO3" s="126" t="s">
        <v>27</v>
      </c>
      <c r="AP3" s="126" t="s">
        <v>28</v>
      </c>
      <c r="AQ3" s="126" t="s">
        <v>29</v>
      </c>
      <c r="AR3" s="126" t="s">
        <v>30</v>
      </c>
      <c r="AS3" s="126" t="s">
        <v>31</v>
      </c>
      <c r="AT3" s="128" t="s">
        <v>16</v>
      </c>
      <c r="AU3" s="126" t="s">
        <v>24</v>
      </c>
      <c r="AV3" s="126" t="s">
        <v>25</v>
      </c>
      <c r="AW3" s="126" t="s">
        <v>26</v>
      </c>
      <c r="AX3" s="126" t="s">
        <v>22</v>
      </c>
      <c r="AY3" s="126" t="s">
        <v>27</v>
      </c>
      <c r="AZ3" s="128" t="s">
        <v>16</v>
      </c>
      <c r="BA3" s="126" t="s">
        <v>21</v>
      </c>
      <c r="BB3" s="126" t="s">
        <v>22</v>
      </c>
      <c r="BC3" s="126" t="s">
        <v>23</v>
      </c>
    </row>
    <row r="4" spans="1:55" s="67" customFormat="1" ht="26.25" customHeight="1">
      <c r="A4" s="131"/>
      <c r="B4" s="134"/>
      <c r="C4" s="137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28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8"/>
      <c r="AU4" s="127"/>
      <c r="AV4" s="127"/>
      <c r="AW4" s="127"/>
      <c r="AX4" s="127"/>
      <c r="AY4" s="127"/>
      <c r="AZ4" s="128"/>
      <c r="BA4" s="127"/>
      <c r="BB4" s="127"/>
      <c r="BC4" s="127"/>
    </row>
    <row r="5" spans="1:55" s="78" customFormat="1" ht="23.25" customHeight="1">
      <c r="A5" s="131"/>
      <c r="B5" s="134"/>
      <c r="C5" s="137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27"/>
      <c r="AM5" s="71"/>
      <c r="AN5" s="71"/>
      <c r="AO5" s="71"/>
      <c r="AP5" s="71"/>
      <c r="AQ5" s="71"/>
      <c r="AR5" s="71"/>
      <c r="AS5" s="71"/>
      <c r="AT5" s="71"/>
      <c r="AU5" s="71"/>
      <c r="AV5" s="127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32"/>
      <c r="B6" s="135"/>
      <c r="C6" s="138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2" t="s">
        <v>268</v>
      </c>
      <c r="B7" s="103" t="s">
        <v>269</v>
      </c>
      <c r="C7" s="102" t="s">
        <v>270</v>
      </c>
      <c r="D7" s="104">
        <v>767207</v>
      </c>
      <c r="E7" s="104">
        <v>31728</v>
      </c>
      <c r="F7" s="104">
        <v>23627</v>
      </c>
      <c r="G7" s="104">
        <v>8101</v>
      </c>
      <c r="H7" s="104">
        <v>397376</v>
      </c>
      <c r="I7" s="104">
        <v>353437</v>
      </c>
      <c r="J7" s="104">
        <v>43939</v>
      </c>
      <c r="K7" s="104">
        <v>338103</v>
      </c>
      <c r="L7" s="104">
        <v>202940</v>
      </c>
      <c r="M7" s="104">
        <v>135163</v>
      </c>
      <c r="N7" s="104">
        <v>755774</v>
      </c>
      <c r="O7" s="104">
        <v>572038</v>
      </c>
      <c r="P7" s="104">
        <v>527606</v>
      </c>
      <c r="Q7" s="104">
        <v>1885</v>
      </c>
      <c r="R7" s="104">
        <v>0</v>
      </c>
      <c r="S7" s="104">
        <v>42547</v>
      </c>
      <c r="T7" s="104">
        <v>0</v>
      </c>
      <c r="U7" s="104">
        <v>0</v>
      </c>
      <c r="V7" s="104">
        <v>179418</v>
      </c>
      <c r="W7" s="104">
        <v>160826</v>
      </c>
      <c r="X7" s="104">
        <v>873</v>
      </c>
      <c r="Y7" s="104">
        <v>189</v>
      </c>
      <c r="Z7" s="104">
        <v>16690</v>
      </c>
      <c r="AA7" s="104">
        <v>414</v>
      </c>
      <c r="AB7" s="104">
        <v>426</v>
      </c>
      <c r="AC7" s="104">
        <v>4318</v>
      </c>
      <c r="AD7" s="104">
        <v>4155</v>
      </c>
      <c r="AE7" s="104">
        <v>163</v>
      </c>
      <c r="AF7" s="104">
        <v>17945</v>
      </c>
      <c r="AG7" s="104">
        <v>17919</v>
      </c>
      <c r="AH7" s="104">
        <v>26</v>
      </c>
      <c r="AI7" s="104">
        <v>0</v>
      </c>
      <c r="AJ7" s="104">
        <v>19985</v>
      </c>
      <c r="AK7" s="104">
        <v>1019</v>
      </c>
      <c r="AL7" s="104">
        <v>377</v>
      </c>
      <c r="AM7" s="104">
        <v>4536</v>
      </c>
      <c r="AN7" s="104">
        <v>2063</v>
      </c>
      <c r="AO7" s="104">
        <v>11</v>
      </c>
      <c r="AP7" s="104">
        <v>1991</v>
      </c>
      <c r="AQ7" s="104">
        <v>6198</v>
      </c>
      <c r="AR7" s="104">
        <v>2170</v>
      </c>
      <c r="AS7" s="104">
        <v>1620</v>
      </c>
      <c r="AT7" s="104">
        <v>658</v>
      </c>
      <c r="AU7" s="104">
        <v>449</v>
      </c>
      <c r="AV7" s="104">
        <v>52</v>
      </c>
      <c r="AW7" s="104">
        <v>125</v>
      </c>
      <c r="AX7" s="104">
        <v>32</v>
      </c>
      <c r="AY7" s="104">
        <v>0</v>
      </c>
      <c r="AZ7" s="104">
        <v>3735</v>
      </c>
      <c r="BA7" s="104">
        <v>3475</v>
      </c>
      <c r="BB7" s="104">
        <v>71</v>
      </c>
      <c r="BC7" s="104">
        <v>189</v>
      </c>
    </row>
    <row r="8" spans="1:58" ht="12" customHeight="1">
      <c r="A8" s="102" t="s">
        <v>272</v>
      </c>
      <c r="B8" s="103" t="s">
        <v>273</v>
      </c>
      <c r="C8" s="102" t="s">
        <v>274</v>
      </c>
      <c r="D8" s="104">
        <f>SUM(E8,+H8,+K8)</f>
        <v>477456</v>
      </c>
      <c r="E8" s="104">
        <f>SUM(F8:G8)</f>
        <v>0</v>
      </c>
      <c r="F8" s="104">
        <v>0</v>
      </c>
      <c r="G8" s="104">
        <v>0</v>
      </c>
      <c r="H8" s="104">
        <f>SUM(I8:J8)</f>
        <v>0</v>
      </c>
      <c r="I8" s="104">
        <v>0</v>
      </c>
      <c r="J8" s="104">
        <v>0</v>
      </c>
      <c r="K8" s="104">
        <f>SUM(L8:M8)</f>
        <v>477456</v>
      </c>
      <c r="L8" s="104">
        <v>201665</v>
      </c>
      <c r="M8" s="104">
        <v>275791</v>
      </c>
      <c r="N8" s="104">
        <f>SUM(O8,+V8,+AC8)</f>
        <v>477456</v>
      </c>
      <c r="O8" s="104">
        <f>SUM(P8:U8)</f>
        <v>201665</v>
      </c>
      <c r="P8" s="104">
        <v>201665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f>SUM(W8:AB8)</f>
        <v>275791</v>
      </c>
      <c r="W8" s="104">
        <v>275791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f>SUM(AD8:AE8)</f>
        <v>0</v>
      </c>
      <c r="AD8" s="104">
        <v>0</v>
      </c>
      <c r="AE8" s="104">
        <v>0</v>
      </c>
      <c r="AF8" s="104">
        <f>SUM(AG8:AI8)</f>
        <v>12731</v>
      </c>
      <c r="AG8" s="104">
        <v>12731</v>
      </c>
      <c r="AH8" s="104">
        <v>0</v>
      </c>
      <c r="AI8" s="104">
        <v>0</v>
      </c>
      <c r="AJ8" s="104">
        <f>SUM(AK8:AS8)</f>
        <v>16555</v>
      </c>
      <c r="AK8" s="104">
        <v>4413</v>
      </c>
      <c r="AL8" s="104">
        <v>0</v>
      </c>
      <c r="AM8" s="104">
        <v>4818</v>
      </c>
      <c r="AN8" s="104">
        <v>65</v>
      </c>
      <c r="AO8" s="104">
        <v>0</v>
      </c>
      <c r="AP8" s="104">
        <v>0</v>
      </c>
      <c r="AQ8" s="104">
        <v>6447</v>
      </c>
      <c r="AR8" s="104">
        <v>4</v>
      </c>
      <c r="AS8" s="104">
        <v>808</v>
      </c>
      <c r="AT8" s="104">
        <f>SUM(AU8:AY8)</f>
        <v>803</v>
      </c>
      <c r="AU8" s="104">
        <v>589</v>
      </c>
      <c r="AV8" s="104">
        <v>0</v>
      </c>
      <c r="AW8" s="104">
        <v>214</v>
      </c>
      <c r="AX8" s="104">
        <v>0</v>
      </c>
      <c r="AY8" s="104">
        <v>0</v>
      </c>
      <c r="AZ8" s="104">
        <f>SUM(BA8:BC8)</f>
        <v>2966</v>
      </c>
      <c r="BA8" s="104">
        <v>2966</v>
      </c>
      <c r="BB8" s="104">
        <v>0</v>
      </c>
      <c r="BC8" s="104">
        <v>0</v>
      </c>
      <c r="BD8" s="66"/>
      <c r="BE8" s="66"/>
      <c r="BF8" s="66"/>
    </row>
    <row r="9" spans="1:58" ht="12" customHeight="1">
      <c r="A9" s="102" t="s">
        <v>278</v>
      </c>
      <c r="B9" s="103" t="s">
        <v>279</v>
      </c>
      <c r="C9" s="102" t="s">
        <v>280</v>
      </c>
      <c r="D9" s="104">
        <f aca="true" t="shared" si="0" ref="D9:D53">SUM(E9,+H9,+K9)</f>
        <v>614506</v>
      </c>
      <c r="E9" s="104">
        <f aca="true" t="shared" si="1" ref="E9:E53">SUM(F9:G9)</f>
        <v>0</v>
      </c>
      <c r="F9" s="104">
        <v>0</v>
      </c>
      <c r="G9" s="104">
        <v>0</v>
      </c>
      <c r="H9" s="104">
        <f aca="true" t="shared" si="2" ref="H9:H53">SUM(I9:J9)</f>
        <v>244009</v>
      </c>
      <c r="I9" s="104">
        <v>231205</v>
      </c>
      <c r="J9" s="104">
        <v>12804</v>
      </c>
      <c r="K9" s="104">
        <f aca="true" t="shared" si="3" ref="K9:K53">SUM(L9:M9)</f>
        <v>370497</v>
      </c>
      <c r="L9" s="104">
        <v>250112</v>
      </c>
      <c r="M9" s="104">
        <v>120385</v>
      </c>
      <c r="N9" s="104">
        <f aca="true" t="shared" si="4" ref="N9:N53">SUM(O9,+V9,+AC9)</f>
        <v>616407</v>
      </c>
      <c r="O9" s="104">
        <f aca="true" t="shared" si="5" ref="O9:O53">SUM(P9:U9)</f>
        <v>481317</v>
      </c>
      <c r="P9" s="104">
        <v>481317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f aca="true" t="shared" si="6" ref="V9:V53">SUM(W9:AB9)</f>
        <v>133189</v>
      </c>
      <c r="W9" s="104">
        <v>133189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f aca="true" t="shared" si="7" ref="AC9:AC53">SUM(AD9:AE9)</f>
        <v>1901</v>
      </c>
      <c r="AD9" s="104">
        <v>1878</v>
      </c>
      <c r="AE9" s="104">
        <v>23</v>
      </c>
      <c r="AF9" s="104">
        <f aca="true" t="shared" si="8" ref="AF9:AF53">SUM(AG9:AI9)</f>
        <v>15800</v>
      </c>
      <c r="AG9" s="104">
        <v>15800</v>
      </c>
      <c r="AH9" s="104">
        <v>0</v>
      </c>
      <c r="AI9" s="104">
        <v>0</v>
      </c>
      <c r="AJ9" s="104">
        <f aca="true" t="shared" si="9" ref="AJ9:AJ53">SUM(AK9:AS9)</f>
        <v>16535</v>
      </c>
      <c r="AK9" s="104">
        <v>410</v>
      </c>
      <c r="AL9" s="104">
        <v>513</v>
      </c>
      <c r="AM9" s="104">
        <v>7923</v>
      </c>
      <c r="AN9" s="104">
        <v>157</v>
      </c>
      <c r="AO9" s="104">
        <v>0</v>
      </c>
      <c r="AP9" s="104">
        <v>0</v>
      </c>
      <c r="AQ9" s="104">
        <v>422</v>
      </c>
      <c r="AR9" s="104">
        <v>3</v>
      </c>
      <c r="AS9" s="104">
        <v>7107</v>
      </c>
      <c r="AT9" s="104">
        <f aca="true" t="shared" si="10" ref="AT9:AT53">SUM(AU9:AY9)</f>
        <v>595</v>
      </c>
      <c r="AU9" s="104">
        <v>188</v>
      </c>
      <c r="AV9" s="104">
        <v>0</v>
      </c>
      <c r="AW9" s="104">
        <v>407</v>
      </c>
      <c r="AX9" s="104">
        <v>0</v>
      </c>
      <c r="AY9" s="104">
        <v>0</v>
      </c>
      <c r="AZ9" s="104">
        <f aca="true" t="shared" si="11" ref="AZ9:AZ53">SUM(BA9:BC9)</f>
        <v>2430</v>
      </c>
      <c r="BA9" s="104">
        <v>2430</v>
      </c>
      <c r="BB9" s="104">
        <v>0</v>
      </c>
      <c r="BC9" s="104">
        <v>0</v>
      </c>
      <c r="BD9" s="66"/>
      <c r="BE9" s="66"/>
      <c r="BF9" s="66"/>
    </row>
    <row r="10" spans="1:58" ht="12" customHeight="1">
      <c r="A10" s="102" t="s">
        <v>284</v>
      </c>
      <c r="B10" s="103" t="s">
        <v>285</v>
      </c>
      <c r="C10" s="102" t="s">
        <v>286</v>
      </c>
      <c r="D10" s="104">
        <f t="shared" si="0"/>
        <v>527098</v>
      </c>
      <c r="E10" s="104">
        <f t="shared" si="1"/>
        <v>0</v>
      </c>
      <c r="F10" s="104">
        <v>0</v>
      </c>
      <c r="G10" s="104">
        <v>0</v>
      </c>
      <c r="H10" s="104">
        <f t="shared" si="2"/>
        <v>141033</v>
      </c>
      <c r="I10" s="104">
        <v>141033</v>
      </c>
      <c r="J10" s="104">
        <v>0</v>
      </c>
      <c r="K10" s="104">
        <f t="shared" si="3"/>
        <v>386065</v>
      </c>
      <c r="L10" s="104">
        <v>192870</v>
      </c>
      <c r="M10" s="104">
        <v>193195</v>
      </c>
      <c r="N10" s="104">
        <f t="shared" si="4"/>
        <v>530217</v>
      </c>
      <c r="O10" s="104">
        <f t="shared" si="5"/>
        <v>330177</v>
      </c>
      <c r="P10" s="104">
        <v>330103</v>
      </c>
      <c r="Q10" s="104">
        <v>0</v>
      </c>
      <c r="R10" s="104">
        <v>0</v>
      </c>
      <c r="S10" s="104">
        <v>0</v>
      </c>
      <c r="T10" s="104">
        <v>74</v>
      </c>
      <c r="U10" s="104">
        <v>0</v>
      </c>
      <c r="V10" s="104">
        <f t="shared" si="6"/>
        <v>192087</v>
      </c>
      <c r="W10" s="104">
        <v>192087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f t="shared" si="7"/>
        <v>7953</v>
      </c>
      <c r="AD10" s="104">
        <v>7953</v>
      </c>
      <c r="AE10" s="104">
        <v>0</v>
      </c>
      <c r="AF10" s="104">
        <f t="shared" si="8"/>
        <v>3915</v>
      </c>
      <c r="AG10" s="104">
        <v>3915</v>
      </c>
      <c r="AH10" s="104">
        <v>0</v>
      </c>
      <c r="AI10" s="104">
        <v>0</v>
      </c>
      <c r="AJ10" s="104">
        <f t="shared" si="9"/>
        <v>15135</v>
      </c>
      <c r="AK10" s="104">
        <v>9087</v>
      </c>
      <c r="AL10" s="104">
        <v>2989</v>
      </c>
      <c r="AM10" s="104">
        <v>645</v>
      </c>
      <c r="AN10" s="104">
        <v>77</v>
      </c>
      <c r="AO10" s="104">
        <v>0</v>
      </c>
      <c r="AP10" s="104">
        <v>0</v>
      </c>
      <c r="AQ10" s="104">
        <v>33</v>
      </c>
      <c r="AR10" s="104">
        <v>14</v>
      </c>
      <c r="AS10" s="104">
        <v>2290</v>
      </c>
      <c r="AT10" s="104">
        <f t="shared" si="10"/>
        <v>861</v>
      </c>
      <c r="AU10" s="104">
        <v>856</v>
      </c>
      <c r="AV10" s="104">
        <v>0</v>
      </c>
      <c r="AW10" s="104">
        <v>5</v>
      </c>
      <c r="AX10" s="104">
        <v>0</v>
      </c>
      <c r="AY10" s="104">
        <v>0</v>
      </c>
      <c r="AZ10" s="104">
        <f t="shared" si="11"/>
        <v>1309</v>
      </c>
      <c r="BA10" s="104">
        <v>1309</v>
      </c>
      <c r="BB10" s="104">
        <v>0</v>
      </c>
      <c r="BC10" s="104">
        <v>0</v>
      </c>
      <c r="BD10" s="66"/>
      <c r="BE10" s="66"/>
      <c r="BF10" s="66"/>
    </row>
    <row r="11" spans="1:58" ht="12" customHeight="1">
      <c r="A11" s="102" t="s">
        <v>288</v>
      </c>
      <c r="B11" s="103" t="s">
        <v>289</v>
      </c>
      <c r="C11" s="102" t="s">
        <v>290</v>
      </c>
      <c r="D11" s="104">
        <f t="shared" si="0"/>
        <v>476835</v>
      </c>
      <c r="E11" s="104">
        <f t="shared" si="1"/>
        <v>0</v>
      </c>
      <c r="F11" s="104">
        <v>0</v>
      </c>
      <c r="G11" s="104">
        <v>0</v>
      </c>
      <c r="H11" s="104">
        <f t="shared" si="2"/>
        <v>0</v>
      </c>
      <c r="I11" s="104">
        <v>0</v>
      </c>
      <c r="J11" s="104">
        <v>0</v>
      </c>
      <c r="K11" s="104">
        <f t="shared" si="3"/>
        <v>476835</v>
      </c>
      <c r="L11" s="104">
        <v>282819</v>
      </c>
      <c r="M11" s="104">
        <v>194016</v>
      </c>
      <c r="N11" s="104">
        <f t="shared" si="4"/>
        <v>476835</v>
      </c>
      <c r="O11" s="104">
        <f t="shared" si="5"/>
        <v>282819</v>
      </c>
      <c r="P11" s="104">
        <v>282819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f t="shared" si="6"/>
        <v>194016</v>
      </c>
      <c r="W11" s="104">
        <v>194016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f t="shared" si="7"/>
        <v>0</v>
      </c>
      <c r="AD11" s="104">
        <v>0</v>
      </c>
      <c r="AE11" s="104">
        <v>0</v>
      </c>
      <c r="AF11" s="104">
        <f t="shared" si="8"/>
        <v>5702</v>
      </c>
      <c r="AG11" s="104">
        <v>5702</v>
      </c>
      <c r="AH11" s="104">
        <v>0</v>
      </c>
      <c r="AI11" s="104">
        <v>0</v>
      </c>
      <c r="AJ11" s="104">
        <f t="shared" si="9"/>
        <v>62663</v>
      </c>
      <c r="AK11" s="104">
        <v>57862</v>
      </c>
      <c r="AL11" s="104">
        <v>0</v>
      </c>
      <c r="AM11" s="104">
        <v>2021</v>
      </c>
      <c r="AN11" s="104">
        <v>0</v>
      </c>
      <c r="AO11" s="104">
        <v>0</v>
      </c>
      <c r="AP11" s="104">
        <v>0</v>
      </c>
      <c r="AQ11" s="104">
        <v>0</v>
      </c>
      <c r="AR11" s="104">
        <v>83</v>
      </c>
      <c r="AS11" s="104">
        <v>2697</v>
      </c>
      <c r="AT11" s="104">
        <f t="shared" si="10"/>
        <v>901</v>
      </c>
      <c r="AU11" s="104">
        <v>901</v>
      </c>
      <c r="AV11" s="104">
        <v>0</v>
      </c>
      <c r="AW11" s="104">
        <v>0</v>
      </c>
      <c r="AX11" s="104">
        <v>0</v>
      </c>
      <c r="AY11" s="104">
        <v>0</v>
      </c>
      <c r="AZ11" s="104">
        <f t="shared" si="11"/>
        <v>0</v>
      </c>
      <c r="BA11" s="104">
        <v>0</v>
      </c>
      <c r="BB11" s="104">
        <v>0</v>
      </c>
      <c r="BC11" s="104">
        <v>0</v>
      </c>
      <c r="BD11" s="66"/>
      <c r="BE11" s="66"/>
      <c r="BF11" s="66"/>
    </row>
    <row r="12" spans="1:58" ht="12" customHeight="1">
      <c r="A12" s="102" t="s">
        <v>292</v>
      </c>
      <c r="B12" s="103" t="s">
        <v>293</v>
      </c>
      <c r="C12" s="102" t="s">
        <v>294</v>
      </c>
      <c r="D12" s="104">
        <f t="shared" si="0"/>
        <v>275303</v>
      </c>
      <c r="E12" s="104">
        <f t="shared" si="1"/>
        <v>23680</v>
      </c>
      <c r="F12" s="104">
        <v>8782</v>
      </c>
      <c r="G12" s="104">
        <v>14898</v>
      </c>
      <c r="H12" s="104">
        <f t="shared" si="2"/>
        <v>40324</v>
      </c>
      <c r="I12" s="104">
        <v>18579</v>
      </c>
      <c r="J12" s="104">
        <v>21745</v>
      </c>
      <c r="K12" s="104">
        <f t="shared" si="3"/>
        <v>211299</v>
      </c>
      <c r="L12" s="104">
        <v>69675</v>
      </c>
      <c r="M12" s="104">
        <v>141624</v>
      </c>
      <c r="N12" s="104">
        <f t="shared" si="4"/>
        <v>275480</v>
      </c>
      <c r="O12" s="104">
        <f t="shared" si="5"/>
        <v>97036</v>
      </c>
      <c r="P12" s="104">
        <v>97036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f t="shared" si="6"/>
        <v>178267</v>
      </c>
      <c r="W12" s="104">
        <v>178267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f t="shared" si="7"/>
        <v>177</v>
      </c>
      <c r="AD12" s="104">
        <v>177</v>
      </c>
      <c r="AE12" s="104">
        <v>0</v>
      </c>
      <c r="AF12" s="104">
        <f t="shared" si="8"/>
        <v>10127</v>
      </c>
      <c r="AG12" s="104">
        <v>10127</v>
      </c>
      <c r="AH12" s="104">
        <v>0</v>
      </c>
      <c r="AI12" s="104">
        <v>0</v>
      </c>
      <c r="AJ12" s="104">
        <f t="shared" si="9"/>
        <v>12574</v>
      </c>
      <c r="AK12" s="104">
        <v>2335</v>
      </c>
      <c r="AL12" s="104">
        <v>242</v>
      </c>
      <c r="AM12" s="104">
        <v>4925</v>
      </c>
      <c r="AN12" s="104">
        <v>1332</v>
      </c>
      <c r="AO12" s="104">
        <v>0</v>
      </c>
      <c r="AP12" s="104">
        <v>0</v>
      </c>
      <c r="AQ12" s="104">
        <v>0</v>
      </c>
      <c r="AR12" s="104">
        <v>3737</v>
      </c>
      <c r="AS12" s="104">
        <v>3</v>
      </c>
      <c r="AT12" s="104">
        <f t="shared" si="10"/>
        <v>448</v>
      </c>
      <c r="AU12" s="104">
        <v>130</v>
      </c>
      <c r="AV12" s="104">
        <v>0</v>
      </c>
      <c r="AW12" s="104">
        <v>318</v>
      </c>
      <c r="AX12" s="104">
        <v>0</v>
      </c>
      <c r="AY12" s="104">
        <v>0</v>
      </c>
      <c r="AZ12" s="104">
        <f t="shared" si="11"/>
        <v>242</v>
      </c>
      <c r="BA12" s="104">
        <v>242</v>
      </c>
      <c r="BB12" s="104">
        <v>0</v>
      </c>
      <c r="BC12" s="104">
        <v>0</v>
      </c>
      <c r="BD12" s="66"/>
      <c r="BE12" s="66"/>
      <c r="BF12" s="66"/>
    </row>
    <row r="13" spans="1:58" ht="12" customHeight="1">
      <c r="A13" s="102" t="s">
        <v>298</v>
      </c>
      <c r="B13" s="103" t="s">
        <v>299</v>
      </c>
      <c r="C13" s="102" t="s">
        <v>300</v>
      </c>
      <c r="D13" s="104">
        <f t="shared" si="0"/>
        <v>621304</v>
      </c>
      <c r="E13" s="104">
        <f t="shared" si="1"/>
        <v>41859</v>
      </c>
      <c r="F13" s="104">
        <v>18559</v>
      </c>
      <c r="G13" s="104">
        <v>23300</v>
      </c>
      <c r="H13" s="104">
        <f t="shared" si="2"/>
        <v>21091</v>
      </c>
      <c r="I13" s="104">
        <v>21091</v>
      </c>
      <c r="J13" s="104">
        <v>0</v>
      </c>
      <c r="K13" s="104">
        <f t="shared" si="3"/>
        <v>558354</v>
      </c>
      <c r="L13" s="104">
        <v>170825</v>
      </c>
      <c r="M13" s="104">
        <v>387529</v>
      </c>
      <c r="N13" s="104">
        <f t="shared" si="4"/>
        <v>629981</v>
      </c>
      <c r="O13" s="104">
        <f t="shared" si="5"/>
        <v>211309</v>
      </c>
      <c r="P13" s="104">
        <v>200943</v>
      </c>
      <c r="Q13" s="104">
        <v>0</v>
      </c>
      <c r="R13" s="104">
        <v>0</v>
      </c>
      <c r="S13" s="104">
        <v>10366</v>
      </c>
      <c r="T13" s="104">
        <v>0</v>
      </c>
      <c r="U13" s="104">
        <v>0</v>
      </c>
      <c r="V13" s="104">
        <f t="shared" si="6"/>
        <v>418002</v>
      </c>
      <c r="W13" s="104">
        <v>390154</v>
      </c>
      <c r="X13" s="104">
        <v>0</v>
      </c>
      <c r="Y13" s="104">
        <v>0</v>
      </c>
      <c r="Z13" s="104">
        <v>27848</v>
      </c>
      <c r="AA13" s="104">
        <v>0</v>
      </c>
      <c r="AB13" s="104">
        <v>0</v>
      </c>
      <c r="AC13" s="104">
        <f t="shared" si="7"/>
        <v>670</v>
      </c>
      <c r="AD13" s="104">
        <v>643</v>
      </c>
      <c r="AE13" s="104">
        <v>27</v>
      </c>
      <c r="AF13" s="104">
        <f t="shared" si="8"/>
        <v>11294</v>
      </c>
      <c r="AG13" s="104">
        <v>11294</v>
      </c>
      <c r="AH13" s="104">
        <v>0</v>
      </c>
      <c r="AI13" s="104">
        <v>0</v>
      </c>
      <c r="AJ13" s="104">
        <f t="shared" si="9"/>
        <v>37542</v>
      </c>
      <c r="AK13" s="104">
        <v>26694</v>
      </c>
      <c r="AL13" s="104">
        <v>115</v>
      </c>
      <c r="AM13" s="104">
        <v>8437</v>
      </c>
      <c r="AN13" s="104">
        <v>0</v>
      </c>
      <c r="AO13" s="104">
        <v>0</v>
      </c>
      <c r="AP13" s="104">
        <v>0</v>
      </c>
      <c r="AQ13" s="104">
        <v>1322</v>
      </c>
      <c r="AR13" s="104">
        <v>929</v>
      </c>
      <c r="AS13" s="104">
        <v>45</v>
      </c>
      <c r="AT13" s="104">
        <f t="shared" si="10"/>
        <v>1080</v>
      </c>
      <c r="AU13" s="104">
        <v>559</v>
      </c>
      <c r="AV13" s="104">
        <v>0</v>
      </c>
      <c r="AW13" s="104">
        <v>521</v>
      </c>
      <c r="AX13" s="104">
        <v>0</v>
      </c>
      <c r="AY13" s="104">
        <v>0</v>
      </c>
      <c r="AZ13" s="104">
        <f t="shared" si="11"/>
        <v>1695</v>
      </c>
      <c r="BA13" s="104">
        <v>1695</v>
      </c>
      <c r="BB13" s="104">
        <v>0</v>
      </c>
      <c r="BC13" s="104">
        <v>0</v>
      </c>
      <c r="BD13" s="66"/>
      <c r="BE13" s="66"/>
      <c r="BF13" s="66"/>
    </row>
    <row r="14" spans="1:58" ht="12" customHeight="1">
      <c r="A14" s="102" t="s">
        <v>304</v>
      </c>
      <c r="B14" s="103" t="s">
        <v>305</v>
      </c>
      <c r="C14" s="102" t="s">
        <v>306</v>
      </c>
      <c r="D14" s="104">
        <f t="shared" si="0"/>
        <v>703245</v>
      </c>
      <c r="E14" s="104">
        <f t="shared" si="1"/>
        <v>9255</v>
      </c>
      <c r="F14" s="104">
        <v>4195</v>
      </c>
      <c r="G14" s="104">
        <v>5060</v>
      </c>
      <c r="H14" s="104">
        <f t="shared" si="2"/>
        <v>56435</v>
      </c>
      <c r="I14" s="104">
        <v>48715</v>
      </c>
      <c r="J14" s="104">
        <v>7720</v>
      </c>
      <c r="K14" s="104">
        <f t="shared" si="3"/>
        <v>637555</v>
      </c>
      <c r="L14" s="104">
        <v>141481</v>
      </c>
      <c r="M14" s="104">
        <v>496074</v>
      </c>
      <c r="N14" s="104">
        <f t="shared" si="4"/>
        <v>703729</v>
      </c>
      <c r="O14" s="104">
        <f t="shared" si="5"/>
        <v>194391</v>
      </c>
      <c r="P14" s="104">
        <v>194391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f t="shared" si="6"/>
        <v>508854</v>
      </c>
      <c r="W14" s="104">
        <v>501985</v>
      </c>
      <c r="X14" s="104">
        <v>325</v>
      </c>
      <c r="Y14" s="104">
        <v>0</v>
      </c>
      <c r="Z14" s="104">
        <v>6544</v>
      </c>
      <c r="AA14" s="104">
        <v>0</v>
      </c>
      <c r="AB14" s="104">
        <v>0</v>
      </c>
      <c r="AC14" s="104">
        <f t="shared" si="7"/>
        <v>484</v>
      </c>
      <c r="AD14" s="104">
        <v>484</v>
      </c>
      <c r="AE14" s="104">
        <v>0</v>
      </c>
      <c r="AF14" s="104">
        <f t="shared" si="8"/>
        <v>8192</v>
      </c>
      <c r="AG14" s="104">
        <v>8192</v>
      </c>
      <c r="AH14" s="104">
        <v>0</v>
      </c>
      <c r="AI14" s="104">
        <v>0</v>
      </c>
      <c r="AJ14" s="104">
        <f t="shared" si="9"/>
        <v>13313</v>
      </c>
      <c r="AK14" s="104">
        <v>3538</v>
      </c>
      <c r="AL14" s="104">
        <v>2152</v>
      </c>
      <c r="AM14" s="104">
        <v>3887</v>
      </c>
      <c r="AN14" s="104">
        <v>2362</v>
      </c>
      <c r="AO14" s="104">
        <v>0</v>
      </c>
      <c r="AP14" s="104">
        <v>0</v>
      </c>
      <c r="AQ14" s="104">
        <v>0</v>
      </c>
      <c r="AR14" s="104">
        <v>274</v>
      </c>
      <c r="AS14" s="104">
        <v>1100</v>
      </c>
      <c r="AT14" s="104">
        <f t="shared" si="10"/>
        <v>1061</v>
      </c>
      <c r="AU14" s="104">
        <v>569</v>
      </c>
      <c r="AV14" s="104">
        <v>0</v>
      </c>
      <c r="AW14" s="104">
        <v>492</v>
      </c>
      <c r="AX14" s="104">
        <v>0</v>
      </c>
      <c r="AY14" s="104">
        <v>0</v>
      </c>
      <c r="AZ14" s="104">
        <f t="shared" si="11"/>
        <v>2426</v>
      </c>
      <c r="BA14" s="104">
        <v>2250</v>
      </c>
      <c r="BB14" s="104">
        <v>176</v>
      </c>
      <c r="BC14" s="104">
        <v>0</v>
      </c>
      <c r="BD14" s="66"/>
      <c r="BE14" s="66"/>
      <c r="BF14" s="66"/>
    </row>
    <row r="15" spans="1:58" ht="12" customHeight="1">
      <c r="A15" s="102" t="s">
        <v>308</v>
      </c>
      <c r="B15" s="103" t="s">
        <v>309</v>
      </c>
      <c r="C15" s="102" t="s">
        <v>310</v>
      </c>
      <c r="D15" s="104">
        <f t="shared" si="0"/>
        <v>392281</v>
      </c>
      <c r="E15" s="104">
        <f t="shared" si="1"/>
        <v>45429</v>
      </c>
      <c r="F15" s="104">
        <v>25965</v>
      </c>
      <c r="G15" s="104">
        <v>19464</v>
      </c>
      <c r="H15" s="104">
        <f t="shared" si="2"/>
        <v>24323</v>
      </c>
      <c r="I15" s="104">
        <v>16268</v>
      </c>
      <c r="J15" s="104">
        <v>8055</v>
      </c>
      <c r="K15" s="104">
        <f t="shared" si="3"/>
        <v>322529</v>
      </c>
      <c r="L15" s="104">
        <v>78994</v>
      </c>
      <c r="M15" s="104">
        <v>243535</v>
      </c>
      <c r="N15" s="104">
        <f t="shared" si="4"/>
        <v>392281</v>
      </c>
      <c r="O15" s="104">
        <f t="shared" si="5"/>
        <v>121227</v>
      </c>
      <c r="P15" s="104">
        <v>121227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f t="shared" si="6"/>
        <v>271054</v>
      </c>
      <c r="W15" s="104">
        <v>271054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f t="shared" si="7"/>
        <v>0</v>
      </c>
      <c r="AD15" s="104">
        <v>0</v>
      </c>
      <c r="AE15" s="104">
        <v>0</v>
      </c>
      <c r="AF15" s="104">
        <f t="shared" si="8"/>
        <v>5988</v>
      </c>
      <c r="AG15" s="104">
        <v>5988</v>
      </c>
      <c r="AH15" s="104">
        <v>0</v>
      </c>
      <c r="AI15" s="104">
        <v>0</v>
      </c>
      <c r="AJ15" s="104">
        <f t="shared" si="9"/>
        <v>9471</v>
      </c>
      <c r="AK15" s="104">
        <v>3885</v>
      </c>
      <c r="AL15" s="104">
        <v>33</v>
      </c>
      <c r="AM15" s="104">
        <v>1531</v>
      </c>
      <c r="AN15" s="104">
        <v>102</v>
      </c>
      <c r="AO15" s="104">
        <v>0</v>
      </c>
      <c r="AP15" s="104">
        <v>1684</v>
      </c>
      <c r="AQ15" s="104">
        <v>533</v>
      </c>
      <c r="AR15" s="104">
        <v>207</v>
      </c>
      <c r="AS15" s="104">
        <v>1496</v>
      </c>
      <c r="AT15" s="104">
        <f t="shared" si="10"/>
        <v>475</v>
      </c>
      <c r="AU15" s="104">
        <v>435</v>
      </c>
      <c r="AV15" s="104">
        <v>0</v>
      </c>
      <c r="AW15" s="104">
        <v>40</v>
      </c>
      <c r="AX15" s="104">
        <v>0</v>
      </c>
      <c r="AY15" s="104">
        <v>0</v>
      </c>
      <c r="AZ15" s="104">
        <f t="shared" si="11"/>
        <v>1215</v>
      </c>
      <c r="BA15" s="104">
        <v>1215</v>
      </c>
      <c r="BB15" s="104">
        <v>0</v>
      </c>
      <c r="BC15" s="104">
        <v>0</v>
      </c>
      <c r="BD15" s="66"/>
      <c r="BE15" s="66"/>
      <c r="BF15" s="66"/>
    </row>
    <row r="16" spans="1:58" ht="12" customHeight="1">
      <c r="A16" s="102" t="s">
        <v>312</v>
      </c>
      <c r="B16" s="103" t="s">
        <v>313</v>
      </c>
      <c r="C16" s="102" t="s">
        <v>314</v>
      </c>
      <c r="D16" s="104">
        <f t="shared" si="0"/>
        <v>525410</v>
      </c>
      <c r="E16" s="104">
        <f t="shared" si="1"/>
        <v>978</v>
      </c>
      <c r="F16" s="104">
        <v>154</v>
      </c>
      <c r="G16" s="104">
        <v>824</v>
      </c>
      <c r="H16" s="104">
        <f t="shared" si="2"/>
        <v>13713</v>
      </c>
      <c r="I16" s="104">
        <v>9711</v>
      </c>
      <c r="J16" s="104">
        <v>4002</v>
      </c>
      <c r="K16" s="104">
        <f t="shared" si="3"/>
        <v>510719</v>
      </c>
      <c r="L16" s="104">
        <v>101531</v>
      </c>
      <c r="M16" s="104">
        <v>409188</v>
      </c>
      <c r="N16" s="104">
        <f t="shared" si="4"/>
        <v>525592</v>
      </c>
      <c r="O16" s="104">
        <f t="shared" si="5"/>
        <v>111396</v>
      </c>
      <c r="P16" s="104">
        <v>111396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f t="shared" si="6"/>
        <v>414014</v>
      </c>
      <c r="W16" s="104">
        <v>393583</v>
      </c>
      <c r="X16" s="104">
        <v>17715</v>
      </c>
      <c r="Y16" s="104">
        <v>0</v>
      </c>
      <c r="Z16" s="104">
        <v>263</v>
      </c>
      <c r="AA16" s="104">
        <v>930</v>
      </c>
      <c r="AB16" s="104">
        <v>1523</v>
      </c>
      <c r="AC16" s="104">
        <f t="shared" si="7"/>
        <v>182</v>
      </c>
      <c r="AD16" s="104">
        <v>182</v>
      </c>
      <c r="AE16" s="104">
        <v>0</v>
      </c>
      <c r="AF16" s="104">
        <f t="shared" si="8"/>
        <v>4278</v>
      </c>
      <c r="AG16" s="104">
        <v>4278</v>
      </c>
      <c r="AH16" s="104">
        <v>0</v>
      </c>
      <c r="AI16" s="104">
        <v>0</v>
      </c>
      <c r="AJ16" s="104">
        <f t="shared" si="9"/>
        <v>4739</v>
      </c>
      <c r="AK16" s="104">
        <v>1476</v>
      </c>
      <c r="AL16" s="104">
        <v>0</v>
      </c>
      <c r="AM16" s="104">
        <v>122</v>
      </c>
      <c r="AN16" s="104">
        <v>10</v>
      </c>
      <c r="AO16" s="104">
        <v>0</v>
      </c>
      <c r="AP16" s="104">
        <v>0</v>
      </c>
      <c r="AQ16" s="104">
        <v>567</v>
      </c>
      <c r="AR16" s="104">
        <v>420</v>
      </c>
      <c r="AS16" s="104">
        <v>2144</v>
      </c>
      <c r="AT16" s="104">
        <f t="shared" si="10"/>
        <v>1023</v>
      </c>
      <c r="AU16" s="104">
        <v>1016</v>
      </c>
      <c r="AV16" s="104">
        <v>7</v>
      </c>
      <c r="AW16" s="104">
        <v>0</v>
      </c>
      <c r="AX16" s="104">
        <v>0</v>
      </c>
      <c r="AY16" s="104">
        <v>0</v>
      </c>
      <c r="AZ16" s="104">
        <f t="shared" si="11"/>
        <v>17916</v>
      </c>
      <c r="BA16" s="104">
        <v>201</v>
      </c>
      <c r="BB16" s="104">
        <v>17715</v>
      </c>
      <c r="BC16" s="104">
        <v>0</v>
      </c>
      <c r="BD16" s="66"/>
      <c r="BE16" s="66"/>
      <c r="BF16" s="66"/>
    </row>
    <row r="17" spans="1:58" ht="12" customHeight="1">
      <c r="A17" s="102" t="s">
        <v>318</v>
      </c>
      <c r="B17" s="103" t="s">
        <v>319</v>
      </c>
      <c r="C17" s="102" t="s">
        <v>320</v>
      </c>
      <c r="D17" s="104">
        <f t="shared" si="0"/>
        <v>910014</v>
      </c>
      <c r="E17" s="104">
        <f t="shared" si="1"/>
        <v>2106</v>
      </c>
      <c r="F17" s="104">
        <v>1552</v>
      </c>
      <c r="G17" s="104">
        <v>554</v>
      </c>
      <c r="H17" s="104">
        <f t="shared" si="2"/>
        <v>118259</v>
      </c>
      <c r="I17" s="104">
        <v>105162</v>
      </c>
      <c r="J17" s="104">
        <v>13097</v>
      </c>
      <c r="K17" s="104">
        <f t="shared" si="3"/>
        <v>789649</v>
      </c>
      <c r="L17" s="104">
        <v>68767</v>
      </c>
      <c r="M17" s="104">
        <v>720882</v>
      </c>
      <c r="N17" s="104">
        <f t="shared" si="4"/>
        <v>911079</v>
      </c>
      <c r="O17" s="104">
        <f t="shared" si="5"/>
        <v>175481</v>
      </c>
      <c r="P17" s="104">
        <v>175481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f t="shared" si="6"/>
        <v>734533</v>
      </c>
      <c r="W17" s="104">
        <v>734533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f t="shared" si="7"/>
        <v>1065</v>
      </c>
      <c r="AD17" s="104">
        <v>1065</v>
      </c>
      <c r="AE17" s="104">
        <v>0</v>
      </c>
      <c r="AF17" s="104">
        <f t="shared" si="8"/>
        <v>20686</v>
      </c>
      <c r="AG17" s="104">
        <v>20686</v>
      </c>
      <c r="AH17" s="104">
        <v>0</v>
      </c>
      <c r="AI17" s="104">
        <v>0</v>
      </c>
      <c r="AJ17" s="104">
        <f t="shared" si="9"/>
        <v>31591</v>
      </c>
      <c r="AK17" s="104">
        <v>11958</v>
      </c>
      <c r="AL17" s="104">
        <v>85</v>
      </c>
      <c r="AM17" s="104">
        <v>12371</v>
      </c>
      <c r="AN17" s="104">
        <v>1867</v>
      </c>
      <c r="AO17" s="104">
        <v>0</v>
      </c>
      <c r="AP17" s="104">
        <v>1342</v>
      </c>
      <c r="AQ17" s="104">
        <v>792</v>
      </c>
      <c r="AR17" s="104">
        <v>20</v>
      </c>
      <c r="AS17" s="104">
        <v>3156</v>
      </c>
      <c r="AT17" s="104">
        <f t="shared" si="10"/>
        <v>1359</v>
      </c>
      <c r="AU17" s="104">
        <v>1138</v>
      </c>
      <c r="AV17" s="104">
        <v>0</v>
      </c>
      <c r="AW17" s="104">
        <v>221</v>
      </c>
      <c r="AX17" s="104">
        <v>0</v>
      </c>
      <c r="AY17" s="104">
        <v>0</v>
      </c>
      <c r="AZ17" s="104">
        <f t="shared" si="11"/>
        <v>687</v>
      </c>
      <c r="BA17" s="104">
        <v>687</v>
      </c>
      <c r="BB17" s="104">
        <v>0</v>
      </c>
      <c r="BC17" s="104">
        <v>0</v>
      </c>
      <c r="BD17" s="66"/>
      <c r="BE17" s="66"/>
      <c r="BF17" s="66"/>
    </row>
    <row r="18" spans="1:58" ht="12" customHeight="1">
      <c r="A18" s="102" t="s">
        <v>322</v>
      </c>
      <c r="B18" s="103" t="s">
        <v>323</v>
      </c>
      <c r="C18" s="102" t="s">
        <v>324</v>
      </c>
      <c r="D18" s="104">
        <f t="shared" si="0"/>
        <v>912563</v>
      </c>
      <c r="E18" s="104">
        <f t="shared" si="1"/>
        <v>52193</v>
      </c>
      <c r="F18" s="104">
        <v>26529</v>
      </c>
      <c r="G18" s="104">
        <v>25664</v>
      </c>
      <c r="H18" s="104">
        <f t="shared" si="2"/>
        <v>112652</v>
      </c>
      <c r="I18" s="104">
        <v>90926</v>
      </c>
      <c r="J18" s="104">
        <v>21726</v>
      </c>
      <c r="K18" s="104">
        <f t="shared" si="3"/>
        <v>747718</v>
      </c>
      <c r="L18" s="104">
        <v>75434</v>
      </c>
      <c r="M18" s="104">
        <v>672284</v>
      </c>
      <c r="N18" s="104">
        <f t="shared" si="4"/>
        <v>887612</v>
      </c>
      <c r="O18" s="104">
        <f t="shared" si="5"/>
        <v>192881</v>
      </c>
      <c r="P18" s="104">
        <v>190608</v>
      </c>
      <c r="Q18" s="104">
        <v>0</v>
      </c>
      <c r="R18" s="104">
        <v>0</v>
      </c>
      <c r="S18" s="104">
        <v>2273</v>
      </c>
      <c r="T18" s="104">
        <v>0</v>
      </c>
      <c r="U18" s="104">
        <v>0</v>
      </c>
      <c r="V18" s="104">
        <f t="shared" si="6"/>
        <v>690883</v>
      </c>
      <c r="W18" s="104">
        <v>681510</v>
      </c>
      <c r="X18" s="104">
        <v>0</v>
      </c>
      <c r="Y18" s="104">
        <v>0</v>
      </c>
      <c r="Z18" s="104">
        <v>9373</v>
      </c>
      <c r="AA18" s="104">
        <v>0</v>
      </c>
      <c r="AB18" s="104">
        <v>0</v>
      </c>
      <c r="AC18" s="104">
        <f t="shared" si="7"/>
        <v>3848</v>
      </c>
      <c r="AD18" s="104">
        <v>3848</v>
      </c>
      <c r="AE18" s="104">
        <v>0</v>
      </c>
      <c r="AF18" s="104">
        <f t="shared" si="8"/>
        <v>23255</v>
      </c>
      <c r="AG18" s="104">
        <v>23255</v>
      </c>
      <c r="AH18" s="104">
        <v>0</v>
      </c>
      <c r="AI18" s="104">
        <v>0</v>
      </c>
      <c r="AJ18" s="104">
        <f t="shared" si="9"/>
        <v>40280</v>
      </c>
      <c r="AK18" s="104">
        <v>18125</v>
      </c>
      <c r="AL18" s="104">
        <v>0</v>
      </c>
      <c r="AM18" s="104">
        <v>14479</v>
      </c>
      <c r="AN18" s="104">
        <v>2858</v>
      </c>
      <c r="AO18" s="104">
        <v>0</v>
      </c>
      <c r="AP18" s="104">
        <v>0</v>
      </c>
      <c r="AQ18" s="104">
        <v>1235</v>
      </c>
      <c r="AR18" s="104">
        <v>3234</v>
      </c>
      <c r="AS18" s="104">
        <v>349</v>
      </c>
      <c r="AT18" s="104">
        <f t="shared" si="10"/>
        <v>1531</v>
      </c>
      <c r="AU18" s="104">
        <v>1100</v>
      </c>
      <c r="AV18" s="104">
        <v>0</v>
      </c>
      <c r="AW18" s="104">
        <v>430</v>
      </c>
      <c r="AX18" s="104">
        <v>1</v>
      </c>
      <c r="AY18" s="104">
        <v>0</v>
      </c>
      <c r="AZ18" s="104">
        <f t="shared" si="11"/>
        <v>2296</v>
      </c>
      <c r="BA18" s="104">
        <v>2296</v>
      </c>
      <c r="BB18" s="104">
        <v>0</v>
      </c>
      <c r="BC18" s="104">
        <v>0</v>
      </c>
      <c r="BD18" s="66"/>
      <c r="BE18" s="66"/>
      <c r="BF18" s="66"/>
    </row>
    <row r="19" spans="1:58" ht="12" customHeight="1">
      <c r="A19" s="102" t="s">
        <v>326</v>
      </c>
      <c r="B19" s="103" t="s">
        <v>327</v>
      </c>
      <c r="C19" s="102" t="s">
        <v>328</v>
      </c>
      <c r="D19" s="104">
        <f t="shared" si="0"/>
        <v>157923</v>
      </c>
      <c r="E19" s="104">
        <f t="shared" si="1"/>
        <v>12474</v>
      </c>
      <c r="F19" s="104">
        <v>11395</v>
      </c>
      <c r="G19" s="104">
        <v>1079</v>
      </c>
      <c r="H19" s="104">
        <f t="shared" si="2"/>
        <v>55681</v>
      </c>
      <c r="I19" s="104">
        <v>38358</v>
      </c>
      <c r="J19" s="104">
        <v>17323</v>
      </c>
      <c r="K19" s="104">
        <f t="shared" si="3"/>
        <v>89768</v>
      </c>
      <c r="L19" s="104">
        <v>142</v>
      </c>
      <c r="M19" s="104">
        <v>89626</v>
      </c>
      <c r="N19" s="104">
        <f t="shared" si="4"/>
        <v>157567</v>
      </c>
      <c r="O19" s="104">
        <f t="shared" si="5"/>
        <v>49895</v>
      </c>
      <c r="P19" s="104">
        <v>25852</v>
      </c>
      <c r="Q19" s="104">
        <v>0</v>
      </c>
      <c r="R19" s="104">
        <v>0</v>
      </c>
      <c r="S19" s="104">
        <v>10867</v>
      </c>
      <c r="T19" s="104">
        <v>0</v>
      </c>
      <c r="U19" s="104">
        <v>13176</v>
      </c>
      <c r="V19" s="104">
        <f t="shared" si="6"/>
        <v>107388</v>
      </c>
      <c r="W19" s="104">
        <v>52009</v>
      </c>
      <c r="X19" s="104">
        <v>0</v>
      </c>
      <c r="Y19" s="104">
        <v>0</v>
      </c>
      <c r="Z19" s="104">
        <v>40033</v>
      </c>
      <c r="AA19" s="104">
        <v>0</v>
      </c>
      <c r="AB19" s="104">
        <v>15346</v>
      </c>
      <c r="AC19" s="104">
        <f t="shared" si="7"/>
        <v>284</v>
      </c>
      <c r="AD19" s="104">
        <v>262</v>
      </c>
      <c r="AE19" s="104">
        <v>22</v>
      </c>
      <c r="AF19" s="104">
        <f t="shared" si="8"/>
        <v>2616</v>
      </c>
      <c r="AG19" s="104">
        <v>2616</v>
      </c>
      <c r="AH19" s="104">
        <v>0</v>
      </c>
      <c r="AI19" s="104">
        <v>0</v>
      </c>
      <c r="AJ19" s="104">
        <f t="shared" si="9"/>
        <v>32014</v>
      </c>
      <c r="AK19" s="104">
        <v>2</v>
      </c>
      <c r="AL19" s="104">
        <v>0</v>
      </c>
      <c r="AM19" s="104">
        <v>1102</v>
      </c>
      <c r="AN19" s="104">
        <v>0</v>
      </c>
      <c r="AO19" s="104">
        <v>0</v>
      </c>
      <c r="AP19" s="104">
        <v>30130</v>
      </c>
      <c r="AQ19" s="104">
        <v>107</v>
      </c>
      <c r="AR19" s="104">
        <v>41</v>
      </c>
      <c r="AS19" s="104">
        <v>632</v>
      </c>
      <c r="AT19" s="104">
        <f t="shared" si="10"/>
        <v>14</v>
      </c>
      <c r="AU19" s="104">
        <v>14</v>
      </c>
      <c r="AV19" s="104">
        <v>0</v>
      </c>
      <c r="AW19" s="104">
        <v>0</v>
      </c>
      <c r="AX19" s="104">
        <v>0</v>
      </c>
      <c r="AY19" s="104">
        <v>0</v>
      </c>
      <c r="AZ19" s="104">
        <f t="shared" si="11"/>
        <v>508</v>
      </c>
      <c r="BA19" s="104">
        <v>508</v>
      </c>
      <c r="BB19" s="104">
        <v>0</v>
      </c>
      <c r="BC19" s="104">
        <v>0</v>
      </c>
      <c r="BD19" s="66"/>
      <c r="BE19" s="66"/>
      <c r="BF19" s="66"/>
    </row>
    <row r="20" spans="1:58" ht="12" customHeight="1">
      <c r="A20" s="102" t="s">
        <v>330</v>
      </c>
      <c r="B20" s="103" t="s">
        <v>331</v>
      </c>
      <c r="C20" s="102" t="s">
        <v>332</v>
      </c>
      <c r="D20" s="104">
        <f t="shared" si="0"/>
        <v>405895</v>
      </c>
      <c r="E20" s="104">
        <f t="shared" si="1"/>
        <v>72176</v>
      </c>
      <c r="F20" s="104">
        <v>26831</v>
      </c>
      <c r="G20" s="104">
        <v>45345</v>
      </c>
      <c r="H20" s="104">
        <f t="shared" si="2"/>
        <v>123412</v>
      </c>
      <c r="I20" s="104">
        <v>37594</v>
      </c>
      <c r="J20" s="104">
        <v>85818</v>
      </c>
      <c r="K20" s="104">
        <f t="shared" si="3"/>
        <v>210307</v>
      </c>
      <c r="L20" s="104">
        <v>4104</v>
      </c>
      <c r="M20" s="104">
        <v>206203</v>
      </c>
      <c r="N20" s="104">
        <f t="shared" si="4"/>
        <v>406092</v>
      </c>
      <c r="O20" s="104">
        <f t="shared" si="5"/>
        <v>68529</v>
      </c>
      <c r="P20" s="104">
        <v>36244</v>
      </c>
      <c r="Q20" s="104">
        <v>0</v>
      </c>
      <c r="R20" s="104">
        <v>0</v>
      </c>
      <c r="S20" s="104">
        <v>32285</v>
      </c>
      <c r="T20" s="104">
        <v>0</v>
      </c>
      <c r="U20" s="104">
        <v>0</v>
      </c>
      <c r="V20" s="104">
        <f t="shared" si="6"/>
        <v>337366</v>
      </c>
      <c r="W20" s="104">
        <v>192222</v>
      </c>
      <c r="X20" s="104">
        <v>0</v>
      </c>
      <c r="Y20" s="104">
        <v>0</v>
      </c>
      <c r="Z20" s="104">
        <v>145144</v>
      </c>
      <c r="AA20" s="104">
        <v>0</v>
      </c>
      <c r="AB20" s="104">
        <v>0</v>
      </c>
      <c r="AC20" s="104">
        <f t="shared" si="7"/>
        <v>197</v>
      </c>
      <c r="AD20" s="104">
        <v>197</v>
      </c>
      <c r="AE20" s="104">
        <v>0</v>
      </c>
      <c r="AF20" s="104">
        <f t="shared" si="8"/>
        <v>5546</v>
      </c>
      <c r="AG20" s="104">
        <v>5546</v>
      </c>
      <c r="AH20" s="104">
        <v>0</v>
      </c>
      <c r="AI20" s="104">
        <v>0</v>
      </c>
      <c r="AJ20" s="104">
        <f t="shared" si="9"/>
        <v>18311</v>
      </c>
      <c r="AK20" s="104">
        <v>12779</v>
      </c>
      <c r="AL20" s="104">
        <v>0</v>
      </c>
      <c r="AM20" s="104">
        <v>3913</v>
      </c>
      <c r="AN20" s="104">
        <v>82</v>
      </c>
      <c r="AO20" s="104">
        <v>0</v>
      </c>
      <c r="AP20" s="104">
        <v>0</v>
      </c>
      <c r="AQ20" s="104">
        <v>706</v>
      </c>
      <c r="AR20" s="104">
        <v>755</v>
      </c>
      <c r="AS20" s="104">
        <v>76</v>
      </c>
      <c r="AT20" s="104">
        <f t="shared" si="10"/>
        <v>358</v>
      </c>
      <c r="AU20" s="104">
        <v>14</v>
      </c>
      <c r="AV20" s="104">
        <v>0</v>
      </c>
      <c r="AW20" s="104">
        <v>344</v>
      </c>
      <c r="AX20" s="104">
        <v>0</v>
      </c>
      <c r="AY20" s="104">
        <v>0</v>
      </c>
      <c r="AZ20" s="104">
        <f t="shared" si="11"/>
        <v>4</v>
      </c>
      <c r="BA20" s="104">
        <v>4</v>
      </c>
      <c r="BB20" s="104">
        <v>0</v>
      </c>
      <c r="BC20" s="104">
        <v>0</v>
      </c>
      <c r="BD20" s="66"/>
      <c r="BE20" s="66"/>
      <c r="BF20" s="66"/>
    </row>
    <row r="21" spans="1:58" ht="12" customHeight="1">
      <c r="A21" s="102" t="s">
        <v>334</v>
      </c>
      <c r="B21" s="103" t="s">
        <v>335</v>
      </c>
      <c r="C21" s="102" t="s">
        <v>336</v>
      </c>
      <c r="D21" s="104">
        <f t="shared" si="0"/>
        <v>633835</v>
      </c>
      <c r="E21" s="104">
        <f t="shared" si="1"/>
        <v>9030</v>
      </c>
      <c r="F21" s="104">
        <v>9013</v>
      </c>
      <c r="G21" s="104">
        <v>17</v>
      </c>
      <c r="H21" s="104">
        <f t="shared" si="2"/>
        <v>212502</v>
      </c>
      <c r="I21" s="104">
        <v>154718</v>
      </c>
      <c r="J21" s="104">
        <v>57784</v>
      </c>
      <c r="K21" s="104">
        <f t="shared" si="3"/>
        <v>412303</v>
      </c>
      <c r="L21" s="104">
        <v>17554</v>
      </c>
      <c r="M21" s="104">
        <v>394749</v>
      </c>
      <c r="N21" s="104">
        <f t="shared" si="4"/>
        <v>634601</v>
      </c>
      <c r="O21" s="104">
        <f t="shared" si="5"/>
        <v>180986</v>
      </c>
      <c r="P21" s="104">
        <v>168904</v>
      </c>
      <c r="Q21" s="104">
        <v>0</v>
      </c>
      <c r="R21" s="104">
        <v>0</v>
      </c>
      <c r="S21" s="104">
        <v>12082</v>
      </c>
      <c r="T21" s="104">
        <v>0</v>
      </c>
      <c r="U21" s="104">
        <v>0</v>
      </c>
      <c r="V21" s="104">
        <f t="shared" si="6"/>
        <v>453210</v>
      </c>
      <c r="W21" s="104">
        <v>411085</v>
      </c>
      <c r="X21" s="104">
        <v>328</v>
      </c>
      <c r="Y21" s="104">
        <v>0</v>
      </c>
      <c r="Z21" s="104">
        <v>41792</v>
      </c>
      <c r="AA21" s="104">
        <v>0</v>
      </c>
      <c r="AB21" s="104">
        <v>5</v>
      </c>
      <c r="AC21" s="104">
        <f t="shared" si="7"/>
        <v>405</v>
      </c>
      <c r="AD21" s="104">
        <v>395</v>
      </c>
      <c r="AE21" s="104">
        <v>10</v>
      </c>
      <c r="AF21" s="104">
        <f t="shared" si="8"/>
        <v>9175</v>
      </c>
      <c r="AG21" s="104">
        <v>9175</v>
      </c>
      <c r="AH21" s="104">
        <v>0</v>
      </c>
      <c r="AI21" s="104">
        <v>0</v>
      </c>
      <c r="AJ21" s="104">
        <f t="shared" si="9"/>
        <v>13938</v>
      </c>
      <c r="AK21" s="104">
        <v>5320</v>
      </c>
      <c r="AL21" s="104">
        <v>831</v>
      </c>
      <c r="AM21" s="104">
        <v>6915</v>
      </c>
      <c r="AN21" s="104">
        <v>285</v>
      </c>
      <c r="AO21" s="104">
        <v>0</v>
      </c>
      <c r="AP21" s="104">
        <v>0</v>
      </c>
      <c r="AQ21" s="104">
        <v>35</v>
      </c>
      <c r="AR21" s="104">
        <v>552</v>
      </c>
      <c r="AS21" s="104">
        <v>0</v>
      </c>
      <c r="AT21" s="104">
        <f t="shared" si="10"/>
        <v>1472</v>
      </c>
      <c r="AU21" s="104">
        <v>556</v>
      </c>
      <c r="AV21" s="104">
        <v>889</v>
      </c>
      <c r="AW21" s="104">
        <v>27</v>
      </c>
      <c r="AX21" s="104">
        <v>0</v>
      </c>
      <c r="AY21" s="104">
        <v>0</v>
      </c>
      <c r="AZ21" s="104">
        <f t="shared" si="11"/>
        <v>1073</v>
      </c>
      <c r="BA21" s="104">
        <v>1073</v>
      </c>
      <c r="BB21" s="104">
        <v>0</v>
      </c>
      <c r="BC21" s="104">
        <v>0</v>
      </c>
      <c r="BD21" s="66"/>
      <c r="BE21" s="66"/>
      <c r="BF21" s="66"/>
    </row>
    <row r="22" spans="1:58" ht="12" customHeight="1">
      <c r="A22" s="102" t="s">
        <v>338</v>
      </c>
      <c r="B22" s="103" t="s">
        <v>339</v>
      </c>
      <c r="C22" s="102" t="s">
        <v>340</v>
      </c>
      <c r="D22" s="104">
        <f t="shared" si="0"/>
        <v>185901</v>
      </c>
      <c r="E22" s="104">
        <f t="shared" si="1"/>
        <v>0</v>
      </c>
      <c r="F22" s="104">
        <v>0</v>
      </c>
      <c r="G22" s="104">
        <v>0</v>
      </c>
      <c r="H22" s="104">
        <f t="shared" si="2"/>
        <v>64792</v>
      </c>
      <c r="I22" s="104">
        <v>34785</v>
      </c>
      <c r="J22" s="104">
        <v>30007</v>
      </c>
      <c r="K22" s="104">
        <f t="shared" si="3"/>
        <v>121109</v>
      </c>
      <c r="L22" s="104">
        <v>22822</v>
      </c>
      <c r="M22" s="104">
        <v>98287</v>
      </c>
      <c r="N22" s="104">
        <f t="shared" si="4"/>
        <v>186387</v>
      </c>
      <c r="O22" s="104">
        <f t="shared" si="5"/>
        <v>57607</v>
      </c>
      <c r="P22" s="104">
        <v>57607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f t="shared" si="6"/>
        <v>128294</v>
      </c>
      <c r="W22" s="104">
        <v>113168</v>
      </c>
      <c r="X22" s="104">
        <v>0</v>
      </c>
      <c r="Y22" s="104">
        <v>0</v>
      </c>
      <c r="Z22" s="104">
        <v>15126</v>
      </c>
      <c r="AA22" s="104">
        <v>0</v>
      </c>
      <c r="AB22" s="104">
        <v>0</v>
      </c>
      <c r="AC22" s="104">
        <f t="shared" si="7"/>
        <v>486</v>
      </c>
      <c r="AD22" s="104">
        <v>280</v>
      </c>
      <c r="AE22" s="104">
        <v>206</v>
      </c>
      <c r="AF22" s="104">
        <f t="shared" si="8"/>
        <v>641</v>
      </c>
      <c r="AG22" s="104">
        <v>641</v>
      </c>
      <c r="AH22" s="104">
        <v>0</v>
      </c>
      <c r="AI22" s="104">
        <v>0</v>
      </c>
      <c r="AJ22" s="104">
        <f t="shared" si="9"/>
        <v>5144</v>
      </c>
      <c r="AK22" s="104">
        <v>3834</v>
      </c>
      <c r="AL22" s="104">
        <v>702</v>
      </c>
      <c r="AM22" s="104">
        <v>56</v>
      </c>
      <c r="AN22" s="104">
        <v>0</v>
      </c>
      <c r="AO22" s="104">
        <v>0</v>
      </c>
      <c r="AP22" s="104">
        <v>156</v>
      </c>
      <c r="AQ22" s="104">
        <v>0</v>
      </c>
      <c r="AR22" s="104">
        <v>68</v>
      </c>
      <c r="AS22" s="104">
        <v>328</v>
      </c>
      <c r="AT22" s="104">
        <f t="shared" si="10"/>
        <v>301</v>
      </c>
      <c r="AU22" s="104">
        <v>301</v>
      </c>
      <c r="AV22" s="104">
        <v>0</v>
      </c>
      <c r="AW22" s="104">
        <v>0</v>
      </c>
      <c r="AX22" s="104">
        <v>0</v>
      </c>
      <c r="AY22" s="104">
        <v>0</v>
      </c>
      <c r="AZ22" s="104">
        <f t="shared" si="11"/>
        <v>507</v>
      </c>
      <c r="BA22" s="104">
        <v>507</v>
      </c>
      <c r="BB22" s="104">
        <v>0</v>
      </c>
      <c r="BC22" s="104">
        <v>0</v>
      </c>
      <c r="BD22" s="66"/>
      <c r="BE22" s="66"/>
      <c r="BF22" s="66"/>
    </row>
    <row r="23" spans="1:58" ht="12" customHeight="1">
      <c r="A23" s="102" t="s">
        <v>342</v>
      </c>
      <c r="B23" s="103" t="s">
        <v>343</v>
      </c>
      <c r="C23" s="102" t="s">
        <v>344</v>
      </c>
      <c r="D23" s="104">
        <f t="shared" si="0"/>
        <v>182369</v>
      </c>
      <c r="E23" s="104">
        <f t="shared" si="1"/>
        <v>2480</v>
      </c>
      <c r="F23" s="104">
        <v>424</v>
      </c>
      <c r="G23" s="104">
        <v>2056</v>
      </c>
      <c r="H23" s="104">
        <f t="shared" si="2"/>
        <v>0</v>
      </c>
      <c r="I23" s="104">
        <v>0</v>
      </c>
      <c r="J23" s="104">
        <v>0</v>
      </c>
      <c r="K23" s="104">
        <f t="shared" si="3"/>
        <v>179889</v>
      </c>
      <c r="L23" s="104">
        <v>29669</v>
      </c>
      <c r="M23" s="104">
        <v>150220</v>
      </c>
      <c r="N23" s="104">
        <f t="shared" si="4"/>
        <v>177746</v>
      </c>
      <c r="O23" s="104">
        <f t="shared" si="5"/>
        <v>30093</v>
      </c>
      <c r="P23" s="104">
        <v>27965</v>
      </c>
      <c r="Q23" s="104">
        <v>0</v>
      </c>
      <c r="R23" s="104">
        <v>2128</v>
      </c>
      <c r="S23" s="104">
        <v>0</v>
      </c>
      <c r="T23" s="104">
        <v>0</v>
      </c>
      <c r="U23" s="104">
        <v>0</v>
      </c>
      <c r="V23" s="104">
        <f t="shared" si="6"/>
        <v>147647</v>
      </c>
      <c r="W23" s="104">
        <v>145019</v>
      </c>
      <c r="X23" s="104">
        <v>0</v>
      </c>
      <c r="Y23" s="104">
        <v>2628</v>
      </c>
      <c r="Z23" s="104">
        <v>0</v>
      </c>
      <c r="AA23" s="104">
        <v>0</v>
      </c>
      <c r="AB23" s="104">
        <v>0</v>
      </c>
      <c r="AC23" s="104">
        <f t="shared" si="7"/>
        <v>6</v>
      </c>
      <c r="AD23" s="104">
        <v>5</v>
      </c>
      <c r="AE23" s="104">
        <v>1</v>
      </c>
      <c r="AF23" s="104">
        <f t="shared" si="8"/>
        <v>1743</v>
      </c>
      <c r="AG23" s="104">
        <v>1738</v>
      </c>
      <c r="AH23" s="104">
        <v>0</v>
      </c>
      <c r="AI23" s="104">
        <v>5</v>
      </c>
      <c r="AJ23" s="104">
        <f t="shared" si="9"/>
        <v>26392</v>
      </c>
      <c r="AK23" s="104">
        <v>24562</v>
      </c>
      <c r="AL23" s="104">
        <v>347</v>
      </c>
      <c r="AM23" s="104">
        <v>1057</v>
      </c>
      <c r="AN23" s="104">
        <v>0</v>
      </c>
      <c r="AO23" s="104">
        <v>5</v>
      </c>
      <c r="AP23" s="104">
        <v>0</v>
      </c>
      <c r="AQ23" s="104">
        <v>341</v>
      </c>
      <c r="AR23" s="104">
        <v>35</v>
      </c>
      <c r="AS23" s="104">
        <v>45</v>
      </c>
      <c r="AT23" s="104">
        <f t="shared" si="10"/>
        <v>354</v>
      </c>
      <c r="AU23" s="104">
        <v>245</v>
      </c>
      <c r="AV23" s="104">
        <v>0</v>
      </c>
      <c r="AW23" s="104">
        <v>109</v>
      </c>
      <c r="AX23" s="104">
        <v>0</v>
      </c>
      <c r="AY23" s="104">
        <v>0</v>
      </c>
      <c r="AZ23" s="104">
        <f t="shared" si="11"/>
        <v>545</v>
      </c>
      <c r="BA23" s="104">
        <v>545</v>
      </c>
      <c r="BB23" s="104">
        <v>0</v>
      </c>
      <c r="BC23" s="104">
        <v>0</v>
      </c>
      <c r="BD23" s="66"/>
      <c r="BE23" s="66"/>
      <c r="BF23" s="66"/>
    </row>
    <row r="24" spans="1:58" ht="12" customHeight="1">
      <c r="A24" s="102" t="s">
        <v>346</v>
      </c>
      <c r="B24" s="103" t="s">
        <v>347</v>
      </c>
      <c r="C24" s="102" t="s">
        <v>348</v>
      </c>
      <c r="D24" s="104">
        <f t="shared" si="0"/>
        <v>172680</v>
      </c>
      <c r="E24" s="104">
        <f t="shared" si="1"/>
        <v>0</v>
      </c>
      <c r="F24" s="104">
        <v>0</v>
      </c>
      <c r="G24" s="104">
        <v>0</v>
      </c>
      <c r="H24" s="104">
        <f t="shared" si="2"/>
        <v>3490</v>
      </c>
      <c r="I24" s="104">
        <v>113</v>
      </c>
      <c r="J24" s="104">
        <v>3377</v>
      </c>
      <c r="K24" s="104">
        <f t="shared" si="3"/>
        <v>169190</v>
      </c>
      <c r="L24" s="104">
        <v>41864</v>
      </c>
      <c r="M24" s="104">
        <v>127326</v>
      </c>
      <c r="N24" s="104">
        <f t="shared" si="4"/>
        <v>175207</v>
      </c>
      <c r="O24" s="104">
        <f t="shared" si="5"/>
        <v>42602</v>
      </c>
      <c r="P24" s="104">
        <v>27692</v>
      </c>
      <c r="Q24" s="104">
        <v>0</v>
      </c>
      <c r="R24" s="104">
        <v>0</v>
      </c>
      <c r="S24" s="104">
        <v>14890</v>
      </c>
      <c r="T24" s="104">
        <v>0</v>
      </c>
      <c r="U24" s="104">
        <v>20</v>
      </c>
      <c r="V24" s="104">
        <f t="shared" si="6"/>
        <v>131350</v>
      </c>
      <c r="W24" s="104">
        <v>62452</v>
      </c>
      <c r="X24" s="104">
        <v>0</v>
      </c>
      <c r="Y24" s="104">
        <v>0</v>
      </c>
      <c r="Z24" s="104">
        <v>65480</v>
      </c>
      <c r="AA24" s="104">
        <v>3377</v>
      </c>
      <c r="AB24" s="104">
        <v>41</v>
      </c>
      <c r="AC24" s="104">
        <f t="shared" si="7"/>
        <v>1255</v>
      </c>
      <c r="AD24" s="104">
        <v>1152</v>
      </c>
      <c r="AE24" s="104">
        <v>103</v>
      </c>
      <c r="AF24" s="104">
        <f t="shared" si="8"/>
        <v>469</v>
      </c>
      <c r="AG24" s="104">
        <v>469</v>
      </c>
      <c r="AH24" s="104">
        <v>0</v>
      </c>
      <c r="AI24" s="104">
        <v>0</v>
      </c>
      <c r="AJ24" s="104">
        <f t="shared" si="9"/>
        <v>2134</v>
      </c>
      <c r="AK24" s="104">
        <v>1662</v>
      </c>
      <c r="AL24" s="104">
        <v>170</v>
      </c>
      <c r="AM24" s="104">
        <v>200</v>
      </c>
      <c r="AN24" s="104">
        <v>0</v>
      </c>
      <c r="AO24" s="104">
        <v>0</v>
      </c>
      <c r="AP24" s="104">
        <v>0</v>
      </c>
      <c r="AQ24" s="104">
        <v>27</v>
      </c>
      <c r="AR24" s="104">
        <v>0</v>
      </c>
      <c r="AS24" s="104">
        <v>75</v>
      </c>
      <c r="AT24" s="104">
        <f t="shared" si="10"/>
        <v>215</v>
      </c>
      <c r="AU24" s="104">
        <v>214</v>
      </c>
      <c r="AV24" s="104">
        <v>0</v>
      </c>
      <c r="AW24" s="104">
        <v>1</v>
      </c>
      <c r="AX24" s="104">
        <v>0</v>
      </c>
      <c r="AY24" s="104">
        <v>0</v>
      </c>
      <c r="AZ24" s="104">
        <f t="shared" si="11"/>
        <v>170</v>
      </c>
      <c r="BA24" s="104">
        <v>170</v>
      </c>
      <c r="BB24" s="104">
        <v>0</v>
      </c>
      <c r="BC24" s="104">
        <v>0</v>
      </c>
      <c r="BD24" s="66"/>
      <c r="BE24" s="66"/>
      <c r="BF24" s="66"/>
    </row>
    <row r="25" spans="1:58" ht="12" customHeight="1">
      <c r="A25" s="102" t="s">
        <v>350</v>
      </c>
      <c r="B25" s="103" t="s">
        <v>351</v>
      </c>
      <c r="C25" s="102" t="s">
        <v>352</v>
      </c>
      <c r="D25" s="104">
        <f t="shared" si="0"/>
        <v>172542</v>
      </c>
      <c r="E25" s="104">
        <f t="shared" si="1"/>
        <v>2099</v>
      </c>
      <c r="F25" s="104">
        <v>0</v>
      </c>
      <c r="G25" s="104">
        <v>2099</v>
      </c>
      <c r="H25" s="104">
        <f t="shared" si="2"/>
        <v>331</v>
      </c>
      <c r="I25" s="104">
        <v>50</v>
      </c>
      <c r="J25" s="104">
        <v>281</v>
      </c>
      <c r="K25" s="104">
        <f t="shared" si="3"/>
        <v>170112</v>
      </c>
      <c r="L25" s="104">
        <v>23469</v>
      </c>
      <c r="M25" s="104">
        <v>146643</v>
      </c>
      <c r="N25" s="104">
        <f t="shared" si="4"/>
        <v>172545</v>
      </c>
      <c r="O25" s="104">
        <f t="shared" si="5"/>
        <v>23519</v>
      </c>
      <c r="P25" s="104">
        <v>23519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f t="shared" si="6"/>
        <v>149023</v>
      </c>
      <c r="W25" s="104">
        <v>146971</v>
      </c>
      <c r="X25" s="104">
        <v>0</v>
      </c>
      <c r="Y25" s="104">
        <v>0</v>
      </c>
      <c r="Z25" s="104">
        <v>0</v>
      </c>
      <c r="AA25" s="104">
        <v>2052</v>
      </c>
      <c r="AB25" s="104">
        <v>0</v>
      </c>
      <c r="AC25" s="104">
        <f t="shared" si="7"/>
        <v>3</v>
      </c>
      <c r="AD25" s="104">
        <v>3</v>
      </c>
      <c r="AE25" s="104">
        <v>0</v>
      </c>
      <c r="AF25" s="104">
        <f t="shared" si="8"/>
        <v>4828</v>
      </c>
      <c r="AG25" s="104">
        <v>4828</v>
      </c>
      <c r="AH25" s="104">
        <v>0</v>
      </c>
      <c r="AI25" s="104">
        <v>0</v>
      </c>
      <c r="AJ25" s="104">
        <f t="shared" si="9"/>
        <v>6676</v>
      </c>
      <c r="AK25" s="104">
        <v>1964</v>
      </c>
      <c r="AL25" s="104">
        <v>98</v>
      </c>
      <c r="AM25" s="104">
        <v>1094</v>
      </c>
      <c r="AN25" s="104">
        <v>0</v>
      </c>
      <c r="AO25" s="104">
        <v>0</v>
      </c>
      <c r="AP25" s="104">
        <v>0</v>
      </c>
      <c r="AQ25" s="104">
        <v>793</v>
      </c>
      <c r="AR25" s="104">
        <v>0</v>
      </c>
      <c r="AS25" s="104">
        <v>2727</v>
      </c>
      <c r="AT25" s="104">
        <f t="shared" si="10"/>
        <v>284</v>
      </c>
      <c r="AU25" s="104">
        <v>214</v>
      </c>
      <c r="AV25" s="104">
        <v>0</v>
      </c>
      <c r="AW25" s="104">
        <v>70</v>
      </c>
      <c r="AX25" s="104">
        <v>0</v>
      </c>
      <c r="AY25" s="104">
        <v>0</v>
      </c>
      <c r="AZ25" s="104">
        <f t="shared" si="11"/>
        <v>261</v>
      </c>
      <c r="BA25" s="104">
        <v>261</v>
      </c>
      <c r="BB25" s="104">
        <v>0</v>
      </c>
      <c r="BC25" s="104">
        <v>0</v>
      </c>
      <c r="BD25" s="66"/>
      <c r="BE25" s="66"/>
      <c r="BF25" s="66"/>
    </row>
    <row r="26" spans="1:58" ht="12" customHeight="1">
      <c r="A26" s="102" t="s">
        <v>356</v>
      </c>
      <c r="B26" s="103" t="s">
        <v>357</v>
      </c>
      <c r="C26" s="102" t="s">
        <v>358</v>
      </c>
      <c r="D26" s="104">
        <f t="shared" si="0"/>
        <v>509489</v>
      </c>
      <c r="E26" s="104">
        <f t="shared" si="1"/>
        <v>5115</v>
      </c>
      <c r="F26" s="104">
        <v>2892</v>
      </c>
      <c r="G26" s="104">
        <v>2223</v>
      </c>
      <c r="H26" s="104">
        <f t="shared" si="2"/>
        <v>93182</v>
      </c>
      <c r="I26" s="104">
        <v>75917</v>
      </c>
      <c r="J26" s="104">
        <v>17265</v>
      </c>
      <c r="K26" s="104">
        <f t="shared" si="3"/>
        <v>411192</v>
      </c>
      <c r="L26" s="104">
        <v>273581</v>
      </c>
      <c r="M26" s="104">
        <v>137611</v>
      </c>
      <c r="N26" s="104">
        <f t="shared" si="4"/>
        <v>510872</v>
      </c>
      <c r="O26" s="104">
        <f t="shared" si="5"/>
        <v>351569</v>
      </c>
      <c r="P26" s="104">
        <v>347608</v>
      </c>
      <c r="Q26" s="104">
        <v>0</v>
      </c>
      <c r="R26" s="104">
        <v>0</v>
      </c>
      <c r="S26" s="104">
        <v>3770</v>
      </c>
      <c r="T26" s="104">
        <v>191</v>
      </c>
      <c r="U26" s="104">
        <v>0</v>
      </c>
      <c r="V26" s="104">
        <f t="shared" si="6"/>
        <v>158661</v>
      </c>
      <c r="W26" s="104">
        <v>151500</v>
      </c>
      <c r="X26" s="104">
        <v>2566</v>
      </c>
      <c r="Y26" s="104">
        <v>0</v>
      </c>
      <c r="Z26" s="104">
        <v>3955</v>
      </c>
      <c r="AA26" s="104">
        <v>0</v>
      </c>
      <c r="AB26" s="104">
        <v>640</v>
      </c>
      <c r="AC26" s="104">
        <f t="shared" si="7"/>
        <v>642</v>
      </c>
      <c r="AD26" s="104">
        <v>642</v>
      </c>
      <c r="AE26" s="104">
        <v>0</v>
      </c>
      <c r="AF26" s="104">
        <f t="shared" si="8"/>
        <v>7622</v>
      </c>
      <c r="AG26" s="104">
        <v>7622</v>
      </c>
      <c r="AH26" s="104">
        <v>0</v>
      </c>
      <c r="AI26" s="104">
        <v>0</v>
      </c>
      <c r="AJ26" s="104">
        <f t="shared" si="9"/>
        <v>32235</v>
      </c>
      <c r="AK26" s="104">
        <v>11863</v>
      </c>
      <c r="AL26" s="104">
        <v>13405</v>
      </c>
      <c r="AM26" s="104">
        <v>1704</v>
      </c>
      <c r="AN26" s="104">
        <v>1060</v>
      </c>
      <c r="AO26" s="104">
        <v>0</v>
      </c>
      <c r="AP26" s="104">
        <v>2516</v>
      </c>
      <c r="AQ26" s="104">
        <v>669</v>
      </c>
      <c r="AR26" s="104">
        <v>0</v>
      </c>
      <c r="AS26" s="104">
        <v>1018</v>
      </c>
      <c r="AT26" s="104">
        <f t="shared" si="10"/>
        <v>847</v>
      </c>
      <c r="AU26" s="104">
        <v>685</v>
      </c>
      <c r="AV26" s="104">
        <v>26</v>
      </c>
      <c r="AW26" s="104">
        <v>136</v>
      </c>
      <c r="AX26" s="104">
        <v>0</v>
      </c>
      <c r="AY26" s="104">
        <v>0</v>
      </c>
      <c r="AZ26" s="104">
        <f t="shared" si="11"/>
        <v>651</v>
      </c>
      <c r="BA26" s="104">
        <v>651</v>
      </c>
      <c r="BB26" s="104">
        <v>0</v>
      </c>
      <c r="BC26" s="104">
        <v>0</v>
      </c>
      <c r="BD26" s="66"/>
      <c r="BE26" s="66"/>
      <c r="BF26" s="66"/>
    </row>
    <row r="27" spans="1:58" ht="12" customHeight="1">
      <c r="A27" s="102" t="s">
        <v>360</v>
      </c>
      <c r="B27" s="103" t="s">
        <v>361</v>
      </c>
      <c r="C27" s="102" t="s">
        <v>362</v>
      </c>
      <c r="D27" s="104">
        <f t="shared" si="0"/>
        <v>660518</v>
      </c>
      <c r="E27" s="104">
        <f t="shared" si="1"/>
        <v>11219</v>
      </c>
      <c r="F27" s="104">
        <v>11219</v>
      </c>
      <c r="G27" s="104">
        <v>0</v>
      </c>
      <c r="H27" s="104">
        <f t="shared" si="2"/>
        <v>35657</v>
      </c>
      <c r="I27" s="104">
        <v>35657</v>
      </c>
      <c r="J27" s="104">
        <v>0</v>
      </c>
      <c r="K27" s="104">
        <f t="shared" si="3"/>
        <v>613642</v>
      </c>
      <c r="L27" s="104">
        <v>79039</v>
      </c>
      <c r="M27" s="104">
        <v>534603</v>
      </c>
      <c r="N27" s="104">
        <f t="shared" si="4"/>
        <v>659180</v>
      </c>
      <c r="O27" s="104">
        <f t="shared" si="5"/>
        <v>125671</v>
      </c>
      <c r="P27" s="104">
        <v>125671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f t="shared" si="6"/>
        <v>532546</v>
      </c>
      <c r="W27" s="104">
        <v>532546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f t="shared" si="7"/>
        <v>963</v>
      </c>
      <c r="AD27" s="104">
        <v>963</v>
      </c>
      <c r="AE27" s="104">
        <v>0</v>
      </c>
      <c r="AF27" s="104">
        <f t="shared" si="8"/>
        <v>16532</v>
      </c>
      <c r="AG27" s="104">
        <v>16532</v>
      </c>
      <c r="AH27" s="104">
        <v>0</v>
      </c>
      <c r="AI27" s="104">
        <v>0</v>
      </c>
      <c r="AJ27" s="104">
        <f t="shared" si="9"/>
        <v>38850</v>
      </c>
      <c r="AK27" s="104">
        <v>22291</v>
      </c>
      <c r="AL27" s="104">
        <v>0</v>
      </c>
      <c r="AM27" s="104">
        <v>13213</v>
      </c>
      <c r="AN27" s="104">
        <v>985</v>
      </c>
      <c r="AO27" s="104">
        <v>0</v>
      </c>
      <c r="AP27" s="104">
        <v>310</v>
      </c>
      <c r="AQ27" s="104">
        <v>0</v>
      </c>
      <c r="AR27" s="104">
        <v>0</v>
      </c>
      <c r="AS27" s="104">
        <v>2051</v>
      </c>
      <c r="AT27" s="104">
        <f t="shared" si="10"/>
        <v>1025</v>
      </c>
      <c r="AU27" s="104">
        <v>702</v>
      </c>
      <c r="AV27" s="104">
        <v>0</v>
      </c>
      <c r="AW27" s="104">
        <v>323</v>
      </c>
      <c r="AX27" s="104">
        <v>0</v>
      </c>
      <c r="AY27" s="104">
        <v>0</v>
      </c>
      <c r="AZ27" s="104">
        <f t="shared" si="11"/>
        <v>1381</v>
      </c>
      <c r="BA27" s="104">
        <v>1381</v>
      </c>
      <c r="BB27" s="104">
        <v>0</v>
      </c>
      <c r="BC27" s="104">
        <v>0</v>
      </c>
      <c r="BD27" s="66"/>
      <c r="BE27" s="66"/>
      <c r="BF27" s="66"/>
    </row>
    <row r="28" spans="1:58" ht="12" customHeight="1">
      <c r="A28" s="102" t="s">
        <v>364</v>
      </c>
      <c r="B28" s="103" t="s">
        <v>365</v>
      </c>
      <c r="C28" s="102" t="s">
        <v>366</v>
      </c>
      <c r="D28" s="104">
        <f t="shared" si="0"/>
        <v>990250</v>
      </c>
      <c r="E28" s="104">
        <f t="shared" si="1"/>
        <v>34505</v>
      </c>
      <c r="F28" s="104">
        <v>3496</v>
      </c>
      <c r="G28" s="104">
        <v>31009</v>
      </c>
      <c r="H28" s="104">
        <f t="shared" si="2"/>
        <v>18219</v>
      </c>
      <c r="I28" s="104">
        <v>8957</v>
      </c>
      <c r="J28" s="104">
        <v>9262</v>
      </c>
      <c r="K28" s="104">
        <f t="shared" si="3"/>
        <v>937526</v>
      </c>
      <c r="L28" s="104">
        <v>87734</v>
      </c>
      <c r="M28" s="104">
        <v>849792</v>
      </c>
      <c r="N28" s="104">
        <f t="shared" si="4"/>
        <v>991677</v>
      </c>
      <c r="O28" s="104">
        <f t="shared" si="5"/>
        <v>100187</v>
      </c>
      <c r="P28" s="104">
        <v>99910</v>
      </c>
      <c r="Q28" s="104">
        <v>0</v>
      </c>
      <c r="R28" s="104">
        <v>0</v>
      </c>
      <c r="S28" s="104">
        <v>0</v>
      </c>
      <c r="T28" s="104">
        <v>277</v>
      </c>
      <c r="U28" s="104">
        <v>0</v>
      </c>
      <c r="V28" s="104">
        <f t="shared" si="6"/>
        <v>890063</v>
      </c>
      <c r="W28" s="104">
        <v>885942</v>
      </c>
      <c r="X28" s="104">
        <v>0</v>
      </c>
      <c r="Y28" s="104">
        <v>0</v>
      </c>
      <c r="Z28" s="104">
        <v>0</v>
      </c>
      <c r="AA28" s="104">
        <v>4121</v>
      </c>
      <c r="AB28" s="104">
        <v>0</v>
      </c>
      <c r="AC28" s="104">
        <f t="shared" si="7"/>
        <v>1427</v>
      </c>
      <c r="AD28" s="104">
        <v>1427</v>
      </c>
      <c r="AE28" s="104">
        <v>0</v>
      </c>
      <c r="AF28" s="104">
        <f t="shared" si="8"/>
        <v>12246</v>
      </c>
      <c r="AG28" s="104">
        <v>12246</v>
      </c>
      <c r="AH28" s="104">
        <v>0</v>
      </c>
      <c r="AI28" s="104">
        <v>0</v>
      </c>
      <c r="AJ28" s="104">
        <f t="shared" si="9"/>
        <v>68085</v>
      </c>
      <c r="AK28" s="104">
        <v>54317</v>
      </c>
      <c r="AL28" s="104">
        <v>526</v>
      </c>
      <c r="AM28" s="104">
        <v>7181</v>
      </c>
      <c r="AN28" s="104">
        <v>3401</v>
      </c>
      <c r="AO28" s="104">
        <v>0</v>
      </c>
      <c r="AP28" s="104">
        <v>0</v>
      </c>
      <c r="AQ28" s="104">
        <v>1088</v>
      </c>
      <c r="AR28" s="104">
        <v>167</v>
      </c>
      <c r="AS28" s="104">
        <v>1405</v>
      </c>
      <c r="AT28" s="104">
        <f t="shared" si="10"/>
        <v>1590</v>
      </c>
      <c r="AU28" s="104">
        <v>1041</v>
      </c>
      <c r="AV28" s="104">
        <v>0</v>
      </c>
      <c r="AW28" s="104">
        <v>549</v>
      </c>
      <c r="AX28" s="104">
        <v>0</v>
      </c>
      <c r="AY28" s="104">
        <v>0</v>
      </c>
      <c r="AZ28" s="104">
        <f t="shared" si="11"/>
        <v>1849</v>
      </c>
      <c r="BA28" s="104">
        <v>1849</v>
      </c>
      <c r="BB28" s="104">
        <v>0</v>
      </c>
      <c r="BC28" s="104">
        <v>0</v>
      </c>
      <c r="BD28" s="66"/>
      <c r="BE28" s="66"/>
      <c r="BF28" s="66"/>
    </row>
    <row r="29" spans="1:58" ht="12" customHeight="1">
      <c r="A29" s="102" t="s">
        <v>368</v>
      </c>
      <c r="B29" s="103" t="s">
        <v>369</v>
      </c>
      <c r="C29" s="102" t="s">
        <v>370</v>
      </c>
      <c r="D29" s="104">
        <f t="shared" si="0"/>
        <v>1358959</v>
      </c>
      <c r="E29" s="104">
        <f t="shared" si="1"/>
        <v>22721</v>
      </c>
      <c r="F29" s="104">
        <v>22721</v>
      </c>
      <c r="G29" s="104">
        <v>0</v>
      </c>
      <c r="H29" s="104">
        <f t="shared" si="2"/>
        <v>88679</v>
      </c>
      <c r="I29" s="104">
        <v>66088</v>
      </c>
      <c r="J29" s="104">
        <v>22591</v>
      </c>
      <c r="K29" s="104">
        <f t="shared" si="3"/>
        <v>1247559</v>
      </c>
      <c r="L29" s="104">
        <v>101966</v>
      </c>
      <c r="M29" s="104">
        <v>1145593</v>
      </c>
      <c r="N29" s="104">
        <f t="shared" si="4"/>
        <v>1348257</v>
      </c>
      <c r="O29" s="104">
        <f t="shared" si="5"/>
        <v>190775</v>
      </c>
      <c r="P29" s="104">
        <v>165241</v>
      </c>
      <c r="Q29" s="104">
        <v>0</v>
      </c>
      <c r="R29" s="104">
        <v>0</v>
      </c>
      <c r="S29" s="104">
        <v>25534</v>
      </c>
      <c r="T29" s="104">
        <v>0</v>
      </c>
      <c r="U29" s="104">
        <v>0</v>
      </c>
      <c r="V29" s="104">
        <f t="shared" si="6"/>
        <v>1157133</v>
      </c>
      <c r="W29" s="104">
        <v>1103197</v>
      </c>
      <c r="X29" s="104">
        <v>0</v>
      </c>
      <c r="Y29" s="104">
        <v>0</v>
      </c>
      <c r="Z29" s="104">
        <v>53936</v>
      </c>
      <c r="AA29" s="104">
        <v>0</v>
      </c>
      <c r="AB29" s="104">
        <v>0</v>
      </c>
      <c r="AC29" s="104">
        <f t="shared" si="7"/>
        <v>349</v>
      </c>
      <c r="AD29" s="104">
        <v>349</v>
      </c>
      <c r="AE29" s="104">
        <v>0</v>
      </c>
      <c r="AF29" s="104">
        <f t="shared" si="8"/>
        <v>24100</v>
      </c>
      <c r="AG29" s="104">
        <v>24100</v>
      </c>
      <c r="AH29" s="104">
        <v>0</v>
      </c>
      <c r="AI29" s="104">
        <v>0</v>
      </c>
      <c r="AJ29" s="104">
        <f t="shared" si="9"/>
        <v>33642</v>
      </c>
      <c r="AK29" s="104">
        <v>10594</v>
      </c>
      <c r="AL29" s="104">
        <v>427</v>
      </c>
      <c r="AM29" s="104">
        <v>19431</v>
      </c>
      <c r="AN29" s="104">
        <v>0</v>
      </c>
      <c r="AO29" s="104">
        <v>0</v>
      </c>
      <c r="AP29" s="104">
        <v>0</v>
      </c>
      <c r="AQ29" s="104">
        <v>676</v>
      </c>
      <c r="AR29" s="104">
        <v>213</v>
      </c>
      <c r="AS29" s="104">
        <v>2301</v>
      </c>
      <c r="AT29" s="104">
        <f t="shared" si="10"/>
        <v>2837</v>
      </c>
      <c r="AU29" s="104">
        <v>1459</v>
      </c>
      <c r="AV29" s="104">
        <v>20</v>
      </c>
      <c r="AW29" s="104">
        <v>1358</v>
      </c>
      <c r="AX29" s="104">
        <v>0</v>
      </c>
      <c r="AY29" s="104">
        <v>0</v>
      </c>
      <c r="AZ29" s="104">
        <f t="shared" si="11"/>
        <v>919</v>
      </c>
      <c r="BA29" s="104">
        <v>919</v>
      </c>
      <c r="BB29" s="104">
        <v>0</v>
      </c>
      <c r="BC29" s="104">
        <v>0</v>
      </c>
      <c r="BD29" s="66"/>
      <c r="BE29" s="66"/>
      <c r="BF29" s="66"/>
    </row>
    <row r="30" spans="1:58" ht="12" customHeight="1">
      <c r="A30" s="102" t="s">
        <v>372</v>
      </c>
      <c r="B30" s="103" t="s">
        <v>373</v>
      </c>
      <c r="C30" s="102" t="s">
        <v>374</v>
      </c>
      <c r="D30" s="104">
        <f t="shared" si="0"/>
        <v>677553</v>
      </c>
      <c r="E30" s="104">
        <f t="shared" si="1"/>
        <v>9787</v>
      </c>
      <c r="F30" s="104">
        <v>9776</v>
      </c>
      <c r="G30" s="104">
        <v>11</v>
      </c>
      <c r="H30" s="104">
        <f t="shared" si="2"/>
        <v>30772</v>
      </c>
      <c r="I30" s="104">
        <v>28151</v>
      </c>
      <c r="J30" s="104">
        <v>2621</v>
      </c>
      <c r="K30" s="104">
        <f t="shared" si="3"/>
        <v>636994</v>
      </c>
      <c r="L30" s="104">
        <v>152785</v>
      </c>
      <c r="M30" s="104">
        <v>484209</v>
      </c>
      <c r="N30" s="104">
        <f t="shared" si="4"/>
        <v>677583</v>
      </c>
      <c r="O30" s="104">
        <f t="shared" si="5"/>
        <v>190712</v>
      </c>
      <c r="P30" s="104">
        <v>177664</v>
      </c>
      <c r="Q30" s="104">
        <v>0</v>
      </c>
      <c r="R30" s="104">
        <v>0</v>
      </c>
      <c r="S30" s="104">
        <v>13048</v>
      </c>
      <c r="T30" s="104">
        <v>0</v>
      </c>
      <c r="U30" s="104">
        <v>0</v>
      </c>
      <c r="V30" s="104">
        <f t="shared" si="6"/>
        <v>486841</v>
      </c>
      <c r="W30" s="104">
        <v>486603</v>
      </c>
      <c r="X30" s="104">
        <v>0</v>
      </c>
      <c r="Y30" s="104">
        <v>0</v>
      </c>
      <c r="Z30" s="104">
        <v>0</v>
      </c>
      <c r="AA30" s="104">
        <v>0</v>
      </c>
      <c r="AB30" s="104">
        <v>238</v>
      </c>
      <c r="AC30" s="104">
        <f t="shared" si="7"/>
        <v>30</v>
      </c>
      <c r="AD30" s="104">
        <v>30</v>
      </c>
      <c r="AE30" s="104">
        <v>0</v>
      </c>
      <c r="AF30" s="104">
        <f t="shared" si="8"/>
        <v>8413</v>
      </c>
      <c r="AG30" s="104">
        <v>8413</v>
      </c>
      <c r="AH30" s="104">
        <v>0</v>
      </c>
      <c r="AI30" s="104">
        <v>0</v>
      </c>
      <c r="AJ30" s="104">
        <f t="shared" si="9"/>
        <v>23342</v>
      </c>
      <c r="AK30" s="104">
        <v>15985</v>
      </c>
      <c r="AL30" s="104">
        <v>0</v>
      </c>
      <c r="AM30" s="104">
        <v>3612</v>
      </c>
      <c r="AN30" s="104">
        <v>0</v>
      </c>
      <c r="AO30" s="104">
        <v>0</v>
      </c>
      <c r="AP30" s="104">
        <v>310</v>
      </c>
      <c r="AQ30" s="104">
        <v>491</v>
      </c>
      <c r="AR30" s="104">
        <v>0</v>
      </c>
      <c r="AS30" s="104">
        <v>2944</v>
      </c>
      <c r="AT30" s="104">
        <f t="shared" si="10"/>
        <v>1201</v>
      </c>
      <c r="AU30" s="104">
        <v>1056</v>
      </c>
      <c r="AV30" s="104">
        <v>0</v>
      </c>
      <c r="AW30" s="104">
        <v>145</v>
      </c>
      <c r="AX30" s="104">
        <v>0</v>
      </c>
      <c r="AY30" s="104">
        <v>0</v>
      </c>
      <c r="AZ30" s="104">
        <f t="shared" si="11"/>
        <v>1857</v>
      </c>
      <c r="BA30" s="104">
        <v>1857</v>
      </c>
      <c r="BB30" s="104">
        <v>0</v>
      </c>
      <c r="BC30" s="104">
        <v>0</v>
      </c>
      <c r="BD30" s="66"/>
      <c r="BE30" s="66"/>
      <c r="BF30" s="66"/>
    </row>
    <row r="31" spans="1:58" ht="12" customHeight="1">
      <c r="A31" s="102" t="s">
        <v>378</v>
      </c>
      <c r="B31" s="103" t="s">
        <v>379</v>
      </c>
      <c r="C31" s="102" t="s">
        <v>380</v>
      </c>
      <c r="D31" s="104">
        <f t="shared" si="0"/>
        <v>277571</v>
      </c>
      <c r="E31" s="104">
        <f t="shared" si="1"/>
        <v>0</v>
      </c>
      <c r="F31" s="104">
        <v>0</v>
      </c>
      <c r="G31" s="104">
        <v>0</v>
      </c>
      <c r="H31" s="104">
        <f t="shared" si="2"/>
        <v>139466</v>
      </c>
      <c r="I31" s="104">
        <v>93607</v>
      </c>
      <c r="J31" s="104">
        <v>45859</v>
      </c>
      <c r="K31" s="104">
        <f t="shared" si="3"/>
        <v>138105</v>
      </c>
      <c r="L31" s="104">
        <v>11122</v>
      </c>
      <c r="M31" s="104">
        <v>126983</v>
      </c>
      <c r="N31" s="104">
        <f t="shared" si="4"/>
        <v>281162</v>
      </c>
      <c r="O31" s="104">
        <f t="shared" si="5"/>
        <v>104729</v>
      </c>
      <c r="P31" s="104">
        <v>102062</v>
      </c>
      <c r="Q31" s="104">
        <v>0</v>
      </c>
      <c r="R31" s="104">
        <v>0</v>
      </c>
      <c r="S31" s="104">
        <v>2667</v>
      </c>
      <c r="T31" s="104">
        <v>0</v>
      </c>
      <c r="U31" s="104">
        <v>0</v>
      </c>
      <c r="V31" s="104">
        <f t="shared" si="6"/>
        <v>173720</v>
      </c>
      <c r="W31" s="104">
        <v>171778</v>
      </c>
      <c r="X31" s="104">
        <v>0</v>
      </c>
      <c r="Y31" s="104">
        <v>0</v>
      </c>
      <c r="Z31" s="104">
        <v>1942</v>
      </c>
      <c r="AA31" s="104">
        <v>0</v>
      </c>
      <c r="AB31" s="104">
        <v>0</v>
      </c>
      <c r="AC31" s="104">
        <f t="shared" si="7"/>
        <v>2713</v>
      </c>
      <c r="AD31" s="104">
        <v>2713</v>
      </c>
      <c r="AE31" s="104">
        <v>0</v>
      </c>
      <c r="AF31" s="104">
        <f t="shared" si="8"/>
        <v>1014</v>
      </c>
      <c r="AG31" s="104">
        <v>1009</v>
      </c>
      <c r="AH31" s="104">
        <v>5</v>
      </c>
      <c r="AI31" s="104">
        <v>0</v>
      </c>
      <c r="AJ31" s="104">
        <f t="shared" si="9"/>
        <v>2957</v>
      </c>
      <c r="AK31" s="104">
        <v>2197</v>
      </c>
      <c r="AL31" s="104">
        <v>33</v>
      </c>
      <c r="AM31" s="104">
        <v>411</v>
      </c>
      <c r="AN31" s="104">
        <v>0</v>
      </c>
      <c r="AO31" s="104">
        <v>0</v>
      </c>
      <c r="AP31" s="104">
        <v>0</v>
      </c>
      <c r="AQ31" s="104">
        <v>0</v>
      </c>
      <c r="AR31" s="104">
        <v>109</v>
      </c>
      <c r="AS31" s="104">
        <v>207</v>
      </c>
      <c r="AT31" s="104">
        <f t="shared" si="10"/>
        <v>307</v>
      </c>
      <c r="AU31" s="104">
        <v>307</v>
      </c>
      <c r="AV31" s="104">
        <v>0</v>
      </c>
      <c r="AW31" s="104">
        <v>0</v>
      </c>
      <c r="AX31" s="104">
        <v>0</v>
      </c>
      <c r="AY31" s="104">
        <v>0</v>
      </c>
      <c r="AZ31" s="104">
        <f t="shared" si="11"/>
        <v>730</v>
      </c>
      <c r="BA31" s="104">
        <v>704</v>
      </c>
      <c r="BB31" s="104">
        <v>26</v>
      </c>
      <c r="BC31" s="104">
        <v>0</v>
      </c>
      <c r="BD31" s="66"/>
      <c r="BE31" s="66"/>
      <c r="BF31" s="66"/>
    </row>
    <row r="32" spans="1:58" ht="12" customHeight="1">
      <c r="A32" s="102" t="s">
        <v>382</v>
      </c>
      <c r="B32" s="103" t="s">
        <v>383</v>
      </c>
      <c r="C32" s="102" t="s">
        <v>384</v>
      </c>
      <c r="D32" s="104">
        <f t="shared" si="0"/>
        <v>330977</v>
      </c>
      <c r="E32" s="104">
        <f t="shared" si="1"/>
        <v>30190</v>
      </c>
      <c r="F32" s="104">
        <v>27492</v>
      </c>
      <c r="G32" s="104">
        <v>2698</v>
      </c>
      <c r="H32" s="104">
        <f t="shared" si="2"/>
        <v>156578</v>
      </c>
      <c r="I32" s="104">
        <v>127130</v>
      </c>
      <c r="J32" s="104">
        <v>29448</v>
      </c>
      <c r="K32" s="104">
        <f t="shared" si="3"/>
        <v>144209</v>
      </c>
      <c r="L32" s="104">
        <v>34328</v>
      </c>
      <c r="M32" s="104">
        <v>109881</v>
      </c>
      <c r="N32" s="104">
        <f t="shared" si="4"/>
        <v>342089</v>
      </c>
      <c r="O32" s="104">
        <f t="shared" si="5"/>
        <v>188954</v>
      </c>
      <c r="P32" s="104">
        <v>153818</v>
      </c>
      <c r="Q32" s="104">
        <v>0</v>
      </c>
      <c r="R32" s="104">
        <v>0</v>
      </c>
      <c r="S32" s="104">
        <v>35131</v>
      </c>
      <c r="T32" s="104">
        <v>5</v>
      </c>
      <c r="U32" s="104">
        <v>0</v>
      </c>
      <c r="V32" s="104">
        <f t="shared" si="6"/>
        <v>142022</v>
      </c>
      <c r="W32" s="104">
        <v>127337</v>
      </c>
      <c r="X32" s="104">
        <v>0</v>
      </c>
      <c r="Y32" s="104">
        <v>0</v>
      </c>
      <c r="Z32" s="104">
        <v>14685</v>
      </c>
      <c r="AA32" s="104">
        <v>0</v>
      </c>
      <c r="AB32" s="104">
        <v>0</v>
      </c>
      <c r="AC32" s="104">
        <f t="shared" si="7"/>
        <v>11113</v>
      </c>
      <c r="AD32" s="104">
        <v>8796</v>
      </c>
      <c r="AE32" s="104">
        <v>2317</v>
      </c>
      <c r="AF32" s="104">
        <f t="shared" si="8"/>
        <v>884</v>
      </c>
      <c r="AG32" s="104">
        <v>884</v>
      </c>
      <c r="AH32" s="104">
        <v>0</v>
      </c>
      <c r="AI32" s="104">
        <v>0</v>
      </c>
      <c r="AJ32" s="104">
        <f t="shared" si="9"/>
        <v>5921</v>
      </c>
      <c r="AK32" s="104">
        <v>4433</v>
      </c>
      <c r="AL32" s="104">
        <v>74</v>
      </c>
      <c r="AM32" s="104">
        <v>242</v>
      </c>
      <c r="AN32" s="104">
        <v>9</v>
      </c>
      <c r="AO32" s="104">
        <v>0</v>
      </c>
      <c r="AP32" s="104">
        <v>1144</v>
      </c>
      <c r="AQ32" s="104">
        <v>0</v>
      </c>
      <c r="AR32" s="104">
        <v>9</v>
      </c>
      <c r="AS32" s="104">
        <v>10</v>
      </c>
      <c r="AT32" s="104">
        <f t="shared" si="10"/>
        <v>614</v>
      </c>
      <c r="AU32" s="104">
        <v>614</v>
      </c>
      <c r="AV32" s="104">
        <v>0</v>
      </c>
      <c r="AW32" s="104">
        <v>0</v>
      </c>
      <c r="AX32" s="104">
        <v>0</v>
      </c>
      <c r="AY32" s="104">
        <v>0</v>
      </c>
      <c r="AZ32" s="104">
        <f t="shared" si="11"/>
        <v>85</v>
      </c>
      <c r="BA32" s="104">
        <v>85</v>
      </c>
      <c r="BB32" s="104">
        <v>0</v>
      </c>
      <c r="BC32" s="104">
        <v>0</v>
      </c>
      <c r="BD32" s="66"/>
      <c r="BE32" s="66"/>
      <c r="BF32" s="66"/>
    </row>
    <row r="33" spans="1:55" ht="12" customHeight="1">
      <c r="A33" s="102" t="s">
        <v>385</v>
      </c>
      <c r="B33" s="103" t="s">
        <v>386</v>
      </c>
      <c r="C33" s="102" t="s">
        <v>387</v>
      </c>
      <c r="D33" s="104">
        <f t="shared" si="0"/>
        <v>772046</v>
      </c>
      <c r="E33" s="104">
        <f t="shared" si="1"/>
        <v>15085</v>
      </c>
      <c r="F33" s="104">
        <v>14722</v>
      </c>
      <c r="G33" s="104">
        <v>363</v>
      </c>
      <c r="H33" s="104">
        <f t="shared" si="2"/>
        <v>207740</v>
      </c>
      <c r="I33" s="104">
        <v>207570</v>
      </c>
      <c r="J33" s="104">
        <v>170</v>
      </c>
      <c r="K33" s="104">
        <f t="shared" si="3"/>
        <v>549221</v>
      </c>
      <c r="L33" s="104">
        <v>213459</v>
      </c>
      <c r="M33" s="104">
        <v>335762</v>
      </c>
      <c r="N33" s="104">
        <f t="shared" si="4"/>
        <v>773571</v>
      </c>
      <c r="O33" s="104">
        <f t="shared" si="5"/>
        <v>435798</v>
      </c>
      <c r="P33" s="104">
        <v>331478</v>
      </c>
      <c r="Q33" s="104">
        <v>0</v>
      </c>
      <c r="R33" s="104">
        <v>0</v>
      </c>
      <c r="S33" s="104">
        <v>104268</v>
      </c>
      <c r="T33" s="104">
        <v>0</v>
      </c>
      <c r="U33" s="104">
        <v>52</v>
      </c>
      <c r="V33" s="104">
        <f t="shared" si="6"/>
        <v>336367</v>
      </c>
      <c r="W33" s="104">
        <v>257873</v>
      </c>
      <c r="X33" s="104">
        <v>0</v>
      </c>
      <c r="Y33" s="104">
        <v>0</v>
      </c>
      <c r="Z33" s="104">
        <v>78422</v>
      </c>
      <c r="AA33" s="104">
        <v>0</v>
      </c>
      <c r="AB33" s="104">
        <v>72</v>
      </c>
      <c r="AC33" s="104">
        <f t="shared" si="7"/>
        <v>1406</v>
      </c>
      <c r="AD33" s="104">
        <v>1406</v>
      </c>
      <c r="AE33" s="104">
        <v>0</v>
      </c>
      <c r="AF33" s="104">
        <f t="shared" si="8"/>
        <v>14630</v>
      </c>
      <c r="AG33" s="104">
        <v>14630</v>
      </c>
      <c r="AH33" s="104">
        <v>0</v>
      </c>
      <c r="AI33" s="104">
        <v>0</v>
      </c>
      <c r="AJ33" s="104">
        <f t="shared" si="9"/>
        <v>45480</v>
      </c>
      <c r="AK33" s="104">
        <v>20403</v>
      </c>
      <c r="AL33" s="104">
        <v>757</v>
      </c>
      <c r="AM33" s="104">
        <v>3332</v>
      </c>
      <c r="AN33" s="104">
        <v>5948</v>
      </c>
      <c r="AO33" s="104">
        <v>0</v>
      </c>
      <c r="AP33" s="104">
        <v>12893</v>
      </c>
      <c r="AQ33" s="104">
        <v>351</v>
      </c>
      <c r="AR33" s="104">
        <v>5</v>
      </c>
      <c r="AS33" s="104">
        <v>1791</v>
      </c>
      <c r="AT33" s="104">
        <f t="shared" si="10"/>
        <v>821</v>
      </c>
      <c r="AU33" s="104">
        <v>491</v>
      </c>
      <c r="AV33" s="104">
        <v>293</v>
      </c>
      <c r="AW33" s="104">
        <v>37</v>
      </c>
      <c r="AX33" s="104">
        <v>0</v>
      </c>
      <c r="AY33" s="104">
        <v>0</v>
      </c>
      <c r="AZ33" s="104">
        <f t="shared" si="11"/>
        <v>1343</v>
      </c>
      <c r="BA33" s="104">
        <v>1343</v>
      </c>
      <c r="BB33" s="104">
        <v>0</v>
      </c>
      <c r="BC33" s="104">
        <v>0</v>
      </c>
    </row>
    <row r="34" spans="1:58" ht="12" customHeight="1">
      <c r="A34" s="102" t="s">
        <v>392</v>
      </c>
      <c r="B34" s="103" t="s">
        <v>393</v>
      </c>
      <c r="C34" s="102" t="s">
        <v>394</v>
      </c>
      <c r="D34" s="104">
        <f t="shared" si="0"/>
        <v>445265</v>
      </c>
      <c r="E34" s="104">
        <f t="shared" si="1"/>
        <v>70936</v>
      </c>
      <c r="F34" s="104">
        <v>49730</v>
      </c>
      <c r="G34" s="104">
        <v>21206</v>
      </c>
      <c r="H34" s="104">
        <f t="shared" si="2"/>
        <v>134437</v>
      </c>
      <c r="I34" s="104">
        <v>95377</v>
      </c>
      <c r="J34" s="104">
        <v>39060</v>
      </c>
      <c r="K34" s="104">
        <f t="shared" si="3"/>
        <v>239892</v>
      </c>
      <c r="L34" s="104">
        <v>29712</v>
      </c>
      <c r="M34" s="104">
        <v>210180</v>
      </c>
      <c r="N34" s="104">
        <f t="shared" si="4"/>
        <v>445554</v>
      </c>
      <c r="O34" s="104">
        <f t="shared" si="5"/>
        <v>175147</v>
      </c>
      <c r="P34" s="104">
        <v>111727</v>
      </c>
      <c r="Q34" s="104">
        <v>0</v>
      </c>
      <c r="R34" s="104">
        <v>0</v>
      </c>
      <c r="S34" s="104">
        <v>63408</v>
      </c>
      <c r="T34" s="104">
        <v>12</v>
      </c>
      <c r="U34" s="104">
        <v>0</v>
      </c>
      <c r="V34" s="104">
        <f t="shared" si="6"/>
        <v>270034</v>
      </c>
      <c r="W34" s="104">
        <v>201485</v>
      </c>
      <c r="X34" s="104">
        <v>0</v>
      </c>
      <c r="Y34" s="104">
        <v>0</v>
      </c>
      <c r="Z34" s="104">
        <v>68549</v>
      </c>
      <c r="AA34" s="104">
        <v>0</v>
      </c>
      <c r="AB34" s="104">
        <v>0</v>
      </c>
      <c r="AC34" s="104">
        <f t="shared" si="7"/>
        <v>373</v>
      </c>
      <c r="AD34" s="104">
        <v>373</v>
      </c>
      <c r="AE34" s="104">
        <v>0</v>
      </c>
      <c r="AF34" s="104">
        <f t="shared" si="8"/>
        <v>5436</v>
      </c>
      <c r="AG34" s="104">
        <v>5436</v>
      </c>
      <c r="AH34" s="104">
        <v>0</v>
      </c>
      <c r="AI34" s="104">
        <v>0</v>
      </c>
      <c r="AJ34" s="104">
        <f t="shared" si="9"/>
        <v>10132</v>
      </c>
      <c r="AK34" s="104">
        <v>3021</v>
      </c>
      <c r="AL34" s="104">
        <v>0</v>
      </c>
      <c r="AM34" s="104">
        <v>1829</v>
      </c>
      <c r="AN34" s="104">
        <v>1410</v>
      </c>
      <c r="AO34" s="104">
        <v>0</v>
      </c>
      <c r="AP34" s="104">
        <v>2118</v>
      </c>
      <c r="AQ34" s="104">
        <v>105</v>
      </c>
      <c r="AR34" s="104">
        <v>44</v>
      </c>
      <c r="AS34" s="104">
        <v>1605</v>
      </c>
      <c r="AT34" s="104">
        <f t="shared" si="10"/>
        <v>521</v>
      </c>
      <c r="AU34" s="104">
        <v>513</v>
      </c>
      <c r="AV34" s="104">
        <v>0</v>
      </c>
      <c r="AW34" s="104">
        <v>8</v>
      </c>
      <c r="AX34" s="104">
        <v>0</v>
      </c>
      <c r="AY34" s="104">
        <v>0</v>
      </c>
      <c r="AZ34" s="104">
        <f t="shared" si="11"/>
        <v>1112</v>
      </c>
      <c r="BA34" s="104">
        <v>1112</v>
      </c>
      <c r="BB34" s="104">
        <v>0</v>
      </c>
      <c r="BC34" s="104">
        <v>0</v>
      </c>
      <c r="BD34" s="66"/>
      <c r="BE34" s="66"/>
      <c r="BF34" s="66"/>
    </row>
    <row r="35" spans="1:58" ht="12" customHeight="1">
      <c r="A35" s="102" t="s">
        <v>396</v>
      </c>
      <c r="B35" s="103" t="s">
        <v>397</v>
      </c>
      <c r="C35" s="102" t="s">
        <v>398</v>
      </c>
      <c r="D35" s="104">
        <f t="shared" si="0"/>
        <v>269804</v>
      </c>
      <c r="E35" s="104">
        <f t="shared" si="1"/>
        <v>12312</v>
      </c>
      <c r="F35" s="104">
        <v>6198</v>
      </c>
      <c r="G35" s="104">
        <v>6114</v>
      </c>
      <c r="H35" s="104">
        <f t="shared" si="2"/>
        <v>74160</v>
      </c>
      <c r="I35" s="104">
        <v>53205</v>
      </c>
      <c r="J35" s="104">
        <v>20955</v>
      </c>
      <c r="K35" s="104">
        <f t="shared" si="3"/>
        <v>183332</v>
      </c>
      <c r="L35" s="104">
        <v>37078</v>
      </c>
      <c r="M35" s="104">
        <v>146254</v>
      </c>
      <c r="N35" s="104">
        <f t="shared" si="4"/>
        <v>270059</v>
      </c>
      <c r="O35" s="104">
        <f t="shared" si="5"/>
        <v>96487</v>
      </c>
      <c r="P35" s="104">
        <v>96253</v>
      </c>
      <c r="Q35" s="104">
        <v>0</v>
      </c>
      <c r="R35" s="104">
        <v>0</v>
      </c>
      <c r="S35" s="104">
        <v>234</v>
      </c>
      <c r="T35" s="104">
        <v>0</v>
      </c>
      <c r="U35" s="104">
        <v>0</v>
      </c>
      <c r="V35" s="104">
        <f t="shared" si="6"/>
        <v>173112</v>
      </c>
      <c r="W35" s="104">
        <v>172956</v>
      </c>
      <c r="X35" s="104">
        <v>0</v>
      </c>
      <c r="Y35" s="104">
        <v>0</v>
      </c>
      <c r="Z35" s="104">
        <v>156</v>
      </c>
      <c r="AA35" s="104">
        <v>0</v>
      </c>
      <c r="AB35" s="104">
        <v>0</v>
      </c>
      <c r="AC35" s="104">
        <f t="shared" si="7"/>
        <v>460</v>
      </c>
      <c r="AD35" s="104">
        <v>321</v>
      </c>
      <c r="AE35" s="104">
        <v>139</v>
      </c>
      <c r="AF35" s="104">
        <f t="shared" si="8"/>
        <v>2868</v>
      </c>
      <c r="AG35" s="104">
        <v>2868</v>
      </c>
      <c r="AH35" s="104">
        <v>0</v>
      </c>
      <c r="AI35" s="104">
        <v>0</v>
      </c>
      <c r="AJ35" s="104">
        <f t="shared" si="9"/>
        <v>34877</v>
      </c>
      <c r="AK35" s="104">
        <v>8051</v>
      </c>
      <c r="AL35" s="104">
        <v>3829</v>
      </c>
      <c r="AM35" s="104">
        <v>21640</v>
      </c>
      <c r="AN35" s="104">
        <v>888</v>
      </c>
      <c r="AO35" s="104">
        <v>0</v>
      </c>
      <c r="AP35" s="104">
        <v>0</v>
      </c>
      <c r="AQ35" s="104">
        <v>0</v>
      </c>
      <c r="AR35" s="104">
        <v>133</v>
      </c>
      <c r="AS35" s="104">
        <v>336</v>
      </c>
      <c r="AT35" s="104">
        <f t="shared" si="10"/>
        <v>1194</v>
      </c>
      <c r="AU35" s="104">
        <v>448</v>
      </c>
      <c r="AV35" s="104">
        <v>28</v>
      </c>
      <c r="AW35" s="104">
        <v>715</v>
      </c>
      <c r="AX35" s="104">
        <v>3</v>
      </c>
      <c r="AY35" s="104">
        <v>0</v>
      </c>
      <c r="AZ35" s="104">
        <f t="shared" si="11"/>
        <v>300</v>
      </c>
      <c r="BA35" s="104">
        <v>300</v>
      </c>
      <c r="BB35" s="104">
        <v>0</v>
      </c>
      <c r="BC35" s="104">
        <v>0</v>
      </c>
      <c r="BD35" s="66"/>
      <c r="BE35" s="66"/>
      <c r="BF35" s="66"/>
    </row>
    <row r="36" spans="1:58" ht="12" customHeight="1">
      <c r="A36" s="102" t="s">
        <v>402</v>
      </c>
      <c r="B36" s="103" t="s">
        <v>403</v>
      </c>
      <c r="C36" s="102" t="s">
        <v>404</v>
      </c>
      <c r="D36" s="104">
        <f t="shared" si="0"/>
        <v>533717</v>
      </c>
      <c r="E36" s="104">
        <f t="shared" si="1"/>
        <v>4358</v>
      </c>
      <c r="F36" s="104">
        <v>3532</v>
      </c>
      <c r="G36" s="104">
        <v>826</v>
      </c>
      <c r="H36" s="104">
        <f t="shared" si="2"/>
        <v>7373</v>
      </c>
      <c r="I36" s="104">
        <v>3043</v>
      </c>
      <c r="J36" s="104">
        <v>4330</v>
      </c>
      <c r="K36" s="104">
        <f t="shared" si="3"/>
        <v>521986</v>
      </c>
      <c r="L36" s="104">
        <v>196703</v>
      </c>
      <c r="M36" s="104">
        <v>325283</v>
      </c>
      <c r="N36" s="104">
        <f t="shared" si="4"/>
        <v>534890</v>
      </c>
      <c r="O36" s="104">
        <f t="shared" si="5"/>
        <v>203278</v>
      </c>
      <c r="P36" s="104">
        <v>203191</v>
      </c>
      <c r="Q36" s="104">
        <v>0</v>
      </c>
      <c r="R36" s="104">
        <v>0</v>
      </c>
      <c r="S36" s="104">
        <v>87</v>
      </c>
      <c r="T36" s="104">
        <v>0</v>
      </c>
      <c r="U36" s="104">
        <v>0</v>
      </c>
      <c r="V36" s="104">
        <f t="shared" si="6"/>
        <v>330437</v>
      </c>
      <c r="W36" s="104">
        <v>329845</v>
      </c>
      <c r="X36" s="104">
        <v>300</v>
      </c>
      <c r="Y36" s="104">
        <v>0</v>
      </c>
      <c r="Z36" s="104">
        <v>292</v>
      </c>
      <c r="AA36" s="104">
        <v>0</v>
      </c>
      <c r="AB36" s="104">
        <v>0</v>
      </c>
      <c r="AC36" s="104">
        <f t="shared" si="7"/>
        <v>1175</v>
      </c>
      <c r="AD36" s="104">
        <v>1154</v>
      </c>
      <c r="AE36" s="104">
        <v>21</v>
      </c>
      <c r="AF36" s="104">
        <f t="shared" si="8"/>
        <v>4818</v>
      </c>
      <c r="AG36" s="104">
        <v>4818</v>
      </c>
      <c r="AH36" s="104">
        <v>0</v>
      </c>
      <c r="AI36" s="104">
        <v>0</v>
      </c>
      <c r="AJ36" s="104">
        <f t="shared" si="9"/>
        <v>14030</v>
      </c>
      <c r="AK36" s="104">
        <v>8779</v>
      </c>
      <c r="AL36" s="104">
        <v>104</v>
      </c>
      <c r="AM36" s="104">
        <v>3861</v>
      </c>
      <c r="AN36" s="104">
        <v>39</v>
      </c>
      <c r="AO36" s="104">
        <v>0</v>
      </c>
      <c r="AP36" s="104">
        <v>0</v>
      </c>
      <c r="AQ36" s="104">
        <v>689</v>
      </c>
      <c r="AR36" s="104">
        <v>0</v>
      </c>
      <c r="AS36" s="104">
        <v>558</v>
      </c>
      <c r="AT36" s="104">
        <f t="shared" si="10"/>
        <v>1128</v>
      </c>
      <c r="AU36" s="104">
        <v>616</v>
      </c>
      <c r="AV36" s="104">
        <v>0</v>
      </c>
      <c r="AW36" s="104">
        <v>512</v>
      </c>
      <c r="AX36" s="104">
        <v>0</v>
      </c>
      <c r="AY36" s="104">
        <v>0</v>
      </c>
      <c r="AZ36" s="104">
        <f t="shared" si="11"/>
        <v>793</v>
      </c>
      <c r="BA36" s="104">
        <v>793</v>
      </c>
      <c r="BB36" s="104">
        <v>0</v>
      </c>
      <c r="BC36" s="104">
        <v>0</v>
      </c>
      <c r="BD36" s="66"/>
      <c r="BE36" s="66"/>
      <c r="BF36" s="66"/>
    </row>
    <row r="37" spans="1:58" ht="12" customHeight="1">
      <c r="A37" s="102" t="s">
        <v>406</v>
      </c>
      <c r="B37" s="103" t="s">
        <v>407</v>
      </c>
      <c r="C37" s="102" t="s">
        <v>408</v>
      </c>
      <c r="D37" s="104">
        <f t="shared" si="0"/>
        <v>133166</v>
      </c>
      <c r="E37" s="104">
        <f t="shared" si="1"/>
        <v>19</v>
      </c>
      <c r="F37" s="104">
        <v>19</v>
      </c>
      <c r="G37" s="104">
        <v>0</v>
      </c>
      <c r="H37" s="104">
        <f t="shared" si="2"/>
        <v>10352</v>
      </c>
      <c r="I37" s="104">
        <v>10352</v>
      </c>
      <c r="J37" s="104">
        <v>0</v>
      </c>
      <c r="K37" s="104">
        <f t="shared" si="3"/>
        <v>122795</v>
      </c>
      <c r="L37" s="104">
        <v>40214</v>
      </c>
      <c r="M37" s="104">
        <v>82581</v>
      </c>
      <c r="N37" s="104">
        <f t="shared" si="4"/>
        <v>136911</v>
      </c>
      <c r="O37" s="104">
        <f t="shared" si="5"/>
        <v>50778</v>
      </c>
      <c r="P37" s="104">
        <v>48708</v>
      </c>
      <c r="Q37" s="104">
        <v>0</v>
      </c>
      <c r="R37" s="104">
        <v>0</v>
      </c>
      <c r="S37" s="104">
        <v>2070</v>
      </c>
      <c r="T37" s="104">
        <v>0</v>
      </c>
      <c r="U37" s="104">
        <v>0</v>
      </c>
      <c r="V37" s="104">
        <f t="shared" si="6"/>
        <v>84942</v>
      </c>
      <c r="W37" s="104">
        <v>82006</v>
      </c>
      <c r="X37" s="104">
        <v>0</v>
      </c>
      <c r="Y37" s="104">
        <v>0</v>
      </c>
      <c r="Z37" s="104">
        <v>2936</v>
      </c>
      <c r="AA37" s="104">
        <v>0</v>
      </c>
      <c r="AB37" s="104">
        <v>0</v>
      </c>
      <c r="AC37" s="104">
        <f t="shared" si="7"/>
        <v>1191</v>
      </c>
      <c r="AD37" s="104">
        <v>1183</v>
      </c>
      <c r="AE37" s="104">
        <v>8</v>
      </c>
      <c r="AF37" s="104">
        <f t="shared" si="8"/>
        <v>2319</v>
      </c>
      <c r="AG37" s="104">
        <v>2319</v>
      </c>
      <c r="AH37" s="104">
        <v>0</v>
      </c>
      <c r="AI37" s="104">
        <v>0</v>
      </c>
      <c r="AJ37" s="104">
        <f t="shared" si="9"/>
        <v>9134</v>
      </c>
      <c r="AK37" s="104">
        <v>6971</v>
      </c>
      <c r="AL37" s="104">
        <v>0</v>
      </c>
      <c r="AM37" s="104">
        <v>358</v>
      </c>
      <c r="AN37" s="104">
        <v>1805</v>
      </c>
      <c r="AO37" s="104">
        <v>0</v>
      </c>
      <c r="AP37" s="104">
        <v>0</v>
      </c>
      <c r="AQ37" s="104">
        <v>0</v>
      </c>
      <c r="AR37" s="104">
        <v>0</v>
      </c>
      <c r="AS37" s="104">
        <v>0</v>
      </c>
      <c r="AT37" s="104">
        <f t="shared" si="10"/>
        <v>330</v>
      </c>
      <c r="AU37" s="104">
        <v>316</v>
      </c>
      <c r="AV37" s="104">
        <v>0</v>
      </c>
      <c r="AW37" s="104">
        <v>14</v>
      </c>
      <c r="AX37" s="104">
        <v>0</v>
      </c>
      <c r="AY37" s="104">
        <v>0</v>
      </c>
      <c r="AZ37" s="104">
        <f t="shared" si="11"/>
        <v>0</v>
      </c>
      <c r="BA37" s="104">
        <v>0</v>
      </c>
      <c r="BB37" s="104">
        <v>0</v>
      </c>
      <c r="BC37" s="104">
        <v>0</v>
      </c>
      <c r="BD37" s="66"/>
      <c r="BE37" s="66"/>
      <c r="BF37" s="66"/>
    </row>
    <row r="38" spans="1:58" ht="12" customHeight="1">
      <c r="A38" s="102" t="s">
        <v>410</v>
      </c>
      <c r="B38" s="103" t="s">
        <v>411</v>
      </c>
      <c r="C38" s="102" t="s">
        <v>412</v>
      </c>
      <c r="D38" s="104">
        <f t="shared" si="0"/>
        <v>300210</v>
      </c>
      <c r="E38" s="104">
        <f t="shared" si="1"/>
        <v>76</v>
      </c>
      <c r="F38" s="104">
        <v>76</v>
      </c>
      <c r="G38" s="104">
        <v>0</v>
      </c>
      <c r="H38" s="104">
        <f t="shared" si="2"/>
        <v>32908</v>
      </c>
      <c r="I38" s="104">
        <v>28063</v>
      </c>
      <c r="J38" s="104">
        <v>4845</v>
      </c>
      <c r="K38" s="104">
        <f t="shared" si="3"/>
        <v>267226</v>
      </c>
      <c r="L38" s="104">
        <v>95659</v>
      </c>
      <c r="M38" s="104">
        <v>171567</v>
      </c>
      <c r="N38" s="104">
        <f t="shared" si="4"/>
        <v>304095</v>
      </c>
      <c r="O38" s="104">
        <f t="shared" si="5"/>
        <v>123798</v>
      </c>
      <c r="P38" s="104">
        <v>123703</v>
      </c>
      <c r="Q38" s="104">
        <v>0</v>
      </c>
      <c r="R38" s="104">
        <v>0</v>
      </c>
      <c r="S38" s="104">
        <v>19</v>
      </c>
      <c r="T38" s="104">
        <v>76</v>
      </c>
      <c r="U38" s="104">
        <v>0</v>
      </c>
      <c r="V38" s="104">
        <f t="shared" si="6"/>
        <v>176412</v>
      </c>
      <c r="W38" s="104">
        <v>175871</v>
      </c>
      <c r="X38" s="104">
        <v>0</v>
      </c>
      <c r="Y38" s="104">
        <v>0</v>
      </c>
      <c r="Z38" s="104">
        <v>392</v>
      </c>
      <c r="AA38" s="104">
        <v>149</v>
      </c>
      <c r="AB38" s="104">
        <v>0</v>
      </c>
      <c r="AC38" s="104">
        <f t="shared" si="7"/>
        <v>3885</v>
      </c>
      <c r="AD38" s="104">
        <v>3885</v>
      </c>
      <c r="AE38" s="104">
        <v>0</v>
      </c>
      <c r="AF38" s="104">
        <f t="shared" si="8"/>
        <v>9302</v>
      </c>
      <c r="AG38" s="104">
        <v>9302</v>
      </c>
      <c r="AH38" s="104">
        <v>0</v>
      </c>
      <c r="AI38" s="104">
        <v>0</v>
      </c>
      <c r="AJ38" s="104">
        <f t="shared" si="9"/>
        <v>12331</v>
      </c>
      <c r="AK38" s="104">
        <v>3320</v>
      </c>
      <c r="AL38" s="104">
        <v>16</v>
      </c>
      <c r="AM38" s="104">
        <v>2040</v>
      </c>
      <c r="AN38" s="104">
        <v>0</v>
      </c>
      <c r="AO38" s="104">
        <v>0</v>
      </c>
      <c r="AP38" s="104">
        <v>6207</v>
      </c>
      <c r="AQ38" s="104">
        <v>37</v>
      </c>
      <c r="AR38" s="104">
        <v>112</v>
      </c>
      <c r="AS38" s="104">
        <v>599</v>
      </c>
      <c r="AT38" s="104">
        <f t="shared" si="10"/>
        <v>369</v>
      </c>
      <c r="AU38" s="104">
        <v>307</v>
      </c>
      <c r="AV38" s="104">
        <v>0</v>
      </c>
      <c r="AW38" s="104">
        <v>62</v>
      </c>
      <c r="AX38" s="104">
        <v>0</v>
      </c>
      <c r="AY38" s="104">
        <v>0</v>
      </c>
      <c r="AZ38" s="104">
        <f t="shared" si="11"/>
        <v>2843</v>
      </c>
      <c r="BA38" s="104">
        <v>2843</v>
      </c>
      <c r="BB38" s="104">
        <v>0</v>
      </c>
      <c r="BC38" s="104">
        <v>0</v>
      </c>
      <c r="BD38" s="66"/>
      <c r="BE38" s="66"/>
      <c r="BF38" s="66"/>
    </row>
    <row r="39" spans="1:58" ht="12" customHeight="1">
      <c r="A39" s="102" t="s">
        <v>414</v>
      </c>
      <c r="B39" s="103" t="s">
        <v>415</v>
      </c>
      <c r="C39" s="102" t="s">
        <v>416</v>
      </c>
      <c r="D39" s="104">
        <f t="shared" si="0"/>
        <v>721529</v>
      </c>
      <c r="E39" s="104">
        <f t="shared" si="1"/>
        <v>17984</v>
      </c>
      <c r="F39" s="104">
        <v>17984</v>
      </c>
      <c r="G39" s="104">
        <v>0</v>
      </c>
      <c r="H39" s="104">
        <f t="shared" si="2"/>
        <v>41495</v>
      </c>
      <c r="I39" s="104">
        <v>29313</v>
      </c>
      <c r="J39" s="104">
        <v>12182</v>
      </c>
      <c r="K39" s="104">
        <f t="shared" si="3"/>
        <v>662050</v>
      </c>
      <c r="L39" s="104">
        <v>233528</v>
      </c>
      <c r="M39" s="104">
        <v>428522</v>
      </c>
      <c r="N39" s="104">
        <f t="shared" si="4"/>
        <v>721876</v>
      </c>
      <c r="O39" s="104">
        <f t="shared" si="5"/>
        <v>278489</v>
      </c>
      <c r="P39" s="104">
        <v>256949</v>
      </c>
      <c r="Q39" s="104">
        <v>0</v>
      </c>
      <c r="R39" s="104">
        <v>0</v>
      </c>
      <c r="S39" s="104">
        <v>21540</v>
      </c>
      <c r="T39" s="104">
        <v>0</v>
      </c>
      <c r="U39" s="104">
        <v>0</v>
      </c>
      <c r="V39" s="104">
        <f t="shared" si="6"/>
        <v>438200</v>
      </c>
      <c r="W39" s="104">
        <v>383790</v>
      </c>
      <c r="X39" s="104">
        <v>0</v>
      </c>
      <c r="Y39" s="104">
        <v>0</v>
      </c>
      <c r="Z39" s="104">
        <v>44650</v>
      </c>
      <c r="AA39" s="104">
        <v>0</v>
      </c>
      <c r="AB39" s="104">
        <v>9760</v>
      </c>
      <c r="AC39" s="104">
        <f t="shared" si="7"/>
        <v>5187</v>
      </c>
      <c r="AD39" s="104">
        <v>5137</v>
      </c>
      <c r="AE39" s="104">
        <v>50</v>
      </c>
      <c r="AF39" s="104">
        <f t="shared" si="8"/>
        <v>24508</v>
      </c>
      <c r="AG39" s="104">
        <v>24508</v>
      </c>
      <c r="AH39" s="104">
        <v>0</v>
      </c>
      <c r="AI39" s="104">
        <v>0</v>
      </c>
      <c r="AJ39" s="104">
        <f t="shared" si="9"/>
        <v>25059</v>
      </c>
      <c r="AK39" s="104">
        <v>606</v>
      </c>
      <c r="AL39" s="104">
        <v>0</v>
      </c>
      <c r="AM39" s="104">
        <v>6941</v>
      </c>
      <c r="AN39" s="104">
        <v>3018</v>
      </c>
      <c r="AO39" s="104">
        <v>0</v>
      </c>
      <c r="AP39" s="104">
        <v>305</v>
      </c>
      <c r="AQ39" s="104">
        <v>2592</v>
      </c>
      <c r="AR39" s="104">
        <v>21</v>
      </c>
      <c r="AS39" s="104">
        <v>11576</v>
      </c>
      <c r="AT39" s="104">
        <f t="shared" si="10"/>
        <v>117</v>
      </c>
      <c r="AU39" s="104">
        <v>55</v>
      </c>
      <c r="AV39" s="104">
        <v>0</v>
      </c>
      <c r="AW39" s="104">
        <v>62</v>
      </c>
      <c r="AX39" s="104">
        <v>0</v>
      </c>
      <c r="AY39" s="104">
        <v>0</v>
      </c>
      <c r="AZ39" s="104">
        <f t="shared" si="11"/>
        <v>115</v>
      </c>
      <c r="BA39" s="104">
        <v>115</v>
      </c>
      <c r="BB39" s="104">
        <v>0</v>
      </c>
      <c r="BC39" s="104">
        <v>0</v>
      </c>
      <c r="BD39" s="66"/>
      <c r="BE39" s="66"/>
      <c r="BF39" s="66"/>
    </row>
    <row r="40" spans="1:58" ht="12" customHeight="1">
      <c r="A40" s="102" t="s">
        <v>418</v>
      </c>
      <c r="B40" s="103" t="s">
        <v>419</v>
      </c>
      <c r="C40" s="102" t="s">
        <v>420</v>
      </c>
      <c r="D40" s="104">
        <f t="shared" si="0"/>
        <v>716684</v>
      </c>
      <c r="E40" s="104">
        <f t="shared" si="1"/>
        <v>16340</v>
      </c>
      <c r="F40" s="104">
        <v>16340</v>
      </c>
      <c r="G40" s="104">
        <v>0</v>
      </c>
      <c r="H40" s="104">
        <f t="shared" si="2"/>
        <v>54898</v>
      </c>
      <c r="I40" s="104">
        <v>50777</v>
      </c>
      <c r="J40" s="104">
        <v>4121</v>
      </c>
      <c r="K40" s="104">
        <f t="shared" si="3"/>
        <v>645446</v>
      </c>
      <c r="L40" s="104">
        <v>219704</v>
      </c>
      <c r="M40" s="104">
        <v>425742</v>
      </c>
      <c r="N40" s="104">
        <f t="shared" si="4"/>
        <v>729703</v>
      </c>
      <c r="O40" s="104">
        <f t="shared" si="5"/>
        <v>286937</v>
      </c>
      <c r="P40" s="104">
        <v>282611</v>
      </c>
      <c r="Q40" s="104">
        <v>0</v>
      </c>
      <c r="R40" s="104">
        <v>0</v>
      </c>
      <c r="S40" s="104">
        <v>4326</v>
      </c>
      <c r="T40" s="104">
        <v>0</v>
      </c>
      <c r="U40" s="104">
        <v>0</v>
      </c>
      <c r="V40" s="104">
        <f t="shared" si="6"/>
        <v>429863</v>
      </c>
      <c r="W40" s="104">
        <v>423322</v>
      </c>
      <c r="X40" s="104">
        <v>0</v>
      </c>
      <c r="Y40" s="104">
        <v>0</v>
      </c>
      <c r="Z40" s="104">
        <v>6541</v>
      </c>
      <c r="AA40" s="104">
        <v>0</v>
      </c>
      <c r="AB40" s="104">
        <v>0</v>
      </c>
      <c r="AC40" s="104">
        <f t="shared" si="7"/>
        <v>12903</v>
      </c>
      <c r="AD40" s="104">
        <v>12903</v>
      </c>
      <c r="AE40" s="104">
        <v>0</v>
      </c>
      <c r="AF40" s="104">
        <f t="shared" si="8"/>
        <v>104608</v>
      </c>
      <c r="AG40" s="104">
        <v>104608</v>
      </c>
      <c r="AH40" s="104">
        <v>0</v>
      </c>
      <c r="AI40" s="104">
        <v>0</v>
      </c>
      <c r="AJ40" s="104">
        <f t="shared" si="9"/>
        <v>161241</v>
      </c>
      <c r="AK40" s="104">
        <v>57649</v>
      </c>
      <c r="AL40" s="104">
        <v>40</v>
      </c>
      <c r="AM40" s="104">
        <v>7338</v>
      </c>
      <c r="AN40" s="104">
        <v>1979</v>
      </c>
      <c r="AO40" s="104">
        <v>0</v>
      </c>
      <c r="AP40" s="104">
        <v>90909</v>
      </c>
      <c r="AQ40" s="104">
        <v>820</v>
      </c>
      <c r="AR40" s="104">
        <v>110</v>
      </c>
      <c r="AS40" s="104">
        <v>2396</v>
      </c>
      <c r="AT40" s="104">
        <f t="shared" si="10"/>
        <v>1099</v>
      </c>
      <c r="AU40" s="104">
        <v>1051</v>
      </c>
      <c r="AV40" s="104">
        <v>5</v>
      </c>
      <c r="AW40" s="104">
        <v>43</v>
      </c>
      <c r="AX40" s="104">
        <v>0</v>
      </c>
      <c r="AY40" s="104">
        <v>0</v>
      </c>
      <c r="AZ40" s="104">
        <f t="shared" si="11"/>
        <v>108</v>
      </c>
      <c r="BA40" s="104">
        <v>108</v>
      </c>
      <c r="BB40" s="104">
        <v>0</v>
      </c>
      <c r="BC40" s="104">
        <v>0</v>
      </c>
      <c r="BD40" s="66"/>
      <c r="BE40" s="66"/>
      <c r="BF40" s="66"/>
    </row>
    <row r="41" spans="1:58" ht="12" customHeight="1">
      <c r="A41" s="102" t="s">
        <v>422</v>
      </c>
      <c r="B41" s="103" t="s">
        <v>423</v>
      </c>
      <c r="C41" s="102" t="s">
        <v>424</v>
      </c>
      <c r="D41" s="104">
        <f t="shared" si="0"/>
        <v>507859</v>
      </c>
      <c r="E41" s="104">
        <f t="shared" si="1"/>
        <v>5629</v>
      </c>
      <c r="F41" s="104">
        <v>5602</v>
      </c>
      <c r="G41" s="104">
        <v>27</v>
      </c>
      <c r="H41" s="104">
        <f t="shared" si="2"/>
        <v>44165</v>
      </c>
      <c r="I41" s="104">
        <v>41737</v>
      </c>
      <c r="J41" s="104">
        <v>2428</v>
      </c>
      <c r="K41" s="104">
        <f t="shared" si="3"/>
        <v>458065</v>
      </c>
      <c r="L41" s="104">
        <v>108613</v>
      </c>
      <c r="M41" s="104">
        <v>349452</v>
      </c>
      <c r="N41" s="104">
        <f t="shared" si="4"/>
        <v>516834</v>
      </c>
      <c r="O41" s="104">
        <f t="shared" si="5"/>
        <v>155953</v>
      </c>
      <c r="P41" s="104">
        <v>142587</v>
      </c>
      <c r="Q41" s="104">
        <v>0</v>
      </c>
      <c r="R41" s="104">
        <v>0</v>
      </c>
      <c r="S41" s="104">
        <v>13366</v>
      </c>
      <c r="T41" s="104">
        <v>0</v>
      </c>
      <c r="U41" s="104">
        <v>0</v>
      </c>
      <c r="V41" s="104">
        <f t="shared" si="6"/>
        <v>351908</v>
      </c>
      <c r="W41" s="104">
        <v>319486</v>
      </c>
      <c r="X41" s="104">
        <v>0</v>
      </c>
      <c r="Y41" s="104">
        <v>0</v>
      </c>
      <c r="Z41" s="104">
        <v>30965</v>
      </c>
      <c r="AA41" s="104">
        <v>0</v>
      </c>
      <c r="AB41" s="104">
        <v>1457</v>
      </c>
      <c r="AC41" s="104">
        <f t="shared" si="7"/>
        <v>8973</v>
      </c>
      <c r="AD41" s="104">
        <v>8973</v>
      </c>
      <c r="AE41" s="104">
        <v>0</v>
      </c>
      <c r="AF41" s="104">
        <f t="shared" si="8"/>
        <v>6064</v>
      </c>
      <c r="AG41" s="104">
        <v>6064</v>
      </c>
      <c r="AH41" s="104">
        <v>0</v>
      </c>
      <c r="AI41" s="104">
        <v>0</v>
      </c>
      <c r="AJ41" s="104">
        <f t="shared" si="9"/>
        <v>7137</v>
      </c>
      <c r="AK41" s="104">
        <v>1626</v>
      </c>
      <c r="AL41" s="104">
        <v>0</v>
      </c>
      <c r="AM41" s="104">
        <v>323</v>
      </c>
      <c r="AN41" s="104">
        <v>1305</v>
      </c>
      <c r="AO41" s="104">
        <v>0</v>
      </c>
      <c r="AP41" s="104">
        <v>0</v>
      </c>
      <c r="AQ41" s="104">
        <v>664</v>
      </c>
      <c r="AR41" s="104">
        <v>150</v>
      </c>
      <c r="AS41" s="104">
        <v>3069</v>
      </c>
      <c r="AT41" s="104">
        <f t="shared" si="10"/>
        <v>580</v>
      </c>
      <c r="AU41" s="104">
        <v>549</v>
      </c>
      <c r="AV41" s="104">
        <v>4</v>
      </c>
      <c r="AW41" s="104">
        <v>27</v>
      </c>
      <c r="AX41" s="104">
        <v>0</v>
      </c>
      <c r="AY41" s="104">
        <v>0</v>
      </c>
      <c r="AZ41" s="104">
        <f t="shared" si="11"/>
        <v>1583</v>
      </c>
      <c r="BA41" s="104">
        <v>1583</v>
      </c>
      <c r="BB41" s="104">
        <v>0</v>
      </c>
      <c r="BC41" s="104">
        <v>0</v>
      </c>
      <c r="BD41" s="66"/>
      <c r="BE41" s="66"/>
      <c r="BF41" s="66"/>
    </row>
    <row r="42" spans="1:58" ht="12" customHeight="1">
      <c r="A42" s="102" t="s">
        <v>426</v>
      </c>
      <c r="B42" s="103" t="s">
        <v>427</v>
      </c>
      <c r="C42" s="102" t="s">
        <v>428</v>
      </c>
      <c r="D42" s="104">
        <f t="shared" si="0"/>
        <v>277431</v>
      </c>
      <c r="E42" s="104">
        <f t="shared" si="1"/>
        <v>13422</v>
      </c>
      <c r="F42" s="104">
        <v>6173</v>
      </c>
      <c r="G42" s="104">
        <v>7249</v>
      </c>
      <c r="H42" s="104">
        <f t="shared" si="2"/>
        <v>40123</v>
      </c>
      <c r="I42" s="104">
        <v>5230</v>
      </c>
      <c r="J42" s="104">
        <v>34893</v>
      </c>
      <c r="K42" s="104">
        <f t="shared" si="3"/>
        <v>223886</v>
      </c>
      <c r="L42" s="104">
        <v>36391</v>
      </c>
      <c r="M42" s="104">
        <v>187495</v>
      </c>
      <c r="N42" s="104">
        <f t="shared" si="4"/>
        <v>281757</v>
      </c>
      <c r="O42" s="104">
        <f t="shared" si="5"/>
        <v>47794</v>
      </c>
      <c r="P42" s="104">
        <v>47794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f t="shared" si="6"/>
        <v>229509</v>
      </c>
      <c r="W42" s="104">
        <v>229509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f t="shared" si="7"/>
        <v>4454</v>
      </c>
      <c r="AD42" s="104">
        <v>4100</v>
      </c>
      <c r="AE42" s="104">
        <v>354</v>
      </c>
      <c r="AF42" s="104">
        <f t="shared" si="8"/>
        <v>3425</v>
      </c>
      <c r="AG42" s="104">
        <v>3425</v>
      </c>
      <c r="AH42" s="104">
        <v>0</v>
      </c>
      <c r="AI42" s="104">
        <v>0</v>
      </c>
      <c r="AJ42" s="104">
        <f t="shared" si="9"/>
        <v>2926</v>
      </c>
      <c r="AK42" s="104">
        <v>540</v>
      </c>
      <c r="AL42" s="104">
        <v>0</v>
      </c>
      <c r="AM42" s="104">
        <v>111</v>
      </c>
      <c r="AN42" s="104">
        <v>130</v>
      </c>
      <c r="AO42" s="104">
        <v>0</v>
      </c>
      <c r="AP42" s="104">
        <v>84</v>
      </c>
      <c r="AQ42" s="104">
        <v>1344</v>
      </c>
      <c r="AR42" s="104">
        <v>279</v>
      </c>
      <c r="AS42" s="104">
        <v>438</v>
      </c>
      <c r="AT42" s="104">
        <f t="shared" si="10"/>
        <v>1042</v>
      </c>
      <c r="AU42" s="104">
        <v>907</v>
      </c>
      <c r="AV42" s="104">
        <v>132</v>
      </c>
      <c r="AW42" s="104">
        <v>3</v>
      </c>
      <c r="AX42" s="104">
        <v>0</v>
      </c>
      <c r="AY42" s="104">
        <v>0</v>
      </c>
      <c r="AZ42" s="104">
        <f t="shared" si="11"/>
        <v>0</v>
      </c>
      <c r="BA42" s="104">
        <v>0</v>
      </c>
      <c r="BB42" s="104">
        <v>0</v>
      </c>
      <c r="BC42" s="104">
        <v>0</v>
      </c>
      <c r="BD42" s="66"/>
      <c r="BE42" s="66"/>
      <c r="BF42" s="66"/>
    </row>
    <row r="43" spans="1:58" ht="12" customHeight="1">
      <c r="A43" s="102" t="s">
        <v>430</v>
      </c>
      <c r="B43" s="103" t="s">
        <v>431</v>
      </c>
      <c r="C43" s="102" t="s">
        <v>432</v>
      </c>
      <c r="D43" s="104">
        <f t="shared" si="0"/>
        <v>192231</v>
      </c>
      <c r="E43" s="104">
        <f t="shared" si="1"/>
        <v>31296</v>
      </c>
      <c r="F43" s="104">
        <v>29221</v>
      </c>
      <c r="G43" s="104">
        <v>2075</v>
      </c>
      <c r="H43" s="104">
        <f t="shared" si="2"/>
        <v>27779</v>
      </c>
      <c r="I43" s="104">
        <v>27052</v>
      </c>
      <c r="J43" s="104">
        <v>727</v>
      </c>
      <c r="K43" s="104">
        <f t="shared" si="3"/>
        <v>133156</v>
      </c>
      <c r="L43" s="104">
        <v>24104</v>
      </c>
      <c r="M43" s="104">
        <v>109052</v>
      </c>
      <c r="N43" s="104">
        <f t="shared" si="4"/>
        <v>193285</v>
      </c>
      <c r="O43" s="104">
        <f t="shared" si="5"/>
        <v>80377</v>
      </c>
      <c r="P43" s="104">
        <v>80377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f t="shared" si="6"/>
        <v>111854</v>
      </c>
      <c r="W43" s="104">
        <v>111854</v>
      </c>
      <c r="X43" s="104">
        <v>0</v>
      </c>
      <c r="Y43" s="104">
        <v>0</v>
      </c>
      <c r="Z43" s="104">
        <v>0</v>
      </c>
      <c r="AA43" s="104">
        <v>0</v>
      </c>
      <c r="AB43" s="104">
        <v>0</v>
      </c>
      <c r="AC43" s="104">
        <f t="shared" si="7"/>
        <v>1054</v>
      </c>
      <c r="AD43" s="104">
        <v>962</v>
      </c>
      <c r="AE43" s="104">
        <v>92</v>
      </c>
      <c r="AF43" s="104">
        <f t="shared" si="8"/>
        <v>2544</v>
      </c>
      <c r="AG43" s="104">
        <v>2544</v>
      </c>
      <c r="AH43" s="104">
        <v>0</v>
      </c>
      <c r="AI43" s="104">
        <v>0</v>
      </c>
      <c r="AJ43" s="104">
        <f t="shared" si="9"/>
        <v>7594</v>
      </c>
      <c r="AK43" s="104">
        <v>2807</v>
      </c>
      <c r="AL43" s="104">
        <v>2</v>
      </c>
      <c r="AM43" s="104">
        <v>121</v>
      </c>
      <c r="AN43" s="104">
        <v>530</v>
      </c>
      <c r="AO43" s="104">
        <v>0</v>
      </c>
      <c r="AP43" s="104">
        <v>0</v>
      </c>
      <c r="AQ43" s="104">
        <v>65</v>
      </c>
      <c r="AR43" s="104">
        <v>318</v>
      </c>
      <c r="AS43" s="104">
        <v>3751</v>
      </c>
      <c r="AT43" s="104">
        <f t="shared" si="10"/>
        <v>75</v>
      </c>
      <c r="AU43" s="104">
        <v>73</v>
      </c>
      <c r="AV43" s="104">
        <v>0</v>
      </c>
      <c r="AW43" s="104">
        <v>2</v>
      </c>
      <c r="AX43" s="104">
        <v>0</v>
      </c>
      <c r="AY43" s="104">
        <v>0</v>
      </c>
      <c r="AZ43" s="104">
        <f t="shared" si="11"/>
        <v>2396</v>
      </c>
      <c r="BA43" s="104">
        <v>2396</v>
      </c>
      <c r="BB43" s="104">
        <v>0</v>
      </c>
      <c r="BC43" s="104">
        <v>0</v>
      </c>
      <c r="BD43" s="66"/>
      <c r="BE43" s="66"/>
      <c r="BF43" s="66"/>
    </row>
    <row r="44" spans="1:58" ht="12" customHeight="1">
      <c r="A44" s="102" t="s">
        <v>434</v>
      </c>
      <c r="B44" s="103" t="s">
        <v>435</v>
      </c>
      <c r="C44" s="102" t="s">
        <v>436</v>
      </c>
      <c r="D44" s="104">
        <f t="shared" si="0"/>
        <v>444959</v>
      </c>
      <c r="E44" s="104">
        <f t="shared" si="1"/>
        <v>2469</v>
      </c>
      <c r="F44" s="104">
        <v>486</v>
      </c>
      <c r="G44" s="104">
        <v>1983</v>
      </c>
      <c r="H44" s="104">
        <f t="shared" si="2"/>
        <v>20847</v>
      </c>
      <c r="I44" s="104">
        <v>15669</v>
      </c>
      <c r="J44" s="104">
        <v>5178</v>
      </c>
      <c r="K44" s="104">
        <f t="shared" si="3"/>
        <v>421643</v>
      </c>
      <c r="L44" s="104">
        <v>160363</v>
      </c>
      <c r="M44" s="104">
        <v>261280</v>
      </c>
      <c r="N44" s="104">
        <f t="shared" si="4"/>
        <v>446886</v>
      </c>
      <c r="O44" s="104">
        <f t="shared" si="5"/>
        <v>176518</v>
      </c>
      <c r="P44" s="104">
        <v>176518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f t="shared" si="6"/>
        <v>268211</v>
      </c>
      <c r="W44" s="104">
        <v>268211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f t="shared" si="7"/>
        <v>2157</v>
      </c>
      <c r="AD44" s="104">
        <v>2157</v>
      </c>
      <c r="AE44" s="104">
        <v>0</v>
      </c>
      <c r="AF44" s="104">
        <f t="shared" si="8"/>
        <v>3635</v>
      </c>
      <c r="AG44" s="104">
        <v>3635</v>
      </c>
      <c r="AH44" s="104">
        <v>0</v>
      </c>
      <c r="AI44" s="104">
        <v>0</v>
      </c>
      <c r="AJ44" s="104">
        <f t="shared" si="9"/>
        <v>47609</v>
      </c>
      <c r="AK44" s="104">
        <v>44905</v>
      </c>
      <c r="AL44" s="104">
        <v>232</v>
      </c>
      <c r="AM44" s="104">
        <v>7</v>
      </c>
      <c r="AN44" s="104">
        <v>11</v>
      </c>
      <c r="AO44" s="104">
        <v>0</v>
      </c>
      <c r="AP44" s="104">
        <v>0</v>
      </c>
      <c r="AQ44" s="104">
        <v>4</v>
      </c>
      <c r="AR44" s="104">
        <v>2220</v>
      </c>
      <c r="AS44" s="104">
        <v>230</v>
      </c>
      <c r="AT44" s="104">
        <f t="shared" si="10"/>
        <v>1124</v>
      </c>
      <c r="AU44" s="104">
        <v>1123</v>
      </c>
      <c r="AV44" s="104">
        <v>0</v>
      </c>
      <c r="AW44" s="104">
        <v>1</v>
      </c>
      <c r="AX44" s="104">
        <v>0</v>
      </c>
      <c r="AY44" s="104">
        <v>0</v>
      </c>
      <c r="AZ44" s="104">
        <f t="shared" si="11"/>
        <v>140</v>
      </c>
      <c r="BA44" s="104">
        <v>140</v>
      </c>
      <c r="BB44" s="104">
        <v>0</v>
      </c>
      <c r="BC44" s="104">
        <v>0</v>
      </c>
      <c r="BD44" s="66"/>
      <c r="BE44" s="66"/>
      <c r="BF44" s="66"/>
    </row>
    <row r="45" spans="1:58" ht="12" customHeight="1">
      <c r="A45" s="102" t="s">
        <v>438</v>
      </c>
      <c r="B45" s="103" t="s">
        <v>439</v>
      </c>
      <c r="C45" s="102" t="s">
        <v>440</v>
      </c>
      <c r="D45" s="104">
        <f t="shared" si="0"/>
        <v>377522</v>
      </c>
      <c r="E45" s="104">
        <f t="shared" si="1"/>
        <v>2732</v>
      </c>
      <c r="F45" s="104">
        <v>1500</v>
      </c>
      <c r="G45" s="104">
        <v>1232</v>
      </c>
      <c r="H45" s="104">
        <f t="shared" si="2"/>
        <v>13242</v>
      </c>
      <c r="I45" s="104">
        <v>11692</v>
      </c>
      <c r="J45" s="104">
        <v>1550</v>
      </c>
      <c r="K45" s="104">
        <f t="shared" si="3"/>
        <v>361548</v>
      </c>
      <c r="L45" s="104">
        <v>172842</v>
      </c>
      <c r="M45" s="104">
        <v>188706</v>
      </c>
      <c r="N45" s="104">
        <f t="shared" si="4"/>
        <v>379767</v>
      </c>
      <c r="O45" s="104">
        <f t="shared" si="5"/>
        <v>185123</v>
      </c>
      <c r="P45" s="104">
        <v>183135</v>
      </c>
      <c r="Q45" s="104">
        <v>1072</v>
      </c>
      <c r="R45" s="104">
        <v>0</v>
      </c>
      <c r="S45" s="104">
        <v>0</v>
      </c>
      <c r="T45" s="104">
        <v>22</v>
      </c>
      <c r="U45" s="104">
        <v>894</v>
      </c>
      <c r="V45" s="104">
        <f t="shared" si="6"/>
        <v>191774</v>
      </c>
      <c r="W45" s="104">
        <v>190750</v>
      </c>
      <c r="X45" s="104">
        <v>0</v>
      </c>
      <c r="Y45" s="104">
        <v>0</v>
      </c>
      <c r="Z45" s="104">
        <v>277</v>
      </c>
      <c r="AA45" s="104">
        <v>0</v>
      </c>
      <c r="AB45" s="104">
        <v>747</v>
      </c>
      <c r="AC45" s="104">
        <f t="shared" si="7"/>
        <v>2870</v>
      </c>
      <c r="AD45" s="104">
        <v>2798</v>
      </c>
      <c r="AE45" s="104">
        <v>72</v>
      </c>
      <c r="AF45" s="104">
        <f t="shared" si="8"/>
        <v>6638</v>
      </c>
      <c r="AG45" s="104">
        <v>6638</v>
      </c>
      <c r="AH45" s="104">
        <v>0</v>
      </c>
      <c r="AI45" s="104">
        <v>0</v>
      </c>
      <c r="AJ45" s="104">
        <f t="shared" si="9"/>
        <v>12887</v>
      </c>
      <c r="AK45" s="104">
        <v>6741</v>
      </c>
      <c r="AL45" s="104">
        <v>0</v>
      </c>
      <c r="AM45" s="104">
        <v>5213</v>
      </c>
      <c r="AN45" s="104">
        <v>660</v>
      </c>
      <c r="AO45" s="104">
        <v>0</v>
      </c>
      <c r="AP45" s="104">
        <v>229</v>
      </c>
      <c r="AQ45" s="104">
        <v>15</v>
      </c>
      <c r="AR45" s="104">
        <v>9</v>
      </c>
      <c r="AS45" s="104">
        <v>20</v>
      </c>
      <c r="AT45" s="104">
        <f t="shared" si="10"/>
        <v>492</v>
      </c>
      <c r="AU45" s="104">
        <v>492</v>
      </c>
      <c r="AV45" s="104">
        <v>0</v>
      </c>
      <c r="AW45" s="104">
        <v>0</v>
      </c>
      <c r="AX45" s="104">
        <v>0</v>
      </c>
      <c r="AY45" s="104">
        <v>0</v>
      </c>
      <c r="AZ45" s="104">
        <f t="shared" si="11"/>
        <v>830</v>
      </c>
      <c r="BA45" s="104">
        <v>830</v>
      </c>
      <c r="BB45" s="104">
        <v>0</v>
      </c>
      <c r="BC45" s="104">
        <v>0</v>
      </c>
      <c r="BD45" s="66"/>
      <c r="BE45" s="66"/>
      <c r="BF45" s="66"/>
    </row>
    <row r="46" spans="1:58" ht="12" customHeight="1">
      <c r="A46" s="102" t="s">
        <v>442</v>
      </c>
      <c r="B46" s="103" t="s">
        <v>443</v>
      </c>
      <c r="C46" s="102" t="s">
        <v>444</v>
      </c>
      <c r="D46" s="104">
        <f t="shared" si="0"/>
        <v>1407597</v>
      </c>
      <c r="E46" s="104">
        <f t="shared" si="1"/>
        <v>45599</v>
      </c>
      <c r="F46" s="104">
        <v>45599</v>
      </c>
      <c r="G46" s="104">
        <v>0</v>
      </c>
      <c r="H46" s="104">
        <f t="shared" si="2"/>
        <v>221369</v>
      </c>
      <c r="I46" s="104">
        <v>221369</v>
      </c>
      <c r="J46" s="104">
        <v>0</v>
      </c>
      <c r="K46" s="104">
        <f t="shared" si="3"/>
        <v>1140629</v>
      </c>
      <c r="L46" s="104">
        <v>592691</v>
      </c>
      <c r="M46" s="104">
        <v>547938</v>
      </c>
      <c r="N46" s="104">
        <f t="shared" si="4"/>
        <v>1411544</v>
      </c>
      <c r="O46" s="104">
        <f t="shared" si="5"/>
        <v>859659</v>
      </c>
      <c r="P46" s="104">
        <v>779073</v>
      </c>
      <c r="Q46" s="104">
        <v>0</v>
      </c>
      <c r="R46" s="104">
        <v>2585</v>
      </c>
      <c r="S46" s="104">
        <v>70965</v>
      </c>
      <c r="T46" s="104">
        <v>6958</v>
      </c>
      <c r="U46" s="104">
        <v>78</v>
      </c>
      <c r="V46" s="104">
        <f t="shared" si="6"/>
        <v>547938</v>
      </c>
      <c r="W46" s="104">
        <v>464635</v>
      </c>
      <c r="X46" s="104">
        <v>0</v>
      </c>
      <c r="Y46" s="104">
        <v>7361</v>
      </c>
      <c r="Z46" s="104">
        <v>73317</v>
      </c>
      <c r="AA46" s="104">
        <v>2274</v>
      </c>
      <c r="AB46" s="104">
        <v>351</v>
      </c>
      <c r="AC46" s="104">
        <f t="shared" si="7"/>
        <v>3947</v>
      </c>
      <c r="AD46" s="104">
        <v>3918</v>
      </c>
      <c r="AE46" s="104">
        <v>29</v>
      </c>
      <c r="AF46" s="104">
        <f t="shared" si="8"/>
        <v>9089</v>
      </c>
      <c r="AG46" s="104">
        <v>9078</v>
      </c>
      <c r="AH46" s="104">
        <v>0</v>
      </c>
      <c r="AI46" s="104">
        <v>11</v>
      </c>
      <c r="AJ46" s="104">
        <f t="shared" si="9"/>
        <v>55132</v>
      </c>
      <c r="AK46" s="104">
        <v>32348</v>
      </c>
      <c r="AL46" s="104">
        <v>0</v>
      </c>
      <c r="AM46" s="104">
        <v>7692</v>
      </c>
      <c r="AN46" s="104">
        <v>76</v>
      </c>
      <c r="AO46" s="104">
        <v>0</v>
      </c>
      <c r="AP46" s="104">
        <v>7143</v>
      </c>
      <c r="AQ46" s="104">
        <v>7037</v>
      </c>
      <c r="AR46" s="104">
        <v>53</v>
      </c>
      <c r="AS46" s="104">
        <v>783</v>
      </c>
      <c r="AT46" s="104">
        <f t="shared" si="10"/>
        <v>597</v>
      </c>
      <c r="AU46" s="104">
        <v>547</v>
      </c>
      <c r="AV46" s="104">
        <v>36</v>
      </c>
      <c r="AW46" s="104">
        <v>14</v>
      </c>
      <c r="AX46" s="104">
        <v>0</v>
      </c>
      <c r="AY46" s="104">
        <v>0</v>
      </c>
      <c r="AZ46" s="104">
        <f t="shared" si="11"/>
        <v>13037</v>
      </c>
      <c r="BA46" s="104">
        <v>7184</v>
      </c>
      <c r="BB46" s="104">
        <v>0</v>
      </c>
      <c r="BC46" s="104">
        <v>5853</v>
      </c>
      <c r="BD46" s="66"/>
      <c r="BE46" s="66"/>
      <c r="BF46" s="66"/>
    </row>
    <row r="47" spans="1:58" ht="12" customHeight="1">
      <c r="A47" s="102" t="s">
        <v>446</v>
      </c>
      <c r="B47" s="103" t="s">
        <v>447</v>
      </c>
      <c r="C47" s="102" t="s">
        <v>448</v>
      </c>
      <c r="D47" s="104">
        <f t="shared" si="0"/>
        <v>472519</v>
      </c>
      <c r="E47" s="104">
        <f t="shared" si="1"/>
        <v>7524</v>
      </c>
      <c r="F47" s="104">
        <v>5248</v>
      </c>
      <c r="G47" s="104">
        <v>2276</v>
      </c>
      <c r="H47" s="104">
        <f t="shared" si="2"/>
        <v>6817</v>
      </c>
      <c r="I47" s="104">
        <v>785</v>
      </c>
      <c r="J47" s="104">
        <v>6032</v>
      </c>
      <c r="K47" s="104">
        <f t="shared" si="3"/>
        <v>458178</v>
      </c>
      <c r="L47" s="104">
        <v>298849</v>
      </c>
      <c r="M47" s="104">
        <v>159329</v>
      </c>
      <c r="N47" s="104">
        <f t="shared" si="4"/>
        <v>474049</v>
      </c>
      <c r="O47" s="104">
        <f t="shared" si="5"/>
        <v>304882</v>
      </c>
      <c r="P47" s="104">
        <v>304882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f t="shared" si="6"/>
        <v>167637</v>
      </c>
      <c r="W47" s="104">
        <v>166732</v>
      </c>
      <c r="X47" s="104">
        <v>824</v>
      </c>
      <c r="Y47" s="104">
        <v>0</v>
      </c>
      <c r="Z47" s="104">
        <v>0</v>
      </c>
      <c r="AA47" s="104">
        <v>2</v>
      </c>
      <c r="AB47" s="104">
        <v>79</v>
      </c>
      <c r="AC47" s="104">
        <f t="shared" si="7"/>
        <v>1530</v>
      </c>
      <c r="AD47" s="104">
        <v>1530</v>
      </c>
      <c r="AE47" s="104">
        <v>0</v>
      </c>
      <c r="AF47" s="104">
        <f t="shared" si="8"/>
        <v>6250</v>
      </c>
      <c r="AG47" s="104">
        <v>6250</v>
      </c>
      <c r="AH47" s="104">
        <v>0</v>
      </c>
      <c r="AI47" s="104">
        <v>0</v>
      </c>
      <c r="AJ47" s="104">
        <f t="shared" si="9"/>
        <v>24898</v>
      </c>
      <c r="AK47" s="104">
        <v>13492</v>
      </c>
      <c r="AL47" s="104">
        <v>5291</v>
      </c>
      <c r="AM47" s="104">
        <v>4861</v>
      </c>
      <c r="AN47" s="104">
        <v>322</v>
      </c>
      <c r="AO47" s="104">
        <v>0</v>
      </c>
      <c r="AP47" s="104">
        <v>0</v>
      </c>
      <c r="AQ47" s="104">
        <v>696</v>
      </c>
      <c r="AR47" s="104">
        <v>0</v>
      </c>
      <c r="AS47" s="104">
        <v>236</v>
      </c>
      <c r="AT47" s="104">
        <f t="shared" si="10"/>
        <v>260</v>
      </c>
      <c r="AU47" s="104">
        <v>259</v>
      </c>
      <c r="AV47" s="104">
        <v>0</v>
      </c>
      <c r="AW47" s="104">
        <v>1</v>
      </c>
      <c r="AX47" s="104">
        <v>0</v>
      </c>
      <c r="AY47" s="104">
        <v>0</v>
      </c>
      <c r="AZ47" s="104">
        <f t="shared" si="11"/>
        <v>1373</v>
      </c>
      <c r="BA47" s="104">
        <v>924</v>
      </c>
      <c r="BB47" s="104">
        <v>449</v>
      </c>
      <c r="BC47" s="104">
        <v>0</v>
      </c>
      <c r="BD47" s="66"/>
      <c r="BE47" s="66"/>
      <c r="BF47" s="66"/>
    </row>
    <row r="48" spans="1:58" ht="12" customHeight="1">
      <c r="A48" s="102" t="s">
        <v>450</v>
      </c>
      <c r="B48" s="103" t="s">
        <v>451</v>
      </c>
      <c r="C48" s="102" t="s">
        <v>452</v>
      </c>
      <c r="D48" s="104">
        <f t="shared" si="0"/>
        <v>660199</v>
      </c>
      <c r="E48" s="104">
        <f t="shared" si="1"/>
        <v>64675</v>
      </c>
      <c r="F48" s="104">
        <v>49553</v>
      </c>
      <c r="G48" s="104">
        <v>15122</v>
      </c>
      <c r="H48" s="104">
        <f t="shared" si="2"/>
        <v>4997</v>
      </c>
      <c r="I48" s="104">
        <v>4997</v>
      </c>
      <c r="J48" s="104">
        <v>0</v>
      </c>
      <c r="K48" s="104">
        <f t="shared" si="3"/>
        <v>590527</v>
      </c>
      <c r="L48" s="104">
        <v>427705</v>
      </c>
      <c r="M48" s="104">
        <v>162822</v>
      </c>
      <c r="N48" s="104">
        <f t="shared" si="4"/>
        <v>661721</v>
      </c>
      <c r="O48" s="104">
        <f t="shared" si="5"/>
        <v>481799</v>
      </c>
      <c r="P48" s="104">
        <v>481619</v>
      </c>
      <c r="Q48" s="104">
        <v>0</v>
      </c>
      <c r="R48" s="104">
        <v>0</v>
      </c>
      <c r="S48" s="104">
        <v>63</v>
      </c>
      <c r="T48" s="104">
        <v>117</v>
      </c>
      <c r="U48" s="104">
        <v>0</v>
      </c>
      <c r="V48" s="104">
        <f t="shared" si="6"/>
        <v>177931</v>
      </c>
      <c r="W48" s="104">
        <v>177886</v>
      </c>
      <c r="X48" s="104">
        <v>0</v>
      </c>
      <c r="Y48" s="104">
        <v>0</v>
      </c>
      <c r="Z48" s="104">
        <v>0</v>
      </c>
      <c r="AA48" s="104">
        <v>45</v>
      </c>
      <c r="AB48" s="104">
        <v>0</v>
      </c>
      <c r="AC48" s="104">
        <f t="shared" si="7"/>
        <v>1991</v>
      </c>
      <c r="AD48" s="104">
        <v>1991</v>
      </c>
      <c r="AE48" s="104">
        <v>0</v>
      </c>
      <c r="AF48" s="104">
        <f t="shared" si="8"/>
        <v>10075</v>
      </c>
      <c r="AG48" s="104">
        <v>10075</v>
      </c>
      <c r="AH48" s="104">
        <v>0</v>
      </c>
      <c r="AI48" s="104">
        <v>0</v>
      </c>
      <c r="AJ48" s="104">
        <f t="shared" si="9"/>
        <v>10322</v>
      </c>
      <c r="AK48" s="104">
        <v>409</v>
      </c>
      <c r="AL48" s="104">
        <v>296</v>
      </c>
      <c r="AM48" s="104">
        <v>5103</v>
      </c>
      <c r="AN48" s="104">
        <v>1598</v>
      </c>
      <c r="AO48" s="104">
        <v>0</v>
      </c>
      <c r="AP48" s="104">
        <v>0</v>
      </c>
      <c r="AQ48" s="104">
        <v>1133</v>
      </c>
      <c r="AR48" s="104">
        <v>97</v>
      </c>
      <c r="AS48" s="104">
        <v>1686</v>
      </c>
      <c r="AT48" s="104">
        <f t="shared" si="10"/>
        <v>469</v>
      </c>
      <c r="AU48" s="104">
        <v>126</v>
      </c>
      <c r="AV48" s="104">
        <v>332</v>
      </c>
      <c r="AW48" s="104">
        <v>11</v>
      </c>
      <c r="AX48" s="104">
        <v>0</v>
      </c>
      <c r="AY48" s="104">
        <v>0</v>
      </c>
      <c r="AZ48" s="104">
        <f t="shared" si="11"/>
        <v>1539</v>
      </c>
      <c r="BA48" s="104">
        <v>1539</v>
      </c>
      <c r="BB48" s="104">
        <v>0</v>
      </c>
      <c r="BC48" s="104">
        <v>0</v>
      </c>
      <c r="BD48" s="66"/>
      <c r="BE48" s="66"/>
      <c r="BF48" s="66"/>
    </row>
    <row r="49" spans="1:58" ht="12" customHeight="1">
      <c r="A49" s="102" t="s">
        <v>454</v>
      </c>
      <c r="B49" s="103" t="s">
        <v>455</v>
      </c>
      <c r="C49" s="102" t="s">
        <v>456</v>
      </c>
      <c r="D49" s="104">
        <f t="shared" si="0"/>
        <v>507978</v>
      </c>
      <c r="E49" s="104">
        <f t="shared" si="1"/>
        <v>4839</v>
      </c>
      <c r="F49" s="104">
        <v>4839</v>
      </c>
      <c r="G49" s="104">
        <v>0</v>
      </c>
      <c r="H49" s="104">
        <f t="shared" si="2"/>
        <v>31556</v>
      </c>
      <c r="I49" s="104">
        <v>26421</v>
      </c>
      <c r="J49" s="104">
        <v>5135</v>
      </c>
      <c r="K49" s="104">
        <f t="shared" si="3"/>
        <v>471583</v>
      </c>
      <c r="L49" s="104">
        <v>165923</v>
      </c>
      <c r="M49" s="104">
        <v>305660</v>
      </c>
      <c r="N49" s="104">
        <f t="shared" si="4"/>
        <v>640937</v>
      </c>
      <c r="O49" s="104">
        <f t="shared" si="5"/>
        <v>281803</v>
      </c>
      <c r="P49" s="104">
        <v>269157</v>
      </c>
      <c r="Q49" s="104">
        <v>0</v>
      </c>
      <c r="R49" s="104">
        <v>0</v>
      </c>
      <c r="S49" s="104">
        <v>12027</v>
      </c>
      <c r="T49" s="104">
        <v>40</v>
      </c>
      <c r="U49" s="104">
        <v>579</v>
      </c>
      <c r="V49" s="104">
        <f t="shared" si="6"/>
        <v>354585</v>
      </c>
      <c r="W49" s="104">
        <v>279824</v>
      </c>
      <c r="X49" s="104">
        <v>1746</v>
      </c>
      <c r="Y49" s="104">
        <v>0</v>
      </c>
      <c r="Z49" s="104">
        <v>71845</v>
      </c>
      <c r="AA49" s="104">
        <v>0</v>
      </c>
      <c r="AB49" s="104">
        <v>1170</v>
      </c>
      <c r="AC49" s="104">
        <f t="shared" si="7"/>
        <v>4549</v>
      </c>
      <c r="AD49" s="104">
        <v>4549</v>
      </c>
      <c r="AE49" s="104">
        <v>0</v>
      </c>
      <c r="AF49" s="104">
        <f t="shared" si="8"/>
        <v>12270</v>
      </c>
      <c r="AG49" s="104">
        <v>12263</v>
      </c>
      <c r="AH49" s="104">
        <v>7</v>
      </c>
      <c r="AI49" s="104">
        <v>0</v>
      </c>
      <c r="AJ49" s="104">
        <f t="shared" si="9"/>
        <v>44369</v>
      </c>
      <c r="AK49" s="104">
        <v>32756</v>
      </c>
      <c r="AL49" s="104">
        <v>57</v>
      </c>
      <c r="AM49" s="104">
        <v>2243</v>
      </c>
      <c r="AN49" s="104">
        <v>77</v>
      </c>
      <c r="AO49" s="104">
        <v>0</v>
      </c>
      <c r="AP49" s="104">
        <v>7774</v>
      </c>
      <c r="AQ49" s="104">
        <v>617</v>
      </c>
      <c r="AR49" s="104">
        <v>3</v>
      </c>
      <c r="AS49" s="104">
        <v>842</v>
      </c>
      <c r="AT49" s="104">
        <f t="shared" si="10"/>
        <v>819</v>
      </c>
      <c r="AU49" s="104">
        <v>534</v>
      </c>
      <c r="AV49" s="104">
        <v>15</v>
      </c>
      <c r="AW49" s="104">
        <v>256</v>
      </c>
      <c r="AX49" s="104">
        <v>14</v>
      </c>
      <c r="AY49" s="104">
        <v>0</v>
      </c>
      <c r="AZ49" s="104">
        <f t="shared" si="11"/>
        <v>843</v>
      </c>
      <c r="BA49" s="104">
        <v>843</v>
      </c>
      <c r="BB49" s="104">
        <v>0</v>
      </c>
      <c r="BC49" s="104">
        <v>0</v>
      </c>
      <c r="BD49" s="66"/>
      <c r="BE49" s="66"/>
      <c r="BF49" s="66"/>
    </row>
    <row r="50" spans="1:58" ht="12" customHeight="1">
      <c r="A50" s="102" t="s">
        <v>458</v>
      </c>
      <c r="B50" s="103" t="s">
        <v>459</v>
      </c>
      <c r="C50" s="102" t="s">
        <v>460</v>
      </c>
      <c r="D50" s="104">
        <f t="shared" si="0"/>
        <v>427406</v>
      </c>
      <c r="E50" s="104">
        <f t="shared" si="1"/>
        <v>1763</v>
      </c>
      <c r="F50" s="104">
        <v>1763</v>
      </c>
      <c r="G50" s="104">
        <v>0</v>
      </c>
      <c r="H50" s="104">
        <f t="shared" si="2"/>
        <v>29485</v>
      </c>
      <c r="I50" s="104">
        <v>29485</v>
      </c>
      <c r="J50" s="104">
        <v>0</v>
      </c>
      <c r="K50" s="104">
        <f t="shared" si="3"/>
        <v>396158</v>
      </c>
      <c r="L50" s="104">
        <v>96970</v>
      </c>
      <c r="M50" s="104">
        <v>299188</v>
      </c>
      <c r="N50" s="104">
        <f t="shared" si="4"/>
        <v>456035</v>
      </c>
      <c r="O50" s="104">
        <f t="shared" si="5"/>
        <v>128216</v>
      </c>
      <c r="P50" s="104">
        <v>128216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f t="shared" si="6"/>
        <v>318303</v>
      </c>
      <c r="W50" s="104">
        <v>317016</v>
      </c>
      <c r="X50" s="104">
        <v>0</v>
      </c>
      <c r="Y50" s="104">
        <v>1287</v>
      </c>
      <c r="Z50" s="104">
        <v>0</v>
      </c>
      <c r="AA50" s="104">
        <v>0</v>
      </c>
      <c r="AB50" s="104">
        <v>0</v>
      </c>
      <c r="AC50" s="104">
        <f t="shared" si="7"/>
        <v>9516</v>
      </c>
      <c r="AD50" s="104">
        <v>8259</v>
      </c>
      <c r="AE50" s="104">
        <v>1257</v>
      </c>
      <c r="AF50" s="104">
        <f t="shared" si="8"/>
        <v>6205</v>
      </c>
      <c r="AG50" s="104">
        <v>6205</v>
      </c>
      <c r="AH50" s="104">
        <v>0</v>
      </c>
      <c r="AI50" s="104">
        <v>0</v>
      </c>
      <c r="AJ50" s="104">
        <f t="shared" si="9"/>
        <v>38260</v>
      </c>
      <c r="AK50" s="104">
        <v>0</v>
      </c>
      <c r="AL50" s="104">
        <v>26152</v>
      </c>
      <c r="AM50" s="104">
        <v>10426</v>
      </c>
      <c r="AN50" s="104">
        <v>0</v>
      </c>
      <c r="AO50" s="104">
        <v>0</v>
      </c>
      <c r="AP50" s="104">
        <v>0</v>
      </c>
      <c r="AQ50" s="104">
        <v>1517</v>
      </c>
      <c r="AR50" s="104">
        <v>6</v>
      </c>
      <c r="AS50" s="104">
        <v>159</v>
      </c>
      <c r="AT50" s="104">
        <f t="shared" si="10"/>
        <v>49</v>
      </c>
      <c r="AU50" s="104">
        <v>13</v>
      </c>
      <c r="AV50" s="104">
        <v>0</v>
      </c>
      <c r="AW50" s="104">
        <v>36</v>
      </c>
      <c r="AX50" s="104">
        <v>0</v>
      </c>
      <c r="AY50" s="104">
        <v>0</v>
      </c>
      <c r="AZ50" s="104">
        <f t="shared" si="11"/>
        <v>1897</v>
      </c>
      <c r="BA50" s="104">
        <v>1897</v>
      </c>
      <c r="BB50" s="104">
        <v>0</v>
      </c>
      <c r="BC50" s="104">
        <v>0</v>
      </c>
      <c r="BD50" s="66"/>
      <c r="BE50" s="66"/>
      <c r="BF50" s="66"/>
    </row>
    <row r="51" spans="1:58" ht="12" customHeight="1">
      <c r="A51" s="102" t="s">
        <v>462</v>
      </c>
      <c r="B51" s="103" t="s">
        <v>463</v>
      </c>
      <c r="C51" s="102" t="s">
        <v>464</v>
      </c>
      <c r="D51" s="104">
        <f t="shared" si="0"/>
        <v>342811</v>
      </c>
      <c r="E51" s="104">
        <f t="shared" si="1"/>
        <v>0</v>
      </c>
      <c r="F51" s="104">
        <v>0</v>
      </c>
      <c r="G51" s="104">
        <v>0</v>
      </c>
      <c r="H51" s="104">
        <f t="shared" si="2"/>
        <v>73192</v>
      </c>
      <c r="I51" s="104">
        <v>38452</v>
      </c>
      <c r="J51" s="104">
        <v>34740</v>
      </c>
      <c r="K51" s="104">
        <f t="shared" si="3"/>
        <v>269619</v>
      </c>
      <c r="L51" s="104">
        <v>71891</v>
      </c>
      <c r="M51" s="104">
        <v>197728</v>
      </c>
      <c r="N51" s="104">
        <f t="shared" si="4"/>
        <v>363542</v>
      </c>
      <c r="O51" s="104">
        <f t="shared" si="5"/>
        <v>131061</v>
      </c>
      <c r="P51" s="104">
        <v>110343</v>
      </c>
      <c r="Q51" s="104">
        <v>0</v>
      </c>
      <c r="R51" s="104">
        <v>0</v>
      </c>
      <c r="S51" s="104">
        <v>20718</v>
      </c>
      <c r="T51" s="104">
        <v>0</v>
      </c>
      <c r="U51" s="104">
        <v>0</v>
      </c>
      <c r="V51" s="104">
        <f t="shared" si="6"/>
        <v>232428</v>
      </c>
      <c r="W51" s="104">
        <v>232032</v>
      </c>
      <c r="X51" s="104">
        <v>396</v>
      </c>
      <c r="Y51" s="104">
        <v>0</v>
      </c>
      <c r="Z51" s="104">
        <v>0</v>
      </c>
      <c r="AA51" s="104">
        <v>0</v>
      </c>
      <c r="AB51" s="104">
        <v>0</v>
      </c>
      <c r="AC51" s="104">
        <f t="shared" si="7"/>
        <v>53</v>
      </c>
      <c r="AD51" s="104">
        <v>53</v>
      </c>
      <c r="AE51" s="104">
        <v>0</v>
      </c>
      <c r="AF51" s="104">
        <f t="shared" si="8"/>
        <v>40251</v>
      </c>
      <c r="AG51" s="104">
        <v>40251</v>
      </c>
      <c r="AH51" s="104">
        <v>0</v>
      </c>
      <c r="AI51" s="104">
        <v>0</v>
      </c>
      <c r="AJ51" s="104">
        <f t="shared" si="9"/>
        <v>42346</v>
      </c>
      <c r="AK51" s="104">
        <v>3394</v>
      </c>
      <c r="AL51" s="104">
        <v>54</v>
      </c>
      <c r="AM51" s="104">
        <v>527</v>
      </c>
      <c r="AN51" s="104">
        <v>1115</v>
      </c>
      <c r="AO51" s="104">
        <v>0</v>
      </c>
      <c r="AP51" s="104">
        <v>36739</v>
      </c>
      <c r="AQ51" s="104">
        <v>0</v>
      </c>
      <c r="AR51" s="104">
        <v>20</v>
      </c>
      <c r="AS51" s="104">
        <v>497</v>
      </c>
      <c r="AT51" s="104">
        <f t="shared" si="10"/>
        <v>451</v>
      </c>
      <c r="AU51" s="104">
        <v>436</v>
      </c>
      <c r="AV51" s="104">
        <v>3</v>
      </c>
      <c r="AW51" s="104">
        <v>0</v>
      </c>
      <c r="AX51" s="104">
        <v>12</v>
      </c>
      <c r="AY51" s="104">
        <v>0</v>
      </c>
      <c r="AZ51" s="104">
        <f t="shared" si="11"/>
        <v>519</v>
      </c>
      <c r="BA51" s="104">
        <v>519</v>
      </c>
      <c r="BB51" s="104">
        <v>0</v>
      </c>
      <c r="BC51" s="104">
        <v>0</v>
      </c>
      <c r="BD51" s="66"/>
      <c r="BE51" s="66"/>
      <c r="BF51" s="66"/>
    </row>
    <row r="52" spans="1:58" ht="12" customHeight="1">
      <c r="A52" s="102" t="s">
        <v>466</v>
      </c>
      <c r="B52" s="103" t="s">
        <v>467</v>
      </c>
      <c r="C52" s="102" t="s">
        <v>468</v>
      </c>
      <c r="D52" s="104">
        <f t="shared" si="0"/>
        <v>783233</v>
      </c>
      <c r="E52" s="104">
        <f t="shared" si="1"/>
        <v>34568</v>
      </c>
      <c r="F52" s="104">
        <v>20095</v>
      </c>
      <c r="G52" s="104">
        <v>14473</v>
      </c>
      <c r="H52" s="104">
        <f t="shared" si="2"/>
        <v>32513</v>
      </c>
      <c r="I52" s="104">
        <v>22564</v>
      </c>
      <c r="J52" s="104">
        <v>9949</v>
      </c>
      <c r="K52" s="104">
        <f t="shared" si="3"/>
        <v>716152</v>
      </c>
      <c r="L52" s="104">
        <v>222394</v>
      </c>
      <c r="M52" s="104">
        <v>493758</v>
      </c>
      <c r="N52" s="104">
        <f t="shared" si="4"/>
        <v>776952</v>
      </c>
      <c r="O52" s="104">
        <f t="shared" si="5"/>
        <v>263702</v>
      </c>
      <c r="P52" s="104">
        <v>256599</v>
      </c>
      <c r="Q52" s="104">
        <v>0</v>
      </c>
      <c r="R52" s="104">
        <v>0</v>
      </c>
      <c r="S52" s="104">
        <v>158</v>
      </c>
      <c r="T52" s="104">
        <v>4433</v>
      </c>
      <c r="U52" s="104">
        <v>2512</v>
      </c>
      <c r="V52" s="104">
        <f t="shared" si="6"/>
        <v>512869</v>
      </c>
      <c r="W52" s="104">
        <v>501890</v>
      </c>
      <c r="X52" s="104">
        <v>0</v>
      </c>
      <c r="Y52" s="104">
        <v>0</v>
      </c>
      <c r="Z52" s="104">
        <v>641</v>
      </c>
      <c r="AA52" s="104">
        <v>7971</v>
      </c>
      <c r="AB52" s="104">
        <v>2367</v>
      </c>
      <c r="AC52" s="104">
        <f t="shared" si="7"/>
        <v>381</v>
      </c>
      <c r="AD52" s="104">
        <v>381</v>
      </c>
      <c r="AE52" s="104">
        <v>0</v>
      </c>
      <c r="AF52" s="104">
        <f t="shared" si="8"/>
        <v>14784</v>
      </c>
      <c r="AG52" s="104">
        <v>14784</v>
      </c>
      <c r="AH52" s="104">
        <v>0</v>
      </c>
      <c r="AI52" s="104">
        <v>0</v>
      </c>
      <c r="AJ52" s="104">
        <f t="shared" si="9"/>
        <v>32697</v>
      </c>
      <c r="AK52" s="104">
        <v>18524</v>
      </c>
      <c r="AL52" s="104">
        <v>24</v>
      </c>
      <c r="AM52" s="104">
        <v>2169</v>
      </c>
      <c r="AN52" s="104">
        <v>2666</v>
      </c>
      <c r="AO52" s="104">
        <v>0</v>
      </c>
      <c r="AP52" s="104">
        <v>0</v>
      </c>
      <c r="AQ52" s="104">
        <v>46</v>
      </c>
      <c r="AR52" s="104">
        <v>334</v>
      </c>
      <c r="AS52" s="104">
        <v>8934</v>
      </c>
      <c r="AT52" s="104">
        <f t="shared" si="10"/>
        <v>709</v>
      </c>
      <c r="AU52" s="104">
        <v>699</v>
      </c>
      <c r="AV52" s="104">
        <v>0</v>
      </c>
      <c r="AW52" s="104">
        <v>10</v>
      </c>
      <c r="AX52" s="104">
        <v>0</v>
      </c>
      <c r="AY52" s="104">
        <v>0</v>
      </c>
      <c r="AZ52" s="104">
        <f t="shared" si="11"/>
        <v>1344</v>
      </c>
      <c r="BA52" s="104">
        <v>1344</v>
      </c>
      <c r="BB52" s="104">
        <v>0</v>
      </c>
      <c r="BC52" s="104">
        <v>0</v>
      </c>
      <c r="BD52" s="66"/>
      <c r="BE52" s="66"/>
      <c r="BF52" s="66"/>
    </row>
    <row r="53" spans="1:58" ht="12" customHeight="1">
      <c r="A53" s="102" t="s">
        <v>472</v>
      </c>
      <c r="B53" s="103" t="s">
        <v>473</v>
      </c>
      <c r="C53" s="102" t="s">
        <v>474</v>
      </c>
      <c r="D53" s="104">
        <f t="shared" si="0"/>
        <v>125454</v>
      </c>
      <c r="E53" s="104">
        <f t="shared" si="1"/>
        <v>0</v>
      </c>
      <c r="F53" s="104">
        <v>0</v>
      </c>
      <c r="G53" s="104">
        <v>0</v>
      </c>
      <c r="H53" s="104">
        <f t="shared" si="2"/>
        <v>1625</v>
      </c>
      <c r="I53" s="104">
        <v>788</v>
      </c>
      <c r="J53" s="104">
        <v>837</v>
      </c>
      <c r="K53" s="104">
        <f t="shared" si="3"/>
        <v>123829</v>
      </c>
      <c r="L53" s="104">
        <v>27602</v>
      </c>
      <c r="M53" s="104">
        <v>96227</v>
      </c>
      <c r="N53" s="104">
        <f t="shared" si="4"/>
        <v>129408</v>
      </c>
      <c r="O53" s="104">
        <f t="shared" si="5"/>
        <v>30287</v>
      </c>
      <c r="P53" s="104">
        <v>24783</v>
      </c>
      <c r="Q53" s="104">
        <v>0</v>
      </c>
      <c r="R53" s="104">
        <v>0</v>
      </c>
      <c r="S53" s="104">
        <v>528</v>
      </c>
      <c r="T53" s="104">
        <v>4346</v>
      </c>
      <c r="U53" s="104">
        <v>630</v>
      </c>
      <c r="V53" s="104">
        <f t="shared" si="6"/>
        <v>97054</v>
      </c>
      <c r="W53" s="104">
        <v>88649</v>
      </c>
      <c r="X53" s="104">
        <v>0</v>
      </c>
      <c r="Y53" s="104">
        <v>0</v>
      </c>
      <c r="Z53" s="104">
        <v>5884</v>
      </c>
      <c r="AA53" s="104">
        <v>852</v>
      </c>
      <c r="AB53" s="104">
        <v>1669</v>
      </c>
      <c r="AC53" s="104">
        <f t="shared" si="7"/>
        <v>2067</v>
      </c>
      <c r="AD53" s="104">
        <v>836</v>
      </c>
      <c r="AE53" s="104">
        <v>1231</v>
      </c>
      <c r="AF53" s="104">
        <f t="shared" si="8"/>
        <v>11555</v>
      </c>
      <c r="AG53" s="104">
        <v>11555</v>
      </c>
      <c r="AH53" s="104">
        <v>0</v>
      </c>
      <c r="AI53" s="104">
        <v>0</v>
      </c>
      <c r="AJ53" s="104">
        <f t="shared" si="9"/>
        <v>11591</v>
      </c>
      <c r="AK53" s="104">
        <v>0</v>
      </c>
      <c r="AL53" s="104">
        <v>140</v>
      </c>
      <c r="AM53" s="104">
        <v>2131</v>
      </c>
      <c r="AN53" s="104">
        <v>877</v>
      </c>
      <c r="AO53" s="104">
        <v>0</v>
      </c>
      <c r="AP53" s="104">
        <v>0</v>
      </c>
      <c r="AQ53" s="104">
        <v>1288</v>
      </c>
      <c r="AR53" s="104">
        <v>282</v>
      </c>
      <c r="AS53" s="104">
        <v>6873</v>
      </c>
      <c r="AT53" s="104">
        <f t="shared" si="10"/>
        <v>182</v>
      </c>
      <c r="AU53" s="104">
        <v>0</v>
      </c>
      <c r="AV53" s="104">
        <v>0</v>
      </c>
      <c r="AW53" s="104">
        <v>182</v>
      </c>
      <c r="AX53" s="104">
        <v>0</v>
      </c>
      <c r="AY53" s="104">
        <v>0</v>
      </c>
      <c r="AZ53" s="104">
        <f t="shared" si="11"/>
        <v>851</v>
      </c>
      <c r="BA53" s="104">
        <v>851</v>
      </c>
      <c r="BB53" s="104">
        <v>0</v>
      </c>
      <c r="BC53" s="104">
        <v>0</v>
      </c>
      <c r="BD53" s="66"/>
      <c r="BE53" s="66"/>
      <c r="BF53" s="66"/>
    </row>
    <row r="54" spans="1:58" ht="12" customHeight="1">
      <c r="A54" s="102" t="s">
        <v>479</v>
      </c>
      <c r="B54" s="103" t="s">
        <v>478</v>
      </c>
      <c r="C54" s="102" t="s">
        <v>480</v>
      </c>
      <c r="D54" s="104">
        <f>+SUM(D7:D53)</f>
        <v>24339304</v>
      </c>
      <c r="E54" s="104">
        <f aca="true" t="shared" si="12" ref="E54:BF54">+SUM(E7:E53)</f>
        <v>770650</v>
      </c>
      <c r="F54" s="104">
        <f t="shared" si="12"/>
        <v>513302</v>
      </c>
      <c r="G54" s="104">
        <f t="shared" si="12"/>
        <v>257348</v>
      </c>
      <c r="H54" s="104">
        <f t="shared" si="12"/>
        <v>3303049</v>
      </c>
      <c r="I54" s="104">
        <f t="shared" si="12"/>
        <v>2661193</v>
      </c>
      <c r="J54" s="104">
        <f t="shared" si="12"/>
        <v>641856</v>
      </c>
      <c r="K54" s="104">
        <f t="shared" si="12"/>
        <v>20265605</v>
      </c>
      <c r="L54" s="104">
        <f t="shared" si="12"/>
        <v>6189687</v>
      </c>
      <c r="M54" s="104">
        <f t="shared" si="12"/>
        <v>14075918</v>
      </c>
      <c r="N54" s="104">
        <f t="shared" si="12"/>
        <v>24552784</v>
      </c>
      <c r="O54" s="104">
        <f t="shared" si="12"/>
        <v>9455451</v>
      </c>
      <c r="P54" s="104">
        <f t="shared" si="12"/>
        <v>8894052</v>
      </c>
      <c r="Q54" s="104">
        <f t="shared" si="12"/>
        <v>2957</v>
      </c>
      <c r="R54" s="104">
        <f t="shared" si="12"/>
        <v>4713</v>
      </c>
      <c r="S54" s="104">
        <f t="shared" si="12"/>
        <v>519237</v>
      </c>
      <c r="T54" s="104">
        <f t="shared" si="12"/>
        <v>16551</v>
      </c>
      <c r="U54" s="104">
        <f t="shared" si="12"/>
        <v>17941</v>
      </c>
      <c r="V54" s="104">
        <f t="shared" si="12"/>
        <v>14986740</v>
      </c>
      <c r="W54" s="104">
        <f t="shared" si="12"/>
        <v>14064446</v>
      </c>
      <c r="X54" s="104">
        <f t="shared" si="12"/>
        <v>25073</v>
      </c>
      <c r="Y54" s="104">
        <f t="shared" si="12"/>
        <v>11465</v>
      </c>
      <c r="Z54" s="104">
        <f t="shared" si="12"/>
        <v>827678</v>
      </c>
      <c r="AA54" s="104">
        <f t="shared" si="12"/>
        <v>22187</v>
      </c>
      <c r="AB54" s="104">
        <f t="shared" si="12"/>
        <v>35891</v>
      </c>
      <c r="AC54" s="104">
        <f t="shared" si="12"/>
        <v>110593</v>
      </c>
      <c r="AD54" s="104">
        <f t="shared" si="12"/>
        <v>104468</v>
      </c>
      <c r="AE54" s="104">
        <f t="shared" si="12"/>
        <v>6125</v>
      </c>
      <c r="AF54" s="104">
        <f t="shared" si="12"/>
        <v>537016</v>
      </c>
      <c r="AG54" s="104">
        <f t="shared" si="12"/>
        <v>536962</v>
      </c>
      <c r="AH54" s="104">
        <f t="shared" si="12"/>
        <v>38</v>
      </c>
      <c r="AI54" s="104">
        <f t="shared" si="12"/>
        <v>16</v>
      </c>
      <c r="AJ54" s="104">
        <f t="shared" si="12"/>
        <v>1240076</v>
      </c>
      <c r="AK54" s="104">
        <f t="shared" si="12"/>
        <v>578947</v>
      </c>
      <c r="AL54" s="104">
        <f t="shared" si="12"/>
        <v>60113</v>
      </c>
      <c r="AM54" s="104">
        <f t="shared" si="12"/>
        <v>214092</v>
      </c>
      <c r="AN54" s="104">
        <f t="shared" si="12"/>
        <v>41169</v>
      </c>
      <c r="AO54" s="104">
        <f t="shared" si="12"/>
        <v>16</v>
      </c>
      <c r="AP54" s="104">
        <f t="shared" si="12"/>
        <v>203984</v>
      </c>
      <c r="AQ54" s="104">
        <f t="shared" si="12"/>
        <v>41502</v>
      </c>
      <c r="AR54" s="104">
        <f t="shared" si="12"/>
        <v>17240</v>
      </c>
      <c r="AS54" s="104">
        <f t="shared" si="12"/>
        <v>83013</v>
      </c>
      <c r="AT54" s="104">
        <f t="shared" si="12"/>
        <v>34642</v>
      </c>
      <c r="AU54" s="104">
        <f t="shared" si="12"/>
        <v>24907</v>
      </c>
      <c r="AV54" s="104">
        <f t="shared" si="12"/>
        <v>1842</v>
      </c>
      <c r="AW54" s="104">
        <f t="shared" si="12"/>
        <v>7831</v>
      </c>
      <c r="AX54" s="104">
        <f t="shared" si="12"/>
        <v>62</v>
      </c>
      <c r="AY54" s="104">
        <f t="shared" si="12"/>
        <v>0</v>
      </c>
      <c r="AZ54" s="104">
        <f t="shared" si="12"/>
        <v>80423</v>
      </c>
      <c r="BA54" s="104">
        <f t="shared" si="12"/>
        <v>55944</v>
      </c>
      <c r="BB54" s="104">
        <f t="shared" si="12"/>
        <v>18437</v>
      </c>
      <c r="BC54" s="104">
        <f t="shared" si="12"/>
        <v>6042</v>
      </c>
      <c r="BD54" s="66">
        <f t="shared" si="12"/>
        <v>0</v>
      </c>
      <c r="BE54" s="66">
        <f t="shared" si="12"/>
        <v>0</v>
      </c>
      <c r="BF54" s="66">
        <f t="shared" si="12"/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0" bestFit="1" customWidth="1"/>
    <col min="29" max="29" width="3" style="80" bestFit="1" customWidth="1"/>
    <col min="30" max="30" width="10.8984375" style="80" customWidth="1"/>
    <col min="31" max="31" width="8" style="80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79" t="s">
        <v>475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01</v>
      </c>
      <c r="M2" s="19" t="str">
        <f>IF(L2&lt;&gt;"",VLOOKUP(L2,$AI$6:$AJ$52,2,FALSE),"-")</f>
        <v>北海道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1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1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2"/>
      <c r="AC4" s="82"/>
      <c r="AD4" s="82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58" t="s">
        <v>41</v>
      </c>
      <c r="G6" s="159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68" t="s">
        <v>43</v>
      </c>
      <c r="C7" s="22" t="s">
        <v>44</v>
      </c>
      <c r="D7" s="36">
        <f>AD7</f>
        <v>575399</v>
      </c>
      <c r="F7" s="177" t="s">
        <v>45</v>
      </c>
      <c r="G7" s="23" t="s">
        <v>46</v>
      </c>
      <c r="H7" s="37">
        <f aca="true" t="shared" si="0" ref="H7:H12">AD14</f>
        <v>527606</v>
      </c>
      <c r="I7" s="37">
        <f aca="true" t="shared" si="1" ref="I7:I12">AD24</f>
        <v>160826</v>
      </c>
      <c r="J7" s="37">
        <f aca="true" t="shared" si="2" ref="J7:J12">SUM(H7:I7)</f>
        <v>688432</v>
      </c>
      <c r="K7" s="38">
        <f aca="true" t="shared" si="3" ref="K7:K12">IF(J$13&gt;0,J7/J$13,0)</f>
        <v>0.9161308180385811</v>
      </c>
      <c r="L7" s="39">
        <f>AD34</f>
        <v>17919</v>
      </c>
      <c r="M7" s="40">
        <f>AD37</f>
        <v>3475</v>
      </c>
      <c r="AA7" s="20" t="s">
        <v>44</v>
      </c>
      <c r="AB7" s="80" t="s">
        <v>82</v>
      </c>
      <c r="AC7" s="80" t="s">
        <v>139</v>
      </c>
      <c r="AD7" s="28">
        <f aca="true" ca="1" t="shared" si="4" ref="AD7:AD53">IF(AD$2=0,INDIRECT(AB7&amp;"!"&amp;AC7&amp;$AG$2),0)</f>
        <v>575399</v>
      </c>
      <c r="AF7" s="28" t="str">
        <f>'水洗化人口等'!B7</f>
        <v>01000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69"/>
      <c r="C8" s="23" t="s">
        <v>47</v>
      </c>
      <c r="D8" s="41">
        <f>AD8</f>
        <v>3007</v>
      </c>
      <c r="F8" s="178"/>
      <c r="G8" s="23" t="s">
        <v>48</v>
      </c>
      <c r="H8" s="37">
        <f t="shared" si="0"/>
        <v>1885</v>
      </c>
      <c r="I8" s="37">
        <f t="shared" si="1"/>
        <v>873</v>
      </c>
      <c r="J8" s="37">
        <f t="shared" si="2"/>
        <v>2758</v>
      </c>
      <c r="K8" s="38">
        <f t="shared" si="3"/>
        <v>0.003670208235745007</v>
      </c>
      <c r="L8" s="39">
        <f>AD35</f>
        <v>26</v>
      </c>
      <c r="M8" s="40">
        <f>AD38</f>
        <v>71</v>
      </c>
      <c r="AA8" s="20" t="s">
        <v>47</v>
      </c>
      <c r="AB8" s="80" t="s">
        <v>82</v>
      </c>
      <c r="AC8" s="80" t="s">
        <v>140</v>
      </c>
      <c r="AD8" s="28">
        <f ca="1" t="shared" si="4"/>
        <v>3007</v>
      </c>
      <c r="AF8" s="28" t="str">
        <f>'水洗化人口等'!B8</f>
        <v>02000</v>
      </c>
      <c r="AG8" s="19">
        <v>8</v>
      </c>
      <c r="AI8" s="63" t="s">
        <v>202</v>
      </c>
      <c r="AJ8" s="19" t="s">
        <v>130</v>
      </c>
    </row>
    <row r="9" spans="2:36" ht="16.5" customHeight="1">
      <c r="B9" s="170"/>
      <c r="C9" s="24" t="s">
        <v>49</v>
      </c>
      <c r="D9" s="42">
        <f>SUM(D7:D8)</f>
        <v>578406</v>
      </c>
      <c r="F9" s="178"/>
      <c r="G9" s="23" t="s">
        <v>50</v>
      </c>
      <c r="H9" s="37">
        <f t="shared" si="0"/>
        <v>0</v>
      </c>
      <c r="I9" s="37">
        <f t="shared" si="1"/>
        <v>189</v>
      </c>
      <c r="J9" s="37">
        <f t="shared" si="2"/>
        <v>189</v>
      </c>
      <c r="K9" s="38">
        <f t="shared" si="3"/>
        <v>0.0002515117318911553</v>
      </c>
      <c r="L9" s="39">
        <f>AD36</f>
        <v>0</v>
      </c>
      <c r="M9" s="40">
        <f>AD39</f>
        <v>189</v>
      </c>
      <c r="AA9" s="20" t="s">
        <v>52</v>
      </c>
      <c r="AB9" s="80" t="s">
        <v>82</v>
      </c>
      <c r="AC9" s="80" t="s">
        <v>141</v>
      </c>
      <c r="AD9" s="28">
        <f ca="1" t="shared" si="4"/>
        <v>4722103</v>
      </c>
      <c r="AF9" s="28" t="str">
        <f>'水洗化人口等'!B9</f>
        <v>03000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1" t="s">
        <v>51</v>
      </c>
      <c r="C10" s="25" t="s">
        <v>52</v>
      </c>
      <c r="D10" s="41">
        <f>AD9</f>
        <v>4722103</v>
      </c>
      <c r="F10" s="178"/>
      <c r="G10" s="23" t="s">
        <v>53</v>
      </c>
      <c r="H10" s="37">
        <f t="shared" si="0"/>
        <v>42547</v>
      </c>
      <c r="I10" s="37">
        <f t="shared" si="1"/>
        <v>16690</v>
      </c>
      <c r="J10" s="37">
        <f t="shared" si="2"/>
        <v>59237</v>
      </c>
      <c r="K10" s="38">
        <f t="shared" si="3"/>
        <v>0.07882963207426649</v>
      </c>
      <c r="L10" s="43" t="s">
        <v>142</v>
      </c>
      <c r="M10" s="44" t="s">
        <v>142</v>
      </c>
      <c r="AA10" s="20" t="s">
        <v>54</v>
      </c>
      <c r="AB10" s="80" t="s">
        <v>82</v>
      </c>
      <c r="AC10" s="80" t="s">
        <v>143</v>
      </c>
      <c r="AD10" s="28">
        <f ca="1" t="shared" si="4"/>
        <v>0</v>
      </c>
      <c r="AF10" s="28" t="str">
        <f>'水洗化人口等'!B10</f>
        <v>04000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2"/>
      <c r="C11" s="23" t="s">
        <v>54</v>
      </c>
      <c r="D11" s="41">
        <f>AD10</f>
        <v>0</v>
      </c>
      <c r="F11" s="178"/>
      <c r="G11" s="23" t="s">
        <v>56</v>
      </c>
      <c r="H11" s="37">
        <f t="shared" si="0"/>
        <v>0</v>
      </c>
      <c r="I11" s="37">
        <f t="shared" si="1"/>
        <v>414</v>
      </c>
      <c r="J11" s="37">
        <f t="shared" si="2"/>
        <v>414</v>
      </c>
      <c r="K11" s="38">
        <f t="shared" si="3"/>
        <v>0.0005509304603330069</v>
      </c>
      <c r="L11" s="43" t="s">
        <v>144</v>
      </c>
      <c r="M11" s="44" t="s">
        <v>144</v>
      </c>
      <c r="AA11" s="20" t="s">
        <v>55</v>
      </c>
      <c r="AB11" s="80" t="s">
        <v>82</v>
      </c>
      <c r="AC11" s="80" t="s">
        <v>145</v>
      </c>
      <c r="AD11" s="28">
        <f ca="1" t="shared" si="4"/>
        <v>277288</v>
      </c>
      <c r="AF11" s="28" t="str">
        <f>'水洗化人口等'!B11</f>
        <v>05000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2"/>
      <c r="C12" s="23" t="s">
        <v>55</v>
      </c>
      <c r="D12" s="41">
        <f>AD11</f>
        <v>277288</v>
      </c>
      <c r="F12" s="178"/>
      <c r="G12" s="23" t="s">
        <v>57</v>
      </c>
      <c r="H12" s="37">
        <f t="shared" si="0"/>
        <v>0</v>
      </c>
      <c r="I12" s="37">
        <f t="shared" si="1"/>
        <v>426</v>
      </c>
      <c r="J12" s="37">
        <f t="shared" si="2"/>
        <v>426</v>
      </c>
      <c r="K12" s="38">
        <f t="shared" si="3"/>
        <v>0.0005668994591832389</v>
      </c>
      <c r="L12" s="43" t="s">
        <v>146</v>
      </c>
      <c r="M12" s="44" t="s">
        <v>146</v>
      </c>
      <c r="AA12" s="20" t="s">
        <v>84</v>
      </c>
      <c r="AB12" s="80" t="s">
        <v>82</v>
      </c>
      <c r="AC12" s="80" t="s">
        <v>147</v>
      </c>
      <c r="AD12" s="28">
        <f ca="1" t="shared" si="4"/>
        <v>172818</v>
      </c>
      <c r="AF12" s="28" t="str">
        <f>'水洗化人口等'!B12</f>
        <v>06000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73"/>
      <c r="C13" s="24" t="s">
        <v>49</v>
      </c>
      <c r="D13" s="42">
        <f>SUM(D10:D12)</f>
        <v>4999391</v>
      </c>
      <c r="F13" s="179"/>
      <c r="G13" s="23" t="s">
        <v>49</v>
      </c>
      <c r="H13" s="37">
        <f>SUM(H7:H12)</f>
        <v>572038</v>
      </c>
      <c r="I13" s="37">
        <f>SUM(I7:I12)</f>
        <v>179418</v>
      </c>
      <c r="J13" s="37">
        <f>SUM(J7:J12)</f>
        <v>751456</v>
      </c>
      <c r="K13" s="38">
        <v>1</v>
      </c>
      <c r="L13" s="43" t="s">
        <v>148</v>
      </c>
      <c r="M13" s="44" t="s">
        <v>148</v>
      </c>
      <c r="AA13" s="20" t="s">
        <v>136</v>
      </c>
      <c r="AB13" s="80" t="s">
        <v>82</v>
      </c>
      <c r="AC13" s="80" t="s">
        <v>149</v>
      </c>
      <c r="AD13" s="28">
        <f ca="1" t="shared" si="4"/>
        <v>21730</v>
      </c>
      <c r="AF13" s="28" t="str">
        <f>'水洗化人口等'!B13</f>
        <v>07000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60" t="s">
        <v>58</v>
      </c>
      <c r="C14" s="161"/>
      <c r="D14" s="45">
        <f>SUM(D9,D13)</f>
        <v>5577797</v>
      </c>
      <c r="F14" s="162" t="s">
        <v>59</v>
      </c>
      <c r="G14" s="163"/>
      <c r="H14" s="37">
        <f>AD20</f>
        <v>4155</v>
      </c>
      <c r="I14" s="37">
        <f>AD30</f>
        <v>163</v>
      </c>
      <c r="J14" s="37">
        <f>SUM(H14:I14)</f>
        <v>4318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0" t="s">
        <v>83</v>
      </c>
      <c r="AC14" s="80" t="s">
        <v>151</v>
      </c>
      <c r="AD14" s="28">
        <f ca="1" t="shared" si="4"/>
        <v>527606</v>
      </c>
      <c r="AF14" s="28" t="str">
        <f>'水洗化人口等'!B14</f>
        <v>08000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60" t="s">
        <v>138</v>
      </c>
      <c r="C15" s="161"/>
      <c r="D15" s="45">
        <f>AD13</f>
        <v>21730</v>
      </c>
      <c r="F15" s="160" t="s">
        <v>4</v>
      </c>
      <c r="G15" s="161"/>
      <c r="H15" s="47">
        <f>SUM(H13:H14)</f>
        <v>576193</v>
      </c>
      <c r="I15" s="47">
        <f>SUM(I13:I14)</f>
        <v>179581</v>
      </c>
      <c r="J15" s="47">
        <f>SUM(J13:J14)</f>
        <v>755774</v>
      </c>
      <c r="K15" s="48" t="s">
        <v>152</v>
      </c>
      <c r="L15" s="49">
        <f>SUM(L7:L9)</f>
        <v>17945</v>
      </c>
      <c r="M15" s="50">
        <f>SUM(M7:M9)</f>
        <v>3735</v>
      </c>
      <c r="AA15" s="20" t="s">
        <v>48</v>
      </c>
      <c r="AB15" s="80" t="s">
        <v>83</v>
      </c>
      <c r="AC15" s="80" t="s">
        <v>153</v>
      </c>
      <c r="AD15" s="28">
        <f ca="1" t="shared" si="4"/>
        <v>1885</v>
      </c>
      <c r="AF15" s="28" t="str">
        <f>'水洗化人口等'!B15</f>
        <v>09000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0" t="s">
        <v>83</v>
      </c>
      <c r="AC16" s="80" t="s">
        <v>154</v>
      </c>
      <c r="AD16" s="28">
        <f ca="1" t="shared" si="4"/>
        <v>0</v>
      </c>
      <c r="AF16" s="28" t="str">
        <f>'水洗化人口等'!B16</f>
        <v>10000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172818</v>
      </c>
      <c r="D17" s="20" t="s">
        <v>61</v>
      </c>
      <c r="J17" s="34"/>
      <c r="AA17" s="20" t="s">
        <v>53</v>
      </c>
      <c r="AB17" s="80" t="s">
        <v>83</v>
      </c>
      <c r="AC17" s="80" t="s">
        <v>155</v>
      </c>
      <c r="AD17" s="28">
        <f ca="1" t="shared" si="4"/>
        <v>42547</v>
      </c>
      <c r="AF17" s="28" t="str">
        <f>'水洗化人口等'!B17</f>
        <v>11000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58" t="s">
        <v>63</v>
      </c>
      <c r="G18" s="159"/>
      <c r="H18" s="58" t="s">
        <v>193</v>
      </c>
      <c r="I18" s="58" t="s">
        <v>194</v>
      </c>
      <c r="J18" s="62" t="s">
        <v>195</v>
      </c>
      <c r="AA18" s="20" t="s">
        <v>56</v>
      </c>
      <c r="AB18" s="80" t="s">
        <v>83</v>
      </c>
      <c r="AC18" s="80" t="s">
        <v>156</v>
      </c>
      <c r="AD18" s="28">
        <f ca="1" t="shared" si="4"/>
        <v>0</v>
      </c>
      <c r="AF18" s="28" t="str">
        <f>'水洗化人口等'!B18</f>
        <v>12000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0.8963020705127849</v>
      </c>
      <c r="F19" s="162" t="s">
        <v>65</v>
      </c>
      <c r="G19" s="163"/>
      <c r="H19" s="37">
        <f>AD21</f>
        <v>23627</v>
      </c>
      <c r="I19" s="37">
        <f>AD31</f>
        <v>8101</v>
      </c>
      <c r="J19" s="41">
        <f>SUM(H19:I19)</f>
        <v>31728</v>
      </c>
      <c r="AA19" s="20" t="s">
        <v>57</v>
      </c>
      <c r="AB19" s="80" t="s">
        <v>83</v>
      </c>
      <c r="AC19" s="80" t="s">
        <v>157</v>
      </c>
      <c r="AD19" s="28">
        <f ca="1" t="shared" si="4"/>
        <v>0</v>
      </c>
      <c r="AF19" s="28" t="str">
        <f>'水洗化人口等'!B19</f>
        <v>13000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0.10369792948721511</v>
      </c>
      <c r="F20" s="162" t="s">
        <v>67</v>
      </c>
      <c r="G20" s="163"/>
      <c r="H20" s="37">
        <f>AD22</f>
        <v>353437</v>
      </c>
      <c r="I20" s="37">
        <f>AD32</f>
        <v>43939</v>
      </c>
      <c r="J20" s="41">
        <f>SUM(H20:I20)</f>
        <v>397376</v>
      </c>
      <c r="AA20" s="20" t="s">
        <v>59</v>
      </c>
      <c r="AB20" s="80" t="s">
        <v>83</v>
      </c>
      <c r="AC20" s="80" t="s">
        <v>158</v>
      </c>
      <c r="AD20" s="28">
        <f ca="1" t="shared" si="4"/>
        <v>4155</v>
      </c>
      <c r="AF20" s="28" t="str">
        <f>'水洗化人口等'!B20</f>
        <v>14000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0.8465892537860378</v>
      </c>
      <c r="F21" s="162" t="s">
        <v>69</v>
      </c>
      <c r="G21" s="163"/>
      <c r="H21" s="37">
        <f>AD23</f>
        <v>202940</v>
      </c>
      <c r="I21" s="37">
        <f>AD33</f>
        <v>135163</v>
      </c>
      <c r="J21" s="41">
        <f>SUM(H21:I21)</f>
        <v>338103</v>
      </c>
      <c r="AA21" s="20" t="s">
        <v>65</v>
      </c>
      <c r="AB21" s="80" t="s">
        <v>83</v>
      </c>
      <c r="AC21" s="80" t="s">
        <v>159</v>
      </c>
      <c r="AD21" s="28">
        <f ca="1" t="shared" si="4"/>
        <v>23627</v>
      </c>
      <c r="AF21" s="28" t="str">
        <f>'水洗化人口等'!B21</f>
        <v>15000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0.049712816726747135</v>
      </c>
      <c r="F22" s="160" t="s">
        <v>4</v>
      </c>
      <c r="G22" s="161"/>
      <c r="H22" s="47">
        <f>SUM(H19:H21)</f>
        <v>580004</v>
      </c>
      <c r="I22" s="47">
        <f>SUM(I19:I21)</f>
        <v>187203</v>
      </c>
      <c r="J22" s="52">
        <f>SUM(J19:J21)</f>
        <v>767207</v>
      </c>
      <c r="AA22" s="20" t="s">
        <v>67</v>
      </c>
      <c r="AB22" s="80" t="s">
        <v>83</v>
      </c>
      <c r="AC22" s="80" t="s">
        <v>160</v>
      </c>
      <c r="AD22" s="28">
        <f ca="1" t="shared" si="4"/>
        <v>353437</v>
      </c>
      <c r="AF22" s="28" t="str">
        <f>'水洗化人口等'!B22</f>
        <v>16000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0.030983199998135466</v>
      </c>
      <c r="F23" s="26"/>
      <c r="J23" s="53"/>
      <c r="AA23" s="20" t="s">
        <v>69</v>
      </c>
      <c r="AB23" s="80" t="s">
        <v>83</v>
      </c>
      <c r="AC23" s="80" t="s">
        <v>161</v>
      </c>
      <c r="AD23" s="28">
        <f ca="1" t="shared" si="4"/>
        <v>202940</v>
      </c>
      <c r="AF23" s="28" t="str">
        <f>'水洗化人口等'!B23</f>
        <v>17000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0.9948012295861385</v>
      </c>
      <c r="J24" s="54" t="s">
        <v>71</v>
      </c>
      <c r="AA24" s="20" t="s">
        <v>46</v>
      </c>
      <c r="AB24" s="80" t="s">
        <v>83</v>
      </c>
      <c r="AC24" s="80" t="s">
        <v>162</v>
      </c>
      <c r="AD24" s="28">
        <f ca="1" t="shared" si="4"/>
        <v>160826</v>
      </c>
      <c r="AF24" s="28" t="str">
        <f>'水洗化人口等'!B24</f>
        <v>18000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0.005198770413861543</v>
      </c>
      <c r="F25" s="164" t="s">
        <v>72</v>
      </c>
      <c r="G25" s="165"/>
      <c r="H25" s="165"/>
      <c r="I25" s="148" t="s">
        <v>73</v>
      </c>
      <c r="J25" s="150" t="s">
        <v>74</v>
      </c>
      <c r="AA25" s="20" t="s">
        <v>48</v>
      </c>
      <c r="AB25" s="80" t="s">
        <v>83</v>
      </c>
      <c r="AC25" s="80" t="s">
        <v>163</v>
      </c>
      <c r="AD25" s="28">
        <f ca="1" t="shared" si="4"/>
        <v>873</v>
      </c>
      <c r="AF25" s="28" t="str">
        <f>'水洗化人口等'!B25</f>
        <v>19000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66"/>
      <c r="G26" s="167"/>
      <c r="H26" s="167"/>
      <c r="I26" s="149"/>
      <c r="J26" s="151"/>
      <c r="AA26" s="20" t="s">
        <v>50</v>
      </c>
      <c r="AB26" s="80" t="s">
        <v>83</v>
      </c>
      <c r="AC26" s="80" t="s">
        <v>164</v>
      </c>
      <c r="AD26" s="28">
        <f ca="1" t="shared" si="4"/>
        <v>189</v>
      </c>
      <c r="AF26" s="28" t="str">
        <f>'水洗化人口等'!B26</f>
        <v>20000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52" t="s">
        <v>75</v>
      </c>
      <c r="G27" s="153"/>
      <c r="H27" s="154"/>
      <c r="I27" s="39">
        <f aca="true" t="shared" si="5" ref="I27:I35">AD40</f>
        <v>1019</v>
      </c>
      <c r="J27" s="55">
        <f>AD49</f>
        <v>449</v>
      </c>
      <c r="AA27" s="20" t="s">
        <v>53</v>
      </c>
      <c r="AB27" s="80" t="s">
        <v>83</v>
      </c>
      <c r="AC27" s="80" t="s">
        <v>165</v>
      </c>
      <c r="AD27" s="28">
        <f ca="1" t="shared" si="4"/>
        <v>16690</v>
      </c>
      <c r="AF27" s="28" t="str">
        <f>'水洗化人口等'!B27</f>
        <v>21000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74" t="s">
        <v>76</v>
      </c>
      <c r="G28" s="175"/>
      <c r="H28" s="176"/>
      <c r="I28" s="39">
        <f t="shared" si="5"/>
        <v>377</v>
      </c>
      <c r="J28" s="55">
        <f>AD50</f>
        <v>52</v>
      </c>
      <c r="AA28" s="20" t="s">
        <v>56</v>
      </c>
      <c r="AB28" s="80" t="s">
        <v>83</v>
      </c>
      <c r="AC28" s="80" t="s">
        <v>166</v>
      </c>
      <c r="AD28" s="28">
        <f ca="1" t="shared" si="4"/>
        <v>414</v>
      </c>
      <c r="AF28" s="28" t="str">
        <f>'水洗化人口等'!B28</f>
        <v>22000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52" t="s">
        <v>77</v>
      </c>
      <c r="G29" s="153"/>
      <c r="H29" s="154"/>
      <c r="I29" s="39">
        <f t="shared" si="5"/>
        <v>4536</v>
      </c>
      <c r="J29" s="55">
        <f>AD51</f>
        <v>125</v>
      </c>
      <c r="AA29" s="20" t="s">
        <v>57</v>
      </c>
      <c r="AB29" s="80" t="s">
        <v>83</v>
      </c>
      <c r="AC29" s="80" t="s">
        <v>167</v>
      </c>
      <c r="AD29" s="28">
        <f ca="1" t="shared" si="4"/>
        <v>426</v>
      </c>
      <c r="AF29" s="28" t="str">
        <f>'水洗化人口等'!B29</f>
        <v>23000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52" t="s">
        <v>22</v>
      </c>
      <c r="G30" s="153"/>
      <c r="H30" s="154"/>
      <c r="I30" s="39">
        <f t="shared" si="5"/>
        <v>2063</v>
      </c>
      <c r="J30" s="55">
        <f>AD52</f>
        <v>32</v>
      </c>
      <c r="AA30" s="20" t="s">
        <v>59</v>
      </c>
      <c r="AB30" s="80" t="s">
        <v>83</v>
      </c>
      <c r="AC30" s="80" t="s">
        <v>168</v>
      </c>
      <c r="AD30" s="28">
        <f ca="1" t="shared" si="4"/>
        <v>163</v>
      </c>
      <c r="AF30" s="28" t="str">
        <f>'水洗化人口等'!B30</f>
        <v>24000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52" t="s">
        <v>23</v>
      </c>
      <c r="G31" s="153"/>
      <c r="H31" s="154"/>
      <c r="I31" s="39">
        <f t="shared" si="5"/>
        <v>11</v>
      </c>
      <c r="J31" s="55">
        <f>AD53</f>
        <v>0</v>
      </c>
      <c r="AA31" s="20" t="s">
        <v>65</v>
      </c>
      <c r="AB31" s="80" t="s">
        <v>83</v>
      </c>
      <c r="AC31" s="80" t="s">
        <v>169</v>
      </c>
      <c r="AD31" s="28">
        <f ca="1" t="shared" si="4"/>
        <v>8101</v>
      </c>
      <c r="AF31" s="28" t="str">
        <f>'水洗化人口等'!B31</f>
        <v>25000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52" t="s">
        <v>78</v>
      </c>
      <c r="G32" s="153"/>
      <c r="H32" s="154"/>
      <c r="I32" s="39">
        <f t="shared" si="5"/>
        <v>1991</v>
      </c>
      <c r="J32" s="44" t="s">
        <v>142</v>
      </c>
      <c r="AA32" s="20" t="s">
        <v>67</v>
      </c>
      <c r="AB32" s="80" t="s">
        <v>83</v>
      </c>
      <c r="AC32" s="80" t="s">
        <v>170</v>
      </c>
      <c r="AD32" s="28">
        <f ca="1" t="shared" si="4"/>
        <v>43939</v>
      </c>
      <c r="AF32" s="28" t="str">
        <f>'水洗化人口等'!B32</f>
        <v>26000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52" t="s">
        <v>79</v>
      </c>
      <c r="G33" s="153"/>
      <c r="H33" s="154"/>
      <c r="I33" s="39">
        <f t="shared" si="5"/>
        <v>6198</v>
      </c>
      <c r="J33" s="44" t="s">
        <v>144</v>
      </c>
      <c r="AA33" s="20" t="s">
        <v>69</v>
      </c>
      <c r="AB33" s="80" t="s">
        <v>83</v>
      </c>
      <c r="AC33" s="80" t="s">
        <v>171</v>
      </c>
      <c r="AD33" s="28">
        <f ca="1" t="shared" si="4"/>
        <v>135163</v>
      </c>
      <c r="AF33" s="28" t="str">
        <f>'水洗化人口等'!B33</f>
        <v>27000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52" t="s">
        <v>80</v>
      </c>
      <c r="G34" s="153"/>
      <c r="H34" s="154"/>
      <c r="I34" s="39">
        <f t="shared" si="5"/>
        <v>2170</v>
      </c>
      <c r="J34" s="44" t="s">
        <v>172</v>
      </c>
      <c r="AA34" s="20" t="s">
        <v>46</v>
      </c>
      <c r="AB34" s="80" t="s">
        <v>83</v>
      </c>
      <c r="AC34" s="80" t="s">
        <v>173</v>
      </c>
      <c r="AD34" s="80">
        <f ca="1" t="shared" si="4"/>
        <v>17919</v>
      </c>
      <c r="AF34" s="28" t="str">
        <f>'水洗化人口等'!B34</f>
        <v>28000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52" t="s">
        <v>81</v>
      </c>
      <c r="G35" s="153"/>
      <c r="H35" s="154"/>
      <c r="I35" s="39">
        <f t="shared" si="5"/>
        <v>1620</v>
      </c>
      <c r="J35" s="44" t="s">
        <v>146</v>
      </c>
      <c r="AA35" s="20" t="s">
        <v>48</v>
      </c>
      <c r="AB35" s="80" t="s">
        <v>83</v>
      </c>
      <c r="AC35" s="80" t="s">
        <v>174</v>
      </c>
      <c r="AD35" s="80">
        <f ca="1" t="shared" si="4"/>
        <v>26</v>
      </c>
      <c r="AF35" s="28" t="str">
        <f>'水洗化人口等'!B35</f>
        <v>29000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55" t="s">
        <v>16</v>
      </c>
      <c r="G36" s="156"/>
      <c r="H36" s="157"/>
      <c r="I36" s="56">
        <f>SUM(I27:I35)</f>
        <v>19985</v>
      </c>
      <c r="J36" s="57">
        <f>SUM(J27:J31)</f>
        <v>658</v>
      </c>
      <c r="AA36" s="20" t="s">
        <v>50</v>
      </c>
      <c r="AB36" s="80" t="s">
        <v>83</v>
      </c>
      <c r="AC36" s="80" t="s">
        <v>175</v>
      </c>
      <c r="AD36" s="80">
        <f ca="1" t="shared" si="4"/>
        <v>0</v>
      </c>
      <c r="AF36" s="28" t="str">
        <f>'水洗化人口等'!B36</f>
        <v>30000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0" t="s">
        <v>83</v>
      </c>
      <c r="AC37" s="80" t="s">
        <v>176</v>
      </c>
      <c r="AD37" s="80">
        <f ca="1" t="shared" si="4"/>
        <v>3475</v>
      </c>
      <c r="AF37" s="28" t="str">
        <f>'水洗化人口等'!B37</f>
        <v>31000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0" t="s">
        <v>83</v>
      </c>
      <c r="AC38" s="80" t="s">
        <v>177</v>
      </c>
      <c r="AD38" s="80">
        <f ca="1" t="shared" si="4"/>
        <v>71</v>
      </c>
      <c r="AF38" s="28" t="str">
        <f>'水洗化人口等'!B38</f>
        <v>32000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0" t="s">
        <v>83</v>
      </c>
      <c r="AC39" s="80" t="s">
        <v>178</v>
      </c>
      <c r="AD39" s="80">
        <f ca="1" t="shared" si="4"/>
        <v>189</v>
      </c>
      <c r="AF39" s="28" t="str">
        <f>'水洗化人口等'!B39</f>
        <v>33000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0" t="s">
        <v>83</v>
      </c>
      <c r="AC40" s="80" t="s">
        <v>179</v>
      </c>
      <c r="AD40" s="80">
        <f ca="1" t="shared" si="4"/>
        <v>1019</v>
      </c>
      <c r="AF40" s="28" t="str">
        <f>'水洗化人口等'!B40</f>
        <v>34000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0" t="s">
        <v>83</v>
      </c>
      <c r="AC41" s="80" t="s">
        <v>180</v>
      </c>
      <c r="AD41" s="80">
        <f ca="1" t="shared" si="4"/>
        <v>377</v>
      </c>
      <c r="AF41" s="28" t="str">
        <f>'水洗化人口等'!B41</f>
        <v>35000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0" t="s">
        <v>83</v>
      </c>
      <c r="AC42" s="80" t="s">
        <v>181</v>
      </c>
      <c r="AD42" s="80">
        <f ca="1" t="shared" si="4"/>
        <v>4536</v>
      </c>
      <c r="AF42" s="28" t="str">
        <f>'水洗化人口等'!B42</f>
        <v>36000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0" t="s">
        <v>83</v>
      </c>
      <c r="AC43" s="80" t="s">
        <v>182</v>
      </c>
      <c r="AD43" s="80">
        <f ca="1" t="shared" si="4"/>
        <v>2063</v>
      </c>
      <c r="AF43" s="28" t="str">
        <f>'水洗化人口等'!B43</f>
        <v>37000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0" t="s">
        <v>83</v>
      </c>
      <c r="AC44" s="80" t="s">
        <v>183</v>
      </c>
      <c r="AD44" s="80">
        <f ca="1" t="shared" si="4"/>
        <v>11</v>
      </c>
      <c r="AF44" s="28" t="str">
        <f>'水洗化人口等'!B44</f>
        <v>38000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0" t="s">
        <v>83</v>
      </c>
      <c r="AC45" s="80" t="s">
        <v>184</v>
      </c>
      <c r="AD45" s="80">
        <f ca="1" t="shared" si="4"/>
        <v>1991</v>
      </c>
      <c r="AF45" s="28" t="str">
        <f>'水洗化人口等'!B45</f>
        <v>39000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0" t="s">
        <v>83</v>
      </c>
      <c r="AC46" s="80" t="s">
        <v>185</v>
      </c>
      <c r="AD46" s="80">
        <f ca="1" t="shared" si="4"/>
        <v>6198</v>
      </c>
      <c r="AF46" s="28" t="str">
        <f>'水洗化人口等'!B46</f>
        <v>40000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0" t="s">
        <v>83</v>
      </c>
      <c r="AC47" s="80" t="s">
        <v>186</v>
      </c>
      <c r="AD47" s="80">
        <f ca="1" t="shared" si="4"/>
        <v>2170</v>
      </c>
      <c r="AF47" s="28" t="str">
        <f>'水洗化人口等'!B47</f>
        <v>41000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0" t="s">
        <v>83</v>
      </c>
      <c r="AC48" s="80" t="s">
        <v>187</v>
      </c>
      <c r="AD48" s="80">
        <f ca="1" t="shared" si="4"/>
        <v>1620</v>
      </c>
      <c r="AF48" s="28" t="str">
        <f>'水洗化人口等'!B48</f>
        <v>42000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0" t="s">
        <v>83</v>
      </c>
      <c r="AC49" s="80" t="s">
        <v>188</v>
      </c>
      <c r="AD49" s="80">
        <f ca="1" t="shared" si="4"/>
        <v>449</v>
      </c>
      <c r="AF49" s="28" t="str">
        <f>'水洗化人口等'!B49</f>
        <v>43000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0" t="s">
        <v>83</v>
      </c>
      <c r="AC50" s="80" t="s">
        <v>189</v>
      </c>
      <c r="AD50" s="80">
        <f ca="1" t="shared" si="4"/>
        <v>52</v>
      </c>
      <c r="AF50" s="28" t="str">
        <f>'水洗化人口等'!B50</f>
        <v>44000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0" t="s">
        <v>83</v>
      </c>
      <c r="AC51" s="80" t="s">
        <v>190</v>
      </c>
      <c r="AD51" s="80">
        <f ca="1" t="shared" si="4"/>
        <v>125</v>
      </c>
      <c r="AF51" s="28" t="str">
        <f>'水洗化人口等'!B51</f>
        <v>45000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0" t="s">
        <v>83</v>
      </c>
      <c r="AC52" s="80" t="s">
        <v>191</v>
      </c>
      <c r="AD52" s="80">
        <f ca="1" t="shared" si="4"/>
        <v>32</v>
      </c>
      <c r="AF52" s="28" t="str">
        <f>'水洗化人口等'!B52</f>
        <v>46000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0" t="s">
        <v>83</v>
      </c>
      <c r="AC53" s="80" t="s">
        <v>192</v>
      </c>
      <c r="AD53" s="80">
        <f ca="1" t="shared" si="4"/>
        <v>0</v>
      </c>
      <c r="AF53" s="28" t="str">
        <f>'水洗化人口等'!B53</f>
        <v>47000</v>
      </c>
      <c r="AG53" s="19">
        <v>53</v>
      </c>
    </row>
    <row r="54" spans="32:33" ht="13.5">
      <c r="AF54" s="28" t="str">
        <f>'水洗化人口等'!B54</f>
        <v>00000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B14:C14"/>
    <mergeCell ref="F28:H28"/>
    <mergeCell ref="F29:H29"/>
    <mergeCell ref="F7:F13"/>
    <mergeCell ref="F14:G14"/>
    <mergeCell ref="F15:G15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</cp:lastModifiedBy>
  <cp:lastPrinted>2009-01-05T07:07:20Z</cp:lastPrinted>
  <dcterms:created xsi:type="dcterms:W3CDTF">2008-01-06T09:25:24Z</dcterms:created>
  <dcterms:modified xsi:type="dcterms:W3CDTF">2011-01-23T02:48:56Z</dcterms:modified>
  <cp:category/>
  <cp:version/>
  <cp:contentType/>
  <cp:contentStatus/>
</cp:coreProperties>
</file>