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<sst xmlns="http://schemas.openxmlformats.org/spreadsheetml/2006/main" count="1015" uniqueCount="403">
  <si>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</si>
  <si>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</si>
  <si>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</si>
  <si>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</si>
  <si>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</si>
  <si>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</si>
  <si>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</si>
  <si>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</si>
  <si>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</si>
  <si>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</si>
  <si>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</si>
  <si>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</si>
  <si>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</si>
  <si>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</si>
  <si>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</si>
  <si>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</si>
  <si>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</si>
  <si>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</si>
  <si>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</si>
  <si>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</si>
  <si>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</si>
  <si>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</si>
  <si>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</si>
  <si>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</si>
  <si>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</si>
  <si>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</si>
  <si>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</si>
  <si>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</si>
  <si>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</si>
  <si>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</si>
  <si>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</si>
  <si>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</si>
  <si>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</si>
  <si>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</si>
  <si>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</si>
  <si>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</si>
  <si>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</si>
  <si>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</si>
  <si>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</si>
  <si>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</si>
  <si>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</si>
  <si>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</si>
  <si>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</si>
  <si>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</si>
  <si>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</si>
  <si>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</si>
  <si>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</si>
  <si>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</si>
  <si>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</si>
  <si>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</si>
  <si>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</si>
  <si>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</si>
  <si>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</si>
  <si>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</si>
  <si>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</si>
  <si>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</si>
  <si>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</si>
  <si>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</si>
  <si>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</si>
  <si>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</si>
  <si>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</si>
  <si>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</si>
  <si>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</si>
  <si>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</si>
  <si>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</si>
  <si>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</si>
  <si>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</si>
  <si>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</si>
  <si>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</si>
  <si>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</si>
  <si>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</si>
  <si>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</si>
  <si>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</si>
  <si>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</si>
  <si>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</si>
  <si>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</si>
  <si>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</si>
  <si>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</si>
  <si>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</si>
  <si>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</si>
  <si>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</si>
  <si>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</si>
  <si>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</si>
  <si>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</si>
  <si>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</si>
  <si>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</si>
  <si>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</si>
  <si>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</si>
  <si>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</si>
  <si>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</si>
  <si>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</si>
  <si>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</si>
  <si>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</si>
  <si>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</si>
  <si>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</si>
  <si>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</si>
  <si>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</si>
  <si>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</si>
  <si>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</si>
  <si>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</si>
  <si>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</si>
  <si>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</si>
  <si>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</si>
  <si>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</si>
  <si>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</si>
  <si>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</si>
  <si>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</si>
  <si>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</si>
  <si>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</si>
  <si>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</si>
  <si>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</si>
  <si>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</si>
  <si>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</si>
  <si>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</si>
  <si>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</si>
  <si>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</si>
  <si>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</si>
  <si>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</si>
  <si>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</si>
  <si>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</si>
  <si>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</si>
  <si>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</si>
  <si>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</si>
  <si>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</si>
  <si>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</si>
  <si>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</si>
  <si>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</si>
  <si>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</si>
  <si>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</si>
  <si>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</si>
  <si>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</si>
  <si>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</si>
  <si>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</si>
  <si>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</si>
  <si>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</si>
  <si>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</si>
  <si>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</si>
  <si>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</si>
  <si>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</si>
  <si>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</si>
  <si>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</si>
  <si>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</si>
  <si>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</si>
  <si>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</si>
  <si>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</si>
  <si>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</si>
  <si>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</si>
  <si>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</si>
  <si>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</si>
  <si>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</si>
  <si>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</si>
  <si>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</si>
  <si>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</si>
  <si>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</si>
  <si>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</si>
  <si>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</si>
  <si>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</si>
  <si>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</si>
  <si>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</si>
  <si>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</si>
  <si>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</si>
  <si>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</si>
  <si>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</si>
  <si>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</si>
  <si>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</si>
  <si>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</si>
  <si>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</si>
  <si>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</si>
  <si>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</si>
  <si>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</si>
  <si>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</si>
  <si>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</si>
  <si>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</si>
  <si>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</si>
  <si>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</si>
  <si>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</si>
  <si>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</si>
  <si>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</si>
  <si>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</si>
  <si>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</si>
  <si>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</si>
  <si>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</si>
  <si>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</si>
  <si>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</si>
  <si>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</si>
  <si>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</si>
  <si>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</si>
  <si>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</si>
  <si>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</si>
  <si>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</si>
  <si>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</si>
  <si>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</si>
  <si>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</si>
  <si>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</si>
  <si>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</si>
  <si>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</si>
  <si>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</si>
  <si>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</si>
  <si>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</si>
  <si>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</si>
  <si>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</si>
  <si>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</si>
  <si>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</si>
  <si>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</si>
  <si>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</si>
  <si>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</si>
  <si>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</si>
  <si>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</si>
  <si>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</si>
  <si>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</si>
  <si>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</si>
  <si>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</si>
  <si>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</si>
  <si>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</si>
  <si>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</si>
  <si>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</si>
  <si>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</si>
  <si>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</si>
  <si>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</si>
  <si>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</si>
  <si>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</si>
  <si>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</si>
  <si>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</si>
  <si>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</si>
  <si>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</si>
  <si>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</si>
  <si>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</si>
  <si>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</si>
  <si>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</si>
  <si>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</si>
  <si>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</si>
  <si>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</si>
  <si>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</si>
  <si>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</si>
  <si>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</si>
  <si>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</si>
  <si>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</si>
  <si>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</si>
  <si>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</si>
  <si>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</si>
  <si>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</si>
  <si>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</si>
  <si>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</si>
  <si>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</si>
  <si>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</si>
  <si>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</si>
  <si>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</si>
  <si>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</si>
  <si>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</si>
  <si>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</si>
  <si>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</si>
  <si>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</si>
  <si>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</si>
  <si>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</si>
  <si>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</si>
  <si>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</si>
  <si>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</si>
  <si>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</si>
  <si>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</si>
  <si>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</si>
  <si>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</si>
  <si>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</si>
  <si>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</si>
  <si>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</si>
  <si>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</si>
  <si>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</si>
  <si>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40100</t>
  </si>
  <si>
    <t>40130</t>
  </si>
  <si>
    <t>40202</t>
  </si>
  <si>
    <t>40203</t>
  </si>
  <si>
    <t>40204</t>
  </si>
  <si>
    <t>40205</t>
  </si>
  <si>
    <t>40206</t>
  </si>
  <si>
    <t>40207</t>
  </si>
  <si>
    <t>40210</t>
  </si>
  <si>
    <t>40211</t>
  </si>
  <si>
    <t>40212</t>
  </si>
  <si>
    <t>40213</t>
  </si>
  <si>
    <t>40214</t>
  </si>
  <si>
    <t>40215</t>
  </si>
  <si>
    <t>40216</t>
  </si>
  <si>
    <t>40217</t>
  </si>
  <si>
    <t>40218</t>
  </si>
  <si>
    <t>40219</t>
  </si>
  <si>
    <t>40220</t>
  </si>
  <si>
    <t>40221</t>
  </si>
  <si>
    <t>40222</t>
  </si>
  <si>
    <t>40223</t>
  </si>
  <si>
    <t>40224</t>
  </si>
  <si>
    <t>40225</t>
  </si>
  <si>
    <t>40226</t>
  </si>
  <si>
    <t>40227</t>
  </si>
  <si>
    <t>40228</t>
  </si>
  <si>
    <t>40229</t>
  </si>
  <si>
    <t>40305</t>
  </si>
  <si>
    <t>40341</t>
  </si>
  <si>
    <t>40342</t>
  </si>
  <si>
    <t>40343</t>
  </si>
  <si>
    <t>40344</t>
  </si>
  <si>
    <t>40348</t>
  </si>
  <si>
    <t>40349</t>
  </si>
  <si>
    <t>40381</t>
  </si>
  <si>
    <t>40382</t>
  </si>
  <si>
    <t>40383</t>
  </si>
  <si>
    <t>40384</t>
  </si>
  <si>
    <t>40401</t>
  </si>
  <si>
    <t>40402</t>
  </si>
  <si>
    <t>40421</t>
  </si>
  <si>
    <t>40447</t>
  </si>
  <si>
    <t>40448</t>
  </si>
  <si>
    <t>40462</t>
  </si>
  <si>
    <t>40463</t>
  </si>
  <si>
    <t>40503</t>
  </si>
  <si>
    <t>40522</t>
  </si>
  <si>
    <t>40541</t>
  </si>
  <si>
    <t>40543</t>
  </si>
  <si>
    <t>40544</t>
  </si>
  <si>
    <t>40545</t>
  </si>
  <si>
    <t>40546</t>
  </si>
  <si>
    <t>40601</t>
  </si>
  <si>
    <t>40602</t>
  </si>
  <si>
    <t>40604</t>
  </si>
  <si>
    <t>40605</t>
  </si>
  <si>
    <t>40608</t>
  </si>
  <si>
    <t>40609</t>
  </si>
  <si>
    <t>40610</t>
  </si>
  <si>
    <t>40621</t>
  </si>
  <si>
    <t>40625</t>
  </si>
  <si>
    <t>40642</t>
  </si>
  <si>
    <t>40646</t>
  </si>
  <si>
    <t>40647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</si>
  <si>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</si>
  <si>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</si>
  <si>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</si>
  <si>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</si>
  <si>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</si>
  <si>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</si>
  <si>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</si>
  <si>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</si>
  <si>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</si>
  <si>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</si>
  <si>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</si>
  <si>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</si>
  <si>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</si>
  <si>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</si>
  <si>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</si>
  <si>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</si>
  <si>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</si>
  <si>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</si>
  <si>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</si>
  <si>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</si>
  <si>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</si>
  <si>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</si>
  <si>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</si>
  <si>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</si>
  <si>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</si>
  <si>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</si>
  <si>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</si>
  <si>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</si>
  <si>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</si>
  <si>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</si>
  <si>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</si>
  <si>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</si>
  <si>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</si>
  <si>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</si>
  <si>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</si>
  <si>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</si>
  <si>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</si>
  <si>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</si>
  <si>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</si>
  <si>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</si>
  <si>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</si>
  <si>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</si>
  <si>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</si>
  <si>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</si>
  <si>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</si>
  <si>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二丈町</t>
  </si>
  <si>
    <t>志摩町</t>
  </si>
  <si>
    <t>大刀洗町</t>
  </si>
  <si>
    <t>大木町</t>
  </si>
  <si>
    <t>黒木町</t>
  </si>
  <si>
    <t>立花町</t>
  </si>
  <si>
    <t>広川町</t>
  </si>
  <si>
    <t>矢部村</t>
  </si>
  <si>
    <t>星野村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</si>
  <si>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</si>
  <si>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</si>
  <si>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</si>
  <si>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</si>
  <si>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</si>
  <si>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</si>
  <si>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</si>
  <si>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</si>
  <si>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</si>
  <si>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</si>
  <si>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</si>
  <si>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</si>
  <si>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○</t>
  </si>
  <si>
    <t>40345</t>
  </si>
  <si>
    <t>合計</t>
  </si>
  <si>
    <t>福岡県</t>
  </si>
  <si>
    <t>40000</t>
  </si>
  <si>
    <t>40000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</si>
</sst>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5" fillId="0" borderId="15" xfId="49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6" t="s">
        <v>260</v>
      </c>
      <c r="B2" s="122" t="s">
        <v>259</v>
      </c>
      <c r="C2" s="125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9" t="s">
        <v>1</v>
      </c>
      <c r="T2" s="130"/>
      <c r="U2" s="130"/>
      <c r="V2" s="131"/>
      <c r="W2" s="135" t="s">
        <v>2</v>
      </c>
      <c r="X2" s="130"/>
      <c r="Y2" s="130"/>
      <c r="Z2" s="131"/>
    </row>
    <row r="3" spans="1:26" s="67" customFormat="1" ht="18.75" customHeight="1">
      <c r="A3" s="120"/>
      <c r="B3" s="123"/>
      <c r="C3" s="126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2"/>
      <c r="T3" s="133"/>
      <c r="U3" s="133"/>
      <c r="V3" s="134"/>
      <c r="W3" s="132"/>
      <c r="X3" s="133"/>
      <c r="Y3" s="133"/>
      <c r="Z3" s="134"/>
    </row>
    <row r="4" spans="1:26" s="67" customFormat="1" ht="26.25" customHeight="1">
      <c r="A4" s="120"/>
      <c r="B4" s="123"/>
      <c r="C4" s="126"/>
      <c r="D4" s="88"/>
      <c r="E4" s="115" t="s">
        <v>4</v>
      </c>
      <c r="F4" s="118" t="s">
        <v>247</v>
      </c>
      <c r="G4" s="118" t="s">
        <v>248</v>
      </c>
      <c r="H4" s="118" t="s">
        <v>249</v>
      </c>
      <c r="I4" s="115" t="s">
        <v>4</v>
      </c>
      <c r="J4" s="118" t="s">
        <v>250</v>
      </c>
      <c r="K4" s="118" t="s">
        <v>251</v>
      </c>
      <c r="L4" s="118" t="s">
        <v>252</v>
      </c>
      <c r="M4" s="118" t="s">
        <v>263</v>
      </c>
      <c r="N4" s="118" t="s">
        <v>264</v>
      </c>
      <c r="O4" s="128" t="s">
        <v>253</v>
      </c>
      <c r="P4" s="91"/>
      <c r="Q4" s="118" t="s">
        <v>254</v>
      </c>
      <c r="R4" s="92"/>
      <c r="S4" s="118" t="s">
        <v>5</v>
      </c>
      <c r="T4" s="118" t="s">
        <v>6</v>
      </c>
      <c r="U4" s="116" t="s">
        <v>7</v>
      </c>
      <c r="V4" s="116" t="s">
        <v>8</v>
      </c>
      <c r="W4" s="118" t="s">
        <v>5</v>
      </c>
      <c r="X4" s="118" t="s">
        <v>6</v>
      </c>
      <c r="Y4" s="116" t="s">
        <v>7</v>
      </c>
      <c r="Z4" s="116" t="s">
        <v>8</v>
      </c>
    </row>
    <row r="5" spans="1:26" s="67" customFormat="1" ht="23.25" customHeight="1">
      <c r="A5" s="120"/>
      <c r="B5" s="123"/>
      <c r="C5" s="126"/>
      <c r="D5" s="88"/>
      <c r="E5" s="115"/>
      <c r="F5" s="119"/>
      <c r="G5" s="119"/>
      <c r="H5" s="119"/>
      <c r="I5" s="115"/>
      <c r="J5" s="119"/>
      <c r="K5" s="119"/>
      <c r="L5" s="119"/>
      <c r="M5" s="119"/>
      <c r="N5" s="119"/>
      <c r="O5" s="119"/>
      <c r="P5" s="93" t="s">
        <v>9</v>
      </c>
      <c r="Q5" s="119"/>
      <c r="R5" s="94"/>
      <c r="S5" s="119"/>
      <c r="T5" s="119"/>
      <c r="U5" s="117"/>
      <c r="V5" s="117"/>
      <c r="W5" s="119"/>
      <c r="X5" s="119"/>
      <c r="Y5" s="117"/>
      <c r="Z5" s="117"/>
    </row>
    <row r="6" spans="1:26" s="6" customFormat="1" ht="18" customHeight="1">
      <c r="A6" s="121"/>
      <c r="B6" s="124"/>
      <c r="C6" s="127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400</v>
      </c>
      <c r="B7" s="100" t="s">
        <v>401</v>
      </c>
      <c r="C7" s="99" t="s">
        <v>399</v>
      </c>
      <c r="D7" s="101">
        <f>SUM(D8:D73)</f>
        <v>5037636</v>
      </c>
      <c r="E7" s="101">
        <f>SUM(E8:E73)</f>
        <v>767523</v>
      </c>
      <c r="F7" s="102">
        <f>IF(D7&gt;0,E7/D7*100,0)</f>
        <v>15.235777257427888</v>
      </c>
      <c r="G7" s="101">
        <f>SUM(G8:G73)</f>
        <v>762214</v>
      </c>
      <c r="H7" s="101">
        <f>SUM(H8:H73)</f>
        <v>5309</v>
      </c>
      <c r="I7" s="101">
        <f>SUM(I8:I73)</f>
        <v>4270113</v>
      </c>
      <c r="J7" s="102">
        <f>IF($D7&gt;0,I7/$D7*100,0)</f>
        <v>84.76422274257212</v>
      </c>
      <c r="K7" s="101">
        <f>SUM(K8:K73)</f>
        <v>3556881</v>
      </c>
      <c r="L7" s="102">
        <f>IF($D7&gt;0,K7/$D7*100,0)</f>
        <v>70.60615336241047</v>
      </c>
      <c r="M7" s="101">
        <f>SUM(M8:M73)</f>
        <v>30868</v>
      </c>
      <c r="N7" s="102">
        <f>IF($D7&gt;0,M7/$D7*100,0)</f>
        <v>0.6127477253219566</v>
      </c>
      <c r="O7" s="101">
        <f>SUM(O8:O73)</f>
        <v>682364</v>
      </c>
      <c r="P7" s="101">
        <f>SUM(P8:P73)</f>
        <v>492839</v>
      </c>
      <c r="Q7" s="102">
        <f>IF($D7&gt;0,O7/$D7*100,0)</f>
        <v>13.54532165483969</v>
      </c>
      <c r="R7" s="101">
        <f>SUM(R8:R73)</f>
        <v>67364</v>
      </c>
      <c r="S7" s="101">
        <f aca="true" t="shared" si="0" ref="S7:Z7">COUNTIF(S8:S73,"○")</f>
        <v>51</v>
      </c>
      <c r="T7" s="101">
        <f t="shared" si="0"/>
        <v>14</v>
      </c>
      <c r="U7" s="101">
        <f t="shared" si="0"/>
        <v>0</v>
      </c>
      <c r="V7" s="101">
        <f t="shared" si="0"/>
        <v>1</v>
      </c>
      <c r="W7" s="101">
        <f t="shared" si="0"/>
        <v>28</v>
      </c>
      <c r="X7" s="101">
        <f t="shared" si="0"/>
        <v>19</v>
      </c>
      <c r="Y7" s="101">
        <f t="shared" si="0"/>
        <v>0</v>
      </c>
      <c r="Z7" s="101">
        <f t="shared" si="0"/>
        <v>19</v>
      </c>
    </row>
    <row r="8" spans="1:58" ht="12" customHeight="1">
      <c r="A8" s="103" t="s">
        <v>93</v>
      </c>
      <c r="B8" s="104" t="s">
        <v>266</v>
      </c>
      <c r="C8" s="103" t="s">
        <v>331</v>
      </c>
      <c r="D8" s="101">
        <f>+SUM(E8,+I8)</f>
        <v>983450</v>
      </c>
      <c r="E8" s="101">
        <f>+SUM(G8,+H8)</f>
        <v>10148</v>
      </c>
      <c r="F8" s="102">
        <f>IF(D8&gt;0,E8/D8*100,0)</f>
        <v>1.0318775738471706</v>
      </c>
      <c r="G8" s="101">
        <v>10148</v>
      </c>
      <c r="H8" s="101">
        <v>0</v>
      </c>
      <c r="I8" s="101">
        <f>+SUM(K8,+M8,+O8)</f>
        <v>973302</v>
      </c>
      <c r="J8" s="102">
        <f>IF($D8&gt;0,I8/$D8*100,0)</f>
        <v>98.96812242615283</v>
      </c>
      <c r="K8" s="101">
        <v>970640</v>
      </c>
      <c r="L8" s="102">
        <f>IF($D8&gt;0,K8/$D8*100,0)</f>
        <v>98.69744267629265</v>
      </c>
      <c r="M8" s="101">
        <v>0</v>
      </c>
      <c r="N8" s="102">
        <f>IF($D8&gt;0,M8/$D8*100,0)</f>
        <v>0</v>
      </c>
      <c r="O8" s="101">
        <v>2662</v>
      </c>
      <c r="P8" s="101">
        <v>1746</v>
      </c>
      <c r="Q8" s="102">
        <f>IF($D8&gt;0,O8/$D8*100,0)</f>
        <v>0.27067974986018606</v>
      </c>
      <c r="R8" s="101">
        <v>0</v>
      </c>
      <c r="S8" s="101"/>
      <c r="T8" s="101" t="s">
        <v>397</v>
      </c>
      <c r="U8" s="101"/>
      <c r="V8" s="101"/>
      <c r="W8" s="105"/>
      <c r="X8" s="105"/>
      <c r="Y8" s="105"/>
      <c r="Z8" s="105" t="s">
        <v>397</v>
      </c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93</v>
      </c>
      <c r="B9" s="104" t="s">
        <v>267</v>
      </c>
      <c r="C9" s="103" t="s">
        <v>332</v>
      </c>
      <c r="D9" s="101">
        <f aca="true" t="shared" si="1" ref="D9:D72">+SUM(E9,+I9)</f>
        <v>1382563</v>
      </c>
      <c r="E9" s="101">
        <f aca="true" t="shared" si="2" ref="E9:E72">+SUM(G9,+H9)</f>
        <v>6799</v>
      </c>
      <c r="F9" s="102">
        <f aca="true" t="shared" si="3" ref="F9:F72">IF(D9&gt;0,E9/D9*100,0)</f>
        <v>0.4917678254083177</v>
      </c>
      <c r="G9" s="101">
        <v>6799</v>
      </c>
      <c r="H9" s="101">
        <v>0</v>
      </c>
      <c r="I9" s="101">
        <f aca="true" t="shared" si="4" ref="I9:I72">+SUM(K9,+M9,+O9)</f>
        <v>1375764</v>
      </c>
      <c r="J9" s="102">
        <f aca="true" t="shared" si="5" ref="J9:J72">IF($D9&gt;0,I9/$D9*100,0)</f>
        <v>99.50823217459168</v>
      </c>
      <c r="K9" s="101">
        <v>1364092</v>
      </c>
      <c r="L9" s="102">
        <f aca="true" t="shared" si="6" ref="L9:L72">IF($D9&gt;0,K9/$D9*100,0)</f>
        <v>98.66400301469082</v>
      </c>
      <c r="M9" s="101">
        <v>0</v>
      </c>
      <c r="N9" s="102">
        <f aca="true" t="shared" si="7" ref="N9:N72">IF($D9&gt;0,M9/$D9*100,0)</f>
        <v>0</v>
      </c>
      <c r="O9" s="101">
        <v>11672</v>
      </c>
      <c r="P9" s="101">
        <v>0</v>
      </c>
      <c r="Q9" s="102">
        <f aca="true" t="shared" si="8" ref="Q9:Q72">IF($D9&gt;0,O9/$D9*100,0)</f>
        <v>0.8442291599008509</v>
      </c>
      <c r="R9" s="101">
        <v>21277</v>
      </c>
      <c r="S9" s="101"/>
      <c r="T9" s="101" t="s">
        <v>397</v>
      </c>
      <c r="U9" s="101"/>
      <c r="V9" s="101"/>
      <c r="W9" s="105"/>
      <c r="X9" s="105"/>
      <c r="Y9" s="105"/>
      <c r="Z9" s="105" t="s">
        <v>397</v>
      </c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93</v>
      </c>
      <c r="B10" s="104" t="s">
        <v>268</v>
      </c>
      <c r="C10" s="103" t="s">
        <v>333</v>
      </c>
      <c r="D10" s="101">
        <f t="shared" si="1"/>
        <v>128964</v>
      </c>
      <c r="E10" s="101">
        <f t="shared" si="2"/>
        <v>55219</v>
      </c>
      <c r="F10" s="102">
        <f t="shared" si="3"/>
        <v>42.81737539158215</v>
      </c>
      <c r="G10" s="101">
        <v>55180</v>
      </c>
      <c r="H10" s="101">
        <v>39</v>
      </c>
      <c r="I10" s="101">
        <f t="shared" si="4"/>
        <v>73745</v>
      </c>
      <c r="J10" s="102">
        <f t="shared" si="5"/>
        <v>57.18262460841785</v>
      </c>
      <c r="K10" s="101">
        <v>40189</v>
      </c>
      <c r="L10" s="102">
        <f t="shared" si="6"/>
        <v>31.16296020594895</v>
      </c>
      <c r="M10" s="101">
        <v>0</v>
      </c>
      <c r="N10" s="102">
        <f t="shared" si="7"/>
        <v>0</v>
      </c>
      <c r="O10" s="101">
        <v>33556</v>
      </c>
      <c r="P10" s="101">
        <v>26443</v>
      </c>
      <c r="Q10" s="102">
        <f t="shared" si="8"/>
        <v>26.019664402468905</v>
      </c>
      <c r="R10" s="101">
        <v>0</v>
      </c>
      <c r="S10" s="101"/>
      <c r="T10" s="101" t="s">
        <v>397</v>
      </c>
      <c r="U10" s="101"/>
      <c r="V10" s="101"/>
      <c r="W10" s="105"/>
      <c r="X10" s="105"/>
      <c r="Y10" s="105"/>
      <c r="Z10" s="105" t="s">
        <v>397</v>
      </c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93</v>
      </c>
      <c r="B11" s="104" t="s">
        <v>269</v>
      </c>
      <c r="C11" s="103" t="s">
        <v>334</v>
      </c>
      <c r="D11" s="101">
        <f t="shared" si="1"/>
        <v>304222</v>
      </c>
      <c r="E11" s="101">
        <f t="shared" si="2"/>
        <v>50999</v>
      </c>
      <c r="F11" s="102">
        <f t="shared" si="3"/>
        <v>16.76374489681877</v>
      </c>
      <c r="G11" s="101">
        <v>50687</v>
      </c>
      <c r="H11" s="101">
        <v>312</v>
      </c>
      <c r="I11" s="101">
        <f t="shared" si="4"/>
        <v>253223</v>
      </c>
      <c r="J11" s="102">
        <f t="shared" si="5"/>
        <v>83.23625510318124</v>
      </c>
      <c r="K11" s="101">
        <v>173864</v>
      </c>
      <c r="L11" s="102">
        <f t="shared" si="6"/>
        <v>57.150370453155915</v>
      </c>
      <c r="M11" s="101">
        <v>0</v>
      </c>
      <c r="N11" s="102">
        <f t="shared" si="7"/>
        <v>0</v>
      </c>
      <c r="O11" s="101">
        <v>79359</v>
      </c>
      <c r="P11" s="101">
        <v>45955</v>
      </c>
      <c r="Q11" s="102">
        <f t="shared" si="8"/>
        <v>26.08588465002531</v>
      </c>
      <c r="R11" s="101">
        <v>2373</v>
      </c>
      <c r="S11" s="101" t="s">
        <v>397</v>
      </c>
      <c r="T11" s="101"/>
      <c r="U11" s="101"/>
      <c r="V11" s="101"/>
      <c r="W11" s="105"/>
      <c r="X11" s="105"/>
      <c r="Y11" s="105"/>
      <c r="Z11" s="105" t="s">
        <v>397</v>
      </c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93</v>
      </c>
      <c r="B12" s="104" t="s">
        <v>270</v>
      </c>
      <c r="C12" s="103" t="s">
        <v>335</v>
      </c>
      <c r="D12" s="101">
        <f t="shared" si="1"/>
        <v>58867</v>
      </c>
      <c r="E12" s="101">
        <f t="shared" si="2"/>
        <v>32316</v>
      </c>
      <c r="F12" s="102">
        <f t="shared" si="3"/>
        <v>54.896631389403225</v>
      </c>
      <c r="G12" s="101">
        <v>32192</v>
      </c>
      <c r="H12" s="101">
        <v>124</v>
      </c>
      <c r="I12" s="101">
        <f t="shared" si="4"/>
        <v>26551</v>
      </c>
      <c r="J12" s="102">
        <f t="shared" si="5"/>
        <v>45.10336861059677</v>
      </c>
      <c r="K12" s="101">
        <v>3296</v>
      </c>
      <c r="L12" s="102">
        <f t="shared" si="6"/>
        <v>5.599062292965498</v>
      </c>
      <c r="M12" s="101">
        <v>5675</v>
      </c>
      <c r="N12" s="102">
        <f t="shared" si="7"/>
        <v>9.640375762311653</v>
      </c>
      <c r="O12" s="101">
        <v>17580</v>
      </c>
      <c r="P12" s="101">
        <v>11945</v>
      </c>
      <c r="Q12" s="102">
        <f t="shared" si="8"/>
        <v>29.86393055531962</v>
      </c>
      <c r="R12" s="101">
        <v>343</v>
      </c>
      <c r="S12" s="101" t="s">
        <v>397</v>
      </c>
      <c r="T12" s="101"/>
      <c r="U12" s="101"/>
      <c r="V12" s="101"/>
      <c r="W12" s="105"/>
      <c r="X12" s="105"/>
      <c r="Y12" s="105"/>
      <c r="Z12" s="105" t="s">
        <v>397</v>
      </c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93</v>
      </c>
      <c r="B13" s="104" t="s">
        <v>271</v>
      </c>
      <c r="C13" s="103" t="s">
        <v>336</v>
      </c>
      <c r="D13" s="101">
        <f t="shared" si="1"/>
        <v>132593</v>
      </c>
      <c r="E13" s="101">
        <f t="shared" si="2"/>
        <v>51248</v>
      </c>
      <c r="F13" s="102">
        <f t="shared" si="3"/>
        <v>38.65060749813339</v>
      </c>
      <c r="G13" s="101">
        <v>51248</v>
      </c>
      <c r="H13" s="101">
        <v>0</v>
      </c>
      <c r="I13" s="101">
        <f t="shared" si="4"/>
        <v>81345</v>
      </c>
      <c r="J13" s="102">
        <f t="shared" si="5"/>
        <v>61.34939250186662</v>
      </c>
      <c r="K13" s="101">
        <v>45942</v>
      </c>
      <c r="L13" s="102">
        <f t="shared" si="6"/>
        <v>34.64888795034429</v>
      </c>
      <c r="M13" s="101">
        <v>1335</v>
      </c>
      <c r="N13" s="102">
        <f t="shared" si="7"/>
        <v>1.006840481775056</v>
      </c>
      <c r="O13" s="101">
        <v>34068</v>
      </c>
      <c r="P13" s="101">
        <v>33803</v>
      </c>
      <c r="Q13" s="102">
        <f t="shared" si="8"/>
        <v>25.693664069747275</v>
      </c>
      <c r="R13" s="101">
        <v>1385</v>
      </c>
      <c r="S13" s="101"/>
      <c r="T13" s="101" t="s">
        <v>397</v>
      </c>
      <c r="U13" s="101"/>
      <c r="V13" s="101"/>
      <c r="W13" s="105"/>
      <c r="X13" s="105"/>
      <c r="Y13" s="105"/>
      <c r="Z13" s="105" t="s">
        <v>397</v>
      </c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93</v>
      </c>
      <c r="B14" s="104" t="s">
        <v>272</v>
      </c>
      <c r="C14" s="103" t="s">
        <v>337</v>
      </c>
      <c r="D14" s="101">
        <f t="shared" si="1"/>
        <v>51512</v>
      </c>
      <c r="E14" s="101">
        <f t="shared" si="2"/>
        <v>23802</v>
      </c>
      <c r="F14" s="102">
        <f t="shared" si="3"/>
        <v>46.20670911632241</v>
      </c>
      <c r="G14" s="101">
        <v>23597</v>
      </c>
      <c r="H14" s="101">
        <v>205</v>
      </c>
      <c r="I14" s="101">
        <f t="shared" si="4"/>
        <v>27710</v>
      </c>
      <c r="J14" s="102">
        <f t="shared" si="5"/>
        <v>53.79329088367759</v>
      </c>
      <c r="K14" s="101">
        <v>0</v>
      </c>
      <c r="L14" s="102">
        <f t="shared" si="6"/>
        <v>0</v>
      </c>
      <c r="M14" s="101">
        <v>598</v>
      </c>
      <c r="N14" s="102">
        <f t="shared" si="7"/>
        <v>1.160894548842988</v>
      </c>
      <c r="O14" s="101">
        <v>27112</v>
      </c>
      <c r="P14" s="101">
        <v>19729</v>
      </c>
      <c r="Q14" s="102">
        <f t="shared" si="8"/>
        <v>52.632396334834596</v>
      </c>
      <c r="R14" s="101">
        <v>348</v>
      </c>
      <c r="S14" s="101" t="s">
        <v>397</v>
      </c>
      <c r="T14" s="101"/>
      <c r="U14" s="101"/>
      <c r="V14" s="101"/>
      <c r="W14" s="105" t="s">
        <v>397</v>
      </c>
      <c r="X14" s="105"/>
      <c r="Y14" s="105"/>
      <c r="Z14" s="10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93</v>
      </c>
      <c r="B15" s="104" t="s">
        <v>273</v>
      </c>
      <c r="C15" s="103" t="s">
        <v>338</v>
      </c>
      <c r="D15" s="101">
        <f t="shared" si="1"/>
        <v>73637</v>
      </c>
      <c r="E15" s="101">
        <f t="shared" si="2"/>
        <v>30710</v>
      </c>
      <c r="F15" s="102">
        <f t="shared" si="3"/>
        <v>41.704577861672796</v>
      </c>
      <c r="G15" s="101">
        <v>30598</v>
      </c>
      <c r="H15" s="101">
        <v>112</v>
      </c>
      <c r="I15" s="101">
        <f t="shared" si="4"/>
        <v>42927</v>
      </c>
      <c r="J15" s="102">
        <f t="shared" si="5"/>
        <v>58.295422138327204</v>
      </c>
      <c r="K15" s="101">
        <v>6478</v>
      </c>
      <c r="L15" s="102">
        <f t="shared" si="6"/>
        <v>8.797207925363608</v>
      </c>
      <c r="M15" s="101">
        <v>0</v>
      </c>
      <c r="N15" s="102">
        <f t="shared" si="7"/>
        <v>0</v>
      </c>
      <c r="O15" s="101">
        <v>36449</v>
      </c>
      <c r="P15" s="101">
        <v>22859</v>
      </c>
      <c r="Q15" s="102">
        <f t="shared" si="8"/>
        <v>49.498214212963596</v>
      </c>
      <c r="R15" s="101">
        <v>292</v>
      </c>
      <c r="S15" s="101" t="s">
        <v>397</v>
      </c>
      <c r="T15" s="101"/>
      <c r="U15" s="101"/>
      <c r="V15" s="101"/>
      <c r="W15" s="105" t="s">
        <v>397</v>
      </c>
      <c r="X15" s="105"/>
      <c r="Y15" s="105"/>
      <c r="Z15" s="10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93</v>
      </c>
      <c r="B16" s="104" t="s">
        <v>274</v>
      </c>
      <c r="C16" s="103" t="s">
        <v>339</v>
      </c>
      <c r="D16" s="101">
        <f t="shared" si="1"/>
        <v>42313</v>
      </c>
      <c r="E16" s="101">
        <f t="shared" si="2"/>
        <v>17178</v>
      </c>
      <c r="F16" s="102">
        <f t="shared" si="3"/>
        <v>40.597452319618085</v>
      </c>
      <c r="G16" s="101">
        <v>17178</v>
      </c>
      <c r="H16" s="101">
        <v>0</v>
      </c>
      <c r="I16" s="101">
        <f t="shared" si="4"/>
        <v>25135</v>
      </c>
      <c r="J16" s="102">
        <f t="shared" si="5"/>
        <v>59.402547680381915</v>
      </c>
      <c r="K16" s="101">
        <v>4143</v>
      </c>
      <c r="L16" s="102">
        <f t="shared" si="6"/>
        <v>9.791317089310613</v>
      </c>
      <c r="M16" s="101">
        <v>0</v>
      </c>
      <c r="N16" s="102">
        <f t="shared" si="7"/>
        <v>0</v>
      </c>
      <c r="O16" s="101">
        <v>20992</v>
      </c>
      <c r="P16" s="101">
        <v>11848</v>
      </c>
      <c r="Q16" s="102">
        <f t="shared" si="8"/>
        <v>49.611230591071305</v>
      </c>
      <c r="R16" s="101">
        <v>188</v>
      </c>
      <c r="S16" s="101" t="s">
        <v>397</v>
      </c>
      <c r="T16" s="101"/>
      <c r="U16" s="101"/>
      <c r="V16" s="101"/>
      <c r="W16" s="105"/>
      <c r="X16" s="105" t="s">
        <v>397</v>
      </c>
      <c r="Y16" s="105"/>
      <c r="Z16" s="10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93</v>
      </c>
      <c r="B17" s="104" t="s">
        <v>275</v>
      </c>
      <c r="C17" s="103" t="s">
        <v>340</v>
      </c>
      <c r="D17" s="101">
        <f t="shared" si="1"/>
        <v>48543</v>
      </c>
      <c r="E17" s="101">
        <f t="shared" si="2"/>
        <v>17235</v>
      </c>
      <c r="F17" s="102">
        <f t="shared" si="3"/>
        <v>35.50460416537915</v>
      </c>
      <c r="G17" s="101">
        <v>17220</v>
      </c>
      <c r="H17" s="101">
        <v>15</v>
      </c>
      <c r="I17" s="101">
        <f t="shared" si="4"/>
        <v>31308</v>
      </c>
      <c r="J17" s="102">
        <f t="shared" si="5"/>
        <v>64.49539583462085</v>
      </c>
      <c r="K17" s="101">
        <v>6385</v>
      </c>
      <c r="L17" s="102">
        <f t="shared" si="6"/>
        <v>13.15328677667223</v>
      </c>
      <c r="M17" s="101">
        <v>0</v>
      </c>
      <c r="N17" s="102">
        <f t="shared" si="7"/>
        <v>0</v>
      </c>
      <c r="O17" s="101">
        <v>24923</v>
      </c>
      <c r="P17" s="101">
        <v>13892</v>
      </c>
      <c r="Q17" s="102">
        <f t="shared" si="8"/>
        <v>51.342109057948626</v>
      </c>
      <c r="R17" s="101">
        <v>227</v>
      </c>
      <c r="S17" s="101" t="s">
        <v>397</v>
      </c>
      <c r="T17" s="101"/>
      <c r="U17" s="101"/>
      <c r="V17" s="101"/>
      <c r="W17" s="105" t="s">
        <v>397</v>
      </c>
      <c r="X17" s="105"/>
      <c r="Y17" s="105"/>
      <c r="Z17" s="105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93</v>
      </c>
      <c r="B18" s="104" t="s">
        <v>276</v>
      </c>
      <c r="C18" s="103" t="s">
        <v>341</v>
      </c>
      <c r="D18" s="101">
        <f t="shared" si="1"/>
        <v>39038</v>
      </c>
      <c r="E18" s="101">
        <f t="shared" si="2"/>
        <v>13385</v>
      </c>
      <c r="F18" s="102">
        <f t="shared" si="3"/>
        <v>34.287104872175824</v>
      </c>
      <c r="G18" s="101">
        <v>13367</v>
      </c>
      <c r="H18" s="101">
        <v>18</v>
      </c>
      <c r="I18" s="101">
        <f t="shared" si="4"/>
        <v>25653</v>
      </c>
      <c r="J18" s="102">
        <f t="shared" si="5"/>
        <v>65.71289512782417</v>
      </c>
      <c r="K18" s="101">
        <v>2364</v>
      </c>
      <c r="L18" s="102">
        <f t="shared" si="6"/>
        <v>6.055638096213945</v>
      </c>
      <c r="M18" s="101">
        <v>0</v>
      </c>
      <c r="N18" s="102">
        <f t="shared" si="7"/>
        <v>0</v>
      </c>
      <c r="O18" s="101">
        <v>23289</v>
      </c>
      <c r="P18" s="101">
        <v>11107</v>
      </c>
      <c r="Q18" s="102">
        <f t="shared" si="8"/>
        <v>59.65725703161022</v>
      </c>
      <c r="R18" s="101">
        <v>44</v>
      </c>
      <c r="S18" s="101" t="s">
        <v>397</v>
      </c>
      <c r="T18" s="101"/>
      <c r="U18" s="101"/>
      <c r="V18" s="101"/>
      <c r="W18" s="105"/>
      <c r="X18" s="105" t="s">
        <v>397</v>
      </c>
      <c r="Y18" s="105"/>
      <c r="Z18" s="105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93</v>
      </c>
      <c r="B19" s="104" t="s">
        <v>277</v>
      </c>
      <c r="C19" s="103" t="s">
        <v>342</v>
      </c>
      <c r="D19" s="101">
        <f t="shared" si="1"/>
        <v>71937</v>
      </c>
      <c r="E19" s="101">
        <f t="shared" si="2"/>
        <v>32609</v>
      </c>
      <c r="F19" s="102">
        <f t="shared" si="3"/>
        <v>45.32994147656977</v>
      </c>
      <c r="G19" s="101">
        <v>32514</v>
      </c>
      <c r="H19" s="101">
        <v>95</v>
      </c>
      <c r="I19" s="101">
        <f t="shared" si="4"/>
        <v>39328</v>
      </c>
      <c r="J19" s="102">
        <f t="shared" si="5"/>
        <v>54.67005852343022</v>
      </c>
      <c r="K19" s="101">
        <v>8873</v>
      </c>
      <c r="L19" s="102">
        <f t="shared" si="6"/>
        <v>12.334403714361176</v>
      </c>
      <c r="M19" s="101">
        <v>0</v>
      </c>
      <c r="N19" s="102">
        <f t="shared" si="7"/>
        <v>0</v>
      </c>
      <c r="O19" s="101">
        <v>30455</v>
      </c>
      <c r="P19" s="101">
        <v>18269</v>
      </c>
      <c r="Q19" s="102">
        <f t="shared" si="8"/>
        <v>42.33565480906905</v>
      </c>
      <c r="R19" s="101">
        <v>389</v>
      </c>
      <c r="S19" s="101" t="s">
        <v>397</v>
      </c>
      <c r="T19" s="101"/>
      <c r="U19" s="101"/>
      <c r="V19" s="101"/>
      <c r="W19" s="105"/>
      <c r="X19" s="105"/>
      <c r="Y19" s="105"/>
      <c r="Z19" s="105" t="s">
        <v>397</v>
      </c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93</v>
      </c>
      <c r="B20" s="104" t="s">
        <v>278</v>
      </c>
      <c r="C20" s="103" t="s">
        <v>343</v>
      </c>
      <c r="D20" s="101">
        <f t="shared" si="1"/>
        <v>28161</v>
      </c>
      <c r="E20" s="101">
        <f t="shared" si="2"/>
        <v>14064</v>
      </c>
      <c r="F20" s="102">
        <f t="shared" si="3"/>
        <v>49.94140833067007</v>
      </c>
      <c r="G20" s="101">
        <v>13712</v>
      </c>
      <c r="H20" s="101">
        <v>352</v>
      </c>
      <c r="I20" s="101">
        <f t="shared" si="4"/>
        <v>14097</v>
      </c>
      <c r="J20" s="102">
        <f t="shared" si="5"/>
        <v>50.05859166932992</v>
      </c>
      <c r="K20" s="101">
        <v>6682</v>
      </c>
      <c r="L20" s="102">
        <f t="shared" si="6"/>
        <v>23.72785057348816</v>
      </c>
      <c r="M20" s="101">
        <v>0</v>
      </c>
      <c r="N20" s="102">
        <f t="shared" si="7"/>
        <v>0</v>
      </c>
      <c r="O20" s="101">
        <v>7415</v>
      </c>
      <c r="P20" s="101">
        <v>6894</v>
      </c>
      <c r="Q20" s="102">
        <f t="shared" si="8"/>
        <v>26.330741095841763</v>
      </c>
      <c r="R20" s="101">
        <v>177</v>
      </c>
      <c r="S20" s="101" t="s">
        <v>397</v>
      </c>
      <c r="T20" s="101"/>
      <c r="U20" s="101"/>
      <c r="V20" s="101"/>
      <c r="W20" s="105"/>
      <c r="X20" s="105"/>
      <c r="Y20" s="105"/>
      <c r="Z20" s="105" t="s">
        <v>397</v>
      </c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93</v>
      </c>
      <c r="B21" s="104" t="s">
        <v>279</v>
      </c>
      <c r="C21" s="103" t="s">
        <v>344</v>
      </c>
      <c r="D21" s="101">
        <f t="shared" si="1"/>
        <v>46503</v>
      </c>
      <c r="E21" s="101">
        <f t="shared" si="2"/>
        <v>17327</v>
      </c>
      <c r="F21" s="102">
        <f t="shared" si="3"/>
        <v>37.2599617228996</v>
      </c>
      <c r="G21" s="101">
        <v>17325</v>
      </c>
      <c r="H21" s="101">
        <v>2</v>
      </c>
      <c r="I21" s="101">
        <f t="shared" si="4"/>
        <v>29176</v>
      </c>
      <c r="J21" s="102">
        <f t="shared" si="5"/>
        <v>62.74003827710041</v>
      </c>
      <c r="K21" s="101">
        <v>16841</v>
      </c>
      <c r="L21" s="102">
        <f t="shared" si="6"/>
        <v>36.214867857987656</v>
      </c>
      <c r="M21" s="101">
        <v>4631</v>
      </c>
      <c r="N21" s="102">
        <f t="shared" si="7"/>
        <v>9.958497301249382</v>
      </c>
      <c r="O21" s="101">
        <v>7704</v>
      </c>
      <c r="P21" s="101">
        <v>7598</v>
      </c>
      <c r="Q21" s="102">
        <f t="shared" si="8"/>
        <v>16.566673117863363</v>
      </c>
      <c r="R21" s="101">
        <v>250</v>
      </c>
      <c r="S21" s="101" t="s">
        <v>397</v>
      </c>
      <c r="T21" s="101"/>
      <c r="U21" s="101"/>
      <c r="V21" s="101"/>
      <c r="W21" s="105"/>
      <c r="X21" s="105"/>
      <c r="Y21" s="105"/>
      <c r="Z21" s="105" t="s">
        <v>397</v>
      </c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93</v>
      </c>
      <c r="B22" s="104" t="s">
        <v>280</v>
      </c>
      <c r="C22" s="103" t="s">
        <v>345</v>
      </c>
      <c r="D22" s="101">
        <f t="shared" si="1"/>
        <v>59027</v>
      </c>
      <c r="E22" s="101">
        <f t="shared" si="2"/>
        <v>3550</v>
      </c>
      <c r="F22" s="102">
        <f t="shared" si="3"/>
        <v>6.014196892947296</v>
      </c>
      <c r="G22" s="101">
        <v>3550</v>
      </c>
      <c r="H22" s="101">
        <v>0</v>
      </c>
      <c r="I22" s="101">
        <f t="shared" si="4"/>
        <v>55477</v>
      </c>
      <c r="J22" s="102">
        <f t="shared" si="5"/>
        <v>93.9858031070527</v>
      </c>
      <c r="K22" s="101">
        <v>43709</v>
      </c>
      <c r="L22" s="102">
        <f t="shared" si="6"/>
        <v>74.04916394192487</v>
      </c>
      <c r="M22" s="101">
        <v>0</v>
      </c>
      <c r="N22" s="102">
        <f t="shared" si="7"/>
        <v>0</v>
      </c>
      <c r="O22" s="101">
        <v>11768</v>
      </c>
      <c r="P22" s="101">
        <v>7249</v>
      </c>
      <c r="Q22" s="102">
        <f t="shared" si="8"/>
        <v>19.936639165127822</v>
      </c>
      <c r="R22" s="101">
        <v>0</v>
      </c>
      <c r="S22" s="101" t="s">
        <v>397</v>
      </c>
      <c r="T22" s="101"/>
      <c r="U22" s="101"/>
      <c r="V22" s="101"/>
      <c r="W22" s="105"/>
      <c r="X22" s="105" t="s">
        <v>397</v>
      </c>
      <c r="Y22" s="105"/>
      <c r="Z22" s="10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93</v>
      </c>
      <c r="B23" s="104" t="s">
        <v>281</v>
      </c>
      <c r="C23" s="103" t="s">
        <v>346</v>
      </c>
      <c r="D23" s="101">
        <f t="shared" si="1"/>
        <v>99353</v>
      </c>
      <c r="E23" s="101">
        <f t="shared" si="2"/>
        <v>1807</v>
      </c>
      <c r="F23" s="102">
        <f t="shared" si="3"/>
        <v>1.8187674252413113</v>
      </c>
      <c r="G23" s="101">
        <v>1807</v>
      </c>
      <c r="H23" s="101">
        <v>0</v>
      </c>
      <c r="I23" s="101">
        <f t="shared" si="4"/>
        <v>97546</v>
      </c>
      <c r="J23" s="102">
        <f t="shared" si="5"/>
        <v>98.1812325747587</v>
      </c>
      <c r="K23" s="101">
        <v>81706</v>
      </c>
      <c r="L23" s="102">
        <f t="shared" si="6"/>
        <v>82.23808038005899</v>
      </c>
      <c r="M23" s="101">
        <v>2074</v>
      </c>
      <c r="N23" s="102">
        <f t="shared" si="7"/>
        <v>2.087506164886818</v>
      </c>
      <c r="O23" s="101">
        <v>13766</v>
      </c>
      <c r="P23" s="101">
        <v>12405</v>
      </c>
      <c r="Q23" s="102">
        <f t="shared" si="8"/>
        <v>13.85564602981289</v>
      </c>
      <c r="R23" s="101">
        <v>617</v>
      </c>
      <c r="S23" s="101"/>
      <c r="T23" s="101" t="s">
        <v>397</v>
      </c>
      <c r="U23" s="101"/>
      <c r="V23" s="101"/>
      <c r="W23" s="105"/>
      <c r="X23" s="105" t="s">
        <v>397</v>
      </c>
      <c r="Y23" s="105"/>
      <c r="Z23" s="105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93</v>
      </c>
      <c r="B24" s="104" t="s">
        <v>282</v>
      </c>
      <c r="C24" s="103" t="s">
        <v>347</v>
      </c>
      <c r="D24" s="101">
        <f t="shared" si="1"/>
        <v>108839</v>
      </c>
      <c r="E24" s="101">
        <f t="shared" si="2"/>
        <v>633</v>
      </c>
      <c r="F24" s="102">
        <f t="shared" si="3"/>
        <v>0.5815929951579857</v>
      </c>
      <c r="G24" s="101">
        <v>633</v>
      </c>
      <c r="H24" s="101">
        <v>0</v>
      </c>
      <c r="I24" s="101">
        <f t="shared" si="4"/>
        <v>108206</v>
      </c>
      <c r="J24" s="102">
        <f t="shared" si="5"/>
        <v>99.41840700484201</v>
      </c>
      <c r="K24" s="101">
        <v>107329</v>
      </c>
      <c r="L24" s="102">
        <f t="shared" si="6"/>
        <v>98.61262966399912</v>
      </c>
      <c r="M24" s="101">
        <v>0</v>
      </c>
      <c r="N24" s="102">
        <f t="shared" si="7"/>
        <v>0</v>
      </c>
      <c r="O24" s="101">
        <v>877</v>
      </c>
      <c r="P24" s="101">
        <v>47</v>
      </c>
      <c r="Q24" s="102">
        <f t="shared" si="8"/>
        <v>0.8057773408428963</v>
      </c>
      <c r="R24" s="101">
        <v>458</v>
      </c>
      <c r="S24" s="101" t="s">
        <v>397</v>
      </c>
      <c r="T24" s="101"/>
      <c r="U24" s="101"/>
      <c r="V24" s="101"/>
      <c r="W24" s="105" t="s">
        <v>397</v>
      </c>
      <c r="X24" s="105"/>
      <c r="Y24" s="105"/>
      <c r="Z24" s="105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93</v>
      </c>
      <c r="B25" s="104" t="s">
        <v>283</v>
      </c>
      <c r="C25" s="103" t="s">
        <v>348</v>
      </c>
      <c r="D25" s="101">
        <f t="shared" si="1"/>
        <v>94167</v>
      </c>
      <c r="E25" s="101">
        <f t="shared" si="2"/>
        <v>413</v>
      </c>
      <c r="F25" s="102">
        <f t="shared" si="3"/>
        <v>0.43858251829197065</v>
      </c>
      <c r="G25" s="101">
        <v>413</v>
      </c>
      <c r="H25" s="101">
        <v>0</v>
      </c>
      <c r="I25" s="101">
        <f t="shared" si="4"/>
        <v>93754</v>
      </c>
      <c r="J25" s="102">
        <f t="shared" si="5"/>
        <v>99.56141748170802</v>
      </c>
      <c r="K25" s="101">
        <v>93314</v>
      </c>
      <c r="L25" s="102">
        <f t="shared" si="6"/>
        <v>99.09416249853983</v>
      </c>
      <c r="M25" s="101">
        <v>0</v>
      </c>
      <c r="N25" s="102">
        <f t="shared" si="7"/>
        <v>0</v>
      </c>
      <c r="O25" s="101">
        <v>440</v>
      </c>
      <c r="P25" s="101">
        <v>64</v>
      </c>
      <c r="Q25" s="102">
        <f t="shared" si="8"/>
        <v>0.4672549831682012</v>
      </c>
      <c r="R25" s="101">
        <v>572</v>
      </c>
      <c r="S25" s="101" t="s">
        <v>397</v>
      </c>
      <c r="T25" s="101"/>
      <c r="U25" s="101"/>
      <c r="V25" s="101"/>
      <c r="W25" s="105" t="s">
        <v>397</v>
      </c>
      <c r="X25" s="105"/>
      <c r="Y25" s="105"/>
      <c r="Z25" s="105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93</v>
      </c>
      <c r="B26" s="104" t="s">
        <v>284</v>
      </c>
      <c r="C26" s="103" t="s">
        <v>349</v>
      </c>
      <c r="D26" s="101">
        <f t="shared" si="1"/>
        <v>94963</v>
      </c>
      <c r="E26" s="101">
        <f t="shared" si="2"/>
        <v>3694</v>
      </c>
      <c r="F26" s="102">
        <f t="shared" si="3"/>
        <v>3.8899360803681433</v>
      </c>
      <c r="G26" s="101">
        <v>3563</v>
      </c>
      <c r="H26" s="101">
        <v>131</v>
      </c>
      <c r="I26" s="101">
        <f t="shared" si="4"/>
        <v>91269</v>
      </c>
      <c r="J26" s="102">
        <f t="shared" si="5"/>
        <v>96.11006391963186</v>
      </c>
      <c r="K26" s="101">
        <v>89243</v>
      </c>
      <c r="L26" s="102">
        <f t="shared" si="6"/>
        <v>93.97660141318198</v>
      </c>
      <c r="M26" s="101">
        <v>0</v>
      </c>
      <c r="N26" s="102">
        <f t="shared" si="7"/>
        <v>0</v>
      </c>
      <c r="O26" s="101">
        <v>2026</v>
      </c>
      <c r="P26" s="101">
        <v>1823</v>
      </c>
      <c r="Q26" s="102">
        <f t="shared" si="8"/>
        <v>2.1334625064498804</v>
      </c>
      <c r="R26" s="101">
        <v>487</v>
      </c>
      <c r="S26" s="101"/>
      <c r="T26" s="101" t="s">
        <v>397</v>
      </c>
      <c r="U26" s="101"/>
      <c r="V26" s="101"/>
      <c r="W26" s="105"/>
      <c r="X26" s="105" t="s">
        <v>397</v>
      </c>
      <c r="Y26" s="105"/>
      <c r="Z26" s="105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93</v>
      </c>
      <c r="B27" s="104" t="s">
        <v>285</v>
      </c>
      <c r="C27" s="103" t="s">
        <v>350</v>
      </c>
      <c r="D27" s="101">
        <f t="shared" si="1"/>
        <v>68070</v>
      </c>
      <c r="E27" s="101">
        <f t="shared" si="2"/>
        <v>616</v>
      </c>
      <c r="F27" s="102">
        <f t="shared" si="3"/>
        <v>0.9049507859556339</v>
      </c>
      <c r="G27" s="101">
        <v>616</v>
      </c>
      <c r="H27" s="101">
        <v>0</v>
      </c>
      <c r="I27" s="101">
        <f t="shared" si="4"/>
        <v>67454</v>
      </c>
      <c r="J27" s="102">
        <f t="shared" si="5"/>
        <v>99.09504921404437</v>
      </c>
      <c r="K27" s="101">
        <v>64084</v>
      </c>
      <c r="L27" s="102">
        <f t="shared" si="6"/>
        <v>94.14426325841046</v>
      </c>
      <c r="M27" s="101">
        <v>0</v>
      </c>
      <c r="N27" s="102">
        <f t="shared" si="7"/>
        <v>0</v>
      </c>
      <c r="O27" s="101">
        <v>3370</v>
      </c>
      <c r="P27" s="101">
        <v>1675</v>
      </c>
      <c r="Q27" s="102">
        <f t="shared" si="8"/>
        <v>4.950785955633906</v>
      </c>
      <c r="R27" s="101">
        <v>490</v>
      </c>
      <c r="S27" s="101"/>
      <c r="T27" s="101" t="s">
        <v>397</v>
      </c>
      <c r="U27" s="101"/>
      <c r="V27" s="101"/>
      <c r="W27" s="105" t="s">
        <v>397</v>
      </c>
      <c r="X27" s="105"/>
      <c r="Y27" s="105"/>
      <c r="Z27" s="105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  <row r="28" spans="1:58" ht="12" customHeight="1">
      <c r="A28" s="103" t="s">
        <v>93</v>
      </c>
      <c r="B28" s="104" t="s">
        <v>286</v>
      </c>
      <c r="C28" s="103" t="s">
        <v>351</v>
      </c>
      <c r="D28" s="101">
        <f t="shared" si="1"/>
        <v>69166</v>
      </c>
      <c r="E28" s="101">
        <f t="shared" si="2"/>
        <v>11283</v>
      </c>
      <c r="F28" s="102">
        <f t="shared" si="3"/>
        <v>16.312928317381374</v>
      </c>
      <c r="G28" s="101">
        <v>11014</v>
      </c>
      <c r="H28" s="101">
        <v>269</v>
      </c>
      <c r="I28" s="101">
        <f t="shared" si="4"/>
        <v>57883</v>
      </c>
      <c r="J28" s="102">
        <f t="shared" si="5"/>
        <v>83.68707168261864</v>
      </c>
      <c r="K28" s="101">
        <v>52331</v>
      </c>
      <c r="L28" s="102">
        <f t="shared" si="6"/>
        <v>75.6600063615071</v>
      </c>
      <c r="M28" s="101">
        <v>0</v>
      </c>
      <c r="N28" s="102">
        <f t="shared" si="7"/>
        <v>0</v>
      </c>
      <c r="O28" s="101">
        <v>5552</v>
      </c>
      <c r="P28" s="101">
        <v>4190</v>
      </c>
      <c r="Q28" s="102">
        <f t="shared" si="8"/>
        <v>8.027065321111529</v>
      </c>
      <c r="R28" s="101">
        <v>381</v>
      </c>
      <c r="S28" s="101" t="s">
        <v>397</v>
      </c>
      <c r="T28" s="101"/>
      <c r="U28" s="101"/>
      <c r="V28" s="101"/>
      <c r="W28" s="105"/>
      <c r="X28" s="105"/>
      <c r="Y28" s="105"/>
      <c r="Z28" s="105" t="s">
        <v>397</v>
      </c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</row>
    <row r="29" spans="1:58" ht="12" customHeight="1">
      <c r="A29" s="103" t="s">
        <v>93</v>
      </c>
      <c r="B29" s="104" t="s">
        <v>287</v>
      </c>
      <c r="C29" s="103" t="s">
        <v>352</v>
      </c>
      <c r="D29" s="101">
        <f t="shared" si="1"/>
        <v>57609</v>
      </c>
      <c r="E29" s="101">
        <f t="shared" si="2"/>
        <v>8011</v>
      </c>
      <c r="F29" s="102">
        <f t="shared" si="3"/>
        <v>13.905813327778645</v>
      </c>
      <c r="G29" s="101">
        <v>8011</v>
      </c>
      <c r="H29" s="101">
        <v>0</v>
      </c>
      <c r="I29" s="101">
        <f t="shared" si="4"/>
        <v>49598</v>
      </c>
      <c r="J29" s="102">
        <f t="shared" si="5"/>
        <v>86.09418667222135</v>
      </c>
      <c r="K29" s="101">
        <v>41446</v>
      </c>
      <c r="L29" s="102">
        <f t="shared" si="6"/>
        <v>71.94361992049853</v>
      </c>
      <c r="M29" s="101">
        <v>0</v>
      </c>
      <c r="N29" s="102">
        <f t="shared" si="7"/>
        <v>0</v>
      </c>
      <c r="O29" s="101">
        <v>8152</v>
      </c>
      <c r="P29" s="101">
        <v>7201</v>
      </c>
      <c r="Q29" s="102">
        <f t="shared" si="8"/>
        <v>14.15056675172282</v>
      </c>
      <c r="R29" s="101">
        <v>393</v>
      </c>
      <c r="S29" s="101"/>
      <c r="T29" s="101" t="s">
        <v>397</v>
      </c>
      <c r="U29" s="101"/>
      <c r="V29" s="101"/>
      <c r="W29" s="105" t="s">
        <v>397</v>
      </c>
      <c r="X29" s="105"/>
      <c r="Y29" s="105"/>
      <c r="Z29" s="105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</row>
    <row r="30" spans="1:58" ht="12" customHeight="1">
      <c r="A30" s="103" t="s">
        <v>93</v>
      </c>
      <c r="B30" s="104" t="s">
        <v>288</v>
      </c>
      <c r="C30" s="103" t="s">
        <v>353</v>
      </c>
      <c r="D30" s="101">
        <f t="shared" si="1"/>
        <v>55782</v>
      </c>
      <c r="E30" s="101">
        <f t="shared" si="2"/>
        <v>14878</v>
      </c>
      <c r="F30" s="102">
        <f t="shared" si="3"/>
        <v>26.671686207020183</v>
      </c>
      <c r="G30" s="101">
        <v>14878</v>
      </c>
      <c r="H30" s="101">
        <v>0</v>
      </c>
      <c r="I30" s="101">
        <f t="shared" si="4"/>
        <v>40904</v>
      </c>
      <c r="J30" s="102">
        <f t="shared" si="5"/>
        <v>73.32831379297981</v>
      </c>
      <c r="K30" s="101">
        <v>18434</v>
      </c>
      <c r="L30" s="102">
        <f t="shared" si="6"/>
        <v>33.04650245598938</v>
      </c>
      <c r="M30" s="101">
        <v>5617</v>
      </c>
      <c r="N30" s="102">
        <f t="shared" si="7"/>
        <v>10.069556487755907</v>
      </c>
      <c r="O30" s="101">
        <v>16853</v>
      </c>
      <c r="P30" s="101">
        <v>16041</v>
      </c>
      <c r="Q30" s="102">
        <f t="shared" si="8"/>
        <v>30.212254849234522</v>
      </c>
      <c r="R30" s="101">
        <v>181</v>
      </c>
      <c r="S30" s="101" t="s">
        <v>397</v>
      </c>
      <c r="T30" s="101"/>
      <c r="U30" s="101"/>
      <c r="V30" s="101"/>
      <c r="W30" s="105" t="s">
        <v>397</v>
      </c>
      <c r="X30" s="105"/>
      <c r="Y30" s="105"/>
      <c r="Z30" s="105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</row>
    <row r="31" spans="1:58" ht="12" customHeight="1">
      <c r="A31" s="103" t="s">
        <v>93</v>
      </c>
      <c r="B31" s="104" t="s">
        <v>289</v>
      </c>
      <c r="C31" s="103" t="s">
        <v>354</v>
      </c>
      <c r="D31" s="101">
        <f t="shared" si="1"/>
        <v>33078</v>
      </c>
      <c r="E31" s="101">
        <f t="shared" si="2"/>
        <v>10720</v>
      </c>
      <c r="F31" s="102">
        <f t="shared" si="3"/>
        <v>32.408247173347846</v>
      </c>
      <c r="G31" s="101">
        <v>10555</v>
      </c>
      <c r="H31" s="101">
        <v>165</v>
      </c>
      <c r="I31" s="101">
        <f t="shared" si="4"/>
        <v>22358</v>
      </c>
      <c r="J31" s="102">
        <f t="shared" si="5"/>
        <v>67.59175282665215</v>
      </c>
      <c r="K31" s="101">
        <v>12676</v>
      </c>
      <c r="L31" s="102">
        <f t="shared" si="6"/>
        <v>38.3215430195296</v>
      </c>
      <c r="M31" s="101">
        <v>0</v>
      </c>
      <c r="N31" s="102">
        <f t="shared" si="7"/>
        <v>0</v>
      </c>
      <c r="O31" s="101">
        <v>9682</v>
      </c>
      <c r="P31" s="101">
        <v>7987</v>
      </c>
      <c r="Q31" s="102">
        <f t="shared" si="8"/>
        <v>29.270209807122562</v>
      </c>
      <c r="R31" s="101">
        <v>164</v>
      </c>
      <c r="S31" s="101" t="s">
        <v>397</v>
      </c>
      <c r="T31" s="101"/>
      <c r="U31" s="101"/>
      <c r="V31" s="101"/>
      <c r="W31" s="105" t="s">
        <v>397</v>
      </c>
      <c r="X31" s="105"/>
      <c r="Y31" s="105"/>
      <c r="Z31" s="105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</row>
    <row r="32" spans="1:58" ht="12" customHeight="1">
      <c r="A32" s="103" t="s">
        <v>93</v>
      </c>
      <c r="B32" s="104" t="s">
        <v>290</v>
      </c>
      <c r="C32" s="103" t="s">
        <v>355</v>
      </c>
      <c r="D32" s="101">
        <f t="shared" si="1"/>
        <v>31388</v>
      </c>
      <c r="E32" s="101">
        <f t="shared" si="2"/>
        <v>21167</v>
      </c>
      <c r="F32" s="102">
        <f t="shared" si="3"/>
        <v>67.43659997451256</v>
      </c>
      <c r="G32" s="101">
        <v>21143</v>
      </c>
      <c r="H32" s="101">
        <v>24</v>
      </c>
      <c r="I32" s="101">
        <f t="shared" si="4"/>
        <v>10221</v>
      </c>
      <c r="J32" s="102">
        <f t="shared" si="5"/>
        <v>32.56340002548745</v>
      </c>
      <c r="K32" s="101">
        <v>461</v>
      </c>
      <c r="L32" s="102">
        <f t="shared" si="6"/>
        <v>1.4687141582770487</v>
      </c>
      <c r="M32" s="101">
        <v>0</v>
      </c>
      <c r="N32" s="102">
        <f t="shared" si="7"/>
        <v>0</v>
      </c>
      <c r="O32" s="101">
        <v>9760</v>
      </c>
      <c r="P32" s="101">
        <v>8483</v>
      </c>
      <c r="Q32" s="102">
        <f t="shared" si="8"/>
        <v>31.094685867210398</v>
      </c>
      <c r="R32" s="101">
        <v>260</v>
      </c>
      <c r="S32" s="101" t="s">
        <v>397</v>
      </c>
      <c r="T32" s="101"/>
      <c r="U32" s="101"/>
      <c r="V32" s="101"/>
      <c r="W32" s="105" t="s">
        <v>397</v>
      </c>
      <c r="X32" s="105"/>
      <c r="Y32" s="105"/>
      <c r="Z32" s="105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</row>
    <row r="33" spans="1:58" ht="12" customHeight="1">
      <c r="A33" s="103" t="s">
        <v>93</v>
      </c>
      <c r="B33" s="104" t="s">
        <v>291</v>
      </c>
      <c r="C33" s="103" t="s">
        <v>356</v>
      </c>
      <c r="D33" s="101">
        <f t="shared" si="1"/>
        <v>45459</v>
      </c>
      <c r="E33" s="101">
        <f t="shared" si="2"/>
        <v>31722</v>
      </c>
      <c r="F33" s="102">
        <f t="shared" si="3"/>
        <v>69.78156140698212</v>
      </c>
      <c r="G33" s="101">
        <v>31722</v>
      </c>
      <c r="H33" s="101">
        <v>0</v>
      </c>
      <c r="I33" s="101">
        <f t="shared" si="4"/>
        <v>13737</v>
      </c>
      <c r="J33" s="102">
        <f t="shared" si="5"/>
        <v>30.218438593017883</v>
      </c>
      <c r="K33" s="101">
        <v>0</v>
      </c>
      <c r="L33" s="102">
        <f t="shared" si="6"/>
        <v>0</v>
      </c>
      <c r="M33" s="101">
        <v>641</v>
      </c>
      <c r="N33" s="102">
        <f t="shared" si="7"/>
        <v>1.4100618139422336</v>
      </c>
      <c r="O33" s="101">
        <v>13096</v>
      </c>
      <c r="P33" s="101">
        <v>9022</v>
      </c>
      <c r="Q33" s="102">
        <f t="shared" si="8"/>
        <v>28.80837677907565</v>
      </c>
      <c r="R33" s="101">
        <v>352</v>
      </c>
      <c r="S33" s="101" t="s">
        <v>397</v>
      </c>
      <c r="T33" s="101"/>
      <c r="U33" s="101"/>
      <c r="V33" s="101"/>
      <c r="W33" s="105" t="s">
        <v>397</v>
      </c>
      <c r="X33" s="105"/>
      <c r="Y33" s="105"/>
      <c r="Z33" s="105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</row>
    <row r="34" spans="1:58" ht="12" customHeight="1">
      <c r="A34" s="103" t="s">
        <v>93</v>
      </c>
      <c r="B34" s="104" t="s">
        <v>292</v>
      </c>
      <c r="C34" s="103" t="s">
        <v>357</v>
      </c>
      <c r="D34" s="101">
        <f t="shared" si="1"/>
        <v>59298</v>
      </c>
      <c r="E34" s="101">
        <f t="shared" si="2"/>
        <v>25457</v>
      </c>
      <c r="F34" s="102">
        <f t="shared" si="3"/>
        <v>42.930621606124994</v>
      </c>
      <c r="G34" s="101">
        <v>25457</v>
      </c>
      <c r="H34" s="101">
        <v>0</v>
      </c>
      <c r="I34" s="101">
        <f t="shared" si="4"/>
        <v>33841</v>
      </c>
      <c r="J34" s="102">
        <f t="shared" si="5"/>
        <v>57.069378393875006</v>
      </c>
      <c r="K34" s="101">
        <v>9438</v>
      </c>
      <c r="L34" s="102">
        <f t="shared" si="6"/>
        <v>15.916219771324498</v>
      </c>
      <c r="M34" s="101">
        <v>0</v>
      </c>
      <c r="N34" s="102">
        <f t="shared" si="7"/>
        <v>0</v>
      </c>
      <c r="O34" s="101">
        <v>24403</v>
      </c>
      <c r="P34" s="101">
        <v>24403</v>
      </c>
      <c r="Q34" s="102">
        <f t="shared" si="8"/>
        <v>41.15315862255051</v>
      </c>
      <c r="R34" s="101">
        <v>281</v>
      </c>
      <c r="S34" s="101" t="s">
        <v>397</v>
      </c>
      <c r="T34" s="101"/>
      <c r="U34" s="101"/>
      <c r="V34" s="101"/>
      <c r="W34" s="105" t="s">
        <v>397</v>
      </c>
      <c r="X34" s="105"/>
      <c r="Y34" s="105"/>
      <c r="Z34" s="105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</row>
    <row r="35" spans="1:58" ht="12" customHeight="1">
      <c r="A35" s="103" t="s">
        <v>93</v>
      </c>
      <c r="B35" s="104" t="s">
        <v>293</v>
      </c>
      <c r="C35" s="103" t="s">
        <v>358</v>
      </c>
      <c r="D35" s="101">
        <f t="shared" si="1"/>
        <v>42737</v>
      </c>
      <c r="E35" s="101">
        <f t="shared" si="2"/>
        <v>24356</v>
      </c>
      <c r="F35" s="102">
        <f t="shared" si="3"/>
        <v>56.9904298383134</v>
      </c>
      <c r="G35" s="101">
        <v>24202</v>
      </c>
      <c r="H35" s="101">
        <v>154</v>
      </c>
      <c r="I35" s="101">
        <f t="shared" si="4"/>
        <v>18381</v>
      </c>
      <c r="J35" s="102">
        <f t="shared" si="5"/>
        <v>43.0095701616866</v>
      </c>
      <c r="K35" s="101">
        <v>2175</v>
      </c>
      <c r="L35" s="102">
        <f t="shared" si="6"/>
        <v>5.08926691157545</v>
      </c>
      <c r="M35" s="101">
        <v>0</v>
      </c>
      <c r="N35" s="102">
        <f t="shared" si="7"/>
        <v>0</v>
      </c>
      <c r="O35" s="101">
        <v>16206</v>
      </c>
      <c r="P35" s="101">
        <v>13936</v>
      </c>
      <c r="Q35" s="102">
        <f t="shared" si="8"/>
        <v>37.92030325011114</v>
      </c>
      <c r="R35" s="101">
        <v>81</v>
      </c>
      <c r="S35" s="101" t="s">
        <v>397</v>
      </c>
      <c r="T35" s="101"/>
      <c r="U35" s="101"/>
      <c r="V35" s="101"/>
      <c r="W35" s="105" t="s">
        <v>397</v>
      </c>
      <c r="X35" s="105"/>
      <c r="Y35" s="105"/>
      <c r="Z35" s="105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</row>
    <row r="36" spans="1:58" ht="12" customHeight="1">
      <c r="A36" s="103" t="s">
        <v>93</v>
      </c>
      <c r="B36" s="104" t="s">
        <v>294</v>
      </c>
      <c r="C36" s="103" t="s">
        <v>359</v>
      </c>
      <c r="D36" s="101">
        <f t="shared" si="1"/>
        <v>49118</v>
      </c>
      <c r="E36" s="101">
        <f t="shared" si="2"/>
        <v>5095</v>
      </c>
      <c r="F36" s="102">
        <f t="shared" si="3"/>
        <v>10.372979355836964</v>
      </c>
      <c r="G36" s="101">
        <v>5031</v>
      </c>
      <c r="H36" s="101">
        <v>64</v>
      </c>
      <c r="I36" s="101">
        <f t="shared" si="4"/>
        <v>44023</v>
      </c>
      <c r="J36" s="102">
        <f t="shared" si="5"/>
        <v>89.62702064416304</v>
      </c>
      <c r="K36" s="101">
        <v>42513</v>
      </c>
      <c r="L36" s="102">
        <f t="shared" si="6"/>
        <v>86.55279123742824</v>
      </c>
      <c r="M36" s="101">
        <v>0</v>
      </c>
      <c r="N36" s="102">
        <f t="shared" si="7"/>
        <v>0</v>
      </c>
      <c r="O36" s="101">
        <v>1510</v>
      </c>
      <c r="P36" s="101">
        <v>1373</v>
      </c>
      <c r="Q36" s="102">
        <f t="shared" si="8"/>
        <v>3.074229406734802</v>
      </c>
      <c r="R36" s="101">
        <v>178</v>
      </c>
      <c r="S36" s="101" t="s">
        <v>397</v>
      </c>
      <c r="T36" s="101"/>
      <c r="U36" s="101"/>
      <c r="V36" s="101"/>
      <c r="W36" s="105" t="s">
        <v>397</v>
      </c>
      <c r="X36" s="105"/>
      <c r="Y36" s="105"/>
      <c r="Z36" s="105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</row>
    <row r="37" spans="1:58" ht="12" customHeight="1">
      <c r="A37" s="103" t="s">
        <v>93</v>
      </c>
      <c r="B37" s="104" t="s">
        <v>295</v>
      </c>
      <c r="C37" s="103" t="s">
        <v>360</v>
      </c>
      <c r="D37" s="101">
        <f t="shared" si="1"/>
        <v>37799</v>
      </c>
      <c r="E37" s="101">
        <f t="shared" si="2"/>
        <v>5710</v>
      </c>
      <c r="F37" s="102">
        <f t="shared" si="3"/>
        <v>15.106219741262997</v>
      </c>
      <c r="G37" s="101">
        <v>5710</v>
      </c>
      <c r="H37" s="101">
        <v>0</v>
      </c>
      <c r="I37" s="101">
        <f t="shared" si="4"/>
        <v>32089</v>
      </c>
      <c r="J37" s="102">
        <f t="shared" si="5"/>
        <v>84.89378025873701</v>
      </c>
      <c r="K37" s="101">
        <v>27510</v>
      </c>
      <c r="L37" s="102">
        <f t="shared" si="6"/>
        <v>72.77970316675044</v>
      </c>
      <c r="M37" s="101">
        <v>0</v>
      </c>
      <c r="N37" s="102">
        <f t="shared" si="7"/>
        <v>0</v>
      </c>
      <c r="O37" s="101">
        <v>4579</v>
      </c>
      <c r="P37" s="101">
        <v>4111</v>
      </c>
      <c r="Q37" s="102">
        <f t="shared" si="8"/>
        <v>12.11407709198656</v>
      </c>
      <c r="R37" s="101">
        <v>251</v>
      </c>
      <c r="S37" s="101"/>
      <c r="T37" s="101" t="s">
        <v>397</v>
      </c>
      <c r="U37" s="101"/>
      <c r="V37" s="101"/>
      <c r="W37" s="105" t="s">
        <v>397</v>
      </c>
      <c r="X37" s="105"/>
      <c r="Y37" s="105"/>
      <c r="Z37" s="105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</row>
    <row r="38" spans="1:58" ht="12" customHeight="1">
      <c r="A38" s="103" t="s">
        <v>93</v>
      </c>
      <c r="B38" s="104" t="s">
        <v>296</v>
      </c>
      <c r="C38" s="103" t="s">
        <v>361</v>
      </c>
      <c r="D38" s="101">
        <f t="shared" si="1"/>
        <v>31558</v>
      </c>
      <c r="E38" s="101">
        <f t="shared" si="2"/>
        <v>5192</v>
      </c>
      <c r="F38" s="102">
        <f t="shared" si="3"/>
        <v>16.45224665694911</v>
      </c>
      <c r="G38" s="101">
        <v>5192</v>
      </c>
      <c r="H38" s="101">
        <v>0</v>
      </c>
      <c r="I38" s="101">
        <f t="shared" si="4"/>
        <v>26366</v>
      </c>
      <c r="J38" s="102">
        <f t="shared" si="5"/>
        <v>83.54775334305089</v>
      </c>
      <c r="K38" s="101">
        <v>24501</v>
      </c>
      <c r="L38" s="102">
        <f t="shared" si="6"/>
        <v>77.63799987324926</v>
      </c>
      <c r="M38" s="101">
        <v>0</v>
      </c>
      <c r="N38" s="102">
        <f t="shared" si="7"/>
        <v>0</v>
      </c>
      <c r="O38" s="101">
        <v>1865</v>
      </c>
      <c r="P38" s="101">
        <v>1484</v>
      </c>
      <c r="Q38" s="102">
        <f t="shared" si="8"/>
        <v>5.909753469801635</v>
      </c>
      <c r="R38" s="101">
        <v>130</v>
      </c>
      <c r="S38" s="101" t="s">
        <v>397</v>
      </c>
      <c r="T38" s="101"/>
      <c r="U38" s="101"/>
      <c r="V38" s="101"/>
      <c r="W38" s="105" t="s">
        <v>397</v>
      </c>
      <c r="X38" s="105"/>
      <c r="Y38" s="105"/>
      <c r="Z38" s="105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</row>
    <row r="39" spans="1:58" ht="12" customHeight="1">
      <c r="A39" s="103" t="s">
        <v>93</v>
      </c>
      <c r="B39" s="104" t="s">
        <v>297</v>
      </c>
      <c r="C39" s="103" t="s">
        <v>362</v>
      </c>
      <c r="D39" s="101">
        <f t="shared" si="1"/>
        <v>42643</v>
      </c>
      <c r="E39" s="101">
        <f t="shared" si="2"/>
        <v>3520</v>
      </c>
      <c r="F39" s="102">
        <f t="shared" si="3"/>
        <v>8.254578711629106</v>
      </c>
      <c r="G39" s="101">
        <v>3520</v>
      </c>
      <c r="H39" s="101">
        <v>0</v>
      </c>
      <c r="I39" s="101">
        <f t="shared" si="4"/>
        <v>39123</v>
      </c>
      <c r="J39" s="102">
        <f t="shared" si="5"/>
        <v>91.74542128837089</v>
      </c>
      <c r="K39" s="101">
        <v>31298</v>
      </c>
      <c r="L39" s="102">
        <f t="shared" si="6"/>
        <v>73.39539901038857</v>
      </c>
      <c r="M39" s="101">
        <v>4407</v>
      </c>
      <c r="N39" s="102">
        <f t="shared" si="7"/>
        <v>10.334638744928828</v>
      </c>
      <c r="O39" s="101">
        <v>3418</v>
      </c>
      <c r="P39" s="101">
        <v>1128</v>
      </c>
      <c r="Q39" s="102">
        <f t="shared" si="8"/>
        <v>8.015383533053491</v>
      </c>
      <c r="R39" s="101">
        <v>396</v>
      </c>
      <c r="S39" s="101"/>
      <c r="T39" s="101" t="s">
        <v>397</v>
      </c>
      <c r="U39" s="101"/>
      <c r="V39" s="101"/>
      <c r="W39" s="105"/>
      <c r="X39" s="105" t="s">
        <v>397</v>
      </c>
      <c r="Y39" s="105"/>
      <c r="Z39" s="105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</row>
    <row r="40" spans="1:58" ht="12" customHeight="1">
      <c r="A40" s="103" t="s">
        <v>93</v>
      </c>
      <c r="B40" s="104" t="s">
        <v>298</v>
      </c>
      <c r="C40" s="103" t="s">
        <v>363</v>
      </c>
      <c r="D40" s="101">
        <f t="shared" si="1"/>
        <v>25718</v>
      </c>
      <c r="E40" s="101">
        <f t="shared" si="2"/>
        <v>9575</v>
      </c>
      <c r="F40" s="102">
        <f t="shared" si="3"/>
        <v>37.230733338517766</v>
      </c>
      <c r="G40" s="101">
        <v>9575</v>
      </c>
      <c r="H40" s="101">
        <v>0</v>
      </c>
      <c r="I40" s="101">
        <f t="shared" si="4"/>
        <v>16143</v>
      </c>
      <c r="J40" s="102">
        <f t="shared" si="5"/>
        <v>62.76926666148223</v>
      </c>
      <c r="K40" s="101">
        <v>10171</v>
      </c>
      <c r="L40" s="102">
        <f t="shared" si="6"/>
        <v>39.54817637452368</v>
      </c>
      <c r="M40" s="101">
        <v>579</v>
      </c>
      <c r="N40" s="102">
        <f t="shared" si="7"/>
        <v>2.251341472898359</v>
      </c>
      <c r="O40" s="101">
        <v>5393</v>
      </c>
      <c r="P40" s="101">
        <v>4323</v>
      </c>
      <c r="Q40" s="102">
        <f t="shared" si="8"/>
        <v>20.96974881406019</v>
      </c>
      <c r="R40" s="101">
        <v>165</v>
      </c>
      <c r="S40" s="101"/>
      <c r="T40" s="101" t="s">
        <v>397</v>
      </c>
      <c r="U40" s="101"/>
      <c r="V40" s="101"/>
      <c r="W40" s="105"/>
      <c r="X40" s="105" t="s">
        <v>397</v>
      </c>
      <c r="Y40" s="105"/>
      <c r="Z40" s="105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</row>
    <row r="41" spans="1:58" ht="12" customHeight="1">
      <c r="A41" s="103" t="s">
        <v>93</v>
      </c>
      <c r="B41" s="108" t="s">
        <v>398</v>
      </c>
      <c r="C41" s="103" t="s">
        <v>364</v>
      </c>
      <c r="D41" s="101">
        <f t="shared" si="1"/>
        <v>24056</v>
      </c>
      <c r="E41" s="101">
        <f t="shared" si="2"/>
        <v>3392</v>
      </c>
      <c r="F41" s="102">
        <f t="shared" si="3"/>
        <v>14.10043232457599</v>
      </c>
      <c r="G41" s="101">
        <v>3392</v>
      </c>
      <c r="H41" s="101">
        <v>0</v>
      </c>
      <c r="I41" s="101">
        <f t="shared" si="4"/>
        <v>20664</v>
      </c>
      <c r="J41" s="102">
        <f t="shared" si="5"/>
        <v>85.89956767542401</v>
      </c>
      <c r="K41" s="101">
        <v>10591</v>
      </c>
      <c r="L41" s="102">
        <f t="shared" si="6"/>
        <v>44.026438310608576</v>
      </c>
      <c r="M41" s="101">
        <v>2874</v>
      </c>
      <c r="N41" s="102">
        <f t="shared" si="7"/>
        <v>11.94712337878284</v>
      </c>
      <c r="O41" s="101">
        <v>7199</v>
      </c>
      <c r="P41" s="101">
        <v>5043</v>
      </c>
      <c r="Q41" s="102">
        <f t="shared" si="8"/>
        <v>29.92600598603259</v>
      </c>
      <c r="R41" s="101">
        <v>163</v>
      </c>
      <c r="S41" s="101"/>
      <c r="T41" s="101" t="s">
        <v>397</v>
      </c>
      <c r="U41" s="101"/>
      <c r="V41" s="101"/>
      <c r="W41" s="105" t="s">
        <v>397</v>
      </c>
      <c r="X41" s="105"/>
      <c r="Y41" s="105"/>
      <c r="Z41" s="105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</row>
    <row r="42" spans="1:58" ht="12" customHeight="1">
      <c r="A42" s="103" t="s">
        <v>93</v>
      </c>
      <c r="B42" s="104" t="s">
        <v>299</v>
      </c>
      <c r="C42" s="103" t="s">
        <v>365</v>
      </c>
      <c r="D42" s="101">
        <f t="shared" si="1"/>
        <v>8166</v>
      </c>
      <c r="E42" s="101">
        <f t="shared" si="2"/>
        <v>1756</v>
      </c>
      <c r="F42" s="102">
        <f t="shared" si="3"/>
        <v>21.503796228263532</v>
      </c>
      <c r="G42" s="101">
        <v>1693</v>
      </c>
      <c r="H42" s="101">
        <v>63</v>
      </c>
      <c r="I42" s="101">
        <f t="shared" si="4"/>
        <v>6410</v>
      </c>
      <c r="J42" s="102">
        <f t="shared" si="5"/>
        <v>78.49620377173648</v>
      </c>
      <c r="K42" s="101">
        <v>5824</v>
      </c>
      <c r="L42" s="102">
        <f t="shared" si="6"/>
        <v>71.3201077638991</v>
      </c>
      <c r="M42" s="101">
        <v>0</v>
      </c>
      <c r="N42" s="102">
        <f t="shared" si="7"/>
        <v>0</v>
      </c>
      <c r="O42" s="101">
        <v>586</v>
      </c>
      <c r="P42" s="101">
        <v>435</v>
      </c>
      <c r="Q42" s="102">
        <f t="shared" si="8"/>
        <v>7.1760960078373754</v>
      </c>
      <c r="R42" s="101">
        <v>29</v>
      </c>
      <c r="S42" s="101" t="s">
        <v>397</v>
      </c>
      <c r="T42" s="101"/>
      <c r="U42" s="101"/>
      <c r="V42" s="101"/>
      <c r="W42" s="105" t="s">
        <v>397</v>
      </c>
      <c r="X42" s="105"/>
      <c r="Y42" s="105"/>
      <c r="Z42" s="105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</row>
    <row r="43" spans="1:58" ht="12" customHeight="1">
      <c r="A43" s="103" t="s">
        <v>93</v>
      </c>
      <c r="B43" s="104" t="s">
        <v>300</v>
      </c>
      <c r="C43" s="103" t="s">
        <v>366</v>
      </c>
      <c r="D43" s="101">
        <f t="shared" si="1"/>
        <v>40744</v>
      </c>
      <c r="E43" s="101">
        <f t="shared" si="2"/>
        <v>3024</v>
      </c>
      <c r="F43" s="102">
        <f t="shared" si="3"/>
        <v>7.421951698409582</v>
      </c>
      <c r="G43" s="101">
        <v>3024</v>
      </c>
      <c r="H43" s="101">
        <v>0</v>
      </c>
      <c r="I43" s="101">
        <f t="shared" si="4"/>
        <v>37720</v>
      </c>
      <c r="J43" s="102">
        <f t="shared" si="5"/>
        <v>92.57804830159043</v>
      </c>
      <c r="K43" s="101">
        <v>35514</v>
      </c>
      <c r="L43" s="102">
        <f t="shared" si="6"/>
        <v>87.16375417239348</v>
      </c>
      <c r="M43" s="101">
        <v>0</v>
      </c>
      <c r="N43" s="102">
        <f t="shared" si="7"/>
        <v>0</v>
      </c>
      <c r="O43" s="101">
        <v>2206</v>
      </c>
      <c r="P43" s="101">
        <v>2100</v>
      </c>
      <c r="Q43" s="102">
        <f t="shared" si="8"/>
        <v>5.4142941291969375</v>
      </c>
      <c r="R43" s="101">
        <v>0</v>
      </c>
      <c r="S43" s="101" t="s">
        <v>397</v>
      </c>
      <c r="T43" s="101"/>
      <c r="U43" s="101"/>
      <c r="V43" s="101"/>
      <c r="W43" s="105" t="s">
        <v>397</v>
      </c>
      <c r="X43" s="105"/>
      <c r="Y43" s="105"/>
      <c r="Z43" s="105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</row>
    <row r="44" spans="1:58" ht="12" customHeight="1">
      <c r="A44" s="103" t="s">
        <v>93</v>
      </c>
      <c r="B44" s="104" t="s">
        <v>301</v>
      </c>
      <c r="C44" s="103" t="s">
        <v>367</v>
      </c>
      <c r="D44" s="101">
        <f t="shared" si="1"/>
        <v>16098</v>
      </c>
      <c r="E44" s="101">
        <f t="shared" si="2"/>
        <v>239</v>
      </c>
      <c r="F44" s="102">
        <f t="shared" si="3"/>
        <v>1.4846564790657224</v>
      </c>
      <c r="G44" s="101">
        <v>239</v>
      </c>
      <c r="H44" s="101">
        <v>0</v>
      </c>
      <c r="I44" s="101">
        <f t="shared" si="4"/>
        <v>15859</v>
      </c>
      <c r="J44" s="102">
        <f t="shared" si="5"/>
        <v>98.51534352093427</v>
      </c>
      <c r="K44" s="101">
        <v>15812</v>
      </c>
      <c r="L44" s="102">
        <f t="shared" si="6"/>
        <v>98.22338178655734</v>
      </c>
      <c r="M44" s="101">
        <v>0</v>
      </c>
      <c r="N44" s="102">
        <f t="shared" si="7"/>
        <v>0</v>
      </c>
      <c r="O44" s="101">
        <v>47</v>
      </c>
      <c r="P44" s="101">
        <v>0</v>
      </c>
      <c r="Q44" s="102">
        <f t="shared" si="8"/>
        <v>0.29196173437694123</v>
      </c>
      <c r="R44" s="101">
        <v>88</v>
      </c>
      <c r="S44" s="101" t="s">
        <v>397</v>
      </c>
      <c r="T44" s="101"/>
      <c r="U44" s="101"/>
      <c r="V44" s="101"/>
      <c r="W44" s="105"/>
      <c r="X44" s="105"/>
      <c r="Y44" s="105"/>
      <c r="Z44" s="105" t="s">
        <v>397</v>
      </c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</row>
    <row r="45" spans="1:58" ht="12" customHeight="1">
      <c r="A45" s="103" t="s">
        <v>93</v>
      </c>
      <c r="B45" s="104" t="s">
        <v>302</v>
      </c>
      <c r="C45" s="103" t="s">
        <v>368</v>
      </c>
      <c r="D45" s="101">
        <f t="shared" si="1"/>
        <v>30366</v>
      </c>
      <c r="E45" s="101">
        <f t="shared" si="2"/>
        <v>8044</v>
      </c>
      <c r="F45" s="102">
        <f t="shared" si="3"/>
        <v>26.49015346110782</v>
      </c>
      <c r="G45" s="101">
        <v>8044</v>
      </c>
      <c r="H45" s="101">
        <v>0</v>
      </c>
      <c r="I45" s="101">
        <f t="shared" si="4"/>
        <v>22322</v>
      </c>
      <c r="J45" s="102">
        <f t="shared" si="5"/>
        <v>73.50984653889219</v>
      </c>
      <c r="K45" s="101">
        <v>15287</v>
      </c>
      <c r="L45" s="102">
        <f t="shared" si="6"/>
        <v>50.34248830929329</v>
      </c>
      <c r="M45" s="101">
        <v>0</v>
      </c>
      <c r="N45" s="102">
        <f t="shared" si="7"/>
        <v>0</v>
      </c>
      <c r="O45" s="101">
        <v>7035</v>
      </c>
      <c r="P45" s="101">
        <v>3184</v>
      </c>
      <c r="Q45" s="102">
        <f t="shared" si="8"/>
        <v>23.167358229598893</v>
      </c>
      <c r="R45" s="101">
        <v>433</v>
      </c>
      <c r="S45" s="101" t="s">
        <v>397</v>
      </c>
      <c r="T45" s="101"/>
      <c r="U45" s="101"/>
      <c r="V45" s="101"/>
      <c r="W45" s="105"/>
      <c r="X45" s="105"/>
      <c r="Y45" s="105"/>
      <c r="Z45" s="105" t="s">
        <v>397</v>
      </c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</row>
    <row r="46" spans="1:58" ht="12" customHeight="1">
      <c r="A46" s="103" t="s">
        <v>93</v>
      </c>
      <c r="B46" s="104" t="s">
        <v>303</v>
      </c>
      <c r="C46" s="103" t="s">
        <v>369</v>
      </c>
      <c r="D46" s="101">
        <f t="shared" si="1"/>
        <v>32261</v>
      </c>
      <c r="E46" s="101">
        <f t="shared" si="2"/>
        <v>4551</v>
      </c>
      <c r="F46" s="102">
        <f t="shared" si="3"/>
        <v>14.106816279718545</v>
      </c>
      <c r="G46" s="101">
        <v>4485</v>
      </c>
      <c r="H46" s="101">
        <v>66</v>
      </c>
      <c r="I46" s="101">
        <f t="shared" si="4"/>
        <v>27710</v>
      </c>
      <c r="J46" s="102">
        <f t="shared" si="5"/>
        <v>85.89318372028146</v>
      </c>
      <c r="K46" s="101">
        <v>26228</v>
      </c>
      <c r="L46" s="102">
        <f t="shared" si="6"/>
        <v>81.29940175444035</v>
      </c>
      <c r="M46" s="101">
        <v>0</v>
      </c>
      <c r="N46" s="102">
        <f t="shared" si="7"/>
        <v>0</v>
      </c>
      <c r="O46" s="101">
        <v>1482</v>
      </c>
      <c r="P46" s="101">
        <v>1482</v>
      </c>
      <c r="Q46" s="102">
        <f t="shared" si="8"/>
        <v>4.593781965841108</v>
      </c>
      <c r="R46" s="101">
        <v>148</v>
      </c>
      <c r="S46" s="101" t="s">
        <v>397</v>
      </c>
      <c r="T46" s="101"/>
      <c r="U46" s="101"/>
      <c r="V46" s="101"/>
      <c r="W46" s="105"/>
      <c r="X46" s="105"/>
      <c r="Y46" s="105"/>
      <c r="Z46" s="105" t="s">
        <v>397</v>
      </c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</row>
    <row r="47" spans="1:58" ht="12" customHeight="1">
      <c r="A47" s="103" t="s">
        <v>93</v>
      </c>
      <c r="B47" s="104" t="s">
        <v>304</v>
      </c>
      <c r="C47" s="103" t="s">
        <v>370</v>
      </c>
      <c r="D47" s="101">
        <f t="shared" si="1"/>
        <v>19563</v>
      </c>
      <c r="E47" s="101">
        <f t="shared" si="2"/>
        <v>3519</v>
      </c>
      <c r="F47" s="102">
        <f t="shared" si="3"/>
        <v>17.988038644379696</v>
      </c>
      <c r="G47" s="101">
        <v>3509</v>
      </c>
      <c r="H47" s="101">
        <v>10</v>
      </c>
      <c r="I47" s="101">
        <f t="shared" si="4"/>
        <v>16044</v>
      </c>
      <c r="J47" s="102">
        <f t="shared" si="5"/>
        <v>82.0119613556203</v>
      </c>
      <c r="K47" s="101">
        <v>4016</v>
      </c>
      <c r="L47" s="102">
        <f t="shared" si="6"/>
        <v>20.528548791085214</v>
      </c>
      <c r="M47" s="101">
        <v>0</v>
      </c>
      <c r="N47" s="102">
        <f t="shared" si="7"/>
        <v>0</v>
      </c>
      <c r="O47" s="101">
        <v>12028</v>
      </c>
      <c r="P47" s="101">
        <v>11546</v>
      </c>
      <c r="Q47" s="102">
        <f t="shared" si="8"/>
        <v>61.48341256453509</v>
      </c>
      <c r="R47" s="101">
        <v>113</v>
      </c>
      <c r="S47" s="101" t="s">
        <v>397</v>
      </c>
      <c r="T47" s="101"/>
      <c r="U47" s="101"/>
      <c r="V47" s="101"/>
      <c r="W47" s="105"/>
      <c r="X47" s="105"/>
      <c r="Y47" s="105"/>
      <c r="Z47" s="105" t="s">
        <v>397</v>
      </c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</row>
    <row r="48" spans="1:58" ht="12" customHeight="1">
      <c r="A48" s="103" t="s">
        <v>93</v>
      </c>
      <c r="B48" s="104" t="s">
        <v>305</v>
      </c>
      <c r="C48" s="103" t="s">
        <v>371</v>
      </c>
      <c r="D48" s="101">
        <f t="shared" si="1"/>
        <v>9090</v>
      </c>
      <c r="E48" s="101">
        <f t="shared" si="2"/>
        <v>6640</v>
      </c>
      <c r="F48" s="102">
        <f t="shared" si="3"/>
        <v>73.04730473047304</v>
      </c>
      <c r="G48" s="101">
        <v>6617</v>
      </c>
      <c r="H48" s="101">
        <v>23</v>
      </c>
      <c r="I48" s="101">
        <f t="shared" si="4"/>
        <v>2450</v>
      </c>
      <c r="J48" s="102">
        <f t="shared" si="5"/>
        <v>26.952695269526956</v>
      </c>
      <c r="K48" s="101">
        <v>0</v>
      </c>
      <c r="L48" s="102">
        <f t="shared" si="6"/>
        <v>0</v>
      </c>
      <c r="M48" s="101">
        <v>0</v>
      </c>
      <c r="N48" s="102">
        <f t="shared" si="7"/>
        <v>0</v>
      </c>
      <c r="O48" s="101">
        <v>2450</v>
      </c>
      <c r="P48" s="101">
        <v>2323</v>
      </c>
      <c r="Q48" s="102">
        <f t="shared" si="8"/>
        <v>26.952695269526956</v>
      </c>
      <c r="R48" s="101">
        <v>127</v>
      </c>
      <c r="S48" s="101"/>
      <c r="T48" s="101" t="s">
        <v>397</v>
      </c>
      <c r="U48" s="101"/>
      <c r="V48" s="101"/>
      <c r="W48" s="105"/>
      <c r="X48" s="105" t="s">
        <v>397</v>
      </c>
      <c r="Y48" s="105"/>
      <c r="Z48" s="105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</row>
    <row r="49" spans="1:58" ht="12" customHeight="1">
      <c r="A49" s="103" t="s">
        <v>93</v>
      </c>
      <c r="B49" s="104" t="s">
        <v>306</v>
      </c>
      <c r="C49" s="103" t="s">
        <v>372</v>
      </c>
      <c r="D49" s="101">
        <f t="shared" si="1"/>
        <v>18020</v>
      </c>
      <c r="E49" s="101">
        <f t="shared" si="2"/>
        <v>12605</v>
      </c>
      <c r="F49" s="102">
        <f t="shared" si="3"/>
        <v>69.95005549389568</v>
      </c>
      <c r="G49" s="101">
        <v>12442</v>
      </c>
      <c r="H49" s="101">
        <v>163</v>
      </c>
      <c r="I49" s="101">
        <f t="shared" si="4"/>
        <v>5415</v>
      </c>
      <c r="J49" s="102">
        <f t="shared" si="5"/>
        <v>30.049944506104325</v>
      </c>
      <c r="K49" s="101">
        <v>3268</v>
      </c>
      <c r="L49" s="102">
        <f t="shared" si="6"/>
        <v>18.1354051054384</v>
      </c>
      <c r="M49" s="101">
        <v>0</v>
      </c>
      <c r="N49" s="102">
        <f t="shared" si="7"/>
        <v>0</v>
      </c>
      <c r="O49" s="101">
        <v>2147</v>
      </c>
      <c r="P49" s="101">
        <v>1963</v>
      </c>
      <c r="Q49" s="102">
        <f t="shared" si="8"/>
        <v>11.914539400665927</v>
      </c>
      <c r="R49" s="101">
        <v>214</v>
      </c>
      <c r="S49" s="101"/>
      <c r="T49" s="101" t="s">
        <v>397</v>
      </c>
      <c r="U49" s="101"/>
      <c r="V49" s="101"/>
      <c r="W49" s="105"/>
      <c r="X49" s="105"/>
      <c r="Y49" s="105"/>
      <c r="Z49" s="105" t="s">
        <v>397</v>
      </c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</row>
    <row r="50" spans="1:58" ht="12" customHeight="1">
      <c r="A50" s="103" t="s">
        <v>93</v>
      </c>
      <c r="B50" s="104" t="s">
        <v>307</v>
      </c>
      <c r="C50" s="103" t="s">
        <v>373</v>
      </c>
      <c r="D50" s="101">
        <f t="shared" si="1"/>
        <v>14407</v>
      </c>
      <c r="E50" s="101">
        <f t="shared" si="2"/>
        <v>7240</v>
      </c>
      <c r="F50" s="102">
        <f t="shared" si="3"/>
        <v>50.25334906642605</v>
      </c>
      <c r="G50" s="101">
        <v>7240</v>
      </c>
      <c r="H50" s="101">
        <v>0</v>
      </c>
      <c r="I50" s="101">
        <f t="shared" si="4"/>
        <v>7167</v>
      </c>
      <c r="J50" s="102">
        <f t="shared" si="5"/>
        <v>49.74665093357395</v>
      </c>
      <c r="K50" s="101">
        <v>0</v>
      </c>
      <c r="L50" s="102">
        <f t="shared" si="6"/>
        <v>0</v>
      </c>
      <c r="M50" s="101">
        <v>625</v>
      </c>
      <c r="N50" s="102">
        <f t="shared" si="7"/>
        <v>4.33816894565142</v>
      </c>
      <c r="O50" s="101">
        <v>6542</v>
      </c>
      <c r="P50" s="101">
        <v>6148</v>
      </c>
      <c r="Q50" s="102">
        <f t="shared" si="8"/>
        <v>45.40848198792254</v>
      </c>
      <c r="R50" s="101">
        <v>0</v>
      </c>
      <c r="S50" s="101" t="s">
        <v>397</v>
      </c>
      <c r="T50" s="101"/>
      <c r="U50" s="101"/>
      <c r="V50" s="101"/>
      <c r="W50" s="105"/>
      <c r="X50" s="105" t="s">
        <v>397</v>
      </c>
      <c r="Y50" s="105"/>
      <c r="Z50" s="105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</row>
    <row r="51" spans="1:58" ht="12" customHeight="1">
      <c r="A51" s="103" t="s">
        <v>93</v>
      </c>
      <c r="B51" s="104" t="s">
        <v>308</v>
      </c>
      <c r="C51" s="103" t="s">
        <v>374</v>
      </c>
      <c r="D51" s="101">
        <f t="shared" si="1"/>
        <v>29201</v>
      </c>
      <c r="E51" s="101">
        <f t="shared" si="2"/>
        <v>6953</v>
      </c>
      <c r="F51" s="102">
        <f t="shared" si="3"/>
        <v>23.810828396287796</v>
      </c>
      <c r="G51" s="101">
        <v>6953</v>
      </c>
      <c r="H51" s="101">
        <v>0</v>
      </c>
      <c r="I51" s="101">
        <f t="shared" si="4"/>
        <v>22248</v>
      </c>
      <c r="J51" s="102">
        <f t="shared" si="5"/>
        <v>76.1891716037122</v>
      </c>
      <c r="K51" s="101">
        <v>14934</v>
      </c>
      <c r="L51" s="102">
        <f t="shared" si="6"/>
        <v>51.14208417519948</v>
      </c>
      <c r="M51" s="101">
        <v>0</v>
      </c>
      <c r="N51" s="102">
        <f t="shared" si="7"/>
        <v>0</v>
      </c>
      <c r="O51" s="101">
        <v>7314</v>
      </c>
      <c r="P51" s="101">
        <v>6306</v>
      </c>
      <c r="Q51" s="102">
        <f t="shared" si="8"/>
        <v>25.04708742851272</v>
      </c>
      <c r="R51" s="101">
        <v>81</v>
      </c>
      <c r="S51" s="101" t="s">
        <v>397</v>
      </c>
      <c r="T51" s="101"/>
      <c r="U51" s="101"/>
      <c r="V51" s="101"/>
      <c r="W51" s="105"/>
      <c r="X51" s="105" t="s">
        <v>397</v>
      </c>
      <c r="Y51" s="105"/>
      <c r="Z51" s="105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</row>
    <row r="52" spans="1:58" ht="12" customHeight="1">
      <c r="A52" s="103" t="s">
        <v>93</v>
      </c>
      <c r="B52" s="104" t="s">
        <v>309</v>
      </c>
      <c r="C52" s="103" t="s">
        <v>375</v>
      </c>
      <c r="D52" s="101">
        <f t="shared" si="1"/>
        <v>2672</v>
      </c>
      <c r="E52" s="101">
        <f t="shared" si="2"/>
        <v>1389</v>
      </c>
      <c r="F52" s="102">
        <f t="shared" si="3"/>
        <v>51.98353293413174</v>
      </c>
      <c r="G52" s="101">
        <v>1320</v>
      </c>
      <c r="H52" s="101">
        <v>69</v>
      </c>
      <c r="I52" s="101">
        <f t="shared" si="4"/>
        <v>1283</v>
      </c>
      <c r="J52" s="102">
        <f t="shared" si="5"/>
        <v>48.01646706586826</v>
      </c>
      <c r="K52" s="101">
        <v>0</v>
      </c>
      <c r="L52" s="102">
        <f t="shared" si="6"/>
        <v>0</v>
      </c>
      <c r="M52" s="101">
        <v>0</v>
      </c>
      <c r="N52" s="102">
        <f t="shared" si="7"/>
        <v>0</v>
      </c>
      <c r="O52" s="101">
        <v>1283</v>
      </c>
      <c r="P52" s="101">
        <v>1170</v>
      </c>
      <c r="Q52" s="102">
        <f t="shared" si="8"/>
        <v>48.01646706586826</v>
      </c>
      <c r="R52" s="101">
        <v>8</v>
      </c>
      <c r="S52" s="101" t="s">
        <v>397</v>
      </c>
      <c r="T52" s="101"/>
      <c r="U52" s="101"/>
      <c r="V52" s="101"/>
      <c r="W52" s="105" t="s">
        <v>397</v>
      </c>
      <c r="X52" s="105"/>
      <c r="Y52" s="105"/>
      <c r="Z52" s="105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</row>
    <row r="53" spans="1:58" ht="12" customHeight="1">
      <c r="A53" s="103" t="s">
        <v>93</v>
      </c>
      <c r="B53" s="104" t="s">
        <v>310</v>
      </c>
      <c r="C53" s="103" t="s">
        <v>376</v>
      </c>
      <c r="D53" s="101">
        <f t="shared" si="1"/>
        <v>13480</v>
      </c>
      <c r="E53" s="101">
        <f t="shared" si="2"/>
        <v>5085</v>
      </c>
      <c r="F53" s="102">
        <f t="shared" si="3"/>
        <v>37.72255192878338</v>
      </c>
      <c r="G53" s="101">
        <v>4957</v>
      </c>
      <c r="H53" s="101">
        <v>128</v>
      </c>
      <c r="I53" s="101">
        <f t="shared" si="4"/>
        <v>8395</v>
      </c>
      <c r="J53" s="102">
        <f t="shared" si="5"/>
        <v>62.27744807121661</v>
      </c>
      <c r="K53" s="101">
        <v>0</v>
      </c>
      <c r="L53" s="102">
        <f t="shared" si="6"/>
        <v>0</v>
      </c>
      <c r="M53" s="101">
        <v>0</v>
      </c>
      <c r="N53" s="102">
        <f t="shared" si="7"/>
        <v>0</v>
      </c>
      <c r="O53" s="101">
        <v>8395</v>
      </c>
      <c r="P53" s="101">
        <v>8119</v>
      </c>
      <c r="Q53" s="102">
        <f t="shared" si="8"/>
        <v>62.27744807121661</v>
      </c>
      <c r="R53" s="101">
        <v>34</v>
      </c>
      <c r="S53" s="101" t="s">
        <v>397</v>
      </c>
      <c r="T53" s="101"/>
      <c r="U53" s="101"/>
      <c r="V53" s="101"/>
      <c r="W53" s="105"/>
      <c r="X53" s="105"/>
      <c r="Y53" s="105"/>
      <c r="Z53" s="105" t="s">
        <v>397</v>
      </c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</row>
    <row r="54" spans="1:58" ht="12" customHeight="1">
      <c r="A54" s="103" t="s">
        <v>93</v>
      </c>
      <c r="B54" s="104" t="s">
        <v>311</v>
      </c>
      <c r="C54" s="103" t="s">
        <v>377</v>
      </c>
      <c r="D54" s="101">
        <f t="shared" si="1"/>
        <v>17859</v>
      </c>
      <c r="E54" s="101">
        <f t="shared" si="2"/>
        <v>8622</v>
      </c>
      <c r="F54" s="102">
        <f t="shared" si="3"/>
        <v>48.27817906937678</v>
      </c>
      <c r="G54" s="101">
        <v>8598</v>
      </c>
      <c r="H54" s="101">
        <v>24</v>
      </c>
      <c r="I54" s="101">
        <f t="shared" si="4"/>
        <v>9237</v>
      </c>
      <c r="J54" s="102">
        <f t="shared" si="5"/>
        <v>51.72182093062322</v>
      </c>
      <c r="K54" s="101">
        <v>931</v>
      </c>
      <c r="L54" s="102">
        <f t="shared" si="6"/>
        <v>5.213057841984433</v>
      </c>
      <c r="M54" s="101">
        <v>0</v>
      </c>
      <c r="N54" s="102">
        <f t="shared" si="7"/>
        <v>0</v>
      </c>
      <c r="O54" s="101">
        <v>8306</v>
      </c>
      <c r="P54" s="101">
        <v>6413</v>
      </c>
      <c r="Q54" s="102">
        <f t="shared" si="8"/>
        <v>46.50876308863878</v>
      </c>
      <c r="R54" s="101">
        <v>0</v>
      </c>
      <c r="S54" s="101" t="s">
        <v>397</v>
      </c>
      <c r="T54" s="101"/>
      <c r="U54" s="101"/>
      <c r="V54" s="101"/>
      <c r="W54" s="105"/>
      <c r="X54" s="105"/>
      <c r="Y54" s="105"/>
      <c r="Z54" s="105" t="s">
        <v>397</v>
      </c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</row>
    <row r="55" spans="1:58" ht="12" customHeight="1">
      <c r="A55" s="103" t="s">
        <v>93</v>
      </c>
      <c r="B55" s="104" t="s">
        <v>312</v>
      </c>
      <c r="C55" s="103" t="s">
        <v>378</v>
      </c>
      <c r="D55" s="101">
        <f t="shared" si="1"/>
        <v>15567</v>
      </c>
      <c r="E55" s="101">
        <f t="shared" si="2"/>
        <v>2684</v>
      </c>
      <c r="F55" s="102">
        <f t="shared" si="3"/>
        <v>17.241600822252202</v>
      </c>
      <c r="G55" s="101">
        <v>2654</v>
      </c>
      <c r="H55" s="101">
        <v>30</v>
      </c>
      <c r="I55" s="101">
        <f t="shared" si="4"/>
        <v>12883</v>
      </c>
      <c r="J55" s="102">
        <f t="shared" si="5"/>
        <v>82.7583991777478</v>
      </c>
      <c r="K55" s="101">
        <v>10608</v>
      </c>
      <c r="L55" s="102">
        <f t="shared" si="6"/>
        <v>68.14415108884178</v>
      </c>
      <c r="M55" s="101">
        <v>0</v>
      </c>
      <c r="N55" s="102">
        <f t="shared" si="7"/>
        <v>0</v>
      </c>
      <c r="O55" s="101">
        <v>2275</v>
      </c>
      <c r="P55" s="101">
        <v>2052</v>
      </c>
      <c r="Q55" s="102">
        <f t="shared" si="8"/>
        <v>14.614248088906018</v>
      </c>
      <c r="R55" s="101">
        <v>110</v>
      </c>
      <c r="S55" s="101" t="s">
        <v>397</v>
      </c>
      <c r="T55" s="101"/>
      <c r="U55" s="101"/>
      <c r="V55" s="101"/>
      <c r="W55" s="105" t="s">
        <v>397</v>
      </c>
      <c r="X55" s="105"/>
      <c r="Y55" s="105"/>
      <c r="Z55" s="105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</row>
    <row r="56" spans="1:58" ht="12" customHeight="1">
      <c r="A56" s="103" t="s">
        <v>93</v>
      </c>
      <c r="B56" s="104" t="s">
        <v>313</v>
      </c>
      <c r="C56" s="103" t="s">
        <v>379</v>
      </c>
      <c r="D56" s="101">
        <f t="shared" si="1"/>
        <v>14559</v>
      </c>
      <c r="E56" s="101">
        <f t="shared" si="2"/>
        <v>2383</v>
      </c>
      <c r="F56" s="102">
        <f t="shared" si="3"/>
        <v>16.367882409506148</v>
      </c>
      <c r="G56" s="101">
        <v>2273</v>
      </c>
      <c r="H56" s="101">
        <v>110</v>
      </c>
      <c r="I56" s="101">
        <f t="shared" si="4"/>
        <v>12176</v>
      </c>
      <c r="J56" s="102">
        <f t="shared" si="5"/>
        <v>83.63211759049385</v>
      </c>
      <c r="K56" s="101">
        <v>0</v>
      </c>
      <c r="L56" s="102">
        <f t="shared" si="6"/>
        <v>0</v>
      </c>
      <c r="M56" s="101">
        <v>0</v>
      </c>
      <c r="N56" s="102">
        <f t="shared" si="7"/>
        <v>0</v>
      </c>
      <c r="O56" s="101">
        <v>12176</v>
      </c>
      <c r="P56" s="101">
        <v>9018</v>
      </c>
      <c r="Q56" s="102">
        <f t="shared" si="8"/>
        <v>83.63211759049385</v>
      </c>
      <c r="R56" s="101">
        <v>74</v>
      </c>
      <c r="S56" s="101" t="s">
        <v>397</v>
      </c>
      <c r="T56" s="101"/>
      <c r="U56" s="101"/>
      <c r="V56" s="101"/>
      <c r="W56" s="105"/>
      <c r="X56" s="105" t="s">
        <v>397</v>
      </c>
      <c r="Y56" s="105"/>
      <c r="Z56" s="105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</row>
    <row r="57" spans="1:58" ht="12" customHeight="1">
      <c r="A57" s="103" t="s">
        <v>93</v>
      </c>
      <c r="B57" s="104" t="s">
        <v>314</v>
      </c>
      <c r="C57" s="103" t="s">
        <v>380</v>
      </c>
      <c r="D57" s="101">
        <f t="shared" si="1"/>
        <v>13224</v>
      </c>
      <c r="E57" s="101">
        <f t="shared" si="2"/>
        <v>7676</v>
      </c>
      <c r="F57" s="102">
        <f t="shared" si="3"/>
        <v>58.04597701149425</v>
      </c>
      <c r="G57" s="101">
        <v>6561</v>
      </c>
      <c r="H57" s="101">
        <v>1115</v>
      </c>
      <c r="I57" s="101">
        <f t="shared" si="4"/>
        <v>5548</v>
      </c>
      <c r="J57" s="102">
        <f t="shared" si="5"/>
        <v>41.95402298850575</v>
      </c>
      <c r="K57" s="101">
        <v>0</v>
      </c>
      <c r="L57" s="102">
        <f t="shared" si="6"/>
        <v>0</v>
      </c>
      <c r="M57" s="101">
        <v>0</v>
      </c>
      <c r="N57" s="102">
        <f t="shared" si="7"/>
        <v>0</v>
      </c>
      <c r="O57" s="101">
        <v>5548</v>
      </c>
      <c r="P57" s="101">
        <v>5115</v>
      </c>
      <c r="Q57" s="102">
        <f t="shared" si="8"/>
        <v>41.95402298850575</v>
      </c>
      <c r="R57" s="101">
        <v>47</v>
      </c>
      <c r="S57" s="101" t="s">
        <v>397</v>
      </c>
      <c r="T57" s="101"/>
      <c r="U57" s="101"/>
      <c r="V57" s="101"/>
      <c r="W57" s="105"/>
      <c r="X57" s="105" t="s">
        <v>397</v>
      </c>
      <c r="Y57" s="105"/>
      <c r="Z57" s="105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</row>
    <row r="58" spans="1:58" ht="12" customHeight="1">
      <c r="A58" s="103" t="s">
        <v>93</v>
      </c>
      <c r="B58" s="104" t="s">
        <v>315</v>
      </c>
      <c r="C58" s="103" t="s">
        <v>381</v>
      </c>
      <c r="D58" s="101">
        <f t="shared" si="1"/>
        <v>11589</v>
      </c>
      <c r="E58" s="101">
        <f t="shared" si="2"/>
        <v>6015</v>
      </c>
      <c r="F58" s="102">
        <f t="shared" si="3"/>
        <v>51.90266632151178</v>
      </c>
      <c r="G58" s="101">
        <v>5075</v>
      </c>
      <c r="H58" s="101">
        <v>940</v>
      </c>
      <c r="I58" s="101">
        <f t="shared" si="4"/>
        <v>5574</v>
      </c>
      <c r="J58" s="102">
        <f t="shared" si="5"/>
        <v>48.09733367848822</v>
      </c>
      <c r="K58" s="101">
        <v>0</v>
      </c>
      <c r="L58" s="102">
        <f t="shared" si="6"/>
        <v>0</v>
      </c>
      <c r="M58" s="101">
        <v>0</v>
      </c>
      <c r="N58" s="102">
        <f t="shared" si="7"/>
        <v>0</v>
      </c>
      <c r="O58" s="101">
        <v>5574</v>
      </c>
      <c r="P58" s="101">
        <v>4594</v>
      </c>
      <c r="Q58" s="102">
        <f t="shared" si="8"/>
        <v>48.09733367848822</v>
      </c>
      <c r="R58" s="101">
        <v>86</v>
      </c>
      <c r="S58" s="101" t="s">
        <v>397</v>
      </c>
      <c r="T58" s="101"/>
      <c r="U58" s="101"/>
      <c r="V58" s="101"/>
      <c r="W58" s="105"/>
      <c r="X58" s="105" t="s">
        <v>397</v>
      </c>
      <c r="Y58" s="105"/>
      <c r="Z58" s="105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</row>
    <row r="59" spans="1:58" ht="12" customHeight="1">
      <c r="A59" s="103" t="s">
        <v>93</v>
      </c>
      <c r="B59" s="104" t="s">
        <v>316</v>
      </c>
      <c r="C59" s="103" t="s">
        <v>382</v>
      </c>
      <c r="D59" s="101">
        <f t="shared" si="1"/>
        <v>19787</v>
      </c>
      <c r="E59" s="101">
        <f t="shared" si="2"/>
        <v>9680</v>
      </c>
      <c r="F59" s="102">
        <f t="shared" si="3"/>
        <v>48.921008743114164</v>
      </c>
      <c r="G59" s="101">
        <v>9668</v>
      </c>
      <c r="H59" s="101">
        <v>12</v>
      </c>
      <c r="I59" s="101">
        <f t="shared" si="4"/>
        <v>10107</v>
      </c>
      <c r="J59" s="102">
        <f t="shared" si="5"/>
        <v>51.07899125688583</v>
      </c>
      <c r="K59" s="101">
        <v>0</v>
      </c>
      <c r="L59" s="102">
        <f t="shared" si="6"/>
        <v>0</v>
      </c>
      <c r="M59" s="101">
        <v>0</v>
      </c>
      <c r="N59" s="102">
        <f t="shared" si="7"/>
        <v>0</v>
      </c>
      <c r="O59" s="101">
        <v>10107</v>
      </c>
      <c r="P59" s="101">
        <v>8586</v>
      </c>
      <c r="Q59" s="102">
        <f t="shared" si="8"/>
        <v>51.07899125688583</v>
      </c>
      <c r="R59" s="101">
        <v>84</v>
      </c>
      <c r="S59" s="101" t="s">
        <v>397</v>
      </c>
      <c r="T59" s="101"/>
      <c r="U59" s="101"/>
      <c r="V59" s="101"/>
      <c r="W59" s="105" t="s">
        <v>397</v>
      </c>
      <c r="X59" s="105"/>
      <c r="Y59" s="105"/>
      <c r="Z59" s="105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</row>
    <row r="60" spans="1:58" ht="12" customHeight="1">
      <c r="A60" s="103" t="s">
        <v>93</v>
      </c>
      <c r="B60" s="104" t="s">
        <v>317</v>
      </c>
      <c r="C60" s="103" t="s">
        <v>383</v>
      </c>
      <c r="D60" s="101">
        <f t="shared" si="1"/>
        <v>1617</v>
      </c>
      <c r="E60" s="101">
        <f t="shared" si="2"/>
        <v>1141</v>
      </c>
      <c r="F60" s="102">
        <f t="shared" si="3"/>
        <v>70.56277056277057</v>
      </c>
      <c r="G60" s="101">
        <v>916</v>
      </c>
      <c r="H60" s="101">
        <v>225</v>
      </c>
      <c r="I60" s="101">
        <f t="shared" si="4"/>
        <v>476</v>
      </c>
      <c r="J60" s="102">
        <f t="shared" si="5"/>
        <v>29.43722943722944</v>
      </c>
      <c r="K60" s="101">
        <v>0</v>
      </c>
      <c r="L60" s="102">
        <f t="shared" si="6"/>
        <v>0</v>
      </c>
      <c r="M60" s="101">
        <v>0</v>
      </c>
      <c r="N60" s="102">
        <f t="shared" si="7"/>
        <v>0</v>
      </c>
      <c r="O60" s="101">
        <v>476</v>
      </c>
      <c r="P60" s="101">
        <v>444</v>
      </c>
      <c r="Q60" s="102">
        <f t="shared" si="8"/>
        <v>29.43722943722944</v>
      </c>
      <c r="R60" s="101">
        <v>4</v>
      </c>
      <c r="S60" s="101" t="s">
        <v>397</v>
      </c>
      <c r="T60" s="101"/>
      <c r="U60" s="101"/>
      <c r="V60" s="101"/>
      <c r="W60" s="105" t="s">
        <v>397</v>
      </c>
      <c r="X60" s="105"/>
      <c r="Y60" s="105"/>
      <c r="Z60" s="105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</row>
    <row r="61" spans="1:58" ht="12" customHeight="1">
      <c r="A61" s="103" t="s">
        <v>93</v>
      </c>
      <c r="B61" s="104" t="s">
        <v>318</v>
      </c>
      <c r="C61" s="103" t="s">
        <v>384</v>
      </c>
      <c r="D61" s="101">
        <f t="shared" si="1"/>
        <v>3397</v>
      </c>
      <c r="E61" s="101">
        <f t="shared" si="2"/>
        <v>1965</v>
      </c>
      <c r="F61" s="102">
        <f t="shared" si="3"/>
        <v>57.84515749190462</v>
      </c>
      <c r="G61" s="101">
        <v>1965</v>
      </c>
      <c r="H61" s="101">
        <v>0</v>
      </c>
      <c r="I61" s="101">
        <f t="shared" si="4"/>
        <v>1432</v>
      </c>
      <c r="J61" s="102">
        <f t="shared" si="5"/>
        <v>42.15484250809538</v>
      </c>
      <c r="K61" s="101">
        <v>0</v>
      </c>
      <c r="L61" s="102">
        <f t="shared" si="6"/>
        <v>0</v>
      </c>
      <c r="M61" s="101">
        <v>0</v>
      </c>
      <c r="N61" s="102">
        <f t="shared" si="7"/>
        <v>0</v>
      </c>
      <c r="O61" s="101">
        <v>1432</v>
      </c>
      <c r="P61" s="101">
        <v>1331</v>
      </c>
      <c r="Q61" s="102">
        <f t="shared" si="8"/>
        <v>42.15484250809538</v>
      </c>
      <c r="R61" s="101">
        <v>5</v>
      </c>
      <c r="S61" s="101" t="s">
        <v>397</v>
      </c>
      <c r="T61" s="101"/>
      <c r="U61" s="101"/>
      <c r="V61" s="101"/>
      <c r="W61" s="105"/>
      <c r="X61" s="105" t="s">
        <v>397</v>
      </c>
      <c r="Y61" s="105"/>
      <c r="Z61" s="105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</row>
    <row r="62" spans="1:58" ht="12" customHeight="1">
      <c r="A62" s="103" t="s">
        <v>93</v>
      </c>
      <c r="B62" s="104" t="s">
        <v>319</v>
      </c>
      <c r="C62" s="103" t="s">
        <v>385</v>
      </c>
      <c r="D62" s="101">
        <f t="shared" si="1"/>
        <v>12717</v>
      </c>
      <c r="E62" s="101">
        <f t="shared" si="2"/>
        <v>7012</v>
      </c>
      <c r="F62" s="102">
        <f t="shared" si="3"/>
        <v>55.13879059526617</v>
      </c>
      <c r="G62" s="101">
        <v>6970</v>
      </c>
      <c r="H62" s="101">
        <v>42</v>
      </c>
      <c r="I62" s="101">
        <f t="shared" si="4"/>
        <v>5705</v>
      </c>
      <c r="J62" s="102">
        <f t="shared" si="5"/>
        <v>44.86120940473382</v>
      </c>
      <c r="K62" s="101">
        <v>0</v>
      </c>
      <c r="L62" s="102">
        <f t="shared" si="6"/>
        <v>0</v>
      </c>
      <c r="M62" s="101">
        <v>0</v>
      </c>
      <c r="N62" s="102">
        <f t="shared" si="7"/>
        <v>0</v>
      </c>
      <c r="O62" s="101">
        <v>5705</v>
      </c>
      <c r="P62" s="101">
        <v>5005</v>
      </c>
      <c r="Q62" s="102">
        <f t="shared" si="8"/>
        <v>44.86120940473382</v>
      </c>
      <c r="R62" s="101">
        <v>53</v>
      </c>
      <c r="S62" s="101" t="s">
        <v>397</v>
      </c>
      <c r="T62" s="101"/>
      <c r="U62" s="101"/>
      <c r="V62" s="101"/>
      <c r="W62" s="105" t="s">
        <v>397</v>
      </c>
      <c r="X62" s="105"/>
      <c r="Y62" s="105"/>
      <c r="Z62" s="105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</row>
    <row r="63" spans="1:58" ht="12" customHeight="1">
      <c r="A63" s="103" t="s">
        <v>93</v>
      </c>
      <c r="B63" s="104" t="s">
        <v>320</v>
      </c>
      <c r="C63" s="103" t="s">
        <v>386</v>
      </c>
      <c r="D63" s="101">
        <f t="shared" si="1"/>
        <v>11880</v>
      </c>
      <c r="E63" s="101">
        <f t="shared" si="2"/>
        <v>8599</v>
      </c>
      <c r="F63" s="102">
        <f t="shared" si="3"/>
        <v>72.38215488215488</v>
      </c>
      <c r="G63" s="101">
        <v>8589</v>
      </c>
      <c r="H63" s="101">
        <v>10</v>
      </c>
      <c r="I63" s="101">
        <f t="shared" si="4"/>
        <v>3281</v>
      </c>
      <c r="J63" s="102">
        <f t="shared" si="5"/>
        <v>27.617845117845118</v>
      </c>
      <c r="K63" s="101">
        <v>0</v>
      </c>
      <c r="L63" s="102">
        <f t="shared" si="6"/>
        <v>0</v>
      </c>
      <c r="M63" s="101">
        <v>0</v>
      </c>
      <c r="N63" s="102">
        <f t="shared" si="7"/>
        <v>0</v>
      </c>
      <c r="O63" s="101">
        <v>3281</v>
      </c>
      <c r="P63" s="101">
        <v>2509</v>
      </c>
      <c r="Q63" s="102">
        <f t="shared" si="8"/>
        <v>27.617845117845118</v>
      </c>
      <c r="R63" s="101">
        <v>11880</v>
      </c>
      <c r="S63" s="101" t="s">
        <v>397</v>
      </c>
      <c r="T63" s="101"/>
      <c r="U63" s="101"/>
      <c r="V63" s="101"/>
      <c r="W63" s="105" t="s">
        <v>397</v>
      </c>
      <c r="X63" s="105"/>
      <c r="Y63" s="105"/>
      <c r="Z63" s="105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</row>
    <row r="64" spans="1:58" ht="12" customHeight="1">
      <c r="A64" s="103" t="s">
        <v>93</v>
      </c>
      <c r="B64" s="104" t="s">
        <v>321</v>
      </c>
      <c r="C64" s="103" t="s">
        <v>387</v>
      </c>
      <c r="D64" s="101">
        <f t="shared" si="1"/>
        <v>10199</v>
      </c>
      <c r="E64" s="101">
        <f t="shared" si="2"/>
        <v>6376</v>
      </c>
      <c r="F64" s="102">
        <f t="shared" si="3"/>
        <v>62.51593293460144</v>
      </c>
      <c r="G64" s="101">
        <v>6376</v>
      </c>
      <c r="H64" s="101">
        <v>0</v>
      </c>
      <c r="I64" s="101">
        <f t="shared" si="4"/>
        <v>3823</v>
      </c>
      <c r="J64" s="102">
        <f t="shared" si="5"/>
        <v>37.48406706539857</v>
      </c>
      <c r="K64" s="101">
        <v>0</v>
      </c>
      <c r="L64" s="102">
        <f t="shared" si="6"/>
        <v>0</v>
      </c>
      <c r="M64" s="101">
        <v>88</v>
      </c>
      <c r="N64" s="102">
        <f t="shared" si="7"/>
        <v>0.8628296891852143</v>
      </c>
      <c r="O64" s="101">
        <v>3735</v>
      </c>
      <c r="P64" s="101">
        <v>888</v>
      </c>
      <c r="Q64" s="102">
        <f t="shared" si="8"/>
        <v>36.62123737621336</v>
      </c>
      <c r="R64" s="101">
        <v>47</v>
      </c>
      <c r="S64" s="101" t="s">
        <v>397</v>
      </c>
      <c r="T64" s="101"/>
      <c r="U64" s="101"/>
      <c r="V64" s="101"/>
      <c r="W64" s="105" t="s">
        <v>397</v>
      </c>
      <c r="X64" s="105"/>
      <c r="Y64" s="105"/>
      <c r="Z64" s="105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</row>
    <row r="65" spans="1:58" ht="12" customHeight="1">
      <c r="A65" s="103" t="s">
        <v>93</v>
      </c>
      <c r="B65" s="104" t="s">
        <v>322</v>
      </c>
      <c r="C65" s="103" t="s">
        <v>388</v>
      </c>
      <c r="D65" s="101">
        <f t="shared" si="1"/>
        <v>20134</v>
      </c>
      <c r="E65" s="101">
        <f t="shared" si="2"/>
        <v>11624</v>
      </c>
      <c r="F65" s="102">
        <f t="shared" si="3"/>
        <v>57.73318764279328</v>
      </c>
      <c r="G65" s="101">
        <v>11624</v>
      </c>
      <c r="H65" s="101">
        <v>0</v>
      </c>
      <c r="I65" s="101">
        <f t="shared" si="4"/>
        <v>8510</v>
      </c>
      <c r="J65" s="102">
        <f t="shared" si="5"/>
        <v>42.26681235720671</v>
      </c>
      <c r="K65" s="101">
        <v>0</v>
      </c>
      <c r="L65" s="102">
        <f t="shared" si="6"/>
        <v>0</v>
      </c>
      <c r="M65" s="101">
        <v>0</v>
      </c>
      <c r="N65" s="102">
        <f t="shared" si="7"/>
        <v>0</v>
      </c>
      <c r="O65" s="101">
        <v>8510</v>
      </c>
      <c r="P65" s="101">
        <v>6519</v>
      </c>
      <c r="Q65" s="102">
        <f t="shared" si="8"/>
        <v>42.26681235720671</v>
      </c>
      <c r="R65" s="101">
        <v>20134</v>
      </c>
      <c r="S65" s="101" t="s">
        <v>397</v>
      </c>
      <c r="T65" s="101"/>
      <c r="U65" s="101"/>
      <c r="V65" s="101"/>
      <c r="W65" s="105"/>
      <c r="X65" s="105" t="s">
        <v>397</v>
      </c>
      <c r="Y65" s="105"/>
      <c r="Z65" s="105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</row>
    <row r="66" spans="1:58" ht="12" customHeight="1">
      <c r="A66" s="103" t="s">
        <v>93</v>
      </c>
      <c r="B66" s="104" t="s">
        <v>323</v>
      </c>
      <c r="C66" s="103" t="s">
        <v>389</v>
      </c>
      <c r="D66" s="101">
        <f t="shared" si="1"/>
        <v>5854</v>
      </c>
      <c r="E66" s="101">
        <f t="shared" si="2"/>
        <v>4413</v>
      </c>
      <c r="F66" s="102">
        <f t="shared" si="3"/>
        <v>75.38435257943287</v>
      </c>
      <c r="G66" s="101">
        <v>4393</v>
      </c>
      <c r="H66" s="101">
        <v>20</v>
      </c>
      <c r="I66" s="101">
        <f t="shared" si="4"/>
        <v>1441</v>
      </c>
      <c r="J66" s="102">
        <f t="shared" si="5"/>
        <v>24.615647420567132</v>
      </c>
      <c r="K66" s="101">
        <v>0</v>
      </c>
      <c r="L66" s="102">
        <f t="shared" si="6"/>
        <v>0</v>
      </c>
      <c r="M66" s="101">
        <v>0</v>
      </c>
      <c r="N66" s="102">
        <f t="shared" si="7"/>
        <v>0</v>
      </c>
      <c r="O66" s="101">
        <v>1441</v>
      </c>
      <c r="P66" s="101">
        <v>1416</v>
      </c>
      <c r="Q66" s="102">
        <f t="shared" si="8"/>
        <v>24.615647420567132</v>
      </c>
      <c r="R66" s="101">
        <v>7</v>
      </c>
      <c r="S66" s="101" t="s">
        <v>397</v>
      </c>
      <c r="T66" s="101"/>
      <c r="U66" s="101"/>
      <c r="V66" s="101"/>
      <c r="W66" s="105" t="s">
        <v>397</v>
      </c>
      <c r="X66" s="105"/>
      <c r="Y66" s="105"/>
      <c r="Z66" s="105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</row>
    <row r="67" spans="1:58" ht="12" customHeight="1">
      <c r="A67" s="103" t="s">
        <v>93</v>
      </c>
      <c r="B67" s="104" t="s">
        <v>324</v>
      </c>
      <c r="C67" s="103" t="s">
        <v>390</v>
      </c>
      <c r="D67" s="101">
        <f t="shared" si="1"/>
        <v>3533</v>
      </c>
      <c r="E67" s="101">
        <f t="shared" si="2"/>
        <v>2411</v>
      </c>
      <c r="F67" s="102">
        <f t="shared" si="3"/>
        <v>68.24228700820832</v>
      </c>
      <c r="G67" s="101">
        <v>2411</v>
      </c>
      <c r="H67" s="101">
        <v>0</v>
      </c>
      <c r="I67" s="101">
        <f t="shared" si="4"/>
        <v>1122</v>
      </c>
      <c r="J67" s="102">
        <f t="shared" si="5"/>
        <v>31.75771299179168</v>
      </c>
      <c r="K67" s="101">
        <v>0</v>
      </c>
      <c r="L67" s="102">
        <f t="shared" si="6"/>
        <v>0</v>
      </c>
      <c r="M67" s="101">
        <v>0</v>
      </c>
      <c r="N67" s="102">
        <f t="shared" si="7"/>
        <v>0</v>
      </c>
      <c r="O67" s="101">
        <v>1122</v>
      </c>
      <c r="P67" s="101">
        <v>968</v>
      </c>
      <c r="Q67" s="102">
        <f t="shared" si="8"/>
        <v>31.75771299179168</v>
      </c>
      <c r="R67" s="101">
        <v>0</v>
      </c>
      <c r="S67" s="101" t="s">
        <v>397</v>
      </c>
      <c r="T67" s="101"/>
      <c r="U67" s="101"/>
      <c r="V67" s="101"/>
      <c r="W67" s="105"/>
      <c r="X67" s="105" t="s">
        <v>397</v>
      </c>
      <c r="Y67" s="105"/>
      <c r="Z67" s="105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</row>
    <row r="68" spans="1:58" ht="12" customHeight="1">
      <c r="A68" s="103" t="s">
        <v>93</v>
      </c>
      <c r="B68" s="104" t="s">
        <v>325</v>
      </c>
      <c r="C68" s="103" t="s">
        <v>391</v>
      </c>
      <c r="D68" s="101">
        <f t="shared" si="1"/>
        <v>25829</v>
      </c>
      <c r="E68" s="101">
        <f t="shared" si="2"/>
        <v>15602</v>
      </c>
      <c r="F68" s="102">
        <f t="shared" si="3"/>
        <v>60.40497115645205</v>
      </c>
      <c r="G68" s="101">
        <v>15602</v>
      </c>
      <c r="H68" s="101">
        <v>0</v>
      </c>
      <c r="I68" s="101">
        <f t="shared" si="4"/>
        <v>10227</v>
      </c>
      <c r="J68" s="102">
        <f t="shared" si="5"/>
        <v>39.59502884354795</v>
      </c>
      <c r="K68" s="101">
        <v>0</v>
      </c>
      <c r="L68" s="102">
        <f t="shared" si="6"/>
        <v>0</v>
      </c>
      <c r="M68" s="101">
        <v>1724</v>
      </c>
      <c r="N68" s="102">
        <f t="shared" si="7"/>
        <v>6.674668008827288</v>
      </c>
      <c r="O68" s="101">
        <v>8503</v>
      </c>
      <c r="P68" s="101">
        <v>1953</v>
      </c>
      <c r="Q68" s="102">
        <f t="shared" si="8"/>
        <v>32.92036083472066</v>
      </c>
      <c r="R68" s="101">
        <v>110</v>
      </c>
      <c r="S68" s="101" t="s">
        <v>397</v>
      </c>
      <c r="T68" s="101"/>
      <c r="U68" s="101"/>
      <c r="V68" s="101"/>
      <c r="W68" s="105" t="s">
        <v>397</v>
      </c>
      <c r="X68" s="105"/>
      <c r="Y68" s="105"/>
      <c r="Z68" s="105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</row>
    <row r="69" spans="1:58" ht="12" customHeight="1">
      <c r="A69" s="103" t="s">
        <v>93</v>
      </c>
      <c r="B69" s="104" t="s">
        <v>326</v>
      </c>
      <c r="C69" s="103" t="s">
        <v>392</v>
      </c>
      <c r="D69" s="101">
        <f t="shared" si="1"/>
        <v>34462</v>
      </c>
      <c r="E69" s="101">
        <f t="shared" si="2"/>
        <v>10035</v>
      </c>
      <c r="F69" s="102">
        <f t="shared" si="3"/>
        <v>29.119029655852824</v>
      </c>
      <c r="G69" s="101">
        <v>10035</v>
      </c>
      <c r="H69" s="101">
        <v>0</v>
      </c>
      <c r="I69" s="101">
        <f t="shared" si="4"/>
        <v>24427</v>
      </c>
      <c r="J69" s="102">
        <f t="shared" si="5"/>
        <v>70.88097034414717</v>
      </c>
      <c r="K69" s="101">
        <v>8353</v>
      </c>
      <c r="L69" s="102">
        <f t="shared" si="6"/>
        <v>24.238291451453776</v>
      </c>
      <c r="M69" s="101">
        <v>0</v>
      </c>
      <c r="N69" s="102">
        <f t="shared" si="7"/>
        <v>0</v>
      </c>
      <c r="O69" s="101">
        <v>16074</v>
      </c>
      <c r="P69" s="101">
        <v>14198</v>
      </c>
      <c r="Q69" s="102">
        <f t="shared" si="8"/>
        <v>46.642678892693404</v>
      </c>
      <c r="R69" s="101">
        <v>0</v>
      </c>
      <c r="S69" s="101" t="s">
        <v>397</v>
      </c>
      <c r="T69" s="101"/>
      <c r="U69" s="101"/>
      <c r="V69" s="101"/>
      <c r="W69" s="105"/>
      <c r="X69" s="105" t="s">
        <v>397</v>
      </c>
      <c r="Y69" s="105"/>
      <c r="Z69" s="105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</row>
    <row r="70" spans="1:58" ht="12" customHeight="1">
      <c r="A70" s="103" t="s">
        <v>93</v>
      </c>
      <c r="B70" s="104" t="s">
        <v>327</v>
      </c>
      <c r="C70" s="103" t="s">
        <v>393</v>
      </c>
      <c r="D70" s="101">
        <f t="shared" si="1"/>
        <v>22704</v>
      </c>
      <c r="E70" s="101">
        <f t="shared" si="2"/>
        <v>10978</v>
      </c>
      <c r="F70" s="102">
        <f t="shared" si="3"/>
        <v>48.35271317829458</v>
      </c>
      <c r="G70" s="101">
        <v>10890</v>
      </c>
      <c r="H70" s="101">
        <v>88</v>
      </c>
      <c r="I70" s="101">
        <f t="shared" si="4"/>
        <v>11726</v>
      </c>
      <c r="J70" s="102">
        <f t="shared" si="5"/>
        <v>51.64728682170543</v>
      </c>
      <c r="K70" s="101">
        <v>1319</v>
      </c>
      <c r="L70" s="102">
        <f t="shared" si="6"/>
        <v>5.80954897815363</v>
      </c>
      <c r="M70" s="101">
        <v>0</v>
      </c>
      <c r="N70" s="102">
        <f t="shared" si="7"/>
        <v>0</v>
      </c>
      <c r="O70" s="101">
        <v>10407</v>
      </c>
      <c r="P70" s="101">
        <v>6894</v>
      </c>
      <c r="Q70" s="102">
        <f t="shared" si="8"/>
        <v>45.83773784355179</v>
      </c>
      <c r="R70" s="101">
        <v>96</v>
      </c>
      <c r="S70" s="101" t="s">
        <v>397</v>
      </c>
      <c r="T70" s="101"/>
      <c r="U70" s="101"/>
      <c r="V70" s="101"/>
      <c r="W70" s="105"/>
      <c r="X70" s="105" t="s">
        <v>397</v>
      </c>
      <c r="Y70" s="105"/>
      <c r="Z70" s="105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</row>
    <row r="71" spans="1:58" ht="12" customHeight="1">
      <c r="A71" s="103" t="s">
        <v>93</v>
      </c>
      <c r="B71" s="104" t="s">
        <v>328</v>
      </c>
      <c r="C71" s="103" t="s">
        <v>394</v>
      </c>
      <c r="D71" s="101">
        <f t="shared" si="1"/>
        <v>7260</v>
      </c>
      <c r="E71" s="101">
        <f t="shared" si="2"/>
        <v>4528</v>
      </c>
      <c r="F71" s="102">
        <f t="shared" si="3"/>
        <v>62.36914600550965</v>
      </c>
      <c r="G71" s="101">
        <v>4528</v>
      </c>
      <c r="H71" s="101">
        <v>0</v>
      </c>
      <c r="I71" s="101">
        <f t="shared" si="4"/>
        <v>2732</v>
      </c>
      <c r="J71" s="102">
        <f t="shared" si="5"/>
        <v>37.63085399449036</v>
      </c>
      <c r="K71" s="101">
        <v>733</v>
      </c>
      <c r="L71" s="102">
        <f t="shared" si="6"/>
        <v>10.09641873278237</v>
      </c>
      <c r="M71" s="101">
        <v>0</v>
      </c>
      <c r="N71" s="102">
        <f t="shared" si="7"/>
        <v>0</v>
      </c>
      <c r="O71" s="101">
        <v>1999</v>
      </c>
      <c r="P71" s="101">
        <v>1699</v>
      </c>
      <c r="Q71" s="102">
        <f t="shared" si="8"/>
        <v>27.53443526170799</v>
      </c>
      <c r="R71" s="101">
        <v>35</v>
      </c>
      <c r="S71" s="101" t="s">
        <v>397</v>
      </c>
      <c r="T71" s="101"/>
      <c r="U71" s="101"/>
      <c r="V71" s="101"/>
      <c r="W71" s="105"/>
      <c r="X71" s="105"/>
      <c r="Y71" s="105"/>
      <c r="Z71" s="105" t="s">
        <v>397</v>
      </c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</row>
    <row r="72" spans="1:58" ht="12" customHeight="1">
      <c r="A72" s="103" t="s">
        <v>93</v>
      </c>
      <c r="B72" s="104" t="s">
        <v>329</v>
      </c>
      <c r="C72" s="103" t="s">
        <v>395</v>
      </c>
      <c r="D72" s="101">
        <f t="shared" si="1"/>
        <v>8353</v>
      </c>
      <c r="E72" s="101">
        <f t="shared" si="2"/>
        <v>5287</v>
      </c>
      <c r="F72" s="102">
        <f t="shared" si="3"/>
        <v>63.29462468574165</v>
      </c>
      <c r="G72" s="101">
        <v>5287</v>
      </c>
      <c r="H72" s="101">
        <v>0</v>
      </c>
      <c r="I72" s="101">
        <f t="shared" si="4"/>
        <v>3066</v>
      </c>
      <c r="J72" s="102">
        <f t="shared" si="5"/>
        <v>36.70537531425835</v>
      </c>
      <c r="K72" s="101">
        <v>0</v>
      </c>
      <c r="L72" s="102">
        <f t="shared" si="6"/>
        <v>0</v>
      </c>
      <c r="M72" s="101">
        <v>0</v>
      </c>
      <c r="N72" s="102">
        <f t="shared" si="7"/>
        <v>0</v>
      </c>
      <c r="O72" s="101">
        <v>3066</v>
      </c>
      <c r="P72" s="101">
        <v>2944</v>
      </c>
      <c r="Q72" s="102">
        <f t="shared" si="8"/>
        <v>36.70537531425835</v>
      </c>
      <c r="R72" s="101">
        <v>24</v>
      </c>
      <c r="S72" s="101"/>
      <c r="T72" s="101"/>
      <c r="U72" s="101"/>
      <c r="V72" s="101" t="s">
        <v>397</v>
      </c>
      <c r="W72" s="105"/>
      <c r="X72" s="105"/>
      <c r="Y72" s="105"/>
      <c r="Z72" s="105" t="s">
        <v>397</v>
      </c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</row>
    <row r="73" spans="1:58" ht="12" customHeight="1">
      <c r="A73" s="103" t="s">
        <v>93</v>
      </c>
      <c r="B73" s="104" t="s">
        <v>330</v>
      </c>
      <c r="C73" s="103" t="s">
        <v>396</v>
      </c>
      <c r="D73" s="101">
        <f>+SUM(E73,+I73)</f>
        <v>20913</v>
      </c>
      <c r="E73" s="101">
        <f>+SUM(G73,+H73)</f>
        <v>15617</v>
      </c>
      <c r="F73" s="102">
        <f>IF(D73&gt;0,E73/D73*100,0)</f>
        <v>74.67603882752356</v>
      </c>
      <c r="G73" s="101">
        <v>15527</v>
      </c>
      <c r="H73" s="101">
        <v>90</v>
      </c>
      <c r="I73" s="101">
        <f>+SUM(K73,+M73,+O73)</f>
        <v>5296</v>
      </c>
      <c r="J73" s="102">
        <f>IF($D73&gt;0,I73/$D73*100,0)</f>
        <v>25.32396117247645</v>
      </c>
      <c r="K73" s="101">
        <v>1335</v>
      </c>
      <c r="L73" s="102">
        <f>IF($D73&gt;0,K73/$D73*100,0)</f>
        <v>6.383589155071008</v>
      </c>
      <c r="M73" s="101">
        <v>0</v>
      </c>
      <c r="N73" s="102">
        <f>IF($D73&gt;0,M73/$D73*100,0)</f>
        <v>0</v>
      </c>
      <c r="O73" s="101">
        <v>3961</v>
      </c>
      <c r="P73" s="101">
        <v>1441</v>
      </c>
      <c r="Q73" s="102">
        <f>IF($D73&gt;0,O73/$D73*100,0)</f>
        <v>18.94037201740544</v>
      </c>
      <c r="R73" s="101">
        <v>0</v>
      </c>
      <c r="S73" s="101" t="s">
        <v>397</v>
      </c>
      <c r="T73" s="101"/>
      <c r="U73" s="101"/>
      <c r="V73" s="101"/>
      <c r="W73" s="105"/>
      <c r="X73" s="105" t="s">
        <v>397</v>
      </c>
      <c r="Y73" s="105"/>
      <c r="Z73" s="105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7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6" t="s">
        <v>260</v>
      </c>
      <c r="B2" s="149" t="s">
        <v>259</v>
      </c>
      <c r="C2" s="152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6" t="s">
        <v>13</v>
      </c>
      <c r="AG2" s="137"/>
      <c r="AH2" s="137"/>
      <c r="AI2" s="138"/>
      <c r="AJ2" s="136" t="s">
        <v>135</v>
      </c>
      <c r="AK2" s="137"/>
      <c r="AL2" s="137"/>
      <c r="AM2" s="137"/>
      <c r="AN2" s="137"/>
      <c r="AO2" s="137"/>
      <c r="AP2" s="137"/>
      <c r="AQ2" s="137"/>
      <c r="AR2" s="137"/>
      <c r="AS2" s="138"/>
      <c r="AT2" s="157" t="s">
        <v>14</v>
      </c>
      <c r="AU2" s="144"/>
      <c r="AV2" s="144"/>
      <c r="AW2" s="144"/>
      <c r="AX2" s="144"/>
      <c r="AY2" s="144"/>
      <c r="AZ2" s="136" t="s">
        <v>15</v>
      </c>
      <c r="BA2" s="137"/>
      <c r="BB2" s="137"/>
      <c r="BC2" s="138"/>
    </row>
    <row r="3" spans="1:55" s="67" customFormat="1" ht="26.25" customHeight="1">
      <c r="A3" s="147"/>
      <c r="B3" s="150"/>
      <c r="C3" s="153"/>
      <c r="D3" s="70" t="s">
        <v>16</v>
      </c>
      <c r="E3" s="139" t="s">
        <v>17</v>
      </c>
      <c r="F3" s="137"/>
      <c r="G3" s="138"/>
      <c r="H3" s="140" t="s">
        <v>18</v>
      </c>
      <c r="I3" s="141"/>
      <c r="J3" s="142"/>
      <c r="K3" s="139" t="s">
        <v>19</v>
      </c>
      <c r="L3" s="141"/>
      <c r="M3" s="142"/>
      <c r="N3" s="70" t="s">
        <v>16</v>
      </c>
      <c r="O3" s="139" t="s">
        <v>133</v>
      </c>
      <c r="P3" s="155"/>
      <c r="Q3" s="155"/>
      <c r="R3" s="155"/>
      <c r="S3" s="155"/>
      <c r="T3" s="155"/>
      <c r="U3" s="156"/>
      <c r="V3" s="139" t="s">
        <v>134</v>
      </c>
      <c r="W3" s="155"/>
      <c r="X3" s="155"/>
      <c r="Y3" s="155"/>
      <c r="Z3" s="155"/>
      <c r="AA3" s="155"/>
      <c r="AB3" s="156"/>
      <c r="AC3" s="16" t="s">
        <v>20</v>
      </c>
      <c r="AD3" s="68"/>
      <c r="AE3" s="69"/>
      <c r="AF3" s="143" t="s">
        <v>16</v>
      </c>
      <c r="AG3" s="144" t="s">
        <v>21</v>
      </c>
      <c r="AH3" s="144" t="s">
        <v>22</v>
      </c>
      <c r="AI3" s="144" t="s">
        <v>23</v>
      </c>
      <c r="AJ3" s="145" t="s">
        <v>16</v>
      </c>
      <c r="AK3" s="144" t="s">
        <v>24</v>
      </c>
      <c r="AL3" s="144" t="s">
        <v>25</v>
      </c>
      <c r="AM3" s="144" t="s">
        <v>26</v>
      </c>
      <c r="AN3" s="144" t="s">
        <v>22</v>
      </c>
      <c r="AO3" s="144" t="s">
        <v>27</v>
      </c>
      <c r="AP3" s="144" t="s">
        <v>28</v>
      </c>
      <c r="AQ3" s="144" t="s">
        <v>29</v>
      </c>
      <c r="AR3" s="144" t="s">
        <v>30</v>
      </c>
      <c r="AS3" s="144" t="s">
        <v>31</v>
      </c>
      <c r="AT3" s="143" t="s">
        <v>16</v>
      </c>
      <c r="AU3" s="144" t="s">
        <v>24</v>
      </c>
      <c r="AV3" s="144" t="s">
        <v>25</v>
      </c>
      <c r="AW3" s="144" t="s">
        <v>26</v>
      </c>
      <c r="AX3" s="144" t="s">
        <v>22</v>
      </c>
      <c r="AY3" s="144" t="s">
        <v>27</v>
      </c>
      <c r="AZ3" s="143" t="s">
        <v>16</v>
      </c>
      <c r="BA3" s="144" t="s">
        <v>21</v>
      </c>
      <c r="BB3" s="144" t="s">
        <v>22</v>
      </c>
      <c r="BC3" s="144" t="s">
        <v>23</v>
      </c>
    </row>
    <row r="4" spans="1:55" s="67" customFormat="1" ht="26.25" customHeight="1">
      <c r="A4" s="147"/>
      <c r="B4" s="150"/>
      <c r="C4" s="153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3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3"/>
      <c r="AU4" s="145"/>
      <c r="AV4" s="145"/>
      <c r="AW4" s="145"/>
      <c r="AX4" s="145"/>
      <c r="AY4" s="145"/>
      <c r="AZ4" s="143"/>
      <c r="BA4" s="145"/>
      <c r="BB4" s="145"/>
      <c r="BC4" s="145"/>
    </row>
    <row r="5" spans="1:55" s="78" customFormat="1" ht="23.25" customHeight="1">
      <c r="A5" s="147"/>
      <c r="B5" s="150"/>
      <c r="C5" s="153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5"/>
      <c r="AM5" s="71"/>
      <c r="AN5" s="71"/>
      <c r="AO5" s="71"/>
      <c r="AP5" s="71"/>
      <c r="AQ5" s="71"/>
      <c r="AR5" s="71"/>
      <c r="AS5" s="71"/>
      <c r="AT5" s="71"/>
      <c r="AU5" s="71"/>
      <c r="AV5" s="145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8"/>
      <c r="B6" s="151"/>
      <c r="C6" s="154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9" t="s">
        <v>400</v>
      </c>
      <c r="B7" s="110" t="s">
        <v>401</v>
      </c>
      <c r="C7" s="109" t="s">
        <v>399</v>
      </c>
      <c r="D7" s="111">
        <f aca="true" t="shared" si="0" ref="D7:AI7">SUM(D8:D73)</f>
        <v>1407597</v>
      </c>
      <c r="E7" s="111">
        <f t="shared" si="0"/>
        <v>45599</v>
      </c>
      <c r="F7" s="111">
        <f t="shared" si="0"/>
        <v>45599</v>
      </c>
      <c r="G7" s="111">
        <f t="shared" si="0"/>
        <v>0</v>
      </c>
      <c r="H7" s="111">
        <f t="shared" si="0"/>
        <v>221369</v>
      </c>
      <c r="I7" s="111">
        <f t="shared" si="0"/>
        <v>221369</v>
      </c>
      <c r="J7" s="111">
        <f t="shared" si="0"/>
        <v>0</v>
      </c>
      <c r="K7" s="111">
        <f t="shared" si="0"/>
        <v>1140629</v>
      </c>
      <c r="L7" s="111">
        <f t="shared" si="0"/>
        <v>592691</v>
      </c>
      <c r="M7" s="111">
        <f t="shared" si="0"/>
        <v>547938</v>
      </c>
      <c r="N7" s="111">
        <f t="shared" si="0"/>
        <v>1411544</v>
      </c>
      <c r="O7" s="111">
        <f t="shared" si="0"/>
        <v>859659</v>
      </c>
      <c r="P7" s="111">
        <f t="shared" si="0"/>
        <v>779073</v>
      </c>
      <c r="Q7" s="111">
        <f t="shared" si="0"/>
        <v>0</v>
      </c>
      <c r="R7" s="111">
        <f t="shared" si="0"/>
        <v>2585</v>
      </c>
      <c r="S7" s="111">
        <f t="shared" si="0"/>
        <v>70965</v>
      </c>
      <c r="T7" s="111">
        <f t="shared" si="0"/>
        <v>6958</v>
      </c>
      <c r="U7" s="111">
        <f t="shared" si="0"/>
        <v>78</v>
      </c>
      <c r="V7" s="111">
        <f t="shared" si="0"/>
        <v>547938</v>
      </c>
      <c r="W7" s="111">
        <f t="shared" si="0"/>
        <v>464635</v>
      </c>
      <c r="X7" s="111">
        <f t="shared" si="0"/>
        <v>0</v>
      </c>
      <c r="Y7" s="111">
        <f t="shared" si="0"/>
        <v>7361</v>
      </c>
      <c r="Z7" s="111">
        <f t="shared" si="0"/>
        <v>73317</v>
      </c>
      <c r="AA7" s="111">
        <f t="shared" si="0"/>
        <v>2274</v>
      </c>
      <c r="AB7" s="111">
        <f t="shared" si="0"/>
        <v>351</v>
      </c>
      <c r="AC7" s="111">
        <f t="shared" si="0"/>
        <v>3947</v>
      </c>
      <c r="AD7" s="111">
        <f t="shared" si="0"/>
        <v>3918</v>
      </c>
      <c r="AE7" s="111">
        <f t="shared" si="0"/>
        <v>29</v>
      </c>
      <c r="AF7" s="111">
        <f t="shared" si="0"/>
        <v>9089</v>
      </c>
      <c r="AG7" s="111">
        <f t="shared" si="0"/>
        <v>9078</v>
      </c>
      <c r="AH7" s="111">
        <f t="shared" si="0"/>
        <v>0</v>
      </c>
      <c r="AI7" s="111">
        <f t="shared" si="0"/>
        <v>11</v>
      </c>
      <c r="AJ7" s="111">
        <f aca="true" t="shared" si="1" ref="AJ7:BC7">SUM(AJ8:AJ73)</f>
        <v>55132</v>
      </c>
      <c r="AK7" s="111">
        <f t="shared" si="1"/>
        <v>32348</v>
      </c>
      <c r="AL7" s="111">
        <f t="shared" si="1"/>
        <v>0</v>
      </c>
      <c r="AM7" s="111">
        <f t="shared" si="1"/>
        <v>7692</v>
      </c>
      <c r="AN7" s="111">
        <f t="shared" si="1"/>
        <v>76</v>
      </c>
      <c r="AO7" s="111">
        <f t="shared" si="1"/>
        <v>0</v>
      </c>
      <c r="AP7" s="111">
        <f t="shared" si="1"/>
        <v>7143</v>
      </c>
      <c r="AQ7" s="111">
        <f t="shared" si="1"/>
        <v>7037</v>
      </c>
      <c r="AR7" s="111">
        <f t="shared" si="1"/>
        <v>53</v>
      </c>
      <c r="AS7" s="111">
        <f t="shared" si="1"/>
        <v>783</v>
      </c>
      <c r="AT7" s="111">
        <f t="shared" si="1"/>
        <v>597</v>
      </c>
      <c r="AU7" s="111">
        <f t="shared" si="1"/>
        <v>547</v>
      </c>
      <c r="AV7" s="111">
        <f t="shared" si="1"/>
        <v>36</v>
      </c>
      <c r="AW7" s="111">
        <f t="shared" si="1"/>
        <v>14</v>
      </c>
      <c r="AX7" s="111">
        <f t="shared" si="1"/>
        <v>0</v>
      </c>
      <c r="AY7" s="111">
        <f t="shared" si="1"/>
        <v>0</v>
      </c>
      <c r="AZ7" s="111">
        <f t="shared" si="1"/>
        <v>13037</v>
      </c>
      <c r="BA7" s="111">
        <f t="shared" si="1"/>
        <v>7184</v>
      </c>
      <c r="BB7" s="111">
        <f t="shared" si="1"/>
        <v>0</v>
      </c>
      <c r="BC7" s="111">
        <f t="shared" si="1"/>
        <v>5853</v>
      </c>
    </row>
    <row r="8" spans="1:58" ht="12" customHeight="1">
      <c r="A8" s="112" t="s">
        <v>93</v>
      </c>
      <c r="B8" s="113" t="s">
        <v>266</v>
      </c>
      <c r="C8" s="112" t="s">
        <v>331</v>
      </c>
      <c r="D8" s="101">
        <f>SUM(E8,+H8,+K8)</f>
        <v>38240</v>
      </c>
      <c r="E8" s="101">
        <f>SUM(F8:G8)</f>
        <v>0</v>
      </c>
      <c r="F8" s="101">
        <v>0</v>
      </c>
      <c r="G8" s="101">
        <v>0</v>
      </c>
      <c r="H8" s="101">
        <f>SUM(I8:J8)</f>
        <v>13244</v>
      </c>
      <c r="I8" s="101">
        <v>13244</v>
      </c>
      <c r="J8" s="101">
        <v>0</v>
      </c>
      <c r="K8" s="101">
        <f>SUM(L8:M8)</f>
        <v>24996</v>
      </c>
      <c r="L8" s="101">
        <v>10380</v>
      </c>
      <c r="M8" s="101">
        <v>14616</v>
      </c>
      <c r="N8" s="101">
        <f>SUM(O8,+V8,+AC8)</f>
        <v>38240</v>
      </c>
      <c r="O8" s="101">
        <f>SUM(P8:U8)</f>
        <v>23624</v>
      </c>
      <c r="P8" s="101">
        <v>0</v>
      </c>
      <c r="Q8" s="101">
        <v>0</v>
      </c>
      <c r="R8" s="101">
        <v>0</v>
      </c>
      <c r="S8" s="101">
        <v>23624</v>
      </c>
      <c r="T8" s="101">
        <v>0</v>
      </c>
      <c r="U8" s="101">
        <v>0</v>
      </c>
      <c r="V8" s="101">
        <f>SUM(W8:AB8)</f>
        <v>14616</v>
      </c>
      <c r="W8" s="101">
        <v>0</v>
      </c>
      <c r="X8" s="101">
        <v>0</v>
      </c>
      <c r="Y8" s="101">
        <v>0</v>
      </c>
      <c r="Z8" s="101">
        <v>14616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0</v>
      </c>
      <c r="AG8" s="101">
        <v>0</v>
      </c>
      <c r="AH8" s="101">
        <v>0</v>
      </c>
      <c r="AI8" s="101">
        <v>0</v>
      </c>
      <c r="AJ8" s="101">
        <f>SUM(AK8:AS8)</f>
        <v>0</v>
      </c>
      <c r="AK8" s="101">
        <v>0</v>
      </c>
      <c r="AL8" s="101">
        <v>0</v>
      </c>
      <c r="AM8" s="101">
        <v>0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2" t="s">
        <v>93</v>
      </c>
      <c r="B9" s="113" t="s">
        <v>267</v>
      </c>
      <c r="C9" s="112" t="s">
        <v>332</v>
      </c>
      <c r="D9" s="101">
        <f aca="true" t="shared" si="2" ref="D9:D72">SUM(E9,+H9,+K9)</f>
        <v>27440</v>
      </c>
      <c r="E9" s="101">
        <f aca="true" t="shared" si="3" ref="E9:E72">SUM(F9:G9)</f>
        <v>0</v>
      </c>
      <c r="F9" s="101">
        <v>0</v>
      </c>
      <c r="G9" s="101">
        <v>0</v>
      </c>
      <c r="H9" s="101">
        <f aca="true" t="shared" si="4" ref="H9:H72">SUM(I9:J9)</f>
        <v>16233</v>
      </c>
      <c r="I9" s="101">
        <v>16233</v>
      </c>
      <c r="J9" s="101">
        <v>0</v>
      </c>
      <c r="K9" s="101">
        <f aca="true" t="shared" si="5" ref="K9:K72">SUM(L9:M9)</f>
        <v>11207</v>
      </c>
      <c r="L9" s="101">
        <v>0</v>
      </c>
      <c r="M9" s="101">
        <v>11207</v>
      </c>
      <c r="N9" s="101">
        <f aca="true" t="shared" si="6" ref="N9:N72">SUM(O9,+V9,+AC9)</f>
        <v>27440</v>
      </c>
      <c r="O9" s="101">
        <f aca="true" t="shared" si="7" ref="O9:O72">SUM(P9:U9)</f>
        <v>16233</v>
      </c>
      <c r="P9" s="101">
        <v>0</v>
      </c>
      <c r="Q9" s="101">
        <v>0</v>
      </c>
      <c r="R9" s="101">
        <v>0</v>
      </c>
      <c r="S9" s="101">
        <v>16221</v>
      </c>
      <c r="T9" s="101">
        <v>0</v>
      </c>
      <c r="U9" s="101">
        <v>12</v>
      </c>
      <c r="V9" s="101">
        <f aca="true" t="shared" si="8" ref="V9:V72">SUM(W9:AB9)</f>
        <v>11207</v>
      </c>
      <c r="W9" s="101">
        <v>0</v>
      </c>
      <c r="X9" s="101">
        <v>0</v>
      </c>
      <c r="Y9" s="101">
        <v>0</v>
      </c>
      <c r="Z9" s="101">
        <v>11207</v>
      </c>
      <c r="AA9" s="101">
        <v>0</v>
      </c>
      <c r="AB9" s="101">
        <v>0</v>
      </c>
      <c r="AC9" s="101">
        <f aca="true" t="shared" si="9" ref="AC9:AC72">SUM(AD9:AE9)</f>
        <v>0</v>
      </c>
      <c r="AD9" s="101">
        <v>0</v>
      </c>
      <c r="AE9" s="101">
        <v>0</v>
      </c>
      <c r="AF9" s="101">
        <f aca="true" t="shared" si="10" ref="AF9:AF72">SUM(AG9:AI9)</f>
        <v>0</v>
      </c>
      <c r="AG9" s="101">
        <v>0</v>
      </c>
      <c r="AH9" s="101">
        <v>0</v>
      </c>
      <c r="AI9" s="101">
        <v>0</v>
      </c>
      <c r="AJ9" s="101">
        <f aca="true" t="shared" si="11" ref="AJ9:AJ72">SUM(AK9:AS9)</f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 aca="true" t="shared" si="12" ref="AT9:AT72"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 aca="true" t="shared" si="13" ref="AZ9:AZ72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2" t="s">
        <v>93</v>
      </c>
      <c r="B10" s="113" t="s">
        <v>268</v>
      </c>
      <c r="C10" s="112" t="s">
        <v>333</v>
      </c>
      <c r="D10" s="101">
        <f t="shared" si="2"/>
        <v>136160</v>
      </c>
      <c r="E10" s="101">
        <f t="shared" si="3"/>
        <v>34781</v>
      </c>
      <c r="F10" s="101">
        <v>34781</v>
      </c>
      <c r="G10" s="101">
        <v>0</v>
      </c>
      <c r="H10" s="101">
        <f t="shared" si="4"/>
        <v>64163</v>
      </c>
      <c r="I10" s="101">
        <v>64163</v>
      </c>
      <c r="J10" s="101">
        <v>0</v>
      </c>
      <c r="K10" s="101">
        <f t="shared" si="5"/>
        <v>37216</v>
      </c>
      <c r="L10" s="101">
        <v>0</v>
      </c>
      <c r="M10" s="101">
        <v>37216</v>
      </c>
      <c r="N10" s="101">
        <f t="shared" si="6"/>
        <v>136230</v>
      </c>
      <c r="O10" s="101">
        <f t="shared" si="7"/>
        <v>98944</v>
      </c>
      <c r="P10" s="101">
        <v>98944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37216</v>
      </c>
      <c r="W10" s="101">
        <v>37216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70</v>
      </c>
      <c r="AD10" s="101">
        <v>70</v>
      </c>
      <c r="AE10" s="101">
        <v>0</v>
      </c>
      <c r="AF10" s="101">
        <f t="shared" si="10"/>
        <v>950</v>
      </c>
      <c r="AG10" s="101">
        <v>950</v>
      </c>
      <c r="AH10" s="101">
        <v>0</v>
      </c>
      <c r="AI10" s="101">
        <v>0</v>
      </c>
      <c r="AJ10" s="101">
        <f t="shared" si="11"/>
        <v>950</v>
      </c>
      <c r="AK10" s="101">
        <v>0</v>
      </c>
      <c r="AL10" s="101">
        <v>0</v>
      </c>
      <c r="AM10" s="101">
        <v>937</v>
      </c>
      <c r="AN10" s="101">
        <v>0</v>
      </c>
      <c r="AO10" s="101">
        <v>0</v>
      </c>
      <c r="AP10" s="101">
        <v>0</v>
      </c>
      <c r="AQ10" s="101">
        <v>0</v>
      </c>
      <c r="AR10" s="101">
        <v>13</v>
      </c>
      <c r="AS10" s="101">
        <v>0</v>
      </c>
      <c r="AT10" s="101">
        <f t="shared" si="12"/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457</v>
      </c>
      <c r="BA10" s="101">
        <v>457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2" t="s">
        <v>93</v>
      </c>
      <c r="B11" s="113" t="s">
        <v>269</v>
      </c>
      <c r="C11" s="112" t="s">
        <v>334</v>
      </c>
      <c r="D11" s="101">
        <f t="shared" si="2"/>
        <v>89034</v>
      </c>
      <c r="E11" s="101">
        <f t="shared" si="3"/>
        <v>0</v>
      </c>
      <c r="F11" s="101">
        <v>0</v>
      </c>
      <c r="G11" s="101">
        <v>0</v>
      </c>
      <c r="H11" s="101">
        <f t="shared" si="4"/>
        <v>0</v>
      </c>
      <c r="I11" s="101">
        <v>0</v>
      </c>
      <c r="J11" s="101">
        <v>0</v>
      </c>
      <c r="K11" s="101">
        <f t="shared" si="5"/>
        <v>89034</v>
      </c>
      <c r="L11" s="101">
        <v>37464</v>
      </c>
      <c r="M11" s="101">
        <v>51570</v>
      </c>
      <c r="N11" s="101">
        <f t="shared" si="6"/>
        <v>89193</v>
      </c>
      <c r="O11" s="101">
        <f t="shared" si="7"/>
        <v>37464</v>
      </c>
      <c r="P11" s="101">
        <v>13237</v>
      </c>
      <c r="Q11" s="101">
        <v>0</v>
      </c>
      <c r="R11" s="101">
        <v>0</v>
      </c>
      <c r="S11" s="101">
        <v>24227</v>
      </c>
      <c r="T11" s="101">
        <v>0</v>
      </c>
      <c r="U11" s="101">
        <v>0</v>
      </c>
      <c r="V11" s="101">
        <f t="shared" si="8"/>
        <v>51570</v>
      </c>
      <c r="W11" s="101">
        <v>15857</v>
      </c>
      <c r="X11" s="101">
        <v>0</v>
      </c>
      <c r="Y11" s="101">
        <v>0</v>
      </c>
      <c r="Z11" s="101">
        <v>35713</v>
      </c>
      <c r="AA11" s="101">
        <v>0</v>
      </c>
      <c r="AB11" s="101">
        <v>0</v>
      </c>
      <c r="AC11" s="101">
        <f t="shared" si="9"/>
        <v>159</v>
      </c>
      <c r="AD11" s="101">
        <v>159</v>
      </c>
      <c r="AE11" s="101">
        <v>0</v>
      </c>
      <c r="AF11" s="101">
        <f t="shared" si="10"/>
        <v>217</v>
      </c>
      <c r="AG11" s="101">
        <v>217</v>
      </c>
      <c r="AH11" s="101">
        <v>0</v>
      </c>
      <c r="AI11" s="101">
        <v>0</v>
      </c>
      <c r="AJ11" s="101">
        <f t="shared" si="11"/>
        <v>217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120</v>
      </c>
      <c r="AR11" s="101">
        <v>33</v>
      </c>
      <c r="AS11" s="101">
        <v>64</v>
      </c>
      <c r="AT11" s="101">
        <f t="shared" si="12"/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 t="shared" si="13"/>
        <v>0</v>
      </c>
      <c r="BA11" s="101">
        <v>0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2" t="s">
        <v>93</v>
      </c>
      <c r="B12" s="113" t="s">
        <v>270</v>
      </c>
      <c r="C12" s="112" t="s">
        <v>335</v>
      </c>
      <c r="D12" s="101">
        <f t="shared" si="2"/>
        <v>56213</v>
      </c>
      <c r="E12" s="101">
        <f t="shared" si="3"/>
        <v>0</v>
      </c>
      <c r="F12" s="101">
        <v>0</v>
      </c>
      <c r="G12" s="101">
        <v>0</v>
      </c>
      <c r="H12" s="101">
        <f t="shared" si="4"/>
        <v>47761</v>
      </c>
      <c r="I12" s="101">
        <v>47761</v>
      </c>
      <c r="J12" s="101">
        <v>0</v>
      </c>
      <c r="K12" s="101">
        <f t="shared" si="5"/>
        <v>8452</v>
      </c>
      <c r="L12" s="101">
        <v>0</v>
      </c>
      <c r="M12" s="101">
        <v>8452</v>
      </c>
      <c r="N12" s="101">
        <f t="shared" si="6"/>
        <v>56391</v>
      </c>
      <c r="O12" s="101">
        <f t="shared" si="7"/>
        <v>47761</v>
      </c>
      <c r="P12" s="101">
        <v>47761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8452</v>
      </c>
      <c r="W12" s="101">
        <v>8452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178</v>
      </c>
      <c r="AD12" s="101">
        <v>178</v>
      </c>
      <c r="AE12" s="101">
        <v>0</v>
      </c>
      <c r="AF12" s="101">
        <f t="shared" si="10"/>
        <v>26</v>
      </c>
      <c r="AG12" s="101">
        <v>26</v>
      </c>
      <c r="AH12" s="101">
        <v>0</v>
      </c>
      <c r="AI12" s="101">
        <v>0</v>
      </c>
      <c r="AJ12" s="101">
        <f t="shared" si="11"/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 t="shared" si="12"/>
        <v>26</v>
      </c>
      <c r="AU12" s="101">
        <v>26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0</v>
      </c>
      <c r="BA12" s="101">
        <v>0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2" t="s">
        <v>93</v>
      </c>
      <c r="B13" s="113" t="s">
        <v>271</v>
      </c>
      <c r="C13" s="112" t="s">
        <v>336</v>
      </c>
      <c r="D13" s="101">
        <f t="shared" si="2"/>
        <v>109897</v>
      </c>
      <c r="E13" s="101">
        <f t="shared" si="3"/>
        <v>6471</v>
      </c>
      <c r="F13" s="101">
        <v>6471</v>
      </c>
      <c r="G13" s="101">
        <v>0</v>
      </c>
      <c r="H13" s="101">
        <f t="shared" si="4"/>
        <v>0</v>
      </c>
      <c r="I13" s="101">
        <v>0</v>
      </c>
      <c r="J13" s="101">
        <v>0</v>
      </c>
      <c r="K13" s="101">
        <f t="shared" si="5"/>
        <v>103426</v>
      </c>
      <c r="L13" s="101">
        <v>70160</v>
      </c>
      <c r="M13" s="101">
        <v>33266</v>
      </c>
      <c r="N13" s="101">
        <f t="shared" si="6"/>
        <v>109897</v>
      </c>
      <c r="O13" s="101">
        <f t="shared" si="7"/>
        <v>76631</v>
      </c>
      <c r="P13" s="101">
        <v>76276</v>
      </c>
      <c r="Q13" s="101">
        <v>0</v>
      </c>
      <c r="R13" s="101">
        <v>0</v>
      </c>
      <c r="S13" s="101">
        <v>355</v>
      </c>
      <c r="T13" s="101">
        <v>0</v>
      </c>
      <c r="U13" s="101">
        <v>0</v>
      </c>
      <c r="V13" s="101">
        <f t="shared" si="8"/>
        <v>33266</v>
      </c>
      <c r="W13" s="101">
        <v>26879</v>
      </c>
      <c r="X13" s="101">
        <v>0</v>
      </c>
      <c r="Y13" s="101">
        <v>0</v>
      </c>
      <c r="Z13" s="101">
        <v>6387</v>
      </c>
      <c r="AA13" s="101">
        <v>0</v>
      </c>
      <c r="AB13" s="101">
        <v>0</v>
      </c>
      <c r="AC13" s="101">
        <f t="shared" si="9"/>
        <v>0</v>
      </c>
      <c r="AD13" s="101">
        <v>0</v>
      </c>
      <c r="AE13" s="101">
        <v>0</v>
      </c>
      <c r="AF13" s="101">
        <f t="shared" si="10"/>
        <v>3449</v>
      </c>
      <c r="AG13" s="101">
        <v>3449</v>
      </c>
      <c r="AH13" s="101">
        <v>0</v>
      </c>
      <c r="AI13" s="101">
        <v>0</v>
      </c>
      <c r="AJ13" s="101">
        <f t="shared" si="11"/>
        <v>3449</v>
      </c>
      <c r="AK13" s="101">
        <v>0</v>
      </c>
      <c r="AL13" s="101">
        <v>0</v>
      </c>
      <c r="AM13" s="101">
        <v>3376</v>
      </c>
      <c r="AN13" s="101">
        <v>0</v>
      </c>
      <c r="AO13" s="101">
        <v>0</v>
      </c>
      <c r="AP13" s="101">
        <v>0</v>
      </c>
      <c r="AQ13" s="101">
        <v>0</v>
      </c>
      <c r="AR13" s="101">
        <v>3</v>
      </c>
      <c r="AS13" s="101">
        <v>70</v>
      </c>
      <c r="AT13" s="101">
        <f t="shared" si="12"/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 t="shared" si="13"/>
        <v>130</v>
      </c>
      <c r="BA13" s="101">
        <v>130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2" t="s">
        <v>93</v>
      </c>
      <c r="B14" s="113" t="s">
        <v>272</v>
      </c>
      <c r="C14" s="112" t="s">
        <v>337</v>
      </c>
      <c r="D14" s="101">
        <f t="shared" si="2"/>
        <v>51786</v>
      </c>
      <c r="E14" s="101">
        <f t="shared" si="3"/>
        <v>0</v>
      </c>
      <c r="F14" s="101">
        <v>0</v>
      </c>
      <c r="G14" s="101">
        <v>0</v>
      </c>
      <c r="H14" s="101">
        <f t="shared" si="4"/>
        <v>0</v>
      </c>
      <c r="I14" s="101">
        <v>0</v>
      </c>
      <c r="J14" s="101">
        <v>0</v>
      </c>
      <c r="K14" s="101">
        <f t="shared" si="5"/>
        <v>51786</v>
      </c>
      <c r="L14" s="101">
        <v>21150</v>
      </c>
      <c r="M14" s="101">
        <v>30636</v>
      </c>
      <c r="N14" s="101">
        <f t="shared" si="6"/>
        <v>51970</v>
      </c>
      <c r="O14" s="101">
        <f t="shared" si="7"/>
        <v>21150</v>
      </c>
      <c r="P14" s="101">
        <v>21150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30636</v>
      </c>
      <c r="W14" s="101">
        <v>30636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184</v>
      </c>
      <c r="AD14" s="101">
        <v>184</v>
      </c>
      <c r="AE14" s="101">
        <v>0</v>
      </c>
      <c r="AF14" s="101">
        <f t="shared" si="10"/>
        <v>133</v>
      </c>
      <c r="AG14" s="101">
        <v>133</v>
      </c>
      <c r="AH14" s="101">
        <v>0</v>
      </c>
      <c r="AI14" s="101">
        <v>0</v>
      </c>
      <c r="AJ14" s="101">
        <f t="shared" si="11"/>
        <v>2130</v>
      </c>
      <c r="AK14" s="101">
        <v>2130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 t="shared" si="12"/>
        <v>133</v>
      </c>
      <c r="AU14" s="101">
        <v>133</v>
      </c>
      <c r="AV14" s="101">
        <v>0</v>
      </c>
      <c r="AW14" s="101">
        <v>0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2" t="s">
        <v>93</v>
      </c>
      <c r="B15" s="113" t="s">
        <v>273</v>
      </c>
      <c r="C15" s="112" t="s">
        <v>338</v>
      </c>
      <c r="D15" s="101">
        <f t="shared" si="2"/>
        <v>49973</v>
      </c>
      <c r="E15" s="101">
        <f t="shared" si="3"/>
        <v>0</v>
      </c>
      <c r="F15" s="101">
        <v>0</v>
      </c>
      <c r="G15" s="101">
        <v>0</v>
      </c>
      <c r="H15" s="101">
        <f t="shared" si="4"/>
        <v>0</v>
      </c>
      <c r="I15" s="101">
        <v>0</v>
      </c>
      <c r="J15" s="101">
        <v>0</v>
      </c>
      <c r="K15" s="101">
        <f t="shared" si="5"/>
        <v>49973</v>
      </c>
      <c r="L15" s="101">
        <v>26221</v>
      </c>
      <c r="M15" s="101">
        <v>23752</v>
      </c>
      <c r="N15" s="101">
        <f t="shared" si="6"/>
        <v>50069</v>
      </c>
      <c r="O15" s="101">
        <f t="shared" si="7"/>
        <v>26221</v>
      </c>
      <c r="P15" s="101">
        <v>26221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23752</v>
      </c>
      <c r="W15" s="101">
        <v>23752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96</v>
      </c>
      <c r="AD15" s="101">
        <v>96</v>
      </c>
      <c r="AE15" s="101">
        <v>0</v>
      </c>
      <c r="AF15" s="101">
        <f t="shared" si="10"/>
        <v>335</v>
      </c>
      <c r="AG15" s="101">
        <v>335</v>
      </c>
      <c r="AH15" s="101">
        <v>0</v>
      </c>
      <c r="AI15" s="101">
        <v>0</v>
      </c>
      <c r="AJ15" s="101">
        <f t="shared" si="11"/>
        <v>335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335</v>
      </c>
      <c r="AR15" s="101">
        <v>0</v>
      </c>
      <c r="AS15" s="101">
        <v>0</v>
      </c>
      <c r="AT15" s="101">
        <f t="shared" si="12"/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 t="shared" si="13"/>
        <v>335</v>
      </c>
      <c r="BA15" s="101">
        <v>335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2" t="s">
        <v>93</v>
      </c>
      <c r="B16" s="113" t="s">
        <v>274</v>
      </c>
      <c r="C16" s="112" t="s">
        <v>339</v>
      </c>
      <c r="D16" s="101">
        <f t="shared" si="2"/>
        <v>30890</v>
      </c>
      <c r="E16" s="101">
        <f t="shared" si="3"/>
        <v>0</v>
      </c>
      <c r="F16" s="101">
        <v>0</v>
      </c>
      <c r="G16" s="101">
        <v>0</v>
      </c>
      <c r="H16" s="101">
        <f t="shared" si="4"/>
        <v>0</v>
      </c>
      <c r="I16" s="101">
        <v>0</v>
      </c>
      <c r="J16" s="101">
        <v>0</v>
      </c>
      <c r="K16" s="101">
        <f t="shared" si="5"/>
        <v>30890</v>
      </c>
      <c r="L16" s="101">
        <v>13921</v>
      </c>
      <c r="M16" s="101">
        <v>16969</v>
      </c>
      <c r="N16" s="101">
        <f t="shared" si="6"/>
        <v>30890</v>
      </c>
      <c r="O16" s="101">
        <f t="shared" si="7"/>
        <v>13921</v>
      </c>
      <c r="P16" s="101">
        <v>13921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16969</v>
      </c>
      <c r="W16" s="101">
        <v>16969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0</v>
      </c>
      <c r="AD16" s="101">
        <v>0</v>
      </c>
      <c r="AE16" s="101">
        <v>0</v>
      </c>
      <c r="AF16" s="101">
        <f t="shared" si="10"/>
        <v>77</v>
      </c>
      <c r="AG16" s="101">
        <v>77</v>
      </c>
      <c r="AH16" s="101">
        <v>0</v>
      </c>
      <c r="AI16" s="101">
        <v>0</v>
      </c>
      <c r="AJ16" s="101">
        <f t="shared" si="11"/>
        <v>77</v>
      </c>
      <c r="AK16" s="101">
        <v>0</v>
      </c>
      <c r="AL16" s="101">
        <v>0</v>
      </c>
      <c r="AM16" s="101">
        <v>3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74</v>
      </c>
      <c r="AT16" s="101">
        <f t="shared" si="12"/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 t="shared" si="13"/>
        <v>2089</v>
      </c>
      <c r="BA16" s="101">
        <v>2089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2" t="s">
        <v>93</v>
      </c>
      <c r="B17" s="113" t="s">
        <v>275</v>
      </c>
      <c r="C17" s="112" t="s">
        <v>340</v>
      </c>
      <c r="D17" s="101">
        <f t="shared" si="2"/>
        <v>28221</v>
      </c>
      <c r="E17" s="101">
        <f t="shared" si="3"/>
        <v>0</v>
      </c>
      <c r="F17" s="101">
        <v>0</v>
      </c>
      <c r="G17" s="101">
        <v>0</v>
      </c>
      <c r="H17" s="101">
        <f t="shared" si="4"/>
        <v>0</v>
      </c>
      <c r="I17" s="101">
        <v>0</v>
      </c>
      <c r="J17" s="101">
        <v>0</v>
      </c>
      <c r="K17" s="101">
        <f t="shared" si="5"/>
        <v>28221</v>
      </c>
      <c r="L17" s="101">
        <v>13130</v>
      </c>
      <c r="M17" s="101">
        <v>15091</v>
      </c>
      <c r="N17" s="101">
        <f t="shared" si="6"/>
        <v>28232</v>
      </c>
      <c r="O17" s="101">
        <f t="shared" si="7"/>
        <v>13130</v>
      </c>
      <c r="P17" s="101">
        <v>13130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15091</v>
      </c>
      <c r="W17" s="101">
        <v>15091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11</v>
      </c>
      <c r="AD17" s="101">
        <v>11</v>
      </c>
      <c r="AE17" s="101">
        <v>0</v>
      </c>
      <c r="AF17" s="101">
        <f t="shared" si="10"/>
        <v>3</v>
      </c>
      <c r="AG17" s="101">
        <v>3</v>
      </c>
      <c r="AH17" s="101">
        <v>0</v>
      </c>
      <c r="AI17" s="101">
        <v>0</v>
      </c>
      <c r="AJ17" s="101">
        <f t="shared" si="11"/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 t="shared" si="12"/>
        <v>3</v>
      </c>
      <c r="AU17" s="101">
        <v>3</v>
      </c>
      <c r="AV17" s="101">
        <v>0</v>
      </c>
      <c r="AW17" s="101">
        <v>0</v>
      </c>
      <c r="AX17" s="101">
        <v>0</v>
      </c>
      <c r="AY17" s="101">
        <v>0</v>
      </c>
      <c r="AZ17" s="101">
        <f t="shared" si="13"/>
        <v>286</v>
      </c>
      <c r="BA17" s="101">
        <v>286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2" t="s">
        <v>93</v>
      </c>
      <c r="B18" s="113" t="s">
        <v>276</v>
      </c>
      <c r="C18" s="112" t="s">
        <v>341</v>
      </c>
      <c r="D18" s="101">
        <f t="shared" si="2"/>
        <v>27845</v>
      </c>
      <c r="E18" s="101">
        <f t="shared" si="3"/>
        <v>0</v>
      </c>
      <c r="F18" s="101">
        <v>0</v>
      </c>
      <c r="G18" s="101">
        <v>0</v>
      </c>
      <c r="H18" s="101">
        <f t="shared" si="4"/>
        <v>0</v>
      </c>
      <c r="I18" s="101">
        <v>0</v>
      </c>
      <c r="J18" s="101">
        <v>0</v>
      </c>
      <c r="K18" s="101">
        <f t="shared" si="5"/>
        <v>27845</v>
      </c>
      <c r="L18" s="101">
        <v>15282</v>
      </c>
      <c r="M18" s="101">
        <v>12563</v>
      </c>
      <c r="N18" s="101">
        <f t="shared" si="6"/>
        <v>27866</v>
      </c>
      <c r="O18" s="101">
        <f t="shared" si="7"/>
        <v>15282</v>
      </c>
      <c r="P18" s="101">
        <v>15282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12563</v>
      </c>
      <c r="W18" s="101">
        <v>12563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21</v>
      </c>
      <c r="AD18" s="101">
        <v>21</v>
      </c>
      <c r="AE18" s="101">
        <v>0</v>
      </c>
      <c r="AF18" s="101">
        <f t="shared" si="10"/>
        <v>187</v>
      </c>
      <c r="AG18" s="101">
        <v>187</v>
      </c>
      <c r="AH18" s="101">
        <v>0</v>
      </c>
      <c r="AI18" s="101">
        <v>0</v>
      </c>
      <c r="AJ18" s="101">
        <f t="shared" si="11"/>
        <v>187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187</v>
      </c>
      <c r="AR18" s="101">
        <v>0</v>
      </c>
      <c r="AS18" s="101">
        <v>0</v>
      </c>
      <c r="AT18" s="101">
        <f t="shared" si="12"/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187</v>
      </c>
      <c r="BA18" s="101">
        <v>187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2" t="s">
        <v>93</v>
      </c>
      <c r="B19" s="113" t="s">
        <v>277</v>
      </c>
      <c r="C19" s="112" t="s">
        <v>342</v>
      </c>
      <c r="D19" s="101">
        <f t="shared" si="2"/>
        <v>53991</v>
      </c>
      <c r="E19" s="101">
        <f t="shared" si="3"/>
        <v>4119</v>
      </c>
      <c r="F19" s="101">
        <v>4119</v>
      </c>
      <c r="G19" s="101">
        <v>0</v>
      </c>
      <c r="H19" s="101">
        <f t="shared" si="4"/>
        <v>37003</v>
      </c>
      <c r="I19" s="101">
        <v>37003</v>
      </c>
      <c r="J19" s="101">
        <v>0</v>
      </c>
      <c r="K19" s="101">
        <f t="shared" si="5"/>
        <v>12869</v>
      </c>
      <c r="L19" s="101">
        <v>0</v>
      </c>
      <c r="M19" s="101">
        <v>12869</v>
      </c>
      <c r="N19" s="101">
        <f t="shared" si="6"/>
        <v>54074</v>
      </c>
      <c r="O19" s="101">
        <f t="shared" si="7"/>
        <v>41122</v>
      </c>
      <c r="P19" s="101">
        <v>41122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12869</v>
      </c>
      <c r="W19" s="101">
        <v>12869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83</v>
      </c>
      <c r="AD19" s="101">
        <v>83</v>
      </c>
      <c r="AE19" s="101">
        <v>0</v>
      </c>
      <c r="AF19" s="101">
        <f t="shared" si="10"/>
        <v>0</v>
      </c>
      <c r="AG19" s="101">
        <v>0</v>
      </c>
      <c r="AH19" s="101">
        <v>0</v>
      </c>
      <c r="AI19" s="101">
        <v>0</v>
      </c>
      <c r="AJ19" s="101">
        <f t="shared" si="11"/>
        <v>15</v>
      </c>
      <c r="AK19" s="101">
        <v>15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 t="shared" si="12"/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85</v>
      </c>
      <c r="BA19" s="101">
        <v>85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2" t="s">
        <v>93</v>
      </c>
      <c r="B20" s="113" t="s">
        <v>278</v>
      </c>
      <c r="C20" s="112" t="s">
        <v>343</v>
      </c>
      <c r="D20" s="101">
        <f t="shared" si="2"/>
        <v>18352</v>
      </c>
      <c r="E20" s="101">
        <f t="shared" si="3"/>
        <v>228</v>
      </c>
      <c r="F20" s="101">
        <v>228</v>
      </c>
      <c r="G20" s="101">
        <v>0</v>
      </c>
      <c r="H20" s="101">
        <f t="shared" si="4"/>
        <v>0</v>
      </c>
      <c r="I20" s="101">
        <v>0</v>
      </c>
      <c r="J20" s="101">
        <v>0</v>
      </c>
      <c r="K20" s="101">
        <f t="shared" si="5"/>
        <v>18124</v>
      </c>
      <c r="L20" s="101">
        <v>13743</v>
      </c>
      <c r="M20" s="101">
        <v>4381</v>
      </c>
      <c r="N20" s="101">
        <f t="shared" si="6"/>
        <v>18823</v>
      </c>
      <c r="O20" s="101">
        <f t="shared" si="7"/>
        <v>13971</v>
      </c>
      <c r="P20" s="101">
        <v>13971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4381</v>
      </c>
      <c r="W20" s="101">
        <v>4381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471</v>
      </c>
      <c r="AD20" s="101">
        <v>471</v>
      </c>
      <c r="AE20" s="101">
        <v>0</v>
      </c>
      <c r="AF20" s="101">
        <f t="shared" si="10"/>
        <v>191</v>
      </c>
      <c r="AG20" s="101">
        <v>191</v>
      </c>
      <c r="AH20" s="101">
        <v>0</v>
      </c>
      <c r="AI20" s="101">
        <v>0</v>
      </c>
      <c r="AJ20" s="101">
        <f t="shared" si="11"/>
        <v>191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109</v>
      </c>
      <c r="AR20" s="101">
        <v>0</v>
      </c>
      <c r="AS20" s="101">
        <v>82</v>
      </c>
      <c r="AT20" s="101">
        <f t="shared" si="12"/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 t="shared" si="13"/>
        <v>109</v>
      </c>
      <c r="BA20" s="101">
        <v>109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2" t="s">
        <v>93</v>
      </c>
      <c r="B21" s="113" t="s">
        <v>279</v>
      </c>
      <c r="C21" s="112" t="s">
        <v>344</v>
      </c>
      <c r="D21" s="101">
        <f t="shared" si="2"/>
        <v>33598</v>
      </c>
      <c r="E21" s="101">
        <f t="shared" si="3"/>
        <v>0</v>
      </c>
      <c r="F21" s="101">
        <v>0</v>
      </c>
      <c r="G21" s="101">
        <v>0</v>
      </c>
      <c r="H21" s="101">
        <f t="shared" si="4"/>
        <v>21831</v>
      </c>
      <c r="I21" s="101">
        <v>21831</v>
      </c>
      <c r="J21" s="101">
        <v>0</v>
      </c>
      <c r="K21" s="101">
        <f t="shared" si="5"/>
        <v>11767</v>
      </c>
      <c r="L21" s="101">
        <v>0</v>
      </c>
      <c r="M21" s="101">
        <v>11767</v>
      </c>
      <c r="N21" s="101">
        <f t="shared" si="6"/>
        <v>33599</v>
      </c>
      <c r="O21" s="101">
        <f t="shared" si="7"/>
        <v>21831</v>
      </c>
      <c r="P21" s="101">
        <v>21831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11767</v>
      </c>
      <c r="W21" s="101">
        <v>11767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1</v>
      </c>
      <c r="AD21" s="101">
        <v>1</v>
      </c>
      <c r="AE21" s="101">
        <v>0</v>
      </c>
      <c r="AF21" s="101">
        <f t="shared" si="10"/>
        <v>69</v>
      </c>
      <c r="AG21" s="101">
        <v>69</v>
      </c>
      <c r="AH21" s="101">
        <v>0</v>
      </c>
      <c r="AI21" s="101">
        <v>0</v>
      </c>
      <c r="AJ21" s="101">
        <f t="shared" si="11"/>
        <v>1759</v>
      </c>
      <c r="AK21" s="101">
        <v>1759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 t="shared" si="12"/>
        <v>69</v>
      </c>
      <c r="AU21" s="101">
        <v>69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0</v>
      </c>
      <c r="BA21" s="101">
        <v>0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2" t="s">
        <v>93</v>
      </c>
      <c r="B22" s="113" t="s">
        <v>280</v>
      </c>
      <c r="C22" s="112" t="s">
        <v>345</v>
      </c>
      <c r="D22" s="101">
        <f t="shared" si="2"/>
        <v>15731</v>
      </c>
      <c r="E22" s="101">
        <f t="shared" si="3"/>
        <v>0</v>
      </c>
      <c r="F22" s="101">
        <v>0</v>
      </c>
      <c r="G22" s="101">
        <v>0</v>
      </c>
      <c r="H22" s="101">
        <f t="shared" si="4"/>
        <v>0</v>
      </c>
      <c r="I22" s="101">
        <v>0</v>
      </c>
      <c r="J22" s="101">
        <v>0</v>
      </c>
      <c r="K22" s="101">
        <f t="shared" si="5"/>
        <v>15731</v>
      </c>
      <c r="L22" s="101">
        <v>5681</v>
      </c>
      <c r="M22" s="101">
        <v>10050</v>
      </c>
      <c r="N22" s="101">
        <f t="shared" si="6"/>
        <v>15731</v>
      </c>
      <c r="O22" s="101">
        <f t="shared" si="7"/>
        <v>5681</v>
      </c>
      <c r="P22" s="101">
        <v>5681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10050</v>
      </c>
      <c r="W22" s="101">
        <v>10050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0</v>
      </c>
      <c r="AD22" s="101">
        <v>0</v>
      </c>
      <c r="AE22" s="101">
        <v>0</v>
      </c>
      <c r="AF22" s="101">
        <f t="shared" si="10"/>
        <v>5</v>
      </c>
      <c r="AG22" s="101">
        <v>5</v>
      </c>
      <c r="AH22" s="101">
        <v>0</v>
      </c>
      <c r="AI22" s="101">
        <v>0</v>
      </c>
      <c r="AJ22" s="101">
        <f t="shared" si="11"/>
        <v>15731</v>
      </c>
      <c r="AK22" s="101">
        <v>15731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 t="shared" si="12"/>
        <v>5</v>
      </c>
      <c r="AU22" s="101">
        <v>5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47</v>
      </c>
      <c r="BA22" s="101">
        <v>47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2" t="s">
        <v>93</v>
      </c>
      <c r="B23" s="113" t="s">
        <v>281</v>
      </c>
      <c r="C23" s="112" t="s">
        <v>346</v>
      </c>
      <c r="D23" s="101">
        <f t="shared" si="2"/>
        <v>14352</v>
      </c>
      <c r="E23" s="101">
        <f t="shared" si="3"/>
        <v>0</v>
      </c>
      <c r="F23" s="101">
        <v>0</v>
      </c>
      <c r="G23" s="101">
        <v>0</v>
      </c>
      <c r="H23" s="101">
        <f t="shared" si="4"/>
        <v>0</v>
      </c>
      <c r="I23" s="101">
        <v>0</v>
      </c>
      <c r="J23" s="101">
        <v>0</v>
      </c>
      <c r="K23" s="101">
        <f t="shared" si="5"/>
        <v>14352</v>
      </c>
      <c r="L23" s="101">
        <v>4028</v>
      </c>
      <c r="M23" s="101">
        <v>10324</v>
      </c>
      <c r="N23" s="101">
        <f t="shared" si="6"/>
        <v>14352</v>
      </c>
      <c r="O23" s="101">
        <f t="shared" si="7"/>
        <v>4028</v>
      </c>
      <c r="P23" s="101">
        <v>4028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10324</v>
      </c>
      <c r="W23" s="101">
        <v>10324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0</v>
      </c>
      <c r="AD23" s="101">
        <v>0</v>
      </c>
      <c r="AE23" s="101">
        <v>0</v>
      </c>
      <c r="AF23" s="101">
        <f t="shared" si="10"/>
        <v>5</v>
      </c>
      <c r="AG23" s="101">
        <v>5</v>
      </c>
      <c r="AH23" s="101">
        <v>0</v>
      </c>
      <c r="AI23" s="101">
        <v>0</v>
      </c>
      <c r="AJ23" s="101">
        <f t="shared" si="11"/>
        <v>5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5</v>
      </c>
      <c r="AT23" s="101">
        <f t="shared" si="12"/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0</v>
      </c>
      <c r="BA23" s="101">
        <v>0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2" t="s">
        <v>93</v>
      </c>
      <c r="B24" s="113" t="s">
        <v>282</v>
      </c>
      <c r="C24" s="112" t="s">
        <v>347</v>
      </c>
      <c r="D24" s="101">
        <f t="shared" si="2"/>
        <v>1367</v>
      </c>
      <c r="E24" s="101">
        <f t="shared" si="3"/>
        <v>0</v>
      </c>
      <c r="F24" s="101">
        <v>0</v>
      </c>
      <c r="G24" s="101">
        <v>0</v>
      </c>
      <c r="H24" s="101">
        <f t="shared" si="4"/>
        <v>0</v>
      </c>
      <c r="I24" s="101">
        <v>0</v>
      </c>
      <c r="J24" s="101">
        <v>0</v>
      </c>
      <c r="K24" s="101">
        <f t="shared" si="5"/>
        <v>1367</v>
      </c>
      <c r="L24" s="101">
        <v>765</v>
      </c>
      <c r="M24" s="101">
        <v>602</v>
      </c>
      <c r="N24" s="101">
        <f t="shared" si="6"/>
        <v>1367</v>
      </c>
      <c r="O24" s="101">
        <f t="shared" si="7"/>
        <v>765</v>
      </c>
      <c r="P24" s="101">
        <v>765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602</v>
      </c>
      <c r="W24" s="101">
        <v>602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0</v>
      </c>
      <c r="AD24" s="101">
        <v>0</v>
      </c>
      <c r="AE24" s="101">
        <v>0</v>
      </c>
      <c r="AF24" s="101">
        <f t="shared" si="10"/>
        <v>2</v>
      </c>
      <c r="AG24" s="101">
        <v>2</v>
      </c>
      <c r="AH24" s="101">
        <v>0</v>
      </c>
      <c r="AI24" s="101">
        <v>0</v>
      </c>
      <c r="AJ24" s="101">
        <f t="shared" si="11"/>
        <v>2</v>
      </c>
      <c r="AK24" s="101">
        <v>0</v>
      </c>
      <c r="AL24" s="101">
        <v>0</v>
      </c>
      <c r="AM24" s="101">
        <v>2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 t="shared" si="12"/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 t="shared" si="13"/>
        <v>0</v>
      </c>
      <c r="BA24" s="101">
        <v>0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2" t="s">
        <v>93</v>
      </c>
      <c r="B25" s="113" t="s">
        <v>283</v>
      </c>
      <c r="C25" s="112" t="s">
        <v>348</v>
      </c>
      <c r="D25" s="101">
        <f t="shared" si="2"/>
        <v>1881</v>
      </c>
      <c r="E25" s="101">
        <f t="shared" si="3"/>
        <v>0</v>
      </c>
      <c r="F25" s="101">
        <v>0</v>
      </c>
      <c r="G25" s="101">
        <v>0</v>
      </c>
      <c r="H25" s="101">
        <f t="shared" si="4"/>
        <v>0</v>
      </c>
      <c r="I25" s="101">
        <v>0</v>
      </c>
      <c r="J25" s="101">
        <v>0</v>
      </c>
      <c r="K25" s="101">
        <f t="shared" si="5"/>
        <v>1881</v>
      </c>
      <c r="L25" s="101">
        <v>668</v>
      </c>
      <c r="M25" s="101">
        <v>1213</v>
      </c>
      <c r="N25" s="101">
        <f t="shared" si="6"/>
        <v>1881</v>
      </c>
      <c r="O25" s="101">
        <f t="shared" si="7"/>
        <v>668</v>
      </c>
      <c r="P25" s="101">
        <v>668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1213</v>
      </c>
      <c r="W25" s="101">
        <v>1213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0</v>
      </c>
      <c r="AD25" s="101">
        <v>0</v>
      </c>
      <c r="AE25" s="101">
        <v>0</v>
      </c>
      <c r="AF25" s="101">
        <f t="shared" si="10"/>
        <v>3</v>
      </c>
      <c r="AG25" s="101">
        <v>3</v>
      </c>
      <c r="AH25" s="101">
        <v>0</v>
      </c>
      <c r="AI25" s="101">
        <v>0</v>
      </c>
      <c r="AJ25" s="101">
        <f t="shared" si="11"/>
        <v>3</v>
      </c>
      <c r="AK25" s="101">
        <v>0</v>
      </c>
      <c r="AL25" s="101">
        <v>0</v>
      </c>
      <c r="AM25" s="101">
        <v>3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 t="shared" si="12"/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 t="shared" si="13"/>
        <v>0</v>
      </c>
      <c r="BA25" s="101">
        <v>0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2" t="s">
        <v>93</v>
      </c>
      <c r="B26" s="113" t="s">
        <v>284</v>
      </c>
      <c r="C26" s="112" t="s">
        <v>349</v>
      </c>
      <c r="D26" s="101">
        <f t="shared" si="2"/>
        <v>7651</v>
      </c>
      <c r="E26" s="101">
        <f t="shared" si="3"/>
        <v>0</v>
      </c>
      <c r="F26" s="101">
        <v>0</v>
      </c>
      <c r="G26" s="101">
        <v>0</v>
      </c>
      <c r="H26" s="101">
        <f t="shared" si="4"/>
        <v>0</v>
      </c>
      <c r="I26" s="101">
        <v>0</v>
      </c>
      <c r="J26" s="101">
        <v>0</v>
      </c>
      <c r="K26" s="101">
        <f t="shared" si="5"/>
        <v>7651</v>
      </c>
      <c r="L26" s="101">
        <v>4224</v>
      </c>
      <c r="M26" s="101">
        <v>3427</v>
      </c>
      <c r="N26" s="101">
        <f t="shared" si="6"/>
        <v>7718</v>
      </c>
      <c r="O26" s="101">
        <f t="shared" si="7"/>
        <v>4224</v>
      </c>
      <c r="P26" s="101">
        <v>4224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3427</v>
      </c>
      <c r="W26" s="101">
        <v>3427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67</v>
      </c>
      <c r="AD26" s="101">
        <v>67</v>
      </c>
      <c r="AE26" s="101">
        <v>0</v>
      </c>
      <c r="AF26" s="101">
        <f t="shared" si="10"/>
        <v>0</v>
      </c>
      <c r="AG26" s="101">
        <v>0</v>
      </c>
      <c r="AH26" s="101">
        <v>0</v>
      </c>
      <c r="AI26" s="101">
        <v>0</v>
      </c>
      <c r="AJ26" s="101">
        <f t="shared" si="11"/>
        <v>0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 t="shared" si="12"/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 t="shared" si="13"/>
        <v>0</v>
      </c>
      <c r="BA26" s="101">
        <v>0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2" t="s">
        <v>93</v>
      </c>
      <c r="B27" s="113" t="s">
        <v>285</v>
      </c>
      <c r="C27" s="112" t="s">
        <v>350</v>
      </c>
      <c r="D27" s="101">
        <f t="shared" si="2"/>
        <v>3082</v>
      </c>
      <c r="E27" s="101">
        <f t="shared" si="3"/>
        <v>0</v>
      </c>
      <c r="F27" s="101">
        <v>0</v>
      </c>
      <c r="G27" s="101">
        <v>0</v>
      </c>
      <c r="H27" s="101">
        <f t="shared" si="4"/>
        <v>0</v>
      </c>
      <c r="I27" s="101">
        <v>0</v>
      </c>
      <c r="J27" s="101">
        <v>0</v>
      </c>
      <c r="K27" s="101">
        <f t="shared" si="5"/>
        <v>3082</v>
      </c>
      <c r="L27" s="101">
        <v>2058</v>
      </c>
      <c r="M27" s="101">
        <v>1024</v>
      </c>
      <c r="N27" s="101">
        <f t="shared" si="6"/>
        <v>3082</v>
      </c>
      <c r="O27" s="101">
        <f t="shared" si="7"/>
        <v>2058</v>
      </c>
      <c r="P27" s="101">
        <v>2058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1024</v>
      </c>
      <c r="W27" s="101">
        <v>1024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 t="shared" si="9"/>
        <v>0</v>
      </c>
      <c r="AD27" s="101">
        <v>0</v>
      </c>
      <c r="AE27" s="101">
        <v>0</v>
      </c>
      <c r="AF27" s="101">
        <f t="shared" si="10"/>
        <v>10</v>
      </c>
      <c r="AG27" s="101">
        <v>10</v>
      </c>
      <c r="AH27" s="101">
        <v>0</v>
      </c>
      <c r="AI27" s="101">
        <v>0</v>
      </c>
      <c r="AJ27" s="101">
        <f t="shared" si="11"/>
        <v>9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9</v>
      </c>
      <c r="AR27" s="101">
        <v>0</v>
      </c>
      <c r="AS27" s="101">
        <v>0</v>
      </c>
      <c r="AT27" s="101">
        <f t="shared" si="12"/>
        <v>1</v>
      </c>
      <c r="AU27" s="101">
        <v>1</v>
      </c>
      <c r="AV27" s="101">
        <v>0</v>
      </c>
      <c r="AW27" s="101">
        <v>0</v>
      </c>
      <c r="AX27" s="101">
        <v>0</v>
      </c>
      <c r="AY27" s="101">
        <v>0</v>
      </c>
      <c r="AZ27" s="101">
        <f t="shared" si="13"/>
        <v>0</v>
      </c>
      <c r="BA27" s="101">
        <v>0</v>
      </c>
      <c r="BB27" s="101">
        <v>0</v>
      </c>
      <c r="BC27" s="101">
        <v>0</v>
      </c>
      <c r="BD27" s="79"/>
      <c r="BE27" s="79"/>
      <c r="BF27" s="79"/>
    </row>
    <row r="28" spans="1:58" ht="12" customHeight="1">
      <c r="A28" s="112" t="s">
        <v>93</v>
      </c>
      <c r="B28" s="113" t="s">
        <v>286</v>
      </c>
      <c r="C28" s="112" t="s">
        <v>351</v>
      </c>
      <c r="D28" s="101">
        <f t="shared" si="2"/>
        <v>16285</v>
      </c>
      <c r="E28" s="101">
        <f t="shared" si="3"/>
        <v>0</v>
      </c>
      <c r="F28" s="101">
        <v>0</v>
      </c>
      <c r="G28" s="101">
        <v>0</v>
      </c>
      <c r="H28" s="101">
        <f t="shared" si="4"/>
        <v>0</v>
      </c>
      <c r="I28" s="101">
        <v>0</v>
      </c>
      <c r="J28" s="101">
        <v>0</v>
      </c>
      <c r="K28" s="101">
        <f t="shared" si="5"/>
        <v>16285</v>
      </c>
      <c r="L28" s="101">
        <v>12740</v>
      </c>
      <c r="M28" s="101">
        <v>3545</v>
      </c>
      <c r="N28" s="101">
        <f t="shared" si="6"/>
        <v>16410</v>
      </c>
      <c r="O28" s="101">
        <f t="shared" si="7"/>
        <v>12740</v>
      </c>
      <c r="P28" s="101">
        <v>12740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 t="shared" si="8"/>
        <v>3545</v>
      </c>
      <c r="W28" s="101">
        <v>3545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 t="shared" si="9"/>
        <v>125</v>
      </c>
      <c r="AD28" s="101">
        <v>125</v>
      </c>
      <c r="AE28" s="101">
        <v>0</v>
      </c>
      <c r="AF28" s="101">
        <f t="shared" si="10"/>
        <v>70</v>
      </c>
      <c r="AG28" s="101">
        <v>70</v>
      </c>
      <c r="AH28" s="101">
        <v>0</v>
      </c>
      <c r="AI28" s="101">
        <v>0</v>
      </c>
      <c r="AJ28" s="101">
        <f t="shared" si="11"/>
        <v>70</v>
      </c>
      <c r="AK28" s="101">
        <v>0</v>
      </c>
      <c r="AL28" s="101">
        <v>0</v>
      </c>
      <c r="AM28" s="101">
        <v>54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16</v>
      </c>
      <c r="AT28" s="101">
        <f t="shared" si="12"/>
        <v>3</v>
      </c>
      <c r="AU28" s="101">
        <v>0</v>
      </c>
      <c r="AV28" s="101">
        <v>0</v>
      </c>
      <c r="AW28" s="101">
        <v>3</v>
      </c>
      <c r="AX28" s="101">
        <v>0</v>
      </c>
      <c r="AY28" s="101">
        <v>0</v>
      </c>
      <c r="AZ28" s="101">
        <f t="shared" si="13"/>
        <v>0</v>
      </c>
      <c r="BA28" s="101">
        <v>0</v>
      </c>
      <c r="BB28" s="101">
        <v>0</v>
      </c>
      <c r="BC28" s="101">
        <v>0</v>
      </c>
      <c r="BD28" s="79"/>
      <c r="BE28" s="79"/>
      <c r="BF28" s="79"/>
    </row>
    <row r="29" spans="1:58" ht="12" customHeight="1">
      <c r="A29" s="112" t="s">
        <v>93</v>
      </c>
      <c r="B29" s="113" t="s">
        <v>287</v>
      </c>
      <c r="C29" s="112" t="s">
        <v>352</v>
      </c>
      <c r="D29" s="101">
        <f t="shared" si="2"/>
        <v>15280</v>
      </c>
      <c r="E29" s="101">
        <f t="shared" si="3"/>
        <v>0</v>
      </c>
      <c r="F29" s="101">
        <v>0</v>
      </c>
      <c r="G29" s="101">
        <v>0</v>
      </c>
      <c r="H29" s="101">
        <f t="shared" si="4"/>
        <v>0</v>
      </c>
      <c r="I29" s="101">
        <v>0</v>
      </c>
      <c r="J29" s="101">
        <v>0</v>
      </c>
      <c r="K29" s="101">
        <f t="shared" si="5"/>
        <v>15280</v>
      </c>
      <c r="L29" s="101">
        <v>10035</v>
      </c>
      <c r="M29" s="101">
        <v>5245</v>
      </c>
      <c r="N29" s="101">
        <f t="shared" si="6"/>
        <v>15280</v>
      </c>
      <c r="O29" s="101">
        <f t="shared" si="7"/>
        <v>10035</v>
      </c>
      <c r="P29" s="101">
        <v>10035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 t="shared" si="8"/>
        <v>5245</v>
      </c>
      <c r="W29" s="101">
        <v>5245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 t="shared" si="9"/>
        <v>0</v>
      </c>
      <c r="AD29" s="101">
        <v>0</v>
      </c>
      <c r="AE29" s="101">
        <v>0</v>
      </c>
      <c r="AF29" s="101">
        <f t="shared" si="10"/>
        <v>510</v>
      </c>
      <c r="AG29" s="101">
        <v>510</v>
      </c>
      <c r="AH29" s="101">
        <v>0</v>
      </c>
      <c r="AI29" s="101">
        <v>0</v>
      </c>
      <c r="AJ29" s="101">
        <f t="shared" si="11"/>
        <v>510</v>
      </c>
      <c r="AK29" s="101">
        <v>0</v>
      </c>
      <c r="AL29" s="101">
        <v>0</v>
      </c>
      <c r="AM29" s="101">
        <v>510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 t="shared" si="12"/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 t="shared" si="13"/>
        <v>0</v>
      </c>
      <c r="BA29" s="101">
        <v>0</v>
      </c>
      <c r="BB29" s="101">
        <v>0</v>
      </c>
      <c r="BC29" s="101">
        <v>0</v>
      </c>
      <c r="BD29" s="79"/>
      <c r="BE29" s="79"/>
      <c r="BF29" s="79"/>
    </row>
    <row r="30" spans="1:58" ht="12" customHeight="1">
      <c r="A30" s="112" t="s">
        <v>93</v>
      </c>
      <c r="B30" s="113" t="s">
        <v>288</v>
      </c>
      <c r="C30" s="112" t="s">
        <v>353</v>
      </c>
      <c r="D30" s="101">
        <f t="shared" si="2"/>
        <v>32828</v>
      </c>
      <c r="E30" s="101">
        <f t="shared" si="3"/>
        <v>0</v>
      </c>
      <c r="F30" s="101">
        <v>0</v>
      </c>
      <c r="G30" s="101">
        <v>0</v>
      </c>
      <c r="H30" s="101">
        <f t="shared" si="4"/>
        <v>0</v>
      </c>
      <c r="I30" s="101">
        <v>0</v>
      </c>
      <c r="J30" s="101">
        <v>0</v>
      </c>
      <c r="K30" s="101">
        <f t="shared" si="5"/>
        <v>32828</v>
      </c>
      <c r="L30" s="101">
        <v>25349</v>
      </c>
      <c r="M30" s="101">
        <v>7479</v>
      </c>
      <c r="N30" s="101">
        <f t="shared" si="6"/>
        <v>32828</v>
      </c>
      <c r="O30" s="101">
        <f t="shared" si="7"/>
        <v>25349</v>
      </c>
      <c r="P30" s="101">
        <v>25349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 t="shared" si="8"/>
        <v>7479</v>
      </c>
      <c r="W30" s="101">
        <v>7479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 t="shared" si="9"/>
        <v>0</v>
      </c>
      <c r="AD30" s="101">
        <v>0</v>
      </c>
      <c r="AE30" s="101">
        <v>0</v>
      </c>
      <c r="AF30" s="101">
        <f t="shared" si="10"/>
        <v>0</v>
      </c>
      <c r="AG30" s="101">
        <v>0</v>
      </c>
      <c r="AH30" s="101">
        <v>0</v>
      </c>
      <c r="AI30" s="101">
        <v>0</v>
      </c>
      <c r="AJ30" s="101">
        <f t="shared" si="11"/>
        <v>1168</v>
      </c>
      <c r="AK30" s="101">
        <v>0</v>
      </c>
      <c r="AL30" s="101">
        <v>0</v>
      </c>
      <c r="AM30" s="101">
        <v>1168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 t="shared" si="12"/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 t="shared" si="13"/>
        <v>0</v>
      </c>
      <c r="BA30" s="101">
        <v>0</v>
      </c>
      <c r="BB30" s="101">
        <v>0</v>
      </c>
      <c r="BC30" s="101">
        <v>0</v>
      </c>
      <c r="BD30" s="79"/>
      <c r="BE30" s="79"/>
      <c r="BF30" s="79"/>
    </row>
    <row r="31" spans="1:58" ht="12" customHeight="1">
      <c r="A31" s="112" t="s">
        <v>93</v>
      </c>
      <c r="B31" s="113" t="s">
        <v>289</v>
      </c>
      <c r="C31" s="112" t="s">
        <v>354</v>
      </c>
      <c r="D31" s="101">
        <f t="shared" si="2"/>
        <v>18650</v>
      </c>
      <c r="E31" s="101">
        <f t="shared" si="3"/>
        <v>0</v>
      </c>
      <c r="F31" s="101">
        <v>0</v>
      </c>
      <c r="G31" s="101">
        <v>0</v>
      </c>
      <c r="H31" s="101">
        <f t="shared" si="4"/>
        <v>0</v>
      </c>
      <c r="I31" s="101">
        <v>0</v>
      </c>
      <c r="J31" s="101">
        <v>0</v>
      </c>
      <c r="K31" s="101">
        <f t="shared" si="5"/>
        <v>18650</v>
      </c>
      <c r="L31" s="101">
        <v>9091</v>
      </c>
      <c r="M31" s="101">
        <v>9559</v>
      </c>
      <c r="N31" s="101">
        <f t="shared" si="6"/>
        <v>18792</v>
      </c>
      <c r="O31" s="101">
        <f t="shared" si="7"/>
        <v>9091</v>
      </c>
      <c r="P31" s="101">
        <v>9091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 t="shared" si="8"/>
        <v>9559</v>
      </c>
      <c r="W31" s="101">
        <v>9559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 t="shared" si="9"/>
        <v>142</v>
      </c>
      <c r="AD31" s="101">
        <v>142</v>
      </c>
      <c r="AE31" s="101">
        <v>0</v>
      </c>
      <c r="AF31" s="101">
        <f t="shared" si="10"/>
        <v>66</v>
      </c>
      <c r="AG31" s="101">
        <v>66</v>
      </c>
      <c r="AH31" s="101">
        <v>0</v>
      </c>
      <c r="AI31" s="101">
        <v>0</v>
      </c>
      <c r="AJ31" s="101">
        <f t="shared" si="11"/>
        <v>66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66</v>
      </c>
      <c r="AT31" s="101">
        <f t="shared" si="12"/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f t="shared" si="13"/>
        <v>65</v>
      </c>
      <c r="BA31" s="101">
        <v>65</v>
      </c>
      <c r="BB31" s="101">
        <v>0</v>
      </c>
      <c r="BC31" s="101">
        <v>0</v>
      </c>
      <c r="BD31" s="79"/>
      <c r="BE31" s="79"/>
      <c r="BF31" s="79"/>
    </row>
    <row r="32" spans="1:58" ht="12" customHeight="1">
      <c r="A32" s="112" t="s">
        <v>93</v>
      </c>
      <c r="B32" s="113" t="s">
        <v>290</v>
      </c>
      <c r="C32" s="112" t="s">
        <v>355</v>
      </c>
      <c r="D32" s="101">
        <f t="shared" si="2"/>
        <v>37478</v>
      </c>
      <c r="E32" s="101">
        <f t="shared" si="3"/>
        <v>0</v>
      </c>
      <c r="F32" s="101">
        <v>0</v>
      </c>
      <c r="G32" s="101">
        <v>0</v>
      </c>
      <c r="H32" s="101">
        <f t="shared" si="4"/>
        <v>0</v>
      </c>
      <c r="I32" s="101">
        <v>0</v>
      </c>
      <c r="J32" s="101">
        <v>0</v>
      </c>
      <c r="K32" s="101">
        <f t="shared" si="5"/>
        <v>37478</v>
      </c>
      <c r="L32" s="101">
        <v>24620</v>
      </c>
      <c r="M32" s="101">
        <v>12858</v>
      </c>
      <c r="N32" s="101">
        <f t="shared" si="6"/>
        <v>37505</v>
      </c>
      <c r="O32" s="101">
        <f t="shared" si="7"/>
        <v>24620</v>
      </c>
      <c r="P32" s="101">
        <v>24620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 t="shared" si="8"/>
        <v>12858</v>
      </c>
      <c r="W32" s="101">
        <v>12858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 t="shared" si="9"/>
        <v>27</v>
      </c>
      <c r="AD32" s="101">
        <v>27</v>
      </c>
      <c r="AE32" s="101">
        <v>0</v>
      </c>
      <c r="AF32" s="101">
        <f t="shared" si="10"/>
        <v>0</v>
      </c>
      <c r="AG32" s="101">
        <v>0</v>
      </c>
      <c r="AH32" s="101">
        <v>0</v>
      </c>
      <c r="AI32" s="101">
        <v>0</v>
      </c>
      <c r="AJ32" s="101">
        <f t="shared" si="11"/>
        <v>0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f t="shared" si="12"/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f t="shared" si="13"/>
        <v>0</v>
      </c>
      <c r="BA32" s="101">
        <v>0</v>
      </c>
      <c r="BB32" s="101">
        <v>0</v>
      </c>
      <c r="BC32" s="101">
        <v>0</v>
      </c>
      <c r="BD32" s="79"/>
      <c r="BE32" s="79"/>
      <c r="BF32" s="79"/>
    </row>
    <row r="33" spans="1:58" ht="12" customHeight="1">
      <c r="A33" s="112" t="s">
        <v>93</v>
      </c>
      <c r="B33" s="113" t="s">
        <v>291</v>
      </c>
      <c r="C33" s="112" t="s">
        <v>356</v>
      </c>
      <c r="D33" s="101">
        <f t="shared" si="2"/>
        <v>42248</v>
      </c>
      <c r="E33" s="101">
        <f t="shared" si="3"/>
        <v>0</v>
      </c>
      <c r="F33" s="101">
        <v>0</v>
      </c>
      <c r="G33" s="101">
        <v>0</v>
      </c>
      <c r="H33" s="101">
        <f t="shared" si="4"/>
        <v>0</v>
      </c>
      <c r="I33" s="101">
        <v>0</v>
      </c>
      <c r="J33" s="101">
        <v>0</v>
      </c>
      <c r="K33" s="101">
        <f t="shared" si="5"/>
        <v>42248</v>
      </c>
      <c r="L33" s="101">
        <v>32071</v>
      </c>
      <c r="M33" s="101">
        <v>10177</v>
      </c>
      <c r="N33" s="101">
        <f t="shared" si="6"/>
        <v>42248</v>
      </c>
      <c r="O33" s="101">
        <f t="shared" si="7"/>
        <v>32071</v>
      </c>
      <c r="P33" s="101">
        <v>32071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 t="shared" si="8"/>
        <v>10177</v>
      </c>
      <c r="W33" s="101">
        <v>10177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 t="shared" si="9"/>
        <v>0</v>
      </c>
      <c r="AD33" s="101">
        <v>0</v>
      </c>
      <c r="AE33" s="101">
        <v>0</v>
      </c>
      <c r="AF33" s="101">
        <f t="shared" si="10"/>
        <v>143</v>
      </c>
      <c r="AG33" s="101">
        <v>143</v>
      </c>
      <c r="AH33" s="101">
        <v>0</v>
      </c>
      <c r="AI33" s="101">
        <v>0</v>
      </c>
      <c r="AJ33" s="101">
        <f t="shared" si="11"/>
        <v>143</v>
      </c>
      <c r="AK33" s="101">
        <v>82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101">
        <v>3</v>
      </c>
      <c r="AS33" s="101">
        <v>58</v>
      </c>
      <c r="AT33" s="101">
        <f t="shared" si="12"/>
        <v>82</v>
      </c>
      <c r="AU33" s="101">
        <v>82</v>
      </c>
      <c r="AV33" s="101">
        <v>0</v>
      </c>
      <c r="AW33" s="101">
        <v>0</v>
      </c>
      <c r="AX33" s="101">
        <v>0</v>
      </c>
      <c r="AY33" s="101">
        <v>0</v>
      </c>
      <c r="AZ33" s="101">
        <f t="shared" si="13"/>
        <v>92</v>
      </c>
      <c r="BA33" s="101">
        <v>92</v>
      </c>
      <c r="BB33" s="101">
        <v>0</v>
      </c>
      <c r="BC33" s="101">
        <v>0</v>
      </c>
      <c r="BD33" s="79"/>
      <c r="BE33" s="79"/>
      <c r="BF33" s="79"/>
    </row>
    <row r="34" spans="1:58" ht="12" customHeight="1">
      <c r="A34" s="112" t="s">
        <v>93</v>
      </c>
      <c r="B34" s="113" t="s">
        <v>292</v>
      </c>
      <c r="C34" s="112" t="s">
        <v>357</v>
      </c>
      <c r="D34" s="101">
        <f t="shared" si="2"/>
        <v>33654</v>
      </c>
      <c r="E34" s="101">
        <f t="shared" si="3"/>
        <v>0</v>
      </c>
      <c r="F34" s="101">
        <v>0</v>
      </c>
      <c r="G34" s="101">
        <v>0</v>
      </c>
      <c r="H34" s="101">
        <f t="shared" si="4"/>
        <v>0</v>
      </c>
      <c r="I34" s="101">
        <v>0</v>
      </c>
      <c r="J34" s="101">
        <v>0</v>
      </c>
      <c r="K34" s="101">
        <f t="shared" si="5"/>
        <v>33654</v>
      </c>
      <c r="L34" s="101">
        <v>13992</v>
      </c>
      <c r="M34" s="101">
        <v>19662</v>
      </c>
      <c r="N34" s="101">
        <f t="shared" si="6"/>
        <v>33654</v>
      </c>
      <c r="O34" s="101">
        <f t="shared" si="7"/>
        <v>13992</v>
      </c>
      <c r="P34" s="101">
        <v>13315</v>
      </c>
      <c r="Q34" s="101">
        <v>0</v>
      </c>
      <c r="R34" s="101">
        <v>0</v>
      </c>
      <c r="S34" s="101">
        <v>677</v>
      </c>
      <c r="T34" s="101">
        <v>0</v>
      </c>
      <c r="U34" s="101">
        <v>0</v>
      </c>
      <c r="V34" s="101">
        <f t="shared" si="8"/>
        <v>19662</v>
      </c>
      <c r="W34" s="101">
        <v>19404</v>
      </c>
      <c r="X34" s="101">
        <v>0</v>
      </c>
      <c r="Y34" s="101">
        <v>0</v>
      </c>
      <c r="Z34" s="101">
        <v>258</v>
      </c>
      <c r="AA34" s="101">
        <v>0</v>
      </c>
      <c r="AB34" s="101">
        <v>0</v>
      </c>
      <c r="AC34" s="101">
        <f t="shared" si="9"/>
        <v>0</v>
      </c>
      <c r="AD34" s="101">
        <v>0</v>
      </c>
      <c r="AE34" s="101">
        <v>0</v>
      </c>
      <c r="AF34" s="101">
        <f t="shared" si="10"/>
        <v>27</v>
      </c>
      <c r="AG34" s="101">
        <v>27</v>
      </c>
      <c r="AH34" s="101">
        <v>0</v>
      </c>
      <c r="AI34" s="101">
        <v>0</v>
      </c>
      <c r="AJ34" s="101">
        <f t="shared" si="11"/>
        <v>27</v>
      </c>
      <c r="AK34" s="101">
        <v>0</v>
      </c>
      <c r="AL34" s="101">
        <v>0</v>
      </c>
      <c r="AM34" s="101">
        <v>27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f t="shared" si="12"/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f t="shared" si="13"/>
        <v>360</v>
      </c>
      <c r="BA34" s="101">
        <v>360</v>
      </c>
      <c r="BB34" s="101">
        <v>0</v>
      </c>
      <c r="BC34" s="101">
        <v>0</v>
      </c>
      <c r="BD34" s="79"/>
      <c r="BE34" s="79"/>
      <c r="BF34" s="79"/>
    </row>
    <row r="35" spans="1:58" ht="12" customHeight="1">
      <c r="A35" s="112" t="s">
        <v>93</v>
      </c>
      <c r="B35" s="113" t="s">
        <v>293</v>
      </c>
      <c r="C35" s="112" t="s">
        <v>358</v>
      </c>
      <c r="D35" s="101">
        <f t="shared" si="2"/>
        <v>38915</v>
      </c>
      <c r="E35" s="101">
        <f t="shared" si="3"/>
        <v>0</v>
      </c>
      <c r="F35" s="101">
        <v>0</v>
      </c>
      <c r="G35" s="101">
        <v>0</v>
      </c>
      <c r="H35" s="101">
        <f t="shared" si="4"/>
        <v>0</v>
      </c>
      <c r="I35" s="101">
        <v>0</v>
      </c>
      <c r="J35" s="101">
        <v>0</v>
      </c>
      <c r="K35" s="101">
        <f t="shared" si="5"/>
        <v>38915</v>
      </c>
      <c r="L35" s="101">
        <v>20522</v>
      </c>
      <c r="M35" s="101">
        <v>18393</v>
      </c>
      <c r="N35" s="101">
        <f t="shared" si="6"/>
        <v>39046</v>
      </c>
      <c r="O35" s="101">
        <f t="shared" si="7"/>
        <v>20522</v>
      </c>
      <c r="P35" s="101">
        <v>20522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 t="shared" si="8"/>
        <v>18393</v>
      </c>
      <c r="W35" s="101">
        <v>18393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 t="shared" si="9"/>
        <v>131</v>
      </c>
      <c r="AD35" s="101">
        <v>131</v>
      </c>
      <c r="AE35" s="101">
        <v>0</v>
      </c>
      <c r="AF35" s="101">
        <f t="shared" si="10"/>
        <v>85</v>
      </c>
      <c r="AG35" s="101">
        <v>85</v>
      </c>
      <c r="AH35" s="101">
        <v>0</v>
      </c>
      <c r="AI35" s="101">
        <v>0</v>
      </c>
      <c r="AJ35" s="101">
        <f t="shared" si="11"/>
        <v>0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f t="shared" si="12"/>
        <v>85</v>
      </c>
      <c r="AU35" s="101">
        <v>85</v>
      </c>
      <c r="AV35" s="101">
        <v>0</v>
      </c>
      <c r="AW35" s="101">
        <v>0</v>
      </c>
      <c r="AX35" s="101">
        <v>0</v>
      </c>
      <c r="AY35" s="101">
        <v>0</v>
      </c>
      <c r="AZ35" s="101">
        <f t="shared" si="13"/>
        <v>0</v>
      </c>
      <c r="BA35" s="101">
        <v>0</v>
      </c>
      <c r="BB35" s="101">
        <v>0</v>
      </c>
      <c r="BC35" s="101">
        <v>0</v>
      </c>
      <c r="BD35" s="79"/>
      <c r="BE35" s="79"/>
      <c r="BF35" s="79"/>
    </row>
    <row r="36" spans="1:58" ht="12" customHeight="1">
      <c r="A36" s="112" t="s">
        <v>93</v>
      </c>
      <c r="B36" s="113" t="s">
        <v>294</v>
      </c>
      <c r="C36" s="112" t="s">
        <v>359</v>
      </c>
      <c r="D36" s="101">
        <f t="shared" si="2"/>
        <v>7079</v>
      </c>
      <c r="E36" s="101">
        <f t="shared" si="3"/>
        <v>0</v>
      </c>
      <c r="F36" s="101">
        <v>0</v>
      </c>
      <c r="G36" s="101">
        <v>0</v>
      </c>
      <c r="H36" s="101">
        <f t="shared" si="4"/>
        <v>0</v>
      </c>
      <c r="I36" s="101">
        <v>0</v>
      </c>
      <c r="J36" s="101">
        <v>0</v>
      </c>
      <c r="K36" s="101">
        <f t="shared" si="5"/>
        <v>7079</v>
      </c>
      <c r="L36" s="101">
        <v>4473</v>
      </c>
      <c r="M36" s="101">
        <v>2606</v>
      </c>
      <c r="N36" s="101">
        <f t="shared" si="6"/>
        <v>7084</v>
      </c>
      <c r="O36" s="101">
        <f t="shared" si="7"/>
        <v>4473</v>
      </c>
      <c r="P36" s="101">
        <v>4473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 t="shared" si="8"/>
        <v>2606</v>
      </c>
      <c r="W36" s="101">
        <v>2606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 t="shared" si="9"/>
        <v>5</v>
      </c>
      <c r="AD36" s="101">
        <v>5</v>
      </c>
      <c r="AE36" s="101">
        <v>0</v>
      </c>
      <c r="AF36" s="101">
        <f t="shared" si="10"/>
        <v>0</v>
      </c>
      <c r="AG36" s="101">
        <v>0</v>
      </c>
      <c r="AH36" s="101">
        <v>0</v>
      </c>
      <c r="AI36" s="101">
        <v>0</v>
      </c>
      <c r="AJ36" s="101">
        <f t="shared" si="11"/>
        <v>7143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1">
        <v>7143</v>
      </c>
      <c r="AQ36" s="101">
        <v>0</v>
      </c>
      <c r="AR36" s="101">
        <v>0</v>
      </c>
      <c r="AS36" s="101">
        <v>0</v>
      </c>
      <c r="AT36" s="101">
        <f t="shared" si="12"/>
        <v>0</v>
      </c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f t="shared" si="13"/>
        <v>0</v>
      </c>
      <c r="BA36" s="101">
        <v>0</v>
      </c>
      <c r="BB36" s="101">
        <v>0</v>
      </c>
      <c r="BC36" s="101">
        <v>0</v>
      </c>
      <c r="BD36" s="79"/>
      <c r="BE36" s="79"/>
      <c r="BF36" s="79"/>
    </row>
    <row r="37" spans="1:58" ht="12" customHeight="1">
      <c r="A37" s="112" t="s">
        <v>93</v>
      </c>
      <c r="B37" s="113" t="s">
        <v>295</v>
      </c>
      <c r="C37" s="112" t="s">
        <v>360</v>
      </c>
      <c r="D37" s="101">
        <f t="shared" si="2"/>
        <v>6881</v>
      </c>
      <c r="E37" s="101">
        <f t="shared" si="3"/>
        <v>0</v>
      </c>
      <c r="F37" s="101">
        <v>0</v>
      </c>
      <c r="G37" s="101">
        <v>0</v>
      </c>
      <c r="H37" s="101">
        <f t="shared" si="4"/>
        <v>0</v>
      </c>
      <c r="I37" s="101">
        <v>0</v>
      </c>
      <c r="J37" s="101">
        <v>0</v>
      </c>
      <c r="K37" s="101">
        <f t="shared" si="5"/>
        <v>6881</v>
      </c>
      <c r="L37" s="101">
        <v>4290</v>
      </c>
      <c r="M37" s="101">
        <v>2591</v>
      </c>
      <c r="N37" s="101">
        <f t="shared" si="6"/>
        <v>6881</v>
      </c>
      <c r="O37" s="101">
        <f t="shared" si="7"/>
        <v>4290</v>
      </c>
      <c r="P37" s="101">
        <v>4290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f t="shared" si="8"/>
        <v>2591</v>
      </c>
      <c r="W37" s="101">
        <v>2591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f t="shared" si="9"/>
        <v>0</v>
      </c>
      <c r="AD37" s="101">
        <v>0</v>
      </c>
      <c r="AE37" s="101">
        <v>0</v>
      </c>
      <c r="AF37" s="101">
        <f t="shared" si="10"/>
        <v>54</v>
      </c>
      <c r="AG37" s="101">
        <v>54</v>
      </c>
      <c r="AH37" s="101">
        <v>0</v>
      </c>
      <c r="AI37" s="101">
        <v>0</v>
      </c>
      <c r="AJ37" s="101">
        <f t="shared" si="11"/>
        <v>54</v>
      </c>
      <c r="AK37" s="101">
        <v>0</v>
      </c>
      <c r="AL37" s="101">
        <v>0</v>
      </c>
      <c r="AM37" s="101">
        <v>10</v>
      </c>
      <c r="AN37" s="101">
        <v>44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f t="shared" si="12"/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f t="shared" si="13"/>
        <v>0</v>
      </c>
      <c r="BA37" s="101">
        <v>0</v>
      </c>
      <c r="BB37" s="101">
        <v>0</v>
      </c>
      <c r="BC37" s="101">
        <v>0</v>
      </c>
      <c r="BD37" s="79"/>
      <c r="BE37" s="79"/>
      <c r="BF37" s="79"/>
    </row>
    <row r="38" spans="1:58" ht="12" customHeight="1">
      <c r="A38" s="112" t="s">
        <v>93</v>
      </c>
      <c r="B38" s="113" t="s">
        <v>296</v>
      </c>
      <c r="C38" s="112" t="s">
        <v>361</v>
      </c>
      <c r="D38" s="101">
        <f t="shared" si="2"/>
        <v>5972</v>
      </c>
      <c r="E38" s="101">
        <f t="shared" si="3"/>
        <v>0</v>
      </c>
      <c r="F38" s="101">
        <v>0</v>
      </c>
      <c r="G38" s="101">
        <v>0</v>
      </c>
      <c r="H38" s="101">
        <f t="shared" si="4"/>
        <v>0</v>
      </c>
      <c r="I38" s="101">
        <v>0</v>
      </c>
      <c r="J38" s="101">
        <v>0</v>
      </c>
      <c r="K38" s="101">
        <f t="shared" si="5"/>
        <v>5972</v>
      </c>
      <c r="L38" s="101">
        <v>3484</v>
      </c>
      <c r="M38" s="101">
        <v>2488</v>
      </c>
      <c r="N38" s="101">
        <f t="shared" si="6"/>
        <v>5972</v>
      </c>
      <c r="O38" s="101">
        <f t="shared" si="7"/>
        <v>3484</v>
      </c>
      <c r="P38" s="101">
        <v>3484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 t="shared" si="8"/>
        <v>2488</v>
      </c>
      <c r="W38" s="101">
        <v>2488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f t="shared" si="9"/>
        <v>0</v>
      </c>
      <c r="AD38" s="101">
        <v>0</v>
      </c>
      <c r="AE38" s="101">
        <v>0</v>
      </c>
      <c r="AF38" s="101">
        <f t="shared" si="10"/>
        <v>8</v>
      </c>
      <c r="AG38" s="101">
        <v>8</v>
      </c>
      <c r="AH38" s="101">
        <v>0</v>
      </c>
      <c r="AI38" s="101">
        <v>0</v>
      </c>
      <c r="AJ38" s="101">
        <f t="shared" si="11"/>
        <v>8</v>
      </c>
      <c r="AK38" s="101">
        <v>0</v>
      </c>
      <c r="AL38" s="101">
        <v>0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8</v>
      </c>
      <c r="AT38" s="101">
        <f t="shared" si="12"/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f t="shared" si="13"/>
        <v>0</v>
      </c>
      <c r="BA38" s="101">
        <v>0</v>
      </c>
      <c r="BB38" s="101">
        <v>0</v>
      </c>
      <c r="BC38" s="101">
        <v>0</v>
      </c>
      <c r="BD38" s="79"/>
      <c r="BE38" s="79"/>
      <c r="BF38" s="79"/>
    </row>
    <row r="39" spans="1:58" ht="12" customHeight="1">
      <c r="A39" s="112" t="s">
        <v>93</v>
      </c>
      <c r="B39" s="113" t="s">
        <v>297</v>
      </c>
      <c r="C39" s="112" t="s">
        <v>362</v>
      </c>
      <c r="D39" s="101">
        <f t="shared" si="2"/>
        <v>5481</v>
      </c>
      <c r="E39" s="101">
        <f t="shared" si="3"/>
        <v>0</v>
      </c>
      <c r="F39" s="101">
        <v>0</v>
      </c>
      <c r="G39" s="101">
        <v>0</v>
      </c>
      <c r="H39" s="101">
        <f t="shared" si="4"/>
        <v>0</v>
      </c>
      <c r="I39" s="101">
        <v>0</v>
      </c>
      <c r="J39" s="101">
        <v>0</v>
      </c>
      <c r="K39" s="101">
        <f t="shared" si="5"/>
        <v>5481</v>
      </c>
      <c r="L39" s="101">
        <v>2719</v>
      </c>
      <c r="M39" s="101">
        <v>2762</v>
      </c>
      <c r="N39" s="101">
        <f t="shared" si="6"/>
        <v>5481</v>
      </c>
      <c r="O39" s="101">
        <f t="shared" si="7"/>
        <v>2719</v>
      </c>
      <c r="P39" s="101">
        <v>2719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 t="shared" si="8"/>
        <v>2762</v>
      </c>
      <c r="W39" s="101">
        <v>2422</v>
      </c>
      <c r="X39" s="101">
        <v>0</v>
      </c>
      <c r="Y39" s="101">
        <v>0</v>
      </c>
      <c r="Z39" s="101">
        <v>0</v>
      </c>
      <c r="AA39" s="101">
        <v>0</v>
      </c>
      <c r="AB39" s="101">
        <v>340</v>
      </c>
      <c r="AC39" s="101">
        <f t="shared" si="9"/>
        <v>0</v>
      </c>
      <c r="AD39" s="101">
        <v>0</v>
      </c>
      <c r="AE39" s="101">
        <v>0</v>
      </c>
      <c r="AF39" s="101">
        <f t="shared" si="10"/>
        <v>39</v>
      </c>
      <c r="AG39" s="101">
        <v>39</v>
      </c>
      <c r="AH39" s="101">
        <v>0</v>
      </c>
      <c r="AI39" s="101">
        <v>0</v>
      </c>
      <c r="AJ39" s="101">
        <f t="shared" si="11"/>
        <v>39</v>
      </c>
      <c r="AK39" s="101">
        <v>0</v>
      </c>
      <c r="AL39" s="101">
        <v>0</v>
      </c>
      <c r="AM39" s="101">
        <v>7</v>
      </c>
      <c r="AN39" s="101">
        <v>32</v>
      </c>
      <c r="AO39" s="101">
        <v>0</v>
      </c>
      <c r="AP39" s="101">
        <v>0</v>
      </c>
      <c r="AQ39" s="101">
        <v>0</v>
      </c>
      <c r="AR39" s="101">
        <v>0</v>
      </c>
      <c r="AS39" s="101">
        <v>0</v>
      </c>
      <c r="AT39" s="101">
        <f t="shared" si="12"/>
        <v>0</v>
      </c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f t="shared" si="13"/>
        <v>0</v>
      </c>
      <c r="BA39" s="101">
        <v>0</v>
      </c>
      <c r="BB39" s="101">
        <v>0</v>
      </c>
      <c r="BC39" s="101">
        <v>0</v>
      </c>
      <c r="BD39" s="79"/>
      <c r="BE39" s="79"/>
      <c r="BF39" s="79"/>
    </row>
    <row r="40" spans="1:58" ht="12" customHeight="1">
      <c r="A40" s="112" t="s">
        <v>93</v>
      </c>
      <c r="B40" s="113" t="s">
        <v>298</v>
      </c>
      <c r="C40" s="112" t="s">
        <v>363</v>
      </c>
      <c r="D40" s="101">
        <f t="shared" si="2"/>
        <v>13391</v>
      </c>
      <c r="E40" s="101">
        <f t="shared" si="3"/>
        <v>0</v>
      </c>
      <c r="F40" s="101">
        <v>0</v>
      </c>
      <c r="G40" s="101">
        <v>0</v>
      </c>
      <c r="H40" s="101">
        <f t="shared" si="4"/>
        <v>0</v>
      </c>
      <c r="I40" s="101">
        <v>0</v>
      </c>
      <c r="J40" s="101">
        <v>0</v>
      </c>
      <c r="K40" s="101">
        <f t="shared" si="5"/>
        <v>13391</v>
      </c>
      <c r="L40" s="101">
        <v>9487</v>
      </c>
      <c r="M40" s="101">
        <v>3904</v>
      </c>
      <c r="N40" s="101">
        <f t="shared" si="6"/>
        <v>13391</v>
      </c>
      <c r="O40" s="101">
        <f t="shared" si="7"/>
        <v>9487</v>
      </c>
      <c r="P40" s="101">
        <v>9487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f t="shared" si="8"/>
        <v>3904</v>
      </c>
      <c r="W40" s="101">
        <v>3904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f t="shared" si="9"/>
        <v>0</v>
      </c>
      <c r="AD40" s="101">
        <v>0</v>
      </c>
      <c r="AE40" s="101">
        <v>0</v>
      </c>
      <c r="AF40" s="101">
        <f t="shared" si="10"/>
        <v>110</v>
      </c>
      <c r="AG40" s="101">
        <v>110</v>
      </c>
      <c r="AH40" s="101">
        <v>0</v>
      </c>
      <c r="AI40" s="101">
        <v>0</v>
      </c>
      <c r="AJ40" s="101">
        <f t="shared" si="11"/>
        <v>110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110</v>
      </c>
      <c r="AT40" s="101">
        <f t="shared" si="12"/>
        <v>0</v>
      </c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f t="shared" si="13"/>
        <v>0</v>
      </c>
      <c r="BA40" s="101">
        <v>0</v>
      </c>
      <c r="BB40" s="101">
        <v>0</v>
      </c>
      <c r="BC40" s="101">
        <v>0</v>
      </c>
      <c r="BD40" s="79"/>
      <c r="BE40" s="79"/>
      <c r="BF40" s="79"/>
    </row>
    <row r="41" spans="1:58" ht="12" customHeight="1">
      <c r="A41" s="112" t="s">
        <v>93</v>
      </c>
      <c r="B41" s="114" t="s">
        <v>398</v>
      </c>
      <c r="C41" s="112" t="s">
        <v>364</v>
      </c>
      <c r="D41" s="101">
        <f t="shared" si="2"/>
        <v>7701</v>
      </c>
      <c r="E41" s="101">
        <f t="shared" si="3"/>
        <v>0</v>
      </c>
      <c r="F41" s="101">
        <v>0</v>
      </c>
      <c r="G41" s="101">
        <v>0</v>
      </c>
      <c r="H41" s="101">
        <f t="shared" si="4"/>
        <v>0</v>
      </c>
      <c r="I41" s="101">
        <v>0</v>
      </c>
      <c r="J41" s="101">
        <v>0</v>
      </c>
      <c r="K41" s="101">
        <f t="shared" si="5"/>
        <v>7701</v>
      </c>
      <c r="L41" s="101">
        <v>3409</v>
      </c>
      <c r="M41" s="101">
        <v>4292</v>
      </c>
      <c r="N41" s="101">
        <f t="shared" si="6"/>
        <v>7701</v>
      </c>
      <c r="O41" s="101">
        <f t="shared" si="7"/>
        <v>3409</v>
      </c>
      <c r="P41" s="101">
        <v>0</v>
      </c>
      <c r="Q41" s="101">
        <v>0</v>
      </c>
      <c r="R41" s="101">
        <v>0</v>
      </c>
      <c r="S41" s="101">
        <v>3409</v>
      </c>
      <c r="T41" s="101">
        <v>0</v>
      </c>
      <c r="U41" s="101">
        <v>0</v>
      </c>
      <c r="V41" s="101">
        <f t="shared" si="8"/>
        <v>4292</v>
      </c>
      <c r="W41" s="101">
        <v>0</v>
      </c>
      <c r="X41" s="101">
        <v>0</v>
      </c>
      <c r="Y41" s="101">
        <v>0</v>
      </c>
      <c r="Z41" s="101">
        <v>4292</v>
      </c>
      <c r="AA41" s="101">
        <v>0</v>
      </c>
      <c r="AB41" s="101">
        <v>0</v>
      </c>
      <c r="AC41" s="101">
        <f t="shared" si="9"/>
        <v>0</v>
      </c>
      <c r="AD41" s="101">
        <v>0</v>
      </c>
      <c r="AE41" s="101">
        <v>0</v>
      </c>
      <c r="AF41" s="101">
        <f t="shared" si="10"/>
        <v>0</v>
      </c>
      <c r="AG41" s="101">
        <v>0</v>
      </c>
      <c r="AH41" s="101">
        <v>0</v>
      </c>
      <c r="AI41" s="101">
        <v>0</v>
      </c>
      <c r="AJ41" s="101">
        <f t="shared" si="11"/>
        <v>0</v>
      </c>
      <c r="AK41" s="101">
        <v>0</v>
      </c>
      <c r="AL41" s="101">
        <v>0</v>
      </c>
      <c r="AM41" s="101">
        <v>0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f t="shared" si="12"/>
        <v>0</v>
      </c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f t="shared" si="13"/>
        <v>0</v>
      </c>
      <c r="BA41" s="101">
        <v>0</v>
      </c>
      <c r="BB41" s="101">
        <v>0</v>
      </c>
      <c r="BC41" s="101">
        <v>0</v>
      </c>
      <c r="BD41" s="79"/>
      <c r="BE41" s="79"/>
      <c r="BF41" s="79"/>
    </row>
    <row r="42" spans="1:58" ht="12" customHeight="1">
      <c r="A42" s="112" t="s">
        <v>93</v>
      </c>
      <c r="B42" s="113" t="s">
        <v>299</v>
      </c>
      <c r="C42" s="112" t="s">
        <v>365</v>
      </c>
      <c r="D42" s="101">
        <f t="shared" si="2"/>
        <v>3296</v>
      </c>
      <c r="E42" s="101">
        <f t="shared" si="3"/>
        <v>0</v>
      </c>
      <c r="F42" s="101">
        <v>0</v>
      </c>
      <c r="G42" s="101">
        <v>0</v>
      </c>
      <c r="H42" s="101">
        <f t="shared" si="4"/>
        <v>0</v>
      </c>
      <c r="I42" s="101">
        <v>0</v>
      </c>
      <c r="J42" s="101">
        <v>0</v>
      </c>
      <c r="K42" s="101">
        <f t="shared" si="5"/>
        <v>3296</v>
      </c>
      <c r="L42" s="101">
        <v>2452</v>
      </c>
      <c r="M42" s="101">
        <v>844</v>
      </c>
      <c r="N42" s="101">
        <f t="shared" si="6"/>
        <v>3321</v>
      </c>
      <c r="O42" s="101">
        <f t="shared" si="7"/>
        <v>2452</v>
      </c>
      <c r="P42" s="101">
        <v>0</v>
      </c>
      <c r="Q42" s="101">
        <v>0</v>
      </c>
      <c r="R42" s="101">
        <v>0</v>
      </c>
      <c r="S42" s="101">
        <v>2452</v>
      </c>
      <c r="T42" s="101">
        <v>0</v>
      </c>
      <c r="U42" s="101">
        <v>0</v>
      </c>
      <c r="V42" s="101">
        <f t="shared" si="8"/>
        <v>844</v>
      </c>
      <c r="W42" s="101">
        <v>0</v>
      </c>
      <c r="X42" s="101">
        <v>0</v>
      </c>
      <c r="Y42" s="101">
        <v>0</v>
      </c>
      <c r="Z42" s="101">
        <v>844</v>
      </c>
      <c r="AA42" s="101">
        <v>0</v>
      </c>
      <c r="AB42" s="101">
        <v>0</v>
      </c>
      <c r="AC42" s="101">
        <f t="shared" si="9"/>
        <v>25</v>
      </c>
      <c r="AD42" s="101">
        <v>25</v>
      </c>
      <c r="AE42" s="101">
        <v>0</v>
      </c>
      <c r="AF42" s="101">
        <f t="shared" si="10"/>
        <v>0</v>
      </c>
      <c r="AG42" s="101">
        <v>0</v>
      </c>
      <c r="AH42" s="101">
        <v>0</v>
      </c>
      <c r="AI42" s="101">
        <v>0</v>
      </c>
      <c r="AJ42" s="101">
        <f t="shared" si="11"/>
        <v>0</v>
      </c>
      <c r="AK42" s="101">
        <v>0</v>
      </c>
      <c r="AL42" s="101">
        <v>0</v>
      </c>
      <c r="AM42" s="101">
        <v>0</v>
      </c>
      <c r="AN42" s="101">
        <v>0</v>
      </c>
      <c r="AO42" s="101">
        <v>0</v>
      </c>
      <c r="AP42" s="101">
        <v>0</v>
      </c>
      <c r="AQ42" s="101">
        <v>0</v>
      </c>
      <c r="AR42" s="101">
        <v>0</v>
      </c>
      <c r="AS42" s="101">
        <v>0</v>
      </c>
      <c r="AT42" s="101">
        <f t="shared" si="12"/>
        <v>0</v>
      </c>
      <c r="AU42" s="101">
        <v>0</v>
      </c>
      <c r="AV42" s="101">
        <v>0</v>
      </c>
      <c r="AW42" s="101">
        <v>0</v>
      </c>
      <c r="AX42" s="101">
        <v>0</v>
      </c>
      <c r="AY42" s="101">
        <v>0</v>
      </c>
      <c r="AZ42" s="101">
        <f t="shared" si="13"/>
        <v>0</v>
      </c>
      <c r="BA42" s="101">
        <v>0</v>
      </c>
      <c r="BB42" s="101">
        <v>0</v>
      </c>
      <c r="BC42" s="101">
        <v>0</v>
      </c>
      <c r="BD42" s="79"/>
      <c r="BE42" s="79"/>
      <c r="BF42" s="79"/>
    </row>
    <row r="43" spans="1:58" ht="12" customHeight="1">
      <c r="A43" s="112" t="s">
        <v>93</v>
      </c>
      <c r="B43" s="113" t="s">
        <v>300</v>
      </c>
      <c r="C43" s="112" t="s">
        <v>366</v>
      </c>
      <c r="D43" s="101">
        <f t="shared" si="2"/>
        <v>4359</v>
      </c>
      <c r="E43" s="101">
        <f t="shared" si="3"/>
        <v>0</v>
      </c>
      <c r="F43" s="101">
        <v>0</v>
      </c>
      <c r="G43" s="101">
        <v>0</v>
      </c>
      <c r="H43" s="101">
        <f t="shared" si="4"/>
        <v>0</v>
      </c>
      <c r="I43" s="101">
        <v>0</v>
      </c>
      <c r="J43" s="101">
        <v>0</v>
      </c>
      <c r="K43" s="101">
        <f t="shared" si="5"/>
        <v>4359</v>
      </c>
      <c r="L43" s="101">
        <v>2832</v>
      </c>
      <c r="M43" s="101">
        <v>1527</v>
      </c>
      <c r="N43" s="101">
        <f t="shared" si="6"/>
        <v>4359</v>
      </c>
      <c r="O43" s="101">
        <f t="shared" si="7"/>
        <v>2832</v>
      </c>
      <c r="P43" s="101">
        <v>2832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f t="shared" si="8"/>
        <v>1527</v>
      </c>
      <c r="W43" s="101">
        <v>1527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f t="shared" si="9"/>
        <v>0</v>
      </c>
      <c r="AD43" s="101">
        <v>0</v>
      </c>
      <c r="AE43" s="101">
        <v>0</v>
      </c>
      <c r="AF43" s="101">
        <f t="shared" si="10"/>
        <v>32</v>
      </c>
      <c r="AG43" s="101">
        <v>32</v>
      </c>
      <c r="AH43" s="101">
        <v>0</v>
      </c>
      <c r="AI43" s="101">
        <v>0</v>
      </c>
      <c r="AJ43" s="101">
        <f t="shared" si="11"/>
        <v>0</v>
      </c>
      <c r="AK43" s="101">
        <v>0</v>
      </c>
      <c r="AL43" s="101">
        <v>0</v>
      </c>
      <c r="AM43" s="101">
        <v>0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0</v>
      </c>
      <c r="AT43" s="101">
        <f t="shared" si="12"/>
        <v>32</v>
      </c>
      <c r="AU43" s="101">
        <v>32</v>
      </c>
      <c r="AV43" s="101">
        <v>0</v>
      </c>
      <c r="AW43" s="101">
        <v>0</v>
      </c>
      <c r="AX43" s="101">
        <v>0</v>
      </c>
      <c r="AY43" s="101">
        <v>0</v>
      </c>
      <c r="AZ43" s="101">
        <f t="shared" si="13"/>
        <v>0</v>
      </c>
      <c r="BA43" s="101">
        <v>0</v>
      </c>
      <c r="BB43" s="101">
        <v>0</v>
      </c>
      <c r="BC43" s="101">
        <v>0</v>
      </c>
      <c r="BD43" s="79"/>
      <c r="BE43" s="79"/>
      <c r="BF43" s="79"/>
    </row>
    <row r="44" spans="1:58" ht="12" customHeight="1">
      <c r="A44" s="112" t="s">
        <v>93</v>
      </c>
      <c r="B44" s="113" t="s">
        <v>301</v>
      </c>
      <c r="C44" s="112" t="s">
        <v>367</v>
      </c>
      <c r="D44" s="101">
        <f t="shared" si="2"/>
        <v>795</v>
      </c>
      <c r="E44" s="101">
        <f t="shared" si="3"/>
        <v>0</v>
      </c>
      <c r="F44" s="101">
        <v>0</v>
      </c>
      <c r="G44" s="101">
        <v>0</v>
      </c>
      <c r="H44" s="101">
        <f t="shared" si="4"/>
        <v>189</v>
      </c>
      <c r="I44" s="101">
        <v>189</v>
      </c>
      <c r="J44" s="101">
        <v>0</v>
      </c>
      <c r="K44" s="101">
        <f t="shared" si="5"/>
        <v>606</v>
      </c>
      <c r="L44" s="101">
        <v>0</v>
      </c>
      <c r="M44" s="101">
        <v>606</v>
      </c>
      <c r="N44" s="101">
        <f t="shared" si="6"/>
        <v>795</v>
      </c>
      <c r="O44" s="101">
        <f t="shared" si="7"/>
        <v>189</v>
      </c>
      <c r="P44" s="101">
        <v>189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f t="shared" si="8"/>
        <v>606</v>
      </c>
      <c r="W44" s="101">
        <v>606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f t="shared" si="9"/>
        <v>0</v>
      </c>
      <c r="AD44" s="101">
        <v>0</v>
      </c>
      <c r="AE44" s="101">
        <v>0</v>
      </c>
      <c r="AF44" s="101">
        <f t="shared" si="10"/>
        <v>2</v>
      </c>
      <c r="AG44" s="101">
        <v>2</v>
      </c>
      <c r="AH44" s="101">
        <v>0</v>
      </c>
      <c r="AI44" s="101">
        <v>0</v>
      </c>
      <c r="AJ44" s="101">
        <f t="shared" si="11"/>
        <v>42</v>
      </c>
      <c r="AK44" s="101">
        <v>42</v>
      </c>
      <c r="AL44" s="101">
        <v>0</v>
      </c>
      <c r="AM44" s="101">
        <v>0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0</v>
      </c>
      <c r="AT44" s="101">
        <f t="shared" si="12"/>
        <v>2</v>
      </c>
      <c r="AU44" s="101">
        <v>2</v>
      </c>
      <c r="AV44" s="101">
        <v>0</v>
      </c>
      <c r="AW44" s="101">
        <v>0</v>
      </c>
      <c r="AX44" s="101">
        <v>0</v>
      </c>
      <c r="AY44" s="101">
        <v>0</v>
      </c>
      <c r="AZ44" s="101">
        <f t="shared" si="13"/>
        <v>0</v>
      </c>
      <c r="BA44" s="101">
        <v>0</v>
      </c>
      <c r="BB44" s="101">
        <v>0</v>
      </c>
      <c r="BC44" s="101">
        <v>0</v>
      </c>
      <c r="BD44" s="79"/>
      <c r="BE44" s="79"/>
      <c r="BF44" s="79"/>
    </row>
    <row r="45" spans="1:58" ht="12" customHeight="1">
      <c r="A45" s="112" t="s">
        <v>93</v>
      </c>
      <c r="B45" s="113" t="s">
        <v>302</v>
      </c>
      <c r="C45" s="112" t="s">
        <v>368</v>
      </c>
      <c r="D45" s="101">
        <f t="shared" si="2"/>
        <v>16780</v>
      </c>
      <c r="E45" s="101">
        <f t="shared" si="3"/>
        <v>0</v>
      </c>
      <c r="F45" s="101">
        <v>0</v>
      </c>
      <c r="G45" s="101">
        <v>0</v>
      </c>
      <c r="H45" s="101">
        <f t="shared" si="4"/>
        <v>10312</v>
      </c>
      <c r="I45" s="101">
        <v>10312</v>
      </c>
      <c r="J45" s="101">
        <v>0</v>
      </c>
      <c r="K45" s="101">
        <f t="shared" si="5"/>
        <v>6468</v>
      </c>
      <c r="L45" s="101">
        <v>0</v>
      </c>
      <c r="M45" s="101">
        <v>6468</v>
      </c>
      <c r="N45" s="101">
        <f t="shared" si="6"/>
        <v>16780</v>
      </c>
      <c r="O45" s="101">
        <f t="shared" si="7"/>
        <v>10312</v>
      </c>
      <c r="P45" s="101">
        <v>10312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f t="shared" si="8"/>
        <v>6468</v>
      </c>
      <c r="W45" s="101">
        <v>6468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f t="shared" si="9"/>
        <v>0</v>
      </c>
      <c r="AD45" s="101">
        <v>0</v>
      </c>
      <c r="AE45" s="101">
        <v>0</v>
      </c>
      <c r="AF45" s="101">
        <f t="shared" si="10"/>
        <v>35</v>
      </c>
      <c r="AG45" s="101">
        <v>35</v>
      </c>
      <c r="AH45" s="101">
        <v>0</v>
      </c>
      <c r="AI45" s="101">
        <v>0</v>
      </c>
      <c r="AJ45" s="101">
        <f t="shared" si="11"/>
        <v>879</v>
      </c>
      <c r="AK45" s="101">
        <v>879</v>
      </c>
      <c r="AL45" s="101">
        <v>0</v>
      </c>
      <c r="AM45" s="101">
        <v>0</v>
      </c>
      <c r="AN45" s="101">
        <v>0</v>
      </c>
      <c r="AO45" s="101">
        <v>0</v>
      </c>
      <c r="AP45" s="101">
        <v>0</v>
      </c>
      <c r="AQ45" s="101">
        <v>0</v>
      </c>
      <c r="AR45" s="101">
        <v>0</v>
      </c>
      <c r="AS45" s="101">
        <v>0</v>
      </c>
      <c r="AT45" s="101">
        <f t="shared" si="12"/>
        <v>35</v>
      </c>
      <c r="AU45" s="101">
        <v>35</v>
      </c>
      <c r="AV45" s="101">
        <v>0</v>
      </c>
      <c r="AW45" s="101">
        <v>0</v>
      </c>
      <c r="AX45" s="101">
        <v>0</v>
      </c>
      <c r="AY45" s="101">
        <v>0</v>
      </c>
      <c r="AZ45" s="101">
        <f t="shared" si="13"/>
        <v>0</v>
      </c>
      <c r="BA45" s="101">
        <v>0</v>
      </c>
      <c r="BB45" s="101">
        <v>0</v>
      </c>
      <c r="BC45" s="101">
        <v>0</v>
      </c>
      <c r="BD45" s="79"/>
      <c r="BE45" s="79"/>
      <c r="BF45" s="79"/>
    </row>
    <row r="46" spans="1:58" ht="12" customHeight="1">
      <c r="A46" s="112" t="s">
        <v>93</v>
      </c>
      <c r="B46" s="113" t="s">
        <v>303</v>
      </c>
      <c r="C46" s="112" t="s">
        <v>369</v>
      </c>
      <c r="D46" s="101">
        <f t="shared" si="2"/>
        <v>7997</v>
      </c>
      <c r="E46" s="101">
        <f t="shared" si="3"/>
        <v>0</v>
      </c>
      <c r="F46" s="101">
        <v>0</v>
      </c>
      <c r="G46" s="101">
        <v>0</v>
      </c>
      <c r="H46" s="101">
        <f t="shared" si="4"/>
        <v>5178</v>
      </c>
      <c r="I46" s="101">
        <v>5178</v>
      </c>
      <c r="J46" s="101">
        <v>0</v>
      </c>
      <c r="K46" s="101">
        <f t="shared" si="5"/>
        <v>2819</v>
      </c>
      <c r="L46" s="101">
        <v>0</v>
      </c>
      <c r="M46" s="101">
        <v>2819</v>
      </c>
      <c r="N46" s="101">
        <f t="shared" si="6"/>
        <v>8031</v>
      </c>
      <c r="O46" s="101">
        <f t="shared" si="7"/>
        <v>5178</v>
      </c>
      <c r="P46" s="101">
        <v>5178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f t="shared" si="8"/>
        <v>2819</v>
      </c>
      <c r="W46" s="101">
        <v>2819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f t="shared" si="9"/>
        <v>34</v>
      </c>
      <c r="AD46" s="101">
        <v>34</v>
      </c>
      <c r="AE46" s="101">
        <v>0</v>
      </c>
      <c r="AF46" s="101">
        <f t="shared" si="10"/>
        <v>16</v>
      </c>
      <c r="AG46" s="101">
        <v>16</v>
      </c>
      <c r="AH46" s="101">
        <v>0</v>
      </c>
      <c r="AI46" s="101">
        <v>0</v>
      </c>
      <c r="AJ46" s="101">
        <f t="shared" si="11"/>
        <v>418</v>
      </c>
      <c r="AK46" s="101">
        <v>418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1">
        <v>0</v>
      </c>
      <c r="AS46" s="101">
        <v>0</v>
      </c>
      <c r="AT46" s="101">
        <f t="shared" si="12"/>
        <v>16</v>
      </c>
      <c r="AU46" s="101">
        <v>16</v>
      </c>
      <c r="AV46" s="101">
        <v>0</v>
      </c>
      <c r="AW46" s="101">
        <v>0</v>
      </c>
      <c r="AX46" s="101">
        <v>0</v>
      </c>
      <c r="AY46" s="101">
        <v>0</v>
      </c>
      <c r="AZ46" s="101">
        <f t="shared" si="13"/>
        <v>0</v>
      </c>
      <c r="BA46" s="101">
        <v>0</v>
      </c>
      <c r="BB46" s="101">
        <v>0</v>
      </c>
      <c r="BC46" s="101">
        <v>0</v>
      </c>
      <c r="BD46" s="79"/>
      <c r="BE46" s="79"/>
      <c r="BF46" s="79"/>
    </row>
    <row r="47" spans="1:58" ht="12" customHeight="1">
      <c r="A47" s="112" t="s">
        <v>93</v>
      </c>
      <c r="B47" s="113" t="s">
        <v>304</v>
      </c>
      <c r="C47" s="112" t="s">
        <v>370</v>
      </c>
      <c r="D47" s="101">
        <f t="shared" si="2"/>
        <v>16234</v>
      </c>
      <c r="E47" s="101">
        <f t="shared" si="3"/>
        <v>0</v>
      </c>
      <c r="F47" s="101">
        <v>0</v>
      </c>
      <c r="G47" s="101">
        <v>0</v>
      </c>
      <c r="H47" s="101">
        <f t="shared" si="4"/>
        <v>5455</v>
      </c>
      <c r="I47" s="101">
        <v>5455</v>
      </c>
      <c r="J47" s="101">
        <v>0</v>
      </c>
      <c r="K47" s="101">
        <f t="shared" si="5"/>
        <v>10779</v>
      </c>
      <c r="L47" s="101">
        <v>0</v>
      </c>
      <c r="M47" s="101">
        <v>10779</v>
      </c>
      <c r="N47" s="101">
        <f t="shared" si="6"/>
        <v>16239</v>
      </c>
      <c r="O47" s="101">
        <f t="shared" si="7"/>
        <v>5455</v>
      </c>
      <c r="P47" s="101">
        <v>5455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f t="shared" si="8"/>
        <v>10779</v>
      </c>
      <c r="W47" s="101">
        <v>10779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f t="shared" si="9"/>
        <v>5</v>
      </c>
      <c r="AD47" s="101">
        <v>5</v>
      </c>
      <c r="AE47" s="101">
        <v>0</v>
      </c>
      <c r="AF47" s="101">
        <f t="shared" si="10"/>
        <v>34</v>
      </c>
      <c r="AG47" s="101">
        <v>34</v>
      </c>
      <c r="AH47" s="101">
        <v>0</v>
      </c>
      <c r="AI47" s="101">
        <v>0</v>
      </c>
      <c r="AJ47" s="101">
        <f t="shared" si="11"/>
        <v>851</v>
      </c>
      <c r="AK47" s="101">
        <v>851</v>
      </c>
      <c r="AL47" s="101">
        <v>0</v>
      </c>
      <c r="AM47" s="101">
        <v>0</v>
      </c>
      <c r="AN47" s="101">
        <v>0</v>
      </c>
      <c r="AO47" s="101">
        <v>0</v>
      </c>
      <c r="AP47" s="101">
        <v>0</v>
      </c>
      <c r="AQ47" s="101">
        <v>0</v>
      </c>
      <c r="AR47" s="101">
        <v>0</v>
      </c>
      <c r="AS47" s="101">
        <v>0</v>
      </c>
      <c r="AT47" s="101">
        <f t="shared" si="12"/>
        <v>34</v>
      </c>
      <c r="AU47" s="101">
        <v>34</v>
      </c>
      <c r="AV47" s="101">
        <v>0</v>
      </c>
      <c r="AW47" s="101">
        <v>0</v>
      </c>
      <c r="AX47" s="101">
        <v>0</v>
      </c>
      <c r="AY47" s="101">
        <v>0</v>
      </c>
      <c r="AZ47" s="101">
        <f t="shared" si="13"/>
        <v>0</v>
      </c>
      <c r="BA47" s="101">
        <v>0</v>
      </c>
      <c r="BB47" s="101">
        <v>0</v>
      </c>
      <c r="BC47" s="101">
        <v>0</v>
      </c>
      <c r="BD47" s="79"/>
      <c r="BE47" s="79"/>
      <c r="BF47" s="79"/>
    </row>
    <row r="48" spans="1:58" ht="12" customHeight="1">
      <c r="A48" s="112" t="s">
        <v>93</v>
      </c>
      <c r="B48" s="113" t="s">
        <v>305</v>
      </c>
      <c r="C48" s="112" t="s">
        <v>371</v>
      </c>
      <c r="D48" s="101">
        <f t="shared" si="2"/>
        <v>10257</v>
      </c>
      <c r="E48" s="101">
        <f t="shared" si="3"/>
        <v>0</v>
      </c>
      <c r="F48" s="101">
        <v>0</v>
      </c>
      <c r="G48" s="101">
        <v>0</v>
      </c>
      <c r="H48" s="101">
        <f t="shared" si="4"/>
        <v>0</v>
      </c>
      <c r="I48" s="101">
        <v>0</v>
      </c>
      <c r="J48" s="101">
        <v>0</v>
      </c>
      <c r="K48" s="101">
        <f t="shared" si="5"/>
        <v>10257</v>
      </c>
      <c r="L48" s="101">
        <v>7587</v>
      </c>
      <c r="M48" s="101">
        <v>2670</v>
      </c>
      <c r="N48" s="101">
        <f t="shared" si="6"/>
        <v>10297</v>
      </c>
      <c r="O48" s="101">
        <f t="shared" si="7"/>
        <v>7587</v>
      </c>
      <c r="P48" s="101">
        <v>7587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f t="shared" si="8"/>
        <v>2670</v>
      </c>
      <c r="W48" s="101">
        <v>2670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f t="shared" si="9"/>
        <v>40</v>
      </c>
      <c r="AD48" s="101">
        <v>40</v>
      </c>
      <c r="AE48" s="101">
        <v>0</v>
      </c>
      <c r="AF48" s="101">
        <f t="shared" si="10"/>
        <v>25</v>
      </c>
      <c r="AG48" s="101">
        <v>25</v>
      </c>
      <c r="AH48" s="101">
        <v>0</v>
      </c>
      <c r="AI48" s="101">
        <v>0</v>
      </c>
      <c r="AJ48" s="101">
        <f t="shared" si="11"/>
        <v>25</v>
      </c>
      <c r="AK48" s="101">
        <v>0</v>
      </c>
      <c r="AL48" s="101">
        <v>0</v>
      </c>
      <c r="AM48" s="101">
        <v>0</v>
      </c>
      <c r="AN48" s="101">
        <v>0</v>
      </c>
      <c r="AO48" s="101">
        <v>0</v>
      </c>
      <c r="AP48" s="101">
        <v>0</v>
      </c>
      <c r="AQ48" s="101">
        <v>0</v>
      </c>
      <c r="AR48" s="101">
        <v>1</v>
      </c>
      <c r="AS48" s="101">
        <v>24</v>
      </c>
      <c r="AT48" s="101">
        <f t="shared" si="12"/>
        <v>0</v>
      </c>
      <c r="AU48" s="101">
        <v>0</v>
      </c>
      <c r="AV48" s="101">
        <v>0</v>
      </c>
      <c r="AW48" s="101">
        <v>0</v>
      </c>
      <c r="AX48" s="101">
        <v>0</v>
      </c>
      <c r="AY48" s="101">
        <v>0</v>
      </c>
      <c r="AZ48" s="101">
        <f t="shared" si="13"/>
        <v>109</v>
      </c>
      <c r="BA48" s="101">
        <v>109</v>
      </c>
      <c r="BB48" s="101">
        <v>0</v>
      </c>
      <c r="BC48" s="101">
        <v>0</v>
      </c>
      <c r="BD48" s="79"/>
      <c r="BE48" s="79"/>
      <c r="BF48" s="79"/>
    </row>
    <row r="49" spans="1:58" ht="12" customHeight="1">
      <c r="A49" s="112" t="s">
        <v>93</v>
      </c>
      <c r="B49" s="113" t="s">
        <v>306</v>
      </c>
      <c r="C49" s="112" t="s">
        <v>372</v>
      </c>
      <c r="D49" s="101">
        <f t="shared" si="2"/>
        <v>16762</v>
      </c>
      <c r="E49" s="101">
        <f t="shared" si="3"/>
        <v>0</v>
      </c>
      <c r="F49" s="101">
        <v>0</v>
      </c>
      <c r="G49" s="101">
        <v>0</v>
      </c>
      <c r="H49" s="101">
        <f t="shared" si="4"/>
        <v>0</v>
      </c>
      <c r="I49" s="101">
        <v>0</v>
      </c>
      <c r="J49" s="101">
        <v>0</v>
      </c>
      <c r="K49" s="101">
        <f t="shared" si="5"/>
        <v>16762</v>
      </c>
      <c r="L49" s="101">
        <v>14997</v>
      </c>
      <c r="M49" s="101">
        <v>1765</v>
      </c>
      <c r="N49" s="101">
        <f t="shared" si="6"/>
        <v>17034</v>
      </c>
      <c r="O49" s="101">
        <f t="shared" si="7"/>
        <v>14997</v>
      </c>
      <c r="P49" s="101">
        <v>14997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f t="shared" si="8"/>
        <v>1765</v>
      </c>
      <c r="W49" s="101">
        <v>1765</v>
      </c>
      <c r="X49" s="101">
        <v>0</v>
      </c>
      <c r="Y49" s="101">
        <v>0</v>
      </c>
      <c r="Z49" s="101">
        <v>0</v>
      </c>
      <c r="AA49" s="101">
        <v>0</v>
      </c>
      <c r="AB49" s="101">
        <v>0</v>
      </c>
      <c r="AC49" s="101">
        <f t="shared" si="9"/>
        <v>272</v>
      </c>
      <c r="AD49" s="101">
        <v>243</v>
      </c>
      <c r="AE49" s="101">
        <v>29</v>
      </c>
      <c r="AF49" s="101">
        <f t="shared" si="10"/>
        <v>0</v>
      </c>
      <c r="AG49" s="101">
        <v>0</v>
      </c>
      <c r="AH49" s="101">
        <v>0</v>
      </c>
      <c r="AI49" s="101">
        <v>0</v>
      </c>
      <c r="AJ49" s="101">
        <f t="shared" si="11"/>
        <v>0</v>
      </c>
      <c r="AK49" s="101">
        <v>0</v>
      </c>
      <c r="AL49" s="101">
        <v>0</v>
      </c>
      <c r="AM49" s="101">
        <v>0</v>
      </c>
      <c r="AN49" s="101">
        <v>0</v>
      </c>
      <c r="AO49" s="101">
        <v>0</v>
      </c>
      <c r="AP49" s="101">
        <v>0</v>
      </c>
      <c r="AQ49" s="101">
        <v>0</v>
      </c>
      <c r="AR49" s="101">
        <v>0</v>
      </c>
      <c r="AS49" s="101">
        <v>0</v>
      </c>
      <c r="AT49" s="101">
        <f t="shared" si="12"/>
        <v>20</v>
      </c>
      <c r="AU49" s="101">
        <v>20</v>
      </c>
      <c r="AV49" s="101">
        <v>0</v>
      </c>
      <c r="AW49" s="101">
        <v>0</v>
      </c>
      <c r="AX49" s="101">
        <v>0</v>
      </c>
      <c r="AY49" s="101">
        <v>0</v>
      </c>
      <c r="AZ49" s="101">
        <f t="shared" si="13"/>
        <v>0</v>
      </c>
      <c r="BA49" s="101">
        <v>0</v>
      </c>
      <c r="BB49" s="101">
        <v>0</v>
      </c>
      <c r="BC49" s="101">
        <v>0</v>
      </c>
      <c r="BD49" s="79"/>
      <c r="BE49" s="79"/>
      <c r="BF49" s="79"/>
    </row>
    <row r="50" spans="1:58" ht="12" customHeight="1">
      <c r="A50" s="112" t="s">
        <v>93</v>
      </c>
      <c r="B50" s="113" t="s">
        <v>307</v>
      </c>
      <c r="C50" s="112" t="s">
        <v>373</v>
      </c>
      <c r="D50" s="101">
        <f t="shared" si="2"/>
        <v>14499</v>
      </c>
      <c r="E50" s="101">
        <f t="shared" si="3"/>
        <v>0</v>
      </c>
      <c r="F50" s="101">
        <v>0</v>
      </c>
      <c r="G50" s="101">
        <v>0</v>
      </c>
      <c r="H50" s="101">
        <f t="shared" si="4"/>
        <v>0</v>
      </c>
      <c r="I50" s="101">
        <v>0</v>
      </c>
      <c r="J50" s="101">
        <v>0</v>
      </c>
      <c r="K50" s="101">
        <f t="shared" si="5"/>
        <v>14499</v>
      </c>
      <c r="L50" s="101">
        <v>10799</v>
      </c>
      <c r="M50" s="101">
        <v>3700</v>
      </c>
      <c r="N50" s="101">
        <f t="shared" si="6"/>
        <v>14499</v>
      </c>
      <c r="O50" s="101">
        <f t="shared" si="7"/>
        <v>10799</v>
      </c>
      <c r="P50" s="101">
        <v>10799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1">
        <f t="shared" si="8"/>
        <v>3700</v>
      </c>
      <c r="W50" s="101">
        <v>3700</v>
      </c>
      <c r="X50" s="101">
        <v>0</v>
      </c>
      <c r="Y50" s="101">
        <v>0</v>
      </c>
      <c r="Z50" s="101">
        <v>0</v>
      </c>
      <c r="AA50" s="101">
        <v>0</v>
      </c>
      <c r="AB50" s="101">
        <v>0</v>
      </c>
      <c r="AC50" s="101">
        <f t="shared" si="9"/>
        <v>0</v>
      </c>
      <c r="AD50" s="101">
        <v>0</v>
      </c>
      <c r="AE50" s="101">
        <v>0</v>
      </c>
      <c r="AF50" s="101">
        <f t="shared" si="10"/>
        <v>552</v>
      </c>
      <c r="AG50" s="101">
        <v>552</v>
      </c>
      <c r="AH50" s="101">
        <v>0</v>
      </c>
      <c r="AI50" s="101">
        <v>0</v>
      </c>
      <c r="AJ50" s="101">
        <f t="shared" si="11"/>
        <v>552</v>
      </c>
      <c r="AK50" s="101">
        <v>0</v>
      </c>
      <c r="AL50" s="101">
        <v>0</v>
      </c>
      <c r="AM50" s="101">
        <v>552</v>
      </c>
      <c r="AN50" s="101">
        <v>0</v>
      </c>
      <c r="AO50" s="101">
        <v>0</v>
      </c>
      <c r="AP50" s="101">
        <v>0</v>
      </c>
      <c r="AQ50" s="101">
        <v>0</v>
      </c>
      <c r="AR50" s="101">
        <v>0</v>
      </c>
      <c r="AS50" s="101">
        <v>0</v>
      </c>
      <c r="AT50" s="101">
        <f t="shared" si="12"/>
        <v>0</v>
      </c>
      <c r="AU50" s="101">
        <v>0</v>
      </c>
      <c r="AV50" s="101">
        <v>0</v>
      </c>
      <c r="AW50" s="101">
        <v>0</v>
      </c>
      <c r="AX50" s="101">
        <v>0</v>
      </c>
      <c r="AY50" s="101">
        <v>0</v>
      </c>
      <c r="AZ50" s="101">
        <f t="shared" si="13"/>
        <v>7</v>
      </c>
      <c r="BA50" s="101">
        <v>7</v>
      </c>
      <c r="BB50" s="101">
        <v>0</v>
      </c>
      <c r="BC50" s="101">
        <v>0</v>
      </c>
      <c r="BD50" s="79"/>
      <c r="BE50" s="79"/>
      <c r="BF50" s="79"/>
    </row>
    <row r="51" spans="1:58" ht="12" customHeight="1">
      <c r="A51" s="112" t="s">
        <v>93</v>
      </c>
      <c r="B51" s="113" t="s">
        <v>308</v>
      </c>
      <c r="C51" s="112" t="s">
        <v>374</v>
      </c>
      <c r="D51" s="101">
        <f t="shared" si="2"/>
        <v>10441</v>
      </c>
      <c r="E51" s="101">
        <f t="shared" si="3"/>
        <v>0</v>
      </c>
      <c r="F51" s="101">
        <v>0</v>
      </c>
      <c r="G51" s="101">
        <v>0</v>
      </c>
      <c r="H51" s="101">
        <f t="shared" si="4"/>
        <v>0</v>
      </c>
      <c r="I51" s="101">
        <v>0</v>
      </c>
      <c r="J51" s="101">
        <v>0</v>
      </c>
      <c r="K51" s="101">
        <f t="shared" si="5"/>
        <v>10441</v>
      </c>
      <c r="L51" s="101">
        <v>5440</v>
      </c>
      <c r="M51" s="101">
        <v>5001</v>
      </c>
      <c r="N51" s="101">
        <f t="shared" si="6"/>
        <v>10441</v>
      </c>
      <c r="O51" s="101">
        <f t="shared" si="7"/>
        <v>5440</v>
      </c>
      <c r="P51" s="101">
        <v>5440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1">
        <f t="shared" si="8"/>
        <v>5001</v>
      </c>
      <c r="W51" s="101">
        <v>5001</v>
      </c>
      <c r="X51" s="101">
        <v>0</v>
      </c>
      <c r="Y51" s="101">
        <v>0</v>
      </c>
      <c r="Z51" s="101">
        <v>0</v>
      </c>
      <c r="AA51" s="101">
        <v>0</v>
      </c>
      <c r="AB51" s="101">
        <v>0</v>
      </c>
      <c r="AC51" s="101">
        <f t="shared" si="9"/>
        <v>0</v>
      </c>
      <c r="AD51" s="101">
        <v>0</v>
      </c>
      <c r="AE51" s="101">
        <v>0</v>
      </c>
      <c r="AF51" s="101">
        <f t="shared" si="10"/>
        <v>4</v>
      </c>
      <c r="AG51" s="101">
        <v>4</v>
      </c>
      <c r="AH51" s="101">
        <v>0</v>
      </c>
      <c r="AI51" s="101">
        <v>0</v>
      </c>
      <c r="AJ51" s="101">
        <f t="shared" si="11"/>
        <v>10441</v>
      </c>
      <c r="AK51" s="101">
        <v>10441</v>
      </c>
      <c r="AL51" s="101">
        <v>0</v>
      </c>
      <c r="AM51" s="101">
        <v>0</v>
      </c>
      <c r="AN51" s="101">
        <v>0</v>
      </c>
      <c r="AO51" s="101">
        <v>0</v>
      </c>
      <c r="AP51" s="101">
        <v>0</v>
      </c>
      <c r="AQ51" s="101">
        <v>0</v>
      </c>
      <c r="AR51" s="101">
        <v>0</v>
      </c>
      <c r="AS51" s="101">
        <v>0</v>
      </c>
      <c r="AT51" s="101">
        <f t="shared" si="12"/>
        <v>4</v>
      </c>
      <c r="AU51" s="101">
        <v>4</v>
      </c>
      <c r="AV51" s="101">
        <v>0</v>
      </c>
      <c r="AW51" s="101">
        <v>0</v>
      </c>
      <c r="AX51" s="101">
        <v>0</v>
      </c>
      <c r="AY51" s="101">
        <v>0</v>
      </c>
      <c r="AZ51" s="101">
        <f t="shared" si="13"/>
        <v>31</v>
      </c>
      <c r="BA51" s="101">
        <v>31</v>
      </c>
      <c r="BB51" s="101">
        <v>0</v>
      </c>
      <c r="BC51" s="101">
        <v>0</v>
      </c>
      <c r="BD51" s="79"/>
      <c r="BE51" s="79"/>
      <c r="BF51" s="79"/>
    </row>
    <row r="52" spans="1:58" ht="12" customHeight="1">
      <c r="A52" s="112" t="s">
        <v>93</v>
      </c>
      <c r="B52" s="113" t="s">
        <v>309</v>
      </c>
      <c r="C52" s="112" t="s">
        <v>375</v>
      </c>
      <c r="D52" s="101">
        <f t="shared" si="2"/>
        <v>2256</v>
      </c>
      <c r="E52" s="101">
        <f t="shared" si="3"/>
        <v>0</v>
      </c>
      <c r="F52" s="101">
        <v>0</v>
      </c>
      <c r="G52" s="101">
        <v>0</v>
      </c>
      <c r="H52" s="101">
        <f t="shared" si="4"/>
        <v>0</v>
      </c>
      <c r="I52" s="101">
        <v>0</v>
      </c>
      <c r="J52" s="101">
        <v>0</v>
      </c>
      <c r="K52" s="101">
        <f t="shared" si="5"/>
        <v>2256</v>
      </c>
      <c r="L52" s="101">
        <v>850</v>
      </c>
      <c r="M52" s="101">
        <v>1406</v>
      </c>
      <c r="N52" s="101">
        <f t="shared" si="6"/>
        <v>2277</v>
      </c>
      <c r="O52" s="101">
        <f t="shared" si="7"/>
        <v>850</v>
      </c>
      <c r="P52" s="101">
        <v>850</v>
      </c>
      <c r="Q52" s="101">
        <v>0</v>
      </c>
      <c r="R52" s="101">
        <v>0</v>
      </c>
      <c r="S52" s="101">
        <v>0</v>
      </c>
      <c r="T52" s="101">
        <v>0</v>
      </c>
      <c r="U52" s="101">
        <v>0</v>
      </c>
      <c r="V52" s="101">
        <f t="shared" si="8"/>
        <v>1406</v>
      </c>
      <c r="W52" s="101">
        <v>1406</v>
      </c>
      <c r="X52" s="101">
        <v>0</v>
      </c>
      <c r="Y52" s="101">
        <v>0</v>
      </c>
      <c r="Z52" s="101">
        <v>0</v>
      </c>
      <c r="AA52" s="101">
        <v>0</v>
      </c>
      <c r="AB52" s="101">
        <v>0</v>
      </c>
      <c r="AC52" s="101">
        <f t="shared" si="9"/>
        <v>21</v>
      </c>
      <c r="AD52" s="101">
        <v>21</v>
      </c>
      <c r="AE52" s="101">
        <v>0</v>
      </c>
      <c r="AF52" s="101">
        <f t="shared" si="10"/>
        <v>0</v>
      </c>
      <c r="AG52" s="101">
        <v>0</v>
      </c>
      <c r="AH52" s="101">
        <v>0</v>
      </c>
      <c r="AI52" s="101">
        <v>0</v>
      </c>
      <c r="AJ52" s="101">
        <f t="shared" si="11"/>
        <v>0</v>
      </c>
      <c r="AK52" s="101">
        <v>0</v>
      </c>
      <c r="AL52" s="101">
        <v>0</v>
      </c>
      <c r="AM52" s="101">
        <v>0</v>
      </c>
      <c r="AN52" s="101">
        <v>0</v>
      </c>
      <c r="AO52" s="101">
        <v>0</v>
      </c>
      <c r="AP52" s="101">
        <v>0</v>
      </c>
      <c r="AQ52" s="101">
        <v>0</v>
      </c>
      <c r="AR52" s="101">
        <v>0</v>
      </c>
      <c r="AS52" s="101">
        <v>0</v>
      </c>
      <c r="AT52" s="101">
        <f t="shared" si="12"/>
        <v>0</v>
      </c>
      <c r="AU52" s="101">
        <v>0</v>
      </c>
      <c r="AV52" s="101">
        <v>0</v>
      </c>
      <c r="AW52" s="101">
        <v>0</v>
      </c>
      <c r="AX52" s="101">
        <v>0</v>
      </c>
      <c r="AY52" s="101">
        <v>0</v>
      </c>
      <c r="AZ52" s="101">
        <f t="shared" si="13"/>
        <v>0</v>
      </c>
      <c r="BA52" s="101">
        <v>0</v>
      </c>
      <c r="BB52" s="101">
        <v>0</v>
      </c>
      <c r="BC52" s="101">
        <v>0</v>
      </c>
      <c r="BD52" s="79"/>
      <c r="BE52" s="79"/>
      <c r="BF52" s="79"/>
    </row>
    <row r="53" spans="1:58" ht="12" customHeight="1">
      <c r="A53" s="112" t="s">
        <v>93</v>
      </c>
      <c r="B53" s="113" t="s">
        <v>310</v>
      </c>
      <c r="C53" s="112" t="s">
        <v>376</v>
      </c>
      <c r="D53" s="101">
        <f t="shared" si="2"/>
        <v>11550</v>
      </c>
      <c r="E53" s="101">
        <f t="shared" si="3"/>
        <v>0</v>
      </c>
      <c r="F53" s="101">
        <v>0</v>
      </c>
      <c r="G53" s="101">
        <v>0</v>
      </c>
      <c r="H53" s="101">
        <f t="shared" si="4"/>
        <v>0</v>
      </c>
      <c r="I53" s="101">
        <v>0</v>
      </c>
      <c r="J53" s="101">
        <v>0</v>
      </c>
      <c r="K53" s="101">
        <f t="shared" si="5"/>
        <v>11550</v>
      </c>
      <c r="L53" s="101">
        <v>5566</v>
      </c>
      <c r="M53" s="101">
        <v>5984</v>
      </c>
      <c r="N53" s="101">
        <f t="shared" si="6"/>
        <v>11694</v>
      </c>
      <c r="O53" s="101">
        <f t="shared" si="7"/>
        <v>5566</v>
      </c>
      <c r="P53" s="101">
        <v>5566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1">
        <f t="shared" si="8"/>
        <v>5984</v>
      </c>
      <c r="W53" s="101">
        <v>5984</v>
      </c>
      <c r="X53" s="101">
        <v>0</v>
      </c>
      <c r="Y53" s="101">
        <v>0</v>
      </c>
      <c r="Z53" s="101">
        <v>0</v>
      </c>
      <c r="AA53" s="101">
        <v>0</v>
      </c>
      <c r="AB53" s="101">
        <v>0</v>
      </c>
      <c r="AC53" s="101">
        <f t="shared" si="9"/>
        <v>144</v>
      </c>
      <c r="AD53" s="101">
        <v>144</v>
      </c>
      <c r="AE53" s="101">
        <v>0</v>
      </c>
      <c r="AF53" s="101">
        <f t="shared" si="10"/>
        <v>50</v>
      </c>
      <c r="AG53" s="101">
        <v>50</v>
      </c>
      <c r="AH53" s="101">
        <v>0</v>
      </c>
      <c r="AI53" s="101">
        <v>0</v>
      </c>
      <c r="AJ53" s="101">
        <f t="shared" si="11"/>
        <v>50</v>
      </c>
      <c r="AK53" s="101">
        <v>0</v>
      </c>
      <c r="AL53" s="101">
        <v>0</v>
      </c>
      <c r="AM53" s="101">
        <v>39</v>
      </c>
      <c r="AN53" s="101">
        <v>0</v>
      </c>
      <c r="AO53" s="101">
        <v>0</v>
      </c>
      <c r="AP53" s="101">
        <v>0</v>
      </c>
      <c r="AQ53" s="101">
        <v>0</v>
      </c>
      <c r="AR53" s="101">
        <v>0</v>
      </c>
      <c r="AS53" s="101">
        <v>11</v>
      </c>
      <c r="AT53" s="101">
        <f t="shared" si="12"/>
        <v>2</v>
      </c>
      <c r="AU53" s="101">
        <v>0</v>
      </c>
      <c r="AV53" s="101">
        <v>0</v>
      </c>
      <c r="AW53" s="101">
        <v>2</v>
      </c>
      <c r="AX53" s="101">
        <v>0</v>
      </c>
      <c r="AY53" s="101">
        <v>0</v>
      </c>
      <c r="AZ53" s="101">
        <f t="shared" si="13"/>
        <v>0</v>
      </c>
      <c r="BA53" s="101">
        <v>0</v>
      </c>
      <c r="BB53" s="101">
        <v>0</v>
      </c>
      <c r="BC53" s="101">
        <v>0</v>
      </c>
      <c r="BD53" s="79"/>
      <c r="BE53" s="79"/>
      <c r="BF53" s="79"/>
    </row>
    <row r="54" spans="1:58" ht="12" customHeight="1">
      <c r="A54" s="112" t="s">
        <v>93</v>
      </c>
      <c r="B54" s="113" t="s">
        <v>311</v>
      </c>
      <c r="C54" s="112" t="s">
        <v>377</v>
      </c>
      <c r="D54" s="101">
        <f t="shared" si="2"/>
        <v>16384</v>
      </c>
      <c r="E54" s="101">
        <f t="shared" si="3"/>
        <v>0</v>
      </c>
      <c r="F54" s="101">
        <v>0</v>
      </c>
      <c r="G54" s="101">
        <v>0</v>
      </c>
      <c r="H54" s="101">
        <f t="shared" si="4"/>
        <v>0</v>
      </c>
      <c r="I54" s="101">
        <v>0</v>
      </c>
      <c r="J54" s="101">
        <v>0</v>
      </c>
      <c r="K54" s="101">
        <f t="shared" si="5"/>
        <v>16384</v>
      </c>
      <c r="L54" s="101">
        <v>10188</v>
      </c>
      <c r="M54" s="101">
        <v>6196</v>
      </c>
      <c r="N54" s="101">
        <f t="shared" si="6"/>
        <v>16399</v>
      </c>
      <c r="O54" s="101">
        <f t="shared" si="7"/>
        <v>10188</v>
      </c>
      <c r="P54" s="101">
        <v>10188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1">
        <f t="shared" si="8"/>
        <v>6196</v>
      </c>
      <c r="W54" s="101">
        <v>6196</v>
      </c>
      <c r="X54" s="101">
        <v>0</v>
      </c>
      <c r="Y54" s="101">
        <v>0</v>
      </c>
      <c r="Z54" s="101">
        <v>0</v>
      </c>
      <c r="AA54" s="101">
        <v>0</v>
      </c>
      <c r="AB54" s="101">
        <v>0</v>
      </c>
      <c r="AC54" s="101">
        <f t="shared" si="9"/>
        <v>15</v>
      </c>
      <c r="AD54" s="101">
        <v>15</v>
      </c>
      <c r="AE54" s="101">
        <v>0</v>
      </c>
      <c r="AF54" s="101">
        <f t="shared" si="10"/>
        <v>75</v>
      </c>
      <c r="AG54" s="101">
        <v>75</v>
      </c>
      <c r="AH54" s="101">
        <v>0</v>
      </c>
      <c r="AI54" s="101">
        <v>0</v>
      </c>
      <c r="AJ54" s="101">
        <f t="shared" si="11"/>
        <v>72</v>
      </c>
      <c r="AK54" s="101">
        <v>0</v>
      </c>
      <c r="AL54" s="101">
        <v>0</v>
      </c>
      <c r="AM54" s="101">
        <v>56</v>
      </c>
      <c r="AN54" s="101">
        <v>0</v>
      </c>
      <c r="AO54" s="101">
        <v>0</v>
      </c>
      <c r="AP54" s="101">
        <v>0</v>
      </c>
      <c r="AQ54" s="101">
        <v>0</v>
      </c>
      <c r="AR54" s="101">
        <v>0</v>
      </c>
      <c r="AS54" s="101">
        <v>16</v>
      </c>
      <c r="AT54" s="101">
        <f t="shared" si="12"/>
        <v>3</v>
      </c>
      <c r="AU54" s="101">
        <v>0</v>
      </c>
      <c r="AV54" s="101">
        <v>0</v>
      </c>
      <c r="AW54" s="101">
        <v>3</v>
      </c>
      <c r="AX54" s="101">
        <v>0</v>
      </c>
      <c r="AY54" s="101">
        <v>0</v>
      </c>
      <c r="AZ54" s="101">
        <f t="shared" si="13"/>
        <v>0</v>
      </c>
      <c r="BA54" s="101">
        <v>0</v>
      </c>
      <c r="BB54" s="101">
        <v>0</v>
      </c>
      <c r="BC54" s="101">
        <v>0</v>
      </c>
      <c r="BD54" s="79"/>
      <c r="BE54" s="79"/>
      <c r="BF54" s="79"/>
    </row>
    <row r="55" spans="1:58" ht="12" customHeight="1">
      <c r="A55" s="112" t="s">
        <v>93</v>
      </c>
      <c r="B55" s="113" t="s">
        <v>312</v>
      </c>
      <c r="C55" s="112" t="s">
        <v>378</v>
      </c>
      <c r="D55" s="101">
        <f t="shared" si="2"/>
        <v>4050</v>
      </c>
      <c r="E55" s="101">
        <f t="shared" si="3"/>
        <v>0</v>
      </c>
      <c r="F55" s="101">
        <v>0</v>
      </c>
      <c r="G55" s="101">
        <v>0</v>
      </c>
      <c r="H55" s="101">
        <f t="shared" si="4"/>
        <v>0</v>
      </c>
      <c r="I55" s="101">
        <v>0</v>
      </c>
      <c r="J55" s="101">
        <v>0</v>
      </c>
      <c r="K55" s="101">
        <f t="shared" si="5"/>
        <v>4050</v>
      </c>
      <c r="L55" s="101">
        <v>1291</v>
      </c>
      <c r="M55" s="101">
        <v>2759</v>
      </c>
      <c r="N55" s="101">
        <f t="shared" si="6"/>
        <v>4250</v>
      </c>
      <c r="O55" s="101">
        <f t="shared" si="7"/>
        <v>1291</v>
      </c>
      <c r="P55" s="101">
        <v>1291</v>
      </c>
      <c r="Q55" s="101">
        <v>0</v>
      </c>
      <c r="R55" s="101">
        <v>0</v>
      </c>
      <c r="S55" s="101">
        <v>0</v>
      </c>
      <c r="T55" s="101">
        <v>0</v>
      </c>
      <c r="U55" s="101">
        <v>0</v>
      </c>
      <c r="V55" s="101">
        <f t="shared" si="8"/>
        <v>2759</v>
      </c>
      <c r="W55" s="101">
        <v>2759</v>
      </c>
      <c r="X55" s="101">
        <v>0</v>
      </c>
      <c r="Y55" s="101">
        <v>0</v>
      </c>
      <c r="Z55" s="101">
        <v>0</v>
      </c>
      <c r="AA55" s="101">
        <v>0</v>
      </c>
      <c r="AB55" s="101">
        <v>0</v>
      </c>
      <c r="AC55" s="101">
        <f t="shared" si="9"/>
        <v>200</v>
      </c>
      <c r="AD55" s="101">
        <v>200</v>
      </c>
      <c r="AE55" s="101">
        <v>0</v>
      </c>
      <c r="AF55" s="101">
        <f t="shared" si="10"/>
        <v>0</v>
      </c>
      <c r="AG55" s="101">
        <v>0</v>
      </c>
      <c r="AH55" s="101">
        <v>0</v>
      </c>
      <c r="AI55" s="101">
        <v>0</v>
      </c>
      <c r="AJ55" s="101">
        <f t="shared" si="11"/>
        <v>0</v>
      </c>
      <c r="AK55" s="101">
        <v>0</v>
      </c>
      <c r="AL55" s="101">
        <v>0</v>
      </c>
      <c r="AM55" s="101">
        <v>0</v>
      </c>
      <c r="AN55" s="101">
        <v>0</v>
      </c>
      <c r="AO55" s="101">
        <v>0</v>
      </c>
      <c r="AP55" s="101">
        <v>0</v>
      </c>
      <c r="AQ55" s="101">
        <v>0</v>
      </c>
      <c r="AR55" s="101">
        <v>0</v>
      </c>
      <c r="AS55" s="101">
        <v>0</v>
      </c>
      <c r="AT55" s="101">
        <f t="shared" si="12"/>
        <v>0</v>
      </c>
      <c r="AU55" s="101">
        <v>0</v>
      </c>
      <c r="AV55" s="101">
        <v>0</v>
      </c>
      <c r="AW55" s="101">
        <v>0</v>
      </c>
      <c r="AX55" s="101">
        <v>0</v>
      </c>
      <c r="AY55" s="101">
        <v>0</v>
      </c>
      <c r="AZ55" s="101">
        <f t="shared" si="13"/>
        <v>0</v>
      </c>
      <c r="BA55" s="101">
        <v>0</v>
      </c>
      <c r="BB55" s="101">
        <v>0</v>
      </c>
      <c r="BC55" s="101">
        <v>0</v>
      </c>
      <c r="BD55" s="79"/>
      <c r="BE55" s="79"/>
      <c r="BF55" s="79"/>
    </row>
    <row r="56" spans="1:58" ht="12" customHeight="1">
      <c r="A56" s="112" t="s">
        <v>93</v>
      </c>
      <c r="B56" s="113" t="s">
        <v>313</v>
      </c>
      <c r="C56" s="112" t="s">
        <v>379</v>
      </c>
      <c r="D56" s="101">
        <f t="shared" si="2"/>
        <v>9946</v>
      </c>
      <c r="E56" s="101">
        <f t="shared" si="3"/>
        <v>0</v>
      </c>
      <c r="F56" s="101">
        <v>0</v>
      </c>
      <c r="G56" s="101">
        <v>0</v>
      </c>
      <c r="H56" s="101">
        <f t="shared" si="4"/>
        <v>0</v>
      </c>
      <c r="I56" s="101">
        <v>0</v>
      </c>
      <c r="J56" s="101">
        <v>0</v>
      </c>
      <c r="K56" s="101">
        <f t="shared" si="5"/>
        <v>9946</v>
      </c>
      <c r="L56" s="101">
        <v>2585</v>
      </c>
      <c r="M56" s="101">
        <v>7361</v>
      </c>
      <c r="N56" s="101">
        <f t="shared" si="6"/>
        <v>10002</v>
      </c>
      <c r="O56" s="101">
        <f t="shared" si="7"/>
        <v>2585</v>
      </c>
      <c r="P56" s="101">
        <v>0</v>
      </c>
      <c r="Q56" s="101">
        <v>0</v>
      </c>
      <c r="R56" s="101">
        <v>2585</v>
      </c>
      <c r="S56" s="101">
        <v>0</v>
      </c>
      <c r="T56" s="101">
        <v>0</v>
      </c>
      <c r="U56" s="101">
        <v>0</v>
      </c>
      <c r="V56" s="101">
        <f t="shared" si="8"/>
        <v>7361</v>
      </c>
      <c r="W56" s="101">
        <v>0</v>
      </c>
      <c r="X56" s="101">
        <v>0</v>
      </c>
      <c r="Y56" s="101">
        <v>7361</v>
      </c>
      <c r="Z56" s="101">
        <v>0</v>
      </c>
      <c r="AA56" s="101">
        <v>0</v>
      </c>
      <c r="AB56" s="101">
        <v>0</v>
      </c>
      <c r="AC56" s="101">
        <f t="shared" si="9"/>
        <v>56</v>
      </c>
      <c r="AD56" s="101">
        <v>56</v>
      </c>
      <c r="AE56" s="101">
        <v>0</v>
      </c>
      <c r="AF56" s="101">
        <f t="shared" si="10"/>
        <v>11</v>
      </c>
      <c r="AG56" s="101">
        <v>0</v>
      </c>
      <c r="AH56" s="101">
        <v>0</v>
      </c>
      <c r="AI56" s="101">
        <v>11</v>
      </c>
      <c r="AJ56" s="101">
        <f t="shared" si="11"/>
        <v>5864</v>
      </c>
      <c r="AK56" s="101">
        <v>0</v>
      </c>
      <c r="AL56" s="101">
        <v>0</v>
      </c>
      <c r="AM56" s="101">
        <v>11</v>
      </c>
      <c r="AN56" s="101">
        <v>0</v>
      </c>
      <c r="AO56" s="101">
        <v>0</v>
      </c>
      <c r="AP56" s="101">
        <v>0</v>
      </c>
      <c r="AQ56" s="101">
        <v>5853</v>
      </c>
      <c r="AR56" s="101">
        <v>0</v>
      </c>
      <c r="AS56" s="101">
        <v>0</v>
      </c>
      <c r="AT56" s="101">
        <f t="shared" si="12"/>
        <v>0</v>
      </c>
      <c r="AU56" s="101">
        <v>0</v>
      </c>
      <c r="AV56" s="101">
        <v>0</v>
      </c>
      <c r="AW56" s="101">
        <v>0</v>
      </c>
      <c r="AX56" s="101">
        <v>0</v>
      </c>
      <c r="AY56" s="101">
        <v>0</v>
      </c>
      <c r="AZ56" s="101">
        <f t="shared" si="13"/>
        <v>5853</v>
      </c>
      <c r="BA56" s="101">
        <v>0</v>
      </c>
      <c r="BB56" s="101">
        <v>0</v>
      </c>
      <c r="BC56" s="101">
        <v>5853</v>
      </c>
      <c r="BD56" s="79"/>
      <c r="BE56" s="79"/>
      <c r="BF56" s="79"/>
    </row>
    <row r="57" spans="1:58" ht="12" customHeight="1">
      <c r="A57" s="112" t="s">
        <v>93</v>
      </c>
      <c r="B57" s="113" t="s">
        <v>314</v>
      </c>
      <c r="C57" s="112" t="s">
        <v>380</v>
      </c>
      <c r="D57" s="101">
        <f t="shared" si="2"/>
        <v>9553</v>
      </c>
      <c r="E57" s="101">
        <f t="shared" si="3"/>
        <v>0</v>
      </c>
      <c r="F57" s="101">
        <v>0</v>
      </c>
      <c r="G57" s="101">
        <v>0</v>
      </c>
      <c r="H57" s="101">
        <f t="shared" si="4"/>
        <v>0</v>
      </c>
      <c r="I57" s="101">
        <v>0</v>
      </c>
      <c r="J57" s="101">
        <v>0</v>
      </c>
      <c r="K57" s="101">
        <f t="shared" si="5"/>
        <v>9553</v>
      </c>
      <c r="L57" s="101">
        <v>5293</v>
      </c>
      <c r="M57" s="101">
        <v>4260</v>
      </c>
      <c r="N57" s="101">
        <f t="shared" si="6"/>
        <v>10123</v>
      </c>
      <c r="O57" s="101">
        <f t="shared" si="7"/>
        <v>5293</v>
      </c>
      <c r="P57" s="101">
        <v>5293</v>
      </c>
      <c r="Q57" s="101">
        <v>0</v>
      </c>
      <c r="R57" s="101">
        <v>0</v>
      </c>
      <c r="S57" s="101">
        <v>0</v>
      </c>
      <c r="T57" s="101">
        <v>0</v>
      </c>
      <c r="U57" s="101">
        <v>0</v>
      </c>
      <c r="V57" s="101">
        <f t="shared" si="8"/>
        <v>4260</v>
      </c>
      <c r="W57" s="101">
        <v>4260</v>
      </c>
      <c r="X57" s="101">
        <v>0</v>
      </c>
      <c r="Y57" s="101">
        <v>0</v>
      </c>
      <c r="Z57" s="101">
        <v>0</v>
      </c>
      <c r="AA57" s="101">
        <v>0</v>
      </c>
      <c r="AB57" s="101">
        <v>0</v>
      </c>
      <c r="AC57" s="101">
        <f t="shared" si="9"/>
        <v>570</v>
      </c>
      <c r="AD57" s="101">
        <v>570</v>
      </c>
      <c r="AE57" s="101">
        <v>0</v>
      </c>
      <c r="AF57" s="101">
        <f t="shared" si="10"/>
        <v>0</v>
      </c>
      <c r="AG57" s="101">
        <v>0</v>
      </c>
      <c r="AH57" s="101">
        <v>0</v>
      </c>
      <c r="AI57" s="101">
        <v>0</v>
      </c>
      <c r="AJ57" s="101">
        <f t="shared" si="11"/>
        <v>97</v>
      </c>
      <c r="AK57" s="101">
        <v>0</v>
      </c>
      <c r="AL57" s="101">
        <v>0</v>
      </c>
      <c r="AM57" s="101">
        <v>0</v>
      </c>
      <c r="AN57" s="101">
        <v>0</v>
      </c>
      <c r="AO57" s="101">
        <v>0</v>
      </c>
      <c r="AP57" s="101">
        <v>0</v>
      </c>
      <c r="AQ57" s="101">
        <v>97</v>
      </c>
      <c r="AR57" s="101">
        <v>0</v>
      </c>
      <c r="AS57" s="101">
        <v>0</v>
      </c>
      <c r="AT57" s="101">
        <f t="shared" si="12"/>
        <v>0</v>
      </c>
      <c r="AU57" s="101">
        <v>0</v>
      </c>
      <c r="AV57" s="101">
        <v>0</v>
      </c>
      <c r="AW57" s="101">
        <v>0</v>
      </c>
      <c r="AX57" s="101">
        <v>0</v>
      </c>
      <c r="AY57" s="101">
        <v>0</v>
      </c>
      <c r="AZ57" s="101">
        <f t="shared" si="13"/>
        <v>0</v>
      </c>
      <c r="BA57" s="101">
        <v>0</v>
      </c>
      <c r="BB57" s="101">
        <v>0</v>
      </c>
      <c r="BC57" s="101">
        <v>0</v>
      </c>
      <c r="BD57" s="79"/>
      <c r="BE57" s="79"/>
      <c r="BF57" s="79"/>
    </row>
    <row r="58" spans="1:58" ht="12" customHeight="1">
      <c r="A58" s="112" t="s">
        <v>93</v>
      </c>
      <c r="B58" s="113" t="s">
        <v>315</v>
      </c>
      <c r="C58" s="112" t="s">
        <v>381</v>
      </c>
      <c r="D58" s="101">
        <f t="shared" si="2"/>
        <v>7211</v>
      </c>
      <c r="E58" s="101">
        <f t="shared" si="3"/>
        <v>0</v>
      </c>
      <c r="F58" s="101">
        <v>0</v>
      </c>
      <c r="G58" s="101">
        <v>0</v>
      </c>
      <c r="H58" s="101">
        <f t="shared" si="4"/>
        <v>0</v>
      </c>
      <c r="I58" s="101">
        <v>0</v>
      </c>
      <c r="J58" s="101">
        <v>0</v>
      </c>
      <c r="K58" s="101">
        <f t="shared" si="5"/>
        <v>7211</v>
      </c>
      <c r="L58" s="101">
        <v>3539</v>
      </c>
      <c r="M58" s="101">
        <v>3672</v>
      </c>
      <c r="N58" s="101">
        <f t="shared" si="6"/>
        <v>7706</v>
      </c>
      <c r="O58" s="101">
        <f t="shared" si="7"/>
        <v>3539</v>
      </c>
      <c r="P58" s="101">
        <v>3539</v>
      </c>
      <c r="Q58" s="101">
        <v>0</v>
      </c>
      <c r="R58" s="101">
        <v>0</v>
      </c>
      <c r="S58" s="101">
        <v>0</v>
      </c>
      <c r="T58" s="101">
        <v>0</v>
      </c>
      <c r="U58" s="101">
        <v>0</v>
      </c>
      <c r="V58" s="101">
        <f t="shared" si="8"/>
        <v>3672</v>
      </c>
      <c r="W58" s="101">
        <v>3672</v>
      </c>
      <c r="X58" s="101">
        <v>0</v>
      </c>
      <c r="Y58" s="101">
        <v>0</v>
      </c>
      <c r="Z58" s="101">
        <v>0</v>
      </c>
      <c r="AA58" s="101">
        <v>0</v>
      </c>
      <c r="AB58" s="101">
        <v>0</v>
      </c>
      <c r="AC58" s="101">
        <f t="shared" si="9"/>
        <v>495</v>
      </c>
      <c r="AD58" s="101">
        <v>495</v>
      </c>
      <c r="AE58" s="101">
        <v>0</v>
      </c>
      <c r="AF58" s="101">
        <f t="shared" si="10"/>
        <v>18</v>
      </c>
      <c r="AG58" s="101">
        <v>18</v>
      </c>
      <c r="AH58" s="101">
        <v>0</v>
      </c>
      <c r="AI58" s="101">
        <v>0</v>
      </c>
      <c r="AJ58" s="101">
        <f t="shared" si="11"/>
        <v>18</v>
      </c>
      <c r="AK58" s="101">
        <v>0</v>
      </c>
      <c r="AL58" s="101">
        <v>0</v>
      </c>
      <c r="AM58" s="101">
        <v>0</v>
      </c>
      <c r="AN58" s="101">
        <v>0</v>
      </c>
      <c r="AO58" s="101">
        <v>0</v>
      </c>
      <c r="AP58" s="101">
        <v>0</v>
      </c>
      <c r="AQ58" s="101">
        <v>0</v>
      </c>
      <c r="AR58" s="101">
        <v>0</v>
      </c>
      <c r="AS58" s="101">
        <v>18</v>
      </c>
      <c r="AT58" s="101">
        <f t="shared" si="12"/>
        <v>0</v>
      </c>
      <c r="AU58" s="101">
        <v>0</v>
      </c>
      <c r="AV58" s="101">
        <v>0</v>
      </c>
      <c r="AW58" s="101">
        <v>0</v>
      </c>
      <c r="AX58" s="101">
        <v>0</v>
      </c>
      <c r="AY58" s="101">
        <v>0</v>
      </c>
      <c r="AZ58" s="101">
        <f t="shared" si="13"/>
        <v>59</v>
      </c>
      <c r="BA58" s="101">
        <v>59</v>
      </c>
      <c r="BB58" s="101">
        <v>0</v>
      </c>
      <c r="BC58" s="101">
        <v>0</v>
      </c>
      <c r="BD58" s="79"/>
      <c r="BE58" s="79"/>
      <c r="BF58" s="79"/>
    </row>
    <row r="59" spans="1:58" ht="12" customHeight="1">
      <c r="A59" s="112" t="s">
        <v>93</v>
      </c>
      <c r="B59" s="113" t="s">
        <v>316</v>
      </c>
      <c r="C59" s="112" t="s">
        <v>382</v>
      </c>
      <c r="D59" s="101">
        <f t="shared" si="2"/>
        <v>14777</v>
      </c>
      <c r="E59" s="101">
        <f t="shared" si="3"/>
        <v>0</v>
      </c>
      <c r="F59" s="101">
        <v>0</v>
      </c>
      <c r="G59" s="101">
        <v>0</v>
      </c>
      <c r="H59" s="101">
        <f t="shared" si="4"/>
        <v>0</v>
      </c>
      <c r="I59" s="101">
        <v>0</v>
      </c>
      <c r="J59" s="101">
        <v>0</v>
      </c>
      <c r="K59" s="101">
        <f t="shared" si="5"/>
        <v>14777</v>
      </c>
      <c r="L59" s="101">
        <v>7237</v>
      </c>
      <c r="M59" s="101">
        <v>7540</v>
      </c>
      <c r="N59" s="101">
        <f t="shared" si="6"/>
        <v>14786</v>
      </c>
      <c r="O59" s="101">
        <f t="shared" si="7"/>
        <v>7237</v>
      </c>
      <c r="P59" s="101">
        <v>7237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f t="shared" si="8"/>
        <v>7540</v>
      </c>
      <c r="W59" s="101">
        <v>7540</v>
      </c>
      <c r="X59" s="101">
        <v>0</v>
      </c>
      <c r="Y59" s="101">
        <v>0</v>
      </c>
      <c r="Z59" s="101">
        <v>0</v>
      </c>
      <c r="AA59" s="101">
        <v>0</v>
      </c>
      <c r="AB59" s="101">
        <v>0</v>
      </c>
      <c r="AC59" s="101">
        <f t="shared" si="9"/>
        <v>9</v>
      </c>
      <c r="AD59" s="101">
        <v>9</v>
      </c>
      <c r="AE59" s="101">
        <v>0</v>
      </c>
      <c r="AF59" s="101">
        <f t="shared" si="10"/>
        <v>36</v>
      </c>
      <c r="AG59" s="101">
        <v>36</v>
      </c>
      <c r="AH59" s="101">
        <v>0</v>
      </c>
      <c r="AI59" s="101">
        <v>0</v>
      </c>
      <c r="AJ59" s="101">
        <f t="shared" si="11"/>
        <v>36</v>
      </c>
      <c r="AK59" s="101">
        <v>0</v>
      </c>
      <c r="AL59" s="101">
        <v>0</v>
      </c>
      <c r="AM59" s="101">
        <v>0</v>
      </c>
      <c r="AN59" s="101">
        <v>0</v>
      </c>
      <c r="AO59" s="101">
        <v>0</v>
      </c>
      <c r="AP59" s="101">
        <v>0</v>
      </c>
      <c r="AQ59" s="101">
        <v>0</v>
      </c>
      <c r="AR59" s="101">
        <v>0</v>
      </c>
      <c r="AS59" s="101">
        <v>36</v>
      </c>
      <c r="AT59" s="101">
        <f t="shared" si="12"/>
        <v>0</v>
      </c>
      <c r="AU59" s="101">
        <v>0</v>
      </c>
      <c r="AV59" s="101">
        <v>0</v>
      </c>
      <c r="AW59" s="101">
        <v>0</v>
      </c>
      <c r="AX59" s="101">
        <v>0</v>
      </c>
      <c r="AY59" s="101">
        <v>0</v>
      </c>
      <c r="AZ59" s="101">
        <f t="shared" si="13"/>
        <v>118</v>
      </c>
      <c r="BA59" s="101">
        <v>118</v>
      </c>
      <c r="BB59" s="101">
        <v>0</v>
      </c>
      <c r="BC59" s="101">
        <v>0</v>
      </c>
      <c r="BD59" s="79"/>
      <c r="BE59" s="79"/>
      <c r="BF59" s="79"/>
    </row>
    <row r="60" spans="1:58" ht="12" customHeight="1">
      <c r="A60" s="112" t="s">
        <v>93</v>
      </c>
      <c r="B60" s="113" t="s">
        <v>317</v>
      </c>
      <c r="C60" s="112" t="s">
        <v>383</v>
      </c>
      <c r="D60" s="101">
        <f t="shared" si="2"/>
        <v>886</v>
      </c>
      <c r="E60" s="101">
        <f t="shared" si="3"/>
        <v>0</v>
      </c>
      <c r="F60" s="101">
        <v>0</v>
      </c>
      <c r="G60" s="101">
        <v>0</v>
      </c>
      <c r="H60" s="101">
        <f t="shared" si="4"/>
        <v>0</v>
      </c>
      <c r="I60" s="101">
        <v>0</v>
      </c>
      <c r="J60" s="101">
        <v>0</v>
      </c>
      <c r="K60" s="101">
        <f t="shared" si="5"/>
        <v>886</v>
      </c>
      <c r="L60" s="101">
        <v>473</v>
      </c>
      <c r="M60" s="101">
        <v>413</v>
      </c>
      <c r="N60" s="101">
        <f t="shared" si="6"/>
        <v>1005</v>
      </c>
      <c r="O60" s="101">
        <f t="shared" si="7"/>
        <v>473</v>
      </c>
      <c r="P60" s="101">
        <v>473</v>
      </c>
      <c r="Q60" s="101">
        <v>0</v>
      </c>
      <c r="R60" s="101">
        <v>0</v>
      </c>
      <c r="S60" s="101">
        <v>0</v>
      </c>
      <c r="T60" s="101">
        <v>0</v>
      </c>
      <c r="U60" s="101">
        <v>0</v>
      </c>
      <c r="V60" s="101">
        <f t="shared" si="8"/>
        <v>413</v>
      </c>
      <c r="W60" s="101">
        <v>413</v>
      </c>
      <c r="X60" s="101">
        <v>0</v>
      </c>
      <c r="Y60" s="101">
        <v>0</v>
      </c>
      <c r="Z60" s="101">
        <v>0</v>
      </c>
      <c r="AA60" s="101">
        <v>0</v>
      </c>
      <c r="AB60" s="101">
        <v>0</v>
      </c>
      <c r="AC60" s="101">
        <f t="shared" si="9"/>
        <v>119</v>
      </c>
      <c r="AD60" s="101">
        <v>119</v>
      </c>
      <c r="AE60" s="101">
        <v>0</v>
      </c>
      <c r="AF60" s="101">
        <f t="shared" si="10"/>
        <v>0</v>
      </c>
      <c r="AG60" s="101">
        <v>0</v>
      </c>
      <c r="AH60" s="101">
        <v>0</v>
      </c>
      <c r="AI60" s="101">
        <v>0</v>
      </c>
      <c r="AJ60" s="101">
        <f t="shared" si="11"/>
        <v>0</v>
      </c>
      <c r="AK60" s="101">
        <v>0</v>
      </c>
      <c r="AL60" s="101">
        <v>0</v>
      </c>
      <c r="AM60" s="101">
        <v>0</v>
      </c>
      <c r="AN60" s="101">
        <v>0</v>
      </c>
      <c r="AO60" s="101">
        <v>0</v>
      </c>
      <c r="AP60" s="101">
        <v>0</v>
      </c>
      <c r="AQ60" s="101">
        <v>0</v>
      </c>
      <c r="AR60" s="101">
        <v>0</v>
      </c>
      <c r="AS60" s="101">
        <v>0</v>
      </c>
      <c r="AT60" s="101">
        <f t="shared" si="12"/>
        <v>0</v>
      </c>
      <c r="AU60" s="101">
        <v>0</v>
      </c>
      <c r="AV60" s="101">
        <v>0</v>
      </c>
      <c r="AW60" s="101">
        <v>0</v>
      </c>
      <c r="AX60" s="101">
        <v>0</v>
      </c>
      <c r="AY60" s="101">
        <v>0</v>
      </c>
      <c r="AZ60" s="101">
        <f t="shared" si="13"/>
        <v>0</v>
      </c>
      <c r="BA60" s="101">
        <v>0</v>
      </c>
      <c r="BB60" s="101">
        <v>0</v>
      </c>
      <c r="BC60" s="101">
        <v>0</v>
      </c>
      <c r="BD60" s="79"/>
      <c r="BE60" s="79"/>
      <c r="BF60" s="79"/>
    </row>
    <row r="61" spans="1:58" ht="12" customHeight="1">
      <c r="A61" s="112" t="s">
        <v>93</v>
      </c>
      <c r="B61" s="113" t="s">
        <v>318</v>
      </c>
      <c r="C61" s="112" t="s">
        <v>384</v>
      </c>
      <c r="D61" s="101">
        <f t="shared" si="2"/>
        <v>2274</v>
      </c>
      <c r="E61" s="101">
        <f t="shared" si="3"/>
        <v>0</v>
      </c>
      <c r="F61" s="101">
        <v>0</v>
      </c>
      <c r="G61" s="101">
        <v>0</v>
      </c>
      <c r="H61" s="101">
        <f t="shared" si="4"/>
        <v>0</v>
      </c>
      <c r="I61" s="101">
        <v>0</v>
      </c>
      <c r="J61" s="101">
        <v>0</v>
      </c>
      <c r="K61" s="101">
        <f t="shared" si="5"/>
        <v>2274</v>
      </c>
      <c r="L61" s="101">
        <v>1158</v>
      </c>
      <c r="M61" s="101">
        <v>1116</v>
      </c>
      <c r="N61" s="101">
        <f t="shared" si="6"/>
        <v>2274</v>
      </c>
      <c r="O61" s="101">
        <f t="shared" si="7"/>
        <v>1158</v>
      </c>
      <c r="P61" s="101">
        <v>1158</v>
      </c>
      <c r="Q61" s="101">
        <v>0</v>
      </c>
      <c r="R61" s="101">
        <v>0</v>
      </c>
      <c r="S61" s="101">
        <v>0</v>
      </c>
      <c r="T61" s="101">
        <v>0</v>
      </c>
      <c r="U61" s="101">
        <v>0</v>
      </c>
      <c r="V61" s="101">
        <f t="shared" si="8"/>
        <v>1116</v>
      </c>
      <c r="W61" s="101">
        <v>1116</v>
      </c>
      <c r="X61" s="101">
        <v>0</v>
      </c>
      <c r="Y61" s="101">
        <v>0</v>
      </c>
      <c r="Z61" s="101">
        <v>0</v>
      </c>
      <c r="AA61" s="101">
        <v>0</v>
      </c>
      <c r="AB61" s="101">
        <v>0</v>
      </c>
      <c r="AC61" s="101">
        <f t="shared" si="9"/>
        <v>0</v>
      </c>
      <c r="AD61" s="101">
        <v>0</v>
      </c>
      <c r="AE61" s="101">
        <v>0</v>
      </c>
      <c r="AF61" s="101">
        <f t="shared" si="10"/>
        <v>1</v>
      </c>
      <c r="AG61" s="101">
        <v>1</v>
      </c>
      <c r="AH61" s="101">
        <v>0</v>
      </c>
      <c r="AI61" s="101">
        <v>0</v>
      </c>
      <c r="AJ61" s="101">
        <f t="shared" si="11"/>
        <v>1</v>
      </c>
      <c r="AK61" s="101">
        <v>0</v>
      </c>
      <c r="AL61" s="101">
        <v>0</v>
      </c>
      <c r="AM61" s="101">
        <v>1</v>
      </c>
      <c r="AN61" s="101">
        <v>0</v>
      </c>
      <c r="AO61" s="101">
        <v>0</v>
      </c>
      <c r="AP61" s="101">
        <v>0</v>
      </c>
      <c r="AQ61" s="101">
        <v>0</v>
      </c>
      <c r="AR61" s="101">
        <v>0</v>
      </c>
      <c r="AS61" s="101">
        <v>0</v>
      </c>
      <c r="AT61" s="101">
        <f t="shared" si="12"/>
        <v>0</v>
      </c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f t="shared" si="13"/>
        <v>2273</v>
      </c>
      <c r="BA61" s="101">
        <v>2273</v>
      </c>
      <c r="BB61" s="101">
        <v>0</v>
      </c>
      <c r="BC61" s="101">
        <v>0</v>
      </c>
      <c r="BD61" s="79"/>
      <c r="BE61" s="79"/>
      <c r="BF61" s="79"/>
    </row>
    <row r="62" spans="1:58" ht="12" customHeight="1">
      <c r="A62" s="112" t="s">
        <v>93</v>
      </c>
      <c r="B62" s="113" t="s">
        <v>319</v>
      </c>
      <c r="C62" s="112" t="s">
        <v>385</v>
      </c>
      <c r="D62" s="101">
        <f t="shared" si="2"/>
        <v>10093</v>
      </c>
      <c r="E62" s="101">
        <f t="shared" si="3"/>
        <v>0</v>
      </c>
      <c r="F62" s="101">
        <v>0</v>
      </c>
      <c r="G62" s="101">
        <v>0</v>
      </c>
      <c r="H62" s="101">
        <f t="shared" si="4"/>
        <v>0</v>
      </c>
      <c r="I62" s="101">
        <v>0</v>
      </c>
      <c r="J62" s="101">
        <v>0</v>
      </c>
      <c r="K62" s="101">
        <f t="shared" si="5"/>
        <v>10093</v>
      </c>
      <c r="L62" s="101">
        <v>6350</v>
      </c>
      <c r="M62" s="101">
        <v>3743</v>
      </c>
      <c r="N62" s="101">
        <f t="shared" si="6"/>
        <v>10115</v>
      </c>
      <c r="O62" s="101">
        <f t="shared" si="7"/>
        <v>6350</v>
      </c>
      <c r="P62" s="101">
        <v>6350</v>
      </c>
      <c r="Q62" s="101">
        <v>0</v>
      </c>
      <c r="R62" s="101">
        <v>0</v>
      </c>
      <c r="S62" s="101">
        <v>0</v>
      </c>
      <c r="T62" s="101">
        <v>0</v>
      </c>
      <c r="U62" s="101">
        <v>0</v>
      </c>
      <c r="V62" s="101">
        <f t="shared" si="8"/>
        <v>3743</v>
      </c>
      <c r="W62" s="101">
        <v>3743</v>
      </c>
      <c r="X62" s="101">
        <v>0</v>
      </c>
      <c r="Y62" s="101">
        <v>0</v>
      </c>
      <c r="Z62" s="101">
        <v>0</v>
      </c>
      <c r="AA62" s="101">
        <v>0</v>
      </c>
      <c r="AB62" s="101">
        <v>0</v>
      </c>
      <c r="AC62" s="101">
        <f t="shared" si="9"/>
        <v>22</v>
      </c>
      <c r="AD62" s="101">
        <v>22</v>
      </c>
      <c r="AE62" s="101">
        <v>0</v>
      </c>
      <c r="AF62" s="101">
        <f t="shared" si="10"/>
        <v>155</v>
      </c>
      <c r="AG62" s="101">
        <v>155</v>
      </c>
      <c r="AH62" s="101">
        <v>0</v>
      </c>
      <c r="AI62" s="101">
        <v>0</v>
      </c>
      <c r="AJ62" s="101">
        <f t="shared" si="11"/>
        <v>155</v>
      </c>
      <c r="AK62" s="101">
        <v>0</v>
      </c>
      <c r="AL62" s="101">
        <v>0</v>
      </c>
      <c r="AM62" s="101">
        <v>60</v>
      </c>
      <c r="AN62" s="101">
        <v>0</v>
      </c>
      <c r="AO62" s="101">
        <v>0</v>
      </c>
      <c r="AP62" s="101">
        <v>0</v>
      </c>
      <c r="AQ62" s="101">
        <v>81</v>
      </c>
      <c r="AR62" s="101">
        <v>0</v>
      </c>
      <c r="AS62" s="101">
        <v>14</v>
      </c>
      <c r="AT62" s="101">
        <f t="shared" si="12"/>
        <v>0</v>
      </c>
      <c r="AU62" s="101">
        <v>0</v>
      </c>
      <c r="AV62" s="101">
        <v>0</v>
      </c>
      <c r="AW62" s="101">
        <v>0</v>
      </c>
      <c r="AX62" s="101">
        <v>0</v>
      </c>
      <c r="AY62" s="101">
        <v>0</v>
      </c>
      <c r="AZ62" s="101">
        <f t="shared" si="13"/>
        <v>81</v>
      </c>
      <c r="BA62" s="101">
        <v>81</v>
      </c>
      <c r="BB62" s="101">
        <v>0</v>
      </c>
      <c r="BC62" s="101">
        <v>0</v>
      </c>
      <c r="BD62" s="79"/>
      <c r="BE62" s="79"/>
      <c r="BF62" s="79"/>
    </row>
    <row r="63" spans="1:58" ht="12" customHeight="1">
      <c r="A63" s="112" t="s">
        <v>93</v>
      </c>
      <c r="B63" s="113" t="s">
        <v>320</v>
      </c>
      <c r="C63" s="112" t="s">
        <v>386</v>
      </c>
      <c r="D63" s="101">
        <f t="shared" si="2"/>
        <v>10242</v>
      </c>
      <c r="E63" s="101">
        <f t="shared" si="3"/>
        <v>0</v>
      </c>
      <c r="F63" s="101">
        <v>0</v>
      </c>
      <c r="G63" s="101">
        <v>0</v>
      </c>
      <c r="H63" s="101">
        <f t="shared" si="4"/>
        <v>0</v>
      </c>
      <c r="I63" s="101">
        <v>0</v>
      </c>
      <c r="J63" s="101">
        <v>0</v>
      </c>
      <c r="K63" s="101">
        <f t="shared" si="5"/>
        <v>10242</v>
      </c>
      <c r="L63" s="101">
        <v>6116</v>
      </c>
      <c r="M63" s="101">
        <v>4126</v>
      </c>
      <c r="N63" s="101">
        <f t="shared" si="6"/>
        <v>10247</v>
      </c>
      <c r="O63" s="101">
        <f t="shared" si="7"/>
        <v>6116</v>
      </c>
      <c r="P63" s="101">
        <v>5979</v>
      </c>
      <c r="Q63" s="101">
        <v>0</v>
      </c>
      <c r="R63" s="101">
        <v>0</v>
      </c>
      <c r="S63" s="101">
        <v>0</v>
      </c>
      <c r="T63" s="101">
        <v>71</v>
      </c>
      <c r="U63" s="101">
        <v>66</v>
      </c>
      <c r="V63" s="101">
        <f t="shared" si="8"/>
        <v>4126</v>
      </c>
      <c r="W63" s="101">
        <v>4104</v>
      </c>
      <c r="X63" s="101">
        <v>0</v>
      </c>
      <c r="Y63" s="101">
        <v>0</v>
      </c>
      <c r="Z63" s="101">
        <v>0</v>
      </c>
      <c r="AA63" s="101">
        <v>11</v>
      </c>
      <c r="AB63" s="101">
        <v>11</v>
      </c>
      <c r="AC63" s="101">
        <f t="shared" si="9"/>
        <v>5</v>
      </c>
      <c r="AD63" s="101">
        <v>5</v>
      </c>
      <c r="AE63" s="101">
        <v>0</v>
      </c>
      <c r="AF63" s="101">
        <f t="shared" si="10"/>
        <v>159</v>
      </c>
      <c r="AG63" s="101">
        <v>159</v>
      </c>
      <c r="AH63" s="101">
        <v>0</v>
      </c>
      <c r="AI63" s="101">
        <v>0</v>
      </c>
      <c r="AJ63" s="101">
        <f t="shared" si="11"/>
        <v>159</v>
      </c>
      <c r="AK63" s="101">
        <v>0</v>
      </c>
      <c r="AL63" s="101">
        <v>0</v>
      </c>
      <c r="AM63" s="101">
        <v>62</v>
      </c>
      <c r="AN63" s="101">
        <v>0</v>
      </c>
      <c r="AO63" s="101">
        <v>0</v>
      </c>
      <c r="AP63" s="101">
        <v>0</v>
      </c>
      <c r="AQ63" s="101">
        <v>82</v>
      </c>
      <c r="AR63" s="101">
        <v>0</v>
      </c>
      <c r="AS63" s="101">
        <v>15</v>
      </c>
      <c r="AT63" s="101">
        <f t="shared" si="12"/>
        <v>6</v>
      </c>
      <c r="AU63" s="101">
        <v>0</v>
      </c>
      <c r="AV63" s="101">
        <v>0</v>
      </c>
      <c r="AW63" s="101">
        <v>6</v>
      </c>
      <c r="AX63" s="101">
        <v>0</v>
      </c>
      <c r="AY63" s="101">
        <v>0</v>
      </c>
      <c r="AZ63" s="101">
        <f t="shared" si="13"/>
        <v>82</v>
      </c>
      <c r="BA63" s="101">
        <v>82</v>
      </c>
      <c r="BB63" s="101">
        <v>0</v>
      </c>
      <c r="BC63" s="101">
        <v>0</v>
      </c>
      <c r="BD63" s="79"/>
      <c r="BE63" s="79"/>
      <c r="BF63" s="79"/>
    </row>
    <row r="64" spans="1:58" ht="12" customHeight="1">
      <c r="A64" s="112" t="s">
        <v>93</v>
      </c>
      <c r="B64" s="113" t="s">
        <v>321</v>
      </c>
      <c r="C64" s="112" t="s">
        <v>387</v>
      </c>
      <c r="D64" s="101">
        <f t="shared" si="2"/>
        <v>8899</v>
      </c>
      <c r="E64" s="101">
        <f t="shared" si="3"/>
        <v>0</v>
      </c>
      <c r="F64" s="101">
        <v>0</v>
      </c>
      <c r="G64" s="101">
        <v>0</v>
      </c>
      <c r="H64" s="101">
        <f t="shared" si="4"/>
        <v>0</v>
      </c>
      <c r="I64" s="101">
        <v>0</v>
      </c>
      <c r="J64" s="101">
        <v>0</v>
      </c>
      <c r="K64" s="101">
        <f t="shared" si="5"/>
        <v>8899</v>
      </c>
      <c r="L64" s="101">
        <v>5647</v>
      </c>
      <c r="M64" s="101">
        <v>3252</v>
      </c>
      <c r="N64" s="101">
        <f t="shared" si="6"/>
        <v>8899</v>
      </c>
      <c r="O64" s="101">
        <f t="shared" si="7"/>
        <v>5647</v>
      </c>
      <c r="P64" s="101">
        <v>5647</v>
      </c>
      <c r="Q64" s="101">
        <v>0</v>
      </c>
      <c r="R64" s="101">
        <v>0</v>
      </c>
      <c r="S64" s="101">
        <v>0</v>
      </c>
      <c r="T64" s="101">
        <v>0</v>
      </c>
      <c r="U64" s="101">
        <v>0</v>
      </c>
      <c r="V64" s="101">
        <f t="shared" si="8"/>
        <v>3252</v>
      </c>
      <c r="W64" s="101">
        <v>3252</v>
      </c>
      <c r="X64" s="101">
        <v>0</v>
      </c>
      <c r="Y64" s="101">
        <v>0</v>
      </c>
      <c r="Z64" s="101">
        <v>0</v>
      </c>
      <c r="AA64" s="101">
        <v>0</v>
      </c>
      <c r="AB64" s="101">
        <v>0</v>
      </c>
      <c r="AC64" s="101">
        <f t="shared" si="9"/>
        <v>0</v>
      </c>
      <c r="AD64" s="101">
        <v>0</v>
      </c>
      <c r="AE64" s="101">
        <v>0</v>
      </c>
      <c r="AF64" s="101">
        <f t="shared" si="10"/>
        <v>225</v>
      </c>
      <c r="AG64" s="101">
        <v>225</v>
      </c>
      <c r="AH64" s="101">
        <v>0</v>
      </c>
      <c r="AI64" s="101">
        <v>0</v>
      </c>
      <c r="AJ64" s="101">
        <f t="shared" si="11"/>
        <v>225</v>
      </c>
      <c r="AK64" s="101">
        <v>0</v>
      </c>
      <c r="AL64" s="101">
        <v>0</v>
      </c>
      <c r="AM64" s="101">
        <v>225</v>
      </c>
      <c r="AN64" s="101">
        <v>0</v>
      </c>
      <c r="AO64" s="101">
        <v>0</v>
      </c>
      <c r="AP64" s="101">
        <v>0</v>
      </c>
      <c r="AQ64" s="101">
        <v>0</v>
      </c>
      <c r="AR64" s="101">
        <v>0</v>
      </c>
      <c r="AS64" s="101">
        <v>0</v>
      </c>
      <c r="AT64" s="101">
        <f t="shared" si="12"/>
        <v>0</v>
      </c>
      <c r="AU64" s="101">
        <v>0</v>
      </c>
      <c r="AV64" s="101">
        <v>0</v>
      </c>
      <c r="AW64" s="101">
        <v>0</v>
      </c>
      <c r="AX64" s="101">
        <v>0</v>
      </c>
      <c r="AY64" s="101">
        <v>0</v>
      </c>
      <c r="AZ64" s="101">
        <f t="shared" si="13"/>
        <v>34</v>
      </c>
      <c r="BA64" s="101">
        <v>34</v>
      </c>
      <c r="BB64" s="101">
        <v>0</v>
      </c>
      <c r="BC64" s="101">
        <v>0</v>
      </c>
      <c r="BD64" s="79"/>
      <c r="BE64" s="79"/>
      <c r="BF64" s="79"/>
    </row>
    <row r="65" spans="1:58" ht="12" customHeight="1">
      <c r="A65" s="112" t="s">
        <v>93</v>
      </c>
      <c r="B65" s="113" t="s">
        <v>322</v>
      </c>
      <c r="C65" s="112" t="s">
        <v>388</v>
      </c>
      <c r="D65" s="101">
        <f t="shared" si="2"/>
        <v>18734</v>
      </c>
      <c r="E65" s="101">
        <f t="shared" si="3"/>
        <v>0</v>
      </c>
      <c r="F65" s="101">
        <v>0</v>
      </c>
      <c r="G65" s="101">
        <v>0</v>
      </c>
      <c r="H65" s="101">
        <f t="shared" si="4"/>
        <v>0</v>
      </c>
      <c r="I65" s="101">
        <v>0</v>
      </c>
      <c r="J65" s="101">
        <v>0</v>
      </c>
      <c r="K65" s="101">
        <f t="shared" si="5"/>
        <v>18734</v>
      </c>
      <c r="L65" s="101">
        <v>11421</v>
      </c>
      <c r="M65" s="101">
        <v>7313</v>
      </c>
      <c r="N65" s="101">
        <f t="shared" si="6"/>
        <v>18734</v>
      </c>
      <c r="O65" s="101">
        <f t="shared" si="7"/>
        <v>11421</v>
      </c>
      <c r="P65" s="101">
        <v>11421</v>
      </c>
      <c r="Q65" s="101">
        <v>0</v>
      </c>
      <c r="R65" s="101">
        <v>0</v>
      </c>
      <c r="S65" s="101">
        <v>0</v>
      </c>
      <c r="T65" s="101">
        <v>0</v>
      </c>
      <c r="U65" s="101">
        <v>0</v>
      </c>
      <c r="V65" s="101">
        <f t="shared" si="8"/>
        <v>7313</v>
      </c>
      <c r="W65" s="101">
        <v>7313</v>
      </c>
      <c r="X65" s="101">
        <v>0</v>
      </c>
      <c r="Y65" s="101">
        <v>0</v>
      </c>
      <c r="Z65" s="101">
        <v>0</v>
      </c>
      <c r="AA65" s="101">
        <v>0</v>
      </c>
      <c r="AB65" s="101">
        <v>0</v>
      </c>
      <c r="AC65" s="101">
        <f t="shared" si="9"/>
        <v>0</v>
      </c>
      <c r="AD65" s="101">
        <v>0</v>
      </c>
      <c r="AE65" s="101">
        <v>0</v>
      </c>
      <c r="AF65" s="101">
        <f t="shared" si="10"/>
        <v>0</v>
      </c>
      <c r="AG65" s="101">
        <v>0</v>
      </c>
      <c r="AH65" s="101">
        <v>0</v>
      </c>
      <c r="AI65" s="101">
        <v>0</v>
      </c>
      <c r="AJ65" s="101">
        <f t="shared" si="11"/>
        <v>0</v>
      </c>
      <c r="AK65" s="101">
        <v>0</v>
      </c>
      <c r="AL65" s="101">
        <v>0</v>
      </c>
      <c r="AM65" s="101">
        <v>0</v>
      </c>
      <c r="AN65" s="101">
        <v>0</v>
      </c>
      <c r="AO65" s="101">
        <v>0</v>
      </c>
      <c r="AP65" s="101">
        <v>0</v>
      </c>
      <c r="AQ65" s="101">
        <v>0</v>
      </c>
      <c r="AR65" s="101">
        <v>0</v>
      </c>
      <c r="AS65" s="101">
        <v>0</v>
      </c>
      <c r="AT65" s="101">
        <f t="shared" si="12"/>
        <v>0</v>
      </c>
      <c r="AU65" s="101">
        <v>0</v>
      </c>
      <c r="AV65" s="101">
        <v>0</v>
      </c>
      <c r="AW65" s="101">
        <v>0</v>
      </c>
      <c r="AX65" s="101">
        <v>0</v>
      </c>
      <c r="AY65" s="101">
        <v>0</v>
      </c>
      <c r="AZ65" s="101">
        <f t="shared" si="13"/>
        <v>0</v>
      </c>
      <c r="BA65" s="101">
        <v>0</v>
      </c>
      <c r="BB65" s="101">
        <v>0</v>
      </c>
      <c r="BC65" s="101">
        <v>0</v>
      </c>
      <c r="BD65" s="79"/>
      <c r="BE65" s="79"/>
      <c r="BF65" s="79"/>
    </row>
    <row r="66" spans="1:58" ht="12" customHeight="1">
      <c r="A66" s="112" t="s">
        <v>93</v>
      </c>
      <c r="B66" s="113" t="s">
        <v>323</v>
      </c>
      <c r="C66" s="112" t="s">
        <v>389</v>
      </c>
      <c r="D66" s="101">
        <f t="shared" si="2"/>
        <v>4642</v>
      </c>
      <c r="E66" s="101">
        <f t="shared" si="3"/>
        <v>0</v>
      </c>
      <c r="F66" s="101">
        <v>0</v>
      </c>
      <c r="G66" s="101">
        <v>0</v>
      </c>
      <c r="H66" s="101">
        <f t="shared" si="4"/>
        <v>0</v>
      </c>
      <c r="I66" s="101">
        <v>0</v>
      </c>
      <c r="J66" s="101">
        <v>0</v>
      </c>
      <c r="K66" s="101">
        <f t="shared" si="5"/>
        <v>4642</v>
      </c>
      <c r="L66" s="101">
        <v>2639</v>
      </c>
      <c r="M66" s="101">
        <v>2003</v>
      </c>
      <c r="N66" s="101">
        <f t="shared" si="6"/>
        <v>4662</v>
      </c>
      <c r="O66" s="101">
        <f t="shared" si="7"/>
        <v>2639</v>
      </c>
      <c r="P66" s="101">
        <v>2639</v>
      </c>
      <c r="Q66" s="101">
        <v>0</v>
      </c>
      <c r="R66" s="101">
        <v>0</v>
      </c>
      <c r="S66" s="101">
        <v>0</v>
      </c>
      <c r="T66" s="101">
        <v>0</v>
      </c>
      <c r="U66" s="101">
        <v>0</v>
      </c>
      <c r="V66" s="101">
        <f t="shared" si="8"/>
        <v>2003</v>
      </c>
      <c r="W66" s="101">
        <v>2003</v>
      </c>
      <c r="X66" s="101">
        <v>0</v>
      </c>
      <c r="Y66" s="101">
        <v>0</v>
      </c>
      <c r="Z66" s="101">
        <v>0</v>
      </c>
      <c r="AA66" s="101">
        <v>0</v>
      </c>
      <c r="AB66" s="101">
        <v>0</v>
      </c>
      <c r="AC66" s="101">
        <f t="shared" si="9"/>
        <v>20</v>
      </c>
      <c r="AD66" s="101">
        <v>20</v>
      </c>
      <c r="AE66" s="101">
        <v>0</v>
      </c>
      <c r="AF66" s="101">
        <f t="shared" si="10"/>
        <v>72</v>
      </c>
      <c r="AG66" s="101">
        <v>72</v>
      </c>
      <c r="AH66" s="101">
        <v>0</v>
      </c>
      <c r="AI66" s="101">
        <v>0</v>
      </c>
      <c r="AJ66" s="101">
        <f t="shared" si="11"/>
        <v>72</v>
      </c>
      <c r="AK66" s="101">
        <v>0</v>
      </c>
      <c r="AL66" s="101">
        <v>0</v>
      </c>
      <c r="AM66" s="101">
        <v>28</v>
      </c>
      <c r="AN66" s="101">
        <v>0</v>
      </c>
      <c r="AO66" s="101">
        <v>0</v>
      </c>
      <c r="AP66" s="101">
        <v>0</v>
      </c>
      <c r="AQ66" s="101">
        <v>37</v>
      </c>
      <c r="AR66" s="101">
        <v>0</v>
      </c>
      <c r="AS66" s="101">
        <v>7</v>
      </c>
      <c r="AT66" s="101">
        <f t="shared" si="12"/>
        <v>0</v>
      </c>
      <c r="AU66" s="101">
        <v>0</v>
      </c>
      <c r="AV66" s="101">
        <v>0</v>
      </c>
      <c r="AW66" s="101">
        <v>0</v>
      </c>
      <c r="AX66" s="101">
        <v>0</v>
      </c>
      <c r="AY66" s="101">
        <v>0</v>
      </c>
      <c r="AZ66" s="101">
        <f t="shared" si="13"/>
        <v>0</v>
      </c>
      <c r="BA66" s="101">
        <v>0</v>
      </c>
      <c r="BB66" s="101">
        <v>0</v>
      </c>
      <c r="BC66" s="101">
        <v>0</v>
      </c>
      <c r="BD66" s="79"/>
      <c r="BE66" s="79"/>
      <c r="BF66" s="79"/>
    </row>
    <row r="67" spans="1:58" ht="12" customHeight="1">
      <c r="A67" s="112" t="s">
        <v>93</v>
      </c>
      <c r="B67" s="113" t="s">
        <v>324</v>
      </c>
      <c r="C67" s="112" t="s">
        <v>390</v>
      </c>
      <c r="D67" s="101">
        <f t="shared" si="2"/>
        <v>2756</v>
      </c>
      <c r="E67" s="101">
        <f t="shared" si="3"/>
        <v>0</v>
      </c>
      <c r="F67" s="101">
        <v>0</v>
      </c>
      <c r="G67" s="101">
        <v>0</v>
      </c>
      <c r="H67" s="101">
        <f t="shared" si="4"/>
        <v>0</v>
      </c>
      <c r="I67" s="101">
        <v>0</v>
      </c>
      <c r="J67" s="101">
        <v>0</v>
      </c>
      <c r="K67" s="101">
        <f t="shared" si="5"/>
        <v>2756</v>
      </c>
      <c r="L67" s="101">
        <v>1905</v>
      </c>
      <c r="M67" s="101">
        <v>851</v>
      </c>
      <c r="N67" s="101">
        <f t="shared" si="6"/>
        <v>2756</v>
      </c>
      <c r="O67" s="101">
        <f t="shared" si="7"/>
        <v>1905</v>
      </c>
      <c r="P67" s="101">
        <v>1905</v>
      </c>
      <c r="Q67" s="101">
        <v>0</v>
      </c>
      <c r="R67" s="101">
        <v>0</v>
      </c>
      <c r="S67" s="101">
        <v>0</v>
      </c>
      <c r="T67" s="101">
        <v>0</v>
      </c>
      <c r="U67" s="101">
        <v>0</v>
      </c>
      <c r="V67" s="101">
        <f t="shared" si="8"/>
        <v>851</v>
      </c>
      <c r="W67" s="101">
        <v>851</v>
      </c>
      <c r="X67" s="101">
        <v>0</v>
      </c>
      <c r="Y67" s="101">
        <v>0</v>
      </c>
      <c r="Z67" s="101">
        <v>0</v>
      </c>
      <c r="AA67" s="101">
        <v>0</v>
      </c>
      <c r="AB67" s="101">
        <v>0</v>
      </c>
      <c r="AC67" s="101">
        <f t="shared" si="9"/>
        <v>0</v>
      </c>
      <c r="AD67" s="101">
        <v>0</v>
      </c>
      <c r="AE67" s="101">
        <v>0</v>
      </c>
      <c r="AF67" s="101">
        <f t="shared" si="10"/>
        <v>0</v>
      </c>
      <c r="AG67" s="101">
        <v>0</v>
      </c>
      <c r="AH67" s="101">
        <v>0</v>
      </c>
      <c r="AI67" s="101">
        <v>0</v>
      </c>
      <c r="AJ67" s="101">
        <f t="shared" si="11"/>
        <v>0</v>
      </c>
      <c r="AK67" s="101">
        <v>0</v>
      </c>
      <c r="AL67" s="101">
        <v>0</v>
      </c>
      <c r="AM67" s="101">
        <v>0</v>
      </c>
      <c r="AN67" s="101">
        <v>0</v>
      </c>
      <c r="AO67" s="101">
        <v>0</v>
      </c>
      <c r="AP67" s="101">
        <v>0</v>
      </c>
      <c r="AQ67" s="101">
        <v>0</v>
      </c>
      <c r="AR67" s="101">
        <v>0</v>
      </c>
      <c r="AS67" s="101">
        <v>0</v>
      </c>
      <c r="AT67" s="101">
        <f t="shared" si="12"/>
        <v>0</v>
      </c>
      <c r="AU67" s="101">
        <v>0</v>
      </c>
      <c r="AV67" s="101">
        <v>0</v>
      </c>
      <c r="AW67" s="101">
        <v>0</v>
      </c>
      <c r="AX67" s="101">
        <v>0</v>
      </c>
      <c r="AY67" s="101">
        <v>0</v>
      </c>
      <c r="AZ67" s="101">
        <f t="shared" si="13"/>
        <v>0</v>
      </c>
      <c r="BA67" s="101">
        <v>0</v>
      </c>
      <c r="BB67" s="101">
        <v>0</v>
      </c>
      <c r="BC67" s="101">
        <v>0</v>
      </c>
      <c r="BD67" s="79"/>
      <c r="BE67" s="79"/>
      <c r="BF67" s="79"/>
    </row>
    <row r="68" spans="1:58" ht="12" customHeight="1">
      <c r="A68" s="112" t="s">
        <v>93</v>
      </c>
      <c r="B68" s="113" t="s">
        <v>325</v>
      </c>
      <c r="C68" s="112" t="s">
        <v>391</v>
      </c>
      <c r="D68" s="101">
        <f t="shared" si="2"/>
        <v>23223</v>
      </c>
      <c r="E68" s="101">
        <f t="shared" si="3"/>
        <v>0</v>
      </c>
      <c r="F68" s="101">
        <v>0</v>
      </c>
      <c r="G68" s="101">
        <v>0</v>
      </c>
      <c r="H68" s="101">
        <f t="shared" si="4"/>
        <v>0</v>
      </c>
      <c r="I68" s="101">
        <v>0</v>
      </c>
      <c r="J68" s="101">
        <v>0</v>
      </c>
      <c r="K68" s="101">
        <f t="shared" si="5"/>
        <v>23223</v>
      </c>
      <c r="L68" s="101">
        <v>14495</v>
      </c>
      <c r="M68" s="101">
        <v>8728</v>
      </c>
      <c r="N68" s="101">
        <f t="shared" si="6"/>
        <v>23223</v>
      </c>
      <c r="O68" s="101">
        <f t="shared" si="7"/>
        <v>14495</v>
      </c>
      <c r="P68" s="101">
        <v>14495</v>
      </c>
      <c r="Q68" s="101">
        <v>0</v>
      </c>
      <c r="R68" s="101">
        <v>0</v>
      </c>
      <c r="S68" s="101">
        <v>0</v>
      </c>
      <c r="T68" s="101">
        <v>0</v>
      </c>
      <c r="U68" s="101">
        <v>0</v>
      </c>
      <c r="V68" s="101">
        <f t="shared" si="8"/>
        <v>8728</v>
      </c>
      <c r="W68" s="101">
        <v>8728</v>
      </c>
      <c r="X68" s="101">
        <v>0</v>
      </c>
      <c r="Y68" s="101">
        <v>0</v>
      </c>
      <c r="Z68" s="101">
        <v>0</v>
      </c>
      <c r="AA68" s="101">
        <v>0</v>
      </c>
      <c r="AB68" s="101">
        <v>0</v>
      </c>
      <c r="AC68" s="101">
        <f t="shared" si="9"/>
        <v>0</v>
      </c>
      <c r="AD68" s="101">
        <v>0</v>
      </c>
      <c r="AE68" s="101">
        <v>0</v>
      </c>
      <c r="AF68" s="101">
        <f t="shared" si="10"/>
        <v>561</v>
      </c>
      <c r="AG68" s="101">
        <v>561</v>
      </c>
      <c r="AH68" s="101">
        <v>0</v>
      </c>
      <c r="AI68" s="101">
        <v>0</v>
      </c>
      <c r="AJ68" s="101">
        <f t="shared" si="11"/>
        <v>561</v>
      </c>
      <c r="AK68" s="101">
        <v>0</v>
      </c>
      <c r="AL68" s="101">
        <v>0</v>
      </c>
      <c r="AM68" s="101">
        <v>561</v>
      </c>
      <c r="AN68" s="101">
        <v>0</v>
      </c>
      <c r="AO68" s="101">
        <v>0</v>
      </c>
      <c r="AP68" s="101">
        <v>0</v>
      </c>
      <c r="AQ68" s="101">
        <v>0</v>
      </c>
      <c r="AR68" s="101">
        <v>0</v>
      </c>
      <c r="AS68" s="101">
        <v>0</v>
      </c>
      <c r="AT68" s="101">
        <f t="shared" si="12"/>
        <v>0</v>
      </c>
      <c r="AU68" s="101">
        <v>0</v>
      </c>
      <c r="AV68" s="101">
        <v>0</v>
      </c>
      <c r="AW68" s="101">
        <v>0</v>
      </c>
      <c r="AX68" s="101">
        <v>0</v>
      </c>
      <c r="AY68" s="101">
        <v>0</v>
      </c>
      <c r="AZ68" s="101">
        <f t="shared" si="13"/>
        <v>84</v>
      </c>
      <c r="BA68" s="101">
        <v>84</v>
      </c>
      <c r="BB68" s="101">
        <v>0</v>
      </c>
      <c r="BC68" s="101">
        <v>0</v>
      </c>
      <c r="BD68" s="79"/>
      <c r="BE68" s="79"/>
      <c r="BF68" s="79"/>
    </row>
    <row r="69" spans="1:58" ht="12" customHeight="1">
      <c r="A69" s="112" t="s">
        <v>93</v>
      </c>
      <c r="B69" s="113" t="s">
        <v>326</v>
      </c>
      <c r="C69" s="112" t="s">
        <v>392</v>
      </c>
      <c r="D69" s="101">
        <f t="shared" si="2"/>
        <v>26998</v>
      </c>
      <c r="E69" s="101">
        <f t="shared" si="3"/>
        <v>0</v>
      </c>
      <c r="F69" s="101">
        <v>0</v>
      </c>
      <c r="G69" s="101">
        <v>0</v>
      </c>
      <c r="H69" s="101">
        <f t="shared" si="4"/>
        <v>0</v>
      </c>
      <c r="I69" s="101">
        <v>0</v>
      </c>
      <c r="J69" s="101">
        <v>0</v>
      </c>
      <c r="K69" s="101">
        <f t="shared" si="5"/>
        <v>26998</v>
      </c>
      <c r="L69" s="101">
        <v>14722</v>
      </c>
      <c r="M69" s="101">
        <v>12276</v>
      </c>
      <c r="N69" s="101">
        <f t="shared" si="6"/>
        <v>26998</v>
      </c>
      <c r="O69" s="101">
        <f t="shared" si="7"/>
        <v>14722</v>
      </c>
      <c r="P69" s="101">
        <v>14722</v>
      </c>
      <c r="Q69" s="101">
        <v>0</v>
      </c>
      <c r="R69" s="101">
        <v>0</v>
      </c>
      <c r="S69" s="101">
        <v>0</v>
      </c>
      <c r="T69" s="101">
        <v>0</v>
      </c>
      <c r="U69" s="101">
        <v>0</v>
      </c>
      <c r="V69" s="101">
        <f t="shared" si="8"/>
        <v>12276</v>
      </c>
      <c r="W69" s="101">
        <v>12276</v>
      </c>
      <c r="X69" s="101">
        <v>0</v>
      </c>
      <c r="Y69" s="101">
        <v>0</v>
      </c>
      <c r="Z69" s="101">
        <v>0</v>
      </c>
      <c r="AA69" s="101">
        <v>0</v>
      </c>
      <c r="AB69" s="101">
        <v>0</v>
      </c>
      <c r="AC69" s="101">
        <f t="shared" si="9"/>
        <v>0</v>
      </c>
      <c r="AD69" s="101">
        <v>0</v>
      </c>
      <c r="AE69" s="101">
        <v>0</v>
      </c>
      <c r="AF69" s="101">
        <f t="shared" si="10"/>
        <v>0</v>
      </c>
      <c r="AG69" s="101">
        <v>0</v>
      </c>
      <c r="AH69" s="101">
        <v>0</v>
      </c>
      <c r="AI69" s="101">
        <v>0</v>
      </c>
      <c r="AJ69" s="101">
        <f t="shared" si="11"/>
        <v>0</v>
      </c>
      <c r="AK69" s="101">
        <v>0</v>
      </c>
      <c r="AL69" s="101">
        <v>0</v>
      </c>
      <c r="AM69" s="101">
        <v>0</v>
      </c>
      <c r="AN69" s="101">
        <v>0</v>
      </c>
      <c r="AO69" s="101">
        <v>0</v>
      </c>
      <c r="AP69" s="101">
        <v>0</v>
      </c>
      <c r="AQ69" s="101">
        <v>0</v>
      </c>
      <c r="AR69" s="101">
        <v>0</v>
      </c>
      <c r="AS69" s="101">
        <v>0</v>
      </c>
      <c r="AT69" s="101">
        <f t="shared" si="12"/>
        <v>0</v>
      </c>
      <c r="AU69" s="101">
        <v>0</v>
      </c>
      <c r="AV69" s="101">
        <v>0</v>
      </c>
      <c r="AW69" s="101">
        <v>0</v>
      </c>
      <c r="AX69" s="101">
        <v>0</v>
      </c>
      <c r="AY69" s="101">
        <v>0</v>
      </c>
      <c r="AZ69" s="101">
        <f t="shared" si="13"/>
        <v>0</v>
      </c>
      <c r="BA69" s="101">
        <v>0</v>
      </c>
      <c r="BB69" s="101">
        <v>0</v>
      </c>
      <c r="BC69" s="101">
        <v>0</v>
      </c>
      <c r="BD69" s="79"/>
      <c r="BE69" s="79"/>
      <c r="BF69" s="79"/>
    </row>
    <row r="70" spans="1:58" ht="12" customHeight="1">
      <c r="A70" s="112" t="s">
        <v>93</v>
      </c>
      <c r="B70" s="113" t="s">
        <v>327</v>
      </c>
      <c r="C70" s="112" t="s">
        <v>393</v>
      </c>
      <c r="D70" s="101">
        <f t="shared" si="2"/>
        <v>16847</v>
      </c>
      <c r="E70" s="101">
        <f t="shared" si="3"/>
        <v>0</v>
      </c>
      <c r="F70" s="101">
        <v>0</v>
      </c>
      <c r="G70" s="101">
        <v>0</v>
      </c>
      <c r="H70" s="101">
        <f t="shared" si="4"/>
        <v>0</v>
      </c>
      <c r="I70" s="101">
        <v>0</v>
      </c>
      <c r="J70" s="101">
        <v>0</v>
      </c>
      <c r="K70" s="101">
        <f t="shared" si="5"/>
        <v>16847</v>
      </c>
      <c r="L70" s="101">
        <v>11494</v>
      </c>
      <c r="M70" s="101">
        <v>5353</v>
      </c>
      <c r="N70" s="101">
        <f t="shared" si="6"/>
        <v>16891</v>
      </c>
      <c r="O70" s="101">
        <f t="shared" si="7"/>
        <v>11494</v>
      </c>
      <c r="P70" s="101">
        <v>11494</v>
      </c>
      <c r="Q70" s="101">
        <v>0</v>
      </c>
      <c r="R70" s="101">
        <v>0</v>
      </c>
      <c r="S70" s="101">
        <v>0</v>
      </c>
      <c r="T70" s="101">
        <v>0</v>
      </c>
      <c r="U70" s="101">
        <v>0</v>
      </c>
      <c r="V70" s="101">
        <f t="shared" si="8"/>
        <v>5353</v>
      </c>
      <c r="W70" s="101">
        <v>5353</v>
      </c>
      <c r="X70" s="101">
        <v>0</v>
      </c>
      <c r="Y70" s="101">
        <v>0</v>
      </c>
      <c r="Z70" s="101">
        <v>0</v>
      </c>
      <c r="AA70" s="101">
        <v>0</v>
      </c>
      <c r="AB70" s="101">
        <v>0</v>
      </c>
      <c r="AC70" s="101">
        <f t="shared" si="9"/>
        <v>44</v>
      </c>
      <c r="AD70" s="101">
        <v>44</v>
      </c>
      <c r="AE70" s="101">
        <v>0</v>
      </c>
      <c r="AF70" s="101">
        <f t="shared" si="10"/>
        <v>174</v>
      </c>
      <c r="AG70" s="101">
        <v>174</v>
      </c>
      <c r="AH70" s="101">
        <v>0</v>
      </c>
      <c r="AI70" s="101">
        <v>0</v>
      </c>
      <c r="AJ70" s="101">
        <f t="shared" si="11"/>
        <v>174</v>
      </c>
      <c r="AK70" s="101">
        <v>0</v>
      </c>
      <c r="AL70" s="101">
        <v>0</v>
      </c>
      <c r="AM70" s="101">
        <v>0</v>
      </c>
      <c r="AN70" s="101">
        <v>0</v>
      </c>
      <c r="AO70" s="101">
        <v>0</v>
      </c>
      <c r="AP70" s="101">
        <v>0</v>
      </c>
      <c r="AQ70" s="101">
        <v>99</v>
      </c>
      <c r="AR70" s="101">
        <v>0</v>
      </c>
      <c r="AS70" s="101">
        <v>75</v>
      </c>
      <c r="AT70" s="101">
        <f t="shared" si="12"/>
        <v>0</v>
      </c>
      <c r="AU70" s="101">
        <v>0</v>
      </c>
      <c r="AV70" s="101">
        <v>0</v>
      </c>
      <c r="AW70" s="101">
        <v>0</v>
      </c>
      <c r="AX70" s="101">
        <v>0</v>
      </c>
      <c r="AY70" s="101">
        <v>0</v>
      </c>
      <c r="AZ70" s="101">
        <f t="shared" si="13"/>
        <v>0</v>
      </c>
      <c r="BA70" s="101">
        <v>0</v>
      </c>
      <c r="BB70" s="101">
        <v>0</v>
      </c>
      <c r="BC70" s="101">
        <v>0</v>
      </c>
      <c r="BD70" s="79"/>
      <c r="BE70" s="79"/>
      <c r="BF70" s="79"/>
    </row>
    <row r="71" spans="1:58" ht="12" customHeight="1">
      <c r="A71" s="112" t="s">
        <v>93</v>
      </c>
      <c r="B71" s="113" t="s">
        <v>328</v>
      </c>
      <c r="C71" s="112" t="s">
        <v>394</v>
      </c>
      <c r="D71" s="101">
        <f t="shared" si="2"/>
        <v>4886</v>
      </c>
      <c r="E71" s="101">
        <f t="shared" si="3"/>
        <v>0</v>
      </c>
      <c r="F71" s="101">
        <v>0</v>
      </c>
      <c r="G71" s="101">
        <v>0</v>
      </c>
      <c r="H71" s="101">
        <f t="shared" si="4"/>
        <v>0</v>
      </c>
      <c r="I71" s="101">
        <v>0</v>
      </c>
      <c r="J71" s="101">
        <v>0</v>
      </c>
      <c r="K71" s="101">
        <f t="shared" si="5"/>
        <v>4886</v>
      </c>
      <c r="L71" s="101">
        <v>3974</v>
      </c>
      <c r="M71" s="101">
        <v>912</v>
      </c>
      <c r="N71" s="101">
        <f t="shared" si="6"/>
        <v>4886</v>
      </c>
      <c r="O71" s="101">
        <f t="shared" si="7"/>
        <v>3974</v>
      </c>
      <c r="P71" s="101">
        <v>3974</v>
      </c>
      <c r="Q71" s="101">
        <v>0</v>
      </c>
      <c r="R71" s="101">
        <v>0</v>
      </c>
      <c r="S71" s="101">
        <v>0</v>
      </c>
      <c r="T71" s="101">
        <v>0</v>
      </c>
      <c r="U71" s="101">
        <v>0</v>
      </c>
      <c r="V71" s="101">
        <f t="shared" si="8"/>
        <v>912</v>
      </c>
      <c r="W71" s="101">
        <v>912</v>
      </c>
      <c r="X71" s="101">
        <v>0</v>
      </c>
      <c r="Y71" s="101">
        <v>0</v>
      </c>
      <c r="Z71" s="101">
        <v>0</v>
      </c>
      <c r="AA71" s="101">
        <v>0</v>
      </c>
      <c r="AB71" s="101">
        <v>0</v>
      </c>
      <c r="AC71" s="101">
        <f t="shared" si="9"/>
        <v>0</v>
      </c>
      <c r="AD71" s="101">
        <v>0</v>
      </c>
      <c r="AE71" s="101">
        <v>0</v>
      </c>
      <c r="AF71" s="101">
        <f t="shared" si="10"/>
        <v>28</v>
      </c>
      <c r="AG71" s="101">
        <v>28</v>
      </c>
      <c r="AH71" s="101">
        <v>0</v>
      </c>
      <c r="AI71" s="101">
        <v>0</v>
      </c>
      <c r="AJ71" s="101">
        <f t="shared" si="11"/>
        <v>28</v>
      </c>
      <c r="AK71" s="101">
        <v>0</v>
      </c>
      <c r="AL71" s="101">
        <v>0</v>
      </c>
      <c r="AM71" s="101">
        <v>0</v>
      </c>
      <c r="AN71" s="101">
        <v>0</v>
      </c>
      <c r="AO71" s="101">
        <v>0</v>
      </c>
      <c r="AP71" s="101">
        <v>0</v>
      </c>
      <c r="AQ71" s="101">
        <v>28</v>
      </c>
      <c r="AR71" s="101">
        <v>0</v>
      </c>
      <c r="AS71" s="101">
        <v>0</v>
      </c>
      <c r="AT71" s="101">
        <f t="shared" si="12"/>
        <v>0</v>
      </c>
      <c r="AU71" s="101">
        <v>0</v>
      </c>
      <c r="AV71" s="101">
        <v>0</v>
      </c>
      <c r="AW71" s="101">
        <v>0</v>
      </c>
      <c r="AX71" s="101">
        <v>0</v>
      </c>
      <c r="AY71" s="101">
        <v>0</v>
      </c>
      <c r="AZ71" s="101">
        <f t="shared" si="13"/>
        <v>28</v>
      </c>
      <c r="BA71" s="101">
        <v>28</v>
      </c>
      <c r="BB71" s="101">
        <v>0</v>
      </c>
      <c r="BC71" s="101">
        <v>0</v>
      </c>
      <c r="BD71" s="79"/>
      <c r="BE71" s="79"/>
      <c r="BF71" s="79"/>
    </row>
    <row r="72" spans="1:58" ht="12" customHeight="1">
      <c r="A72" s="112" t="s">
        <v>93</v>
      </c>
      <c r="B72" s="113" t="s">
        <v>329</v>
      </c>
      <c r="C72" s="112" t="s">
        <v>395</v>
      </c>
      <c r="D72" s="101">
        <f t="shared" si="2"/>
        <v>5708</v>
      </c>
      <c r="E72" s="101">
        <f t="shared" si="3"/>
        <v>0</v>
      </c>
      <c r="F72" s="101">
        <v>0</v>
      </c>
      <c r="G72" s="101">
        <v>0</v>
      </c>
      <c r="H72" s="101">
        <f t="shared" si="4"/>
        <v>0</v>
      </c>
      <c r="I72" s="101">
        <v>0</v>
      </c>
      <c r="J72" s="101">
        <v>0</v>
      </c>
      <c r="K72" s="101">
        <f t="shared" si="5"/>
        <v>5708</v>
      </c>
      <c r="L72" s="101">
        <v>3749</v>
      </c>
      <c r="M72" s="101">
        <v>1959</v>
      </c>
      <c r="N72" s="101">
        <f t="shared" si="6"/>
        <v>5708</v>
      </c>
      <c r="O72" s="101">
        <f t="shared" si="7"/>
        <v>3749</v>
      </c>
      <c r="P72" s="101">
        <v>3749</v>
      </c>
      <c r="Q72" s="101">
        <v>0</v>
      </c>
      <c r="R72" s="101">
        <v>0</v>
      </c>
      <c r="S72" s="101">
        <v>0</v>
      </c>
      <c r="T72" s="101">
        <v>0</v>
      </c>
      <c r="U72" s="101">
        <v>0</v>
      </c>
      <c r="V72" s="101">
        <f t="shared" si="8"/>
        <v>1959</v>
      </c>
      <c r="W72" s="101">
        <v>1959</v>
      </c>
      <c r="X72" s="101">
        <v>0</v>
      </c>
      <c r="Y72" s="101">
        <v>0</v>
      </c>
      <c r="Z72" s="101">
        <v>0</v>
      </c>
      <c r="AA72" s="101">
        <v>0</v>
      </c>
      <c r="AB72" s="101">
        <v>0</v>
      </c>
      <c r="AC72" s="101">
        <f t="shared" si="9"/>
        <v>0</v>
      </c>
      <c r="AD72" s="101">
        <v>0</v>
      </c>
      <c r="AE72" s="101">
        <v>0</v>
      </c>
      <c r="AF72" s="101">
        <f t="shared" si="10"/>
        <v>36</v>
      </c>
      <c r="AG72" s="101">
        <v>36</v>
      </c>
      <c r="AH72" s="101">
        <v>0</v>
      </c>
      <c r="AI72" s="101">
        <v>0</v>
      </c>
      <c r="AJ72" s="101">
        <f t="shared" si="11"/>
        <v>0</v>
      </c>
      <c r="AK72" s="101">
        <v>0</v>
      </c>
      <c r="AL72" s="101">
        <v>0</v>
      </c>
      <c r="AM72" s="101">
        <v>0</v>
      </c>
      <c r="AN72" s="101">
        <v>0</v>
      </c>
      <c r="AO72" s="101">
        <v>0</v>
      </c>
      <c r="AP72" s="101">
        <v>0</v>
      </c>
      <c r="AQ72" s="101">
        <v>0</v>
      </c>
      <c r="AR72" s="101">
        <v>0</v>
      </c>
      <c r="AS72" s="101">
        <v>0</v>
      </c>
      <c r="AT72" s="101">
        <f t="shared" si="12"/>
        <v>36</v>
      </c>
      <c r="AU72" s="101">
        <v>0</v>
      </c>
      <c r="AV72" s="101">
        <v>36</v>
      </c>
      <c r="AW72" s="101">
        <v>0</v>
      </c>
      <c r="AX72" s="101">
        <v>0</v>
      </c>
      <c r="AY72" s="101">
        <v>0</v>
      </c>
      <c r="AZ72" s="101">
        <f t="shared" si="13"/>
        <v>36</v>
      </c>
      <c r="BA72" s="101">
        <v>36</v>
      </c>
      <c r="BB72" s="101">
        <v>0</v>
      </c>
      <c r="BC72" s="101">
        <v>0</v>
      </c>
      <c r="BD72" s="79"/>
      <c r="BE72" s="79"/>
      <c r="BF72" s="79"/>
    </row>
    <row r="73" spans="1:58" ht="12" customHeight="1">
      <c r="A73" s="112" t="s">
        <v>93</v>
      </c>
      <c r="B73" s="113" t="s">
        <v>330</v>
      </c>
      <c r="C73" s="112" t="s">
        <v>396</v>
      </c>
      <c r="D73" s="101">
        <f>SUM(E73,+H73,+K73)</f>
        <v>16715</v>
      </c>
      <c r="E73" s="101">
        <f>SUM(F73:G73)</f>
        <v>0</v>
      </c>
      <c r="F73" s="101">
        <v>0</v>
      </c>
      <c r="G73" s="101">
        <v>0</v>
      </c>
      <c r="H73" s="101">
        <f>SUM(I73:J73)</f>
        <v>0</v>
      </c>
      <c r="I73" s="101">
        <v>0</v>
      </c>
      <c r="J73" s="101">
        <v>0</v>
      </c>
      <c r="K73" s="101">
        <f>SUM(L73:M73)</f>
        <v>16715</v>
      </c>
      <c r="L73" s="101">
        <v>12735</v>
      </c>
      <c r="M73" s="101">
        <v>3980</v>
      </c>
      <c r="N73" s="101">
        <f>SUM(O73,+V73,+AC73)</f>
        <v>16795</v>
      </c>
      <c r="O73" s="101">
        <f>SUM(P73:U73)</f>
        <v>12735</v>
      </c>
      <c r="P73" s="101">
        <v>5848</v>
      </c>
      <c r="Q73" s="101">
        <v>0</v>
      </c>
      <c r="R73" s="101">
        <v>0</v>
      </c>
      <c r="S73" s="101">
        <v>0</v>
      </c>
      <c r="T73" s="101">
        <v>6887</v>
      </c>
      <c r="U73" s="101">
        <v>0</v>
      </c>
      <c r="V73" s="101">
        <f>SUM(W73:AB73)</f>
        <v>3980</v>
      </c>
      <c r="W73" s="101">
        <v>1717</v>
      </c>
      <c r="X73" s="101">
        <v>0</v>
      </c>
      <c r="Y73" s="101">
        <v>0</v>
      </c>
      <c r="Z73" s="101">
        <v>0</v>
      </c>
      <c r="AA73" s="101">
        <v>2263</v>
      </c>
      <c r="AB73" s="101">
        <v>0</v>
      </c>
      <c r="AC73" s="101">
        <f>SUM(AD73:AE73)</f>
        <v>80</v>
      </c>
      <c r="AD73" s="101">
        <v>80</v>
      </c>
      <c r="AE73" s="101">
        <v>0</v>
      </c>
      <c r="AF73" s="101">
        <f>SUM(AG73:AI73)</f>
        <v>14</v>
      </c>
      <c r="AG73" s="101">
        <v>14</v>
      </c>
      <c r="AH73" s="101">
        <v>0</v>
      </c>
      <c r="AI73" s="101">
        <v>0</v>
      </c>
      <c r="AJ73" s="101">
        <f>SUM(AK73:AS73)</f>
        <v>14</v>
      </c>
      <c r="AK73" s="101">
        <v>0</v>
      </c>
      <c r="AL73" s="101">
        <v>0</v>
      </c>
      <c r="AM73" s="101">
        <v>0</v>
      </c>
      <c r="AN73" s="101">
        <v>0</v>
      </c>
      <c r="AO73" s="101">
        <v>0</v>
      </c>
      <c r="AP73" s="101">
        <v>0</v>
      </c>
      <c r="AQ73" s="101">
        <v>0</v>
      </c>
      <c r="AR73" s="101">
        <v>0</v>
      </c>
      <c r="AS73" s="101">
        <v>14</v>
      </c>
      <c r="AT73" s="101">
        <f>SUM(AU73:AY73)</f>
        <v>0</v>
      </c>
      <c r="AU73" s="101">
        <v>0</v>
      </c>
      <c r="AV73" s="101">
        <v>0</v>
      </c>
      <c r="AW73" s="101">
        <v>0</v>
      </c>
      <c r="AX73" s="101">
        <v>0</v>
      </c>
      <c r="AY73" s="101">
        <v>0</v>
      </c>
      <c r="AZ73" s="101">
        <f>SUM(BA73:BC73)</f>
        <v>0</v>
      </c>
      <c r="BA73" s="101">
        <v>0</v>
      </c>
      <c r="BB73" s="101">
        <v>0</v>
      </c>
      <c r="BC73" s="101">
        <v>0</v>
      </c>
      <c r="BD73" s="79"/>
      <c r="BE73" s="79"/>
      <c r="BF73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402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40</v>
      </c>
      <c r="M2" s="19" t="str">
        <f>IF(L2&lt;&gt;"",VLOOKUP(L2,$AI$6:$AJ$52,2,FALSE),"-")</f>
        <v>福岡県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71" t="s">
        <v>41</v>
      </c>
      <c r="G6" s="172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7" t="s">
        <v>43</v>
      </c>
      <c r="C7" s="22" t="s">
        <v>44</v>
      </c>
      <c r="D7" s="36">
        <f>AD7</f>
        <v>762214</v>
      </c>
      <c r="F7" s="166" t="s">
        <v>45</v>
      </c>
      <c r="G7" s="23" t="s">
        <v>46</v>
      </c>
      <c r="H7" s="37">
        <f aca="true" t="shared" si="0" ref="H7:H12">AD14</f>
        <v>779073</v>
      </c>
      <c r="I7" s="37">
        <f aca="true" t="shared" si="1" ref="I7:I12">AD24</f>
        <v>464635</v>
      </c>
      <c r="J7" s="37">
        <f aca="true" t="shared" si="2" ref="J7:J12">SUM(H7:I7)</f>
        <v>1243708</v>
      </c>
      <c r="K7" s="38">
        <f aca="true" t="shared" si="3" ref="K7:K12">IF(J$13&gt;0,J7/J$13,0)</f>
        <v>0.8835682372156235</v>
      </c>
      <c r="L7" s="39">
        <f>AD34</f>
        <v>9078</v>
      </c>
      <c r="M7" s="40">
        <f>AD37</f>
        <v>7184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762214</v>
      </c>
      <c r="AF7" s="28" t="str">
        <f>'水洗化人口等'!B7</f>
        <v>40000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8"/>
      <c r="C8" s="23" t="s">
        <v>47</v>
      </c>
      <c r="D8" s="41">
        <f>AD8</f>
        <v>5309</v>
      </c>
      <c r="F8" s="167"/>
      <c r="G8" s="23" t="s">
        <v>48</v>
      </c>
      <c r="H8" s="37">
        <f t="shared" si="0"/>
        <v>0</v>
      </c>
      <c r="I8" s="37">
        <f t="shared" si="1"/>
        <v>0</v>
      </c>
      <c r="J8" s="37">
        <f t="shared" si="2"/>
        <v>0</v>
      </c>
      <c r="K8" s="38">
        <f t="shared" si="3"/>
        <v>0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5309</v>
      </c>
      <c r="AF8" s="28" t="str">
        <f>'水洗化人口等'!B8</f>
        <v>40100</v>
      </c>
      <c r="AG8" s="19">
        <v>8</v>
      </c>
      <c r="AI8" s="63" t="s">
        <v>202</v>
      </c>
      <c r="AJ8" s="19" t="s">
        <v>130</v>
      </c>
    </row>
    <row r="9" spans="2:36" ht="16.5" customHeight="1">
      <c r="B9" s="179"/>
      <c r="C9" s="24" t="s">
        <v>49</v>
      </c>
      <c r="D9" s="42">
        <f>SUM(D7:D8)</f>
        <v>767523</v>
      </c>
      <c r="F9" s="167"/>
      <c r="G9" s="23" t="s">
        <v>50</v>
      </c>
      <c r="H9" s="37">
        <f t="shared" si="0"/>
        <v>2585</v>
      </c>
      <c r="I9" s="37">
        <f t="shared" si="1"/>
        <v>7361</v>
      </c>
      <c r="J9" s="37">
        <f t="shared" si="2"/>
        <v>9946</v>
      </c>
      <c r="K9" s="38">
        <f t="shared" si="3"/>
        <v>0.007065942879957829</v>
      </c>
      <c r="L9" s="39">
        <f>AD36</f>
        <v>11</v>
      </c>
      <c r="M9" s="40">
        <f>AD39</f>
        <v>5853</v>
      </c>
      <c r="AA9" s="20" t="s">
        <v>52</v>
      </c>
      <c r="AB9" s="81" t="s">
        <v>82</v>
      </c>
      <c r="AC9" s="81" t="s">
        <v>141</v>
      </c>
      <c r="AD9" s="28">
        <f ca="1" t="shared" si="4"/>
        <v>3556881</v>
      </c>
      <c r="AF9" s="28" t="str">
        <f>'水洗化人口等'!B9</f>
        <v>40130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80" t="s">
        <v>51</v>
      </c>
      <c r="C10" s="25" t="s">
        <v>52</v>
      </c>
      <c r="D10" s="41">
        <f>AD9</f>
        <v>3556881</v>
      </c>
      <c r="F10" s="167"/>
      <c r="G10" s="23" t="s">
        <v>53</v>
      </c>
      <c r="H10" s="37">
        <f t="shared" si="0"/>
        <v>70965</v>
      </c>
      <c r="I10" s="37">
        <f t="shared" si="1"/>
        <v>73317</v>
      </c>
      <c r="J10" s="37">
        <f t="shared" si="2"/>
        <v>144282</v>
      </c>
      <c r="K10" s="38">
        <f t="shared" si="3"/>
        <v>0.10250234974925351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30868</v>
      </c>
      <c r="AF10" s="28" t="str">
        <f>'水洗化人口等'!B10</f>
        <v>40202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81"/>
      <c r="C11" s="23" t="s">
        <v>54</v>
      </c>
      <c r="D11" s="41">
        <f>AD10</f>
        <v>30868</v>
      </c>
      <c r="F11" s="167"/>
      <c r="G11" s="23" t="s">
        <v>56</v>
      </c>
      <c r="H11" s="37">
        <f t="shared" si="0"/>
        <v>6958</v>
      </c>
      <c r="I11" s="37">
        <f t="shared" si="1"/>
        <v>2274</v>
      </c>
      <c r="J11" s="37">
        <f t="shared" si="2"/>
        <v>9232</v>
      </c>
      <c r="K11" s="38">
        <f t="shared" si="3"/>
        <v>0.006558695422056171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682364</v>
      </c>
      <c r="AF11" s="28" t="str">
        <f>'水洗化人口等'!B11</f>
        <v>40203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81"/>
      <c r="C12" s="23" t="s">
        <v>55</v>
      </c>
      <c r="D12" s="41">
        <f>AD11</f>
        <v>682364</v>
      </c>
      <c r="F12" s="167"/>
      <c r="G12" s="23" t="s">
        <v>57</v>
      </c>
      <c r="H12" s="37">
        <f t="shared" si="0"/>
        <v>78</v>
      </c>
      <c r="I12" s="37">
        <f t="shared" si="1"/>
        <v>351</v>
      </c>
      <c r="J12" s="37">
        <f t="shared" si="2"/>
        <v>429</v>
      </c>
      <c r="K12" s="38">
        <f t="shared" si="3"/>
        <v>0.00030477473310897935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492839</v>
      </c>
      <c r="AF12" s="28" t="str">
        <f>'水洗化人口等'!B12</f>
        <v>40204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2"/>
      <c r="C13" s="24" t="s">
        <v>49</v>
      </c>
      <c r="D13" s="42">
        <f>SUM(D10:D12)</f>
        <v>4270113</v>
      </c>
      <c r="F13" s="168"/>
      <c r="G13" s="23" t="s">
        <v>49</v>
      </c>
      <c r="H13" s="37">
        <f>SUM(H7:H12)</f>
        <v>859659</v>
      </c>
      <c r="I13" s="37">
        <f>SUM(I7:I12)</f>
        <v>547938</v>
      </c>
      <c r="J13" s="37">
        <f>SUM(J7:J12)</f>
        <v>1407597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67364</v>
      </c>
      <c r="AF13" s="28" t="str">
        <f>'水洗化人口等'!B13</f>
        <v>40205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8" t="s">
        <v>58</v>
      </c>
      <c r="C14" s="159"/>
      <c r="D14" s="45">
        <f>SUM(D9,D13)</f>
        <v>5037636</v>
      </c>
      <c r="F14" s="169" t="s">
        <v>59</v>
      </c>
      <c r="G14" s="170"/>
      <c r="H14" s="37">
        <f>AD20</f>
        <v>3918</v>
      </c>
      <c r="I14" s="37">
        <f>AD30</f>
        <v>29</v>
      </c>
      <c r="J14" s="37">
        <f>SUM(H14:I14)</f>
        <v>3947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779073</v>
      </c>
      <c r="AF14" s="28" t="str">
        <f>'水洗化人口等'!B14</f>
        <v>40206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8" t="s">
        <v>138</v>
      </c>
      <c r="C15" s="159"/>
      <c r="D15" s="45">
        <f>AD13</f>
        <v>67364</v>
      </c>
      <c r="F15" s="158" t="s">
        <v>4</v>
      </c>
      <c r="G15" s="159"/>
      <c r="H15" s="47">
        <f>SUM(H13:H14)</f>
        <v>863577</v>
      </c>
      <c r="I15" s="47">
        <f>SUM(I13:I14)</f>
        <v>547967</v>
      </c>
      <c r="J15" s="47">
        <f>SUM(J13:J14)</f>
        <v>1411544</v>
      </c>
      <c r="K15" s="48" t="s">
        <v>152</v>
      </c>
      <c r="L15" s="49">
        <f>SUM(L7:L9)</f>
        <v>9089</v>
      </c>
      <c r="M15" s="50">
        <f>SUM(M7:M9)</f>
        <v>13037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40207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2585</v>
      </c>
      <c r="AF16" s="28" t="str">
        <f>'水洗化人口等'!B16</f>
        <v>40210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492839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70965</v>
      </c>
      <c r="AF17" s="28" t="str">
        <f>'水洗化人口等'!B17</f>
        <v>40211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71" t="s">
        <v>63</v>
      </c>
      <c r="G18" s="172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6958</v>
      </c>
      <c r="AF18" s="28" t="str">
        <f>'水洗化人口等'!B18</f>
        <v>40212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0.8476422274257212</v>
      </c>
      <c r="F19" s="169" t="s">
        <v>65</v>
      </c>
      <c r="G19" s="170"/>
      <c r="H19" s="37">
        <f>AD21</f>
        <v>45599</v>
      </c>
      <c r="I19" s="37">
        <f>AD31</f>
        <v>0</v>
      </c>
      <c r="J19" s="41">
        <f>SUM(H19:I19)</f>
        <v>45599</v>
      </c>
      <c r="AA19" s="20" t="s">
        <v>57</v>
      </c>
      <c r="AB19" s="81" t="s">
        <v>83</v>
      </c>
      <c r="AC19" s="81" t="s">
        <v>157</v>
      </c>
      <c r="AD19" s="28">
        <f ca="1" t="shared" si="4"/>
        <v>78</v>
      </c>
      <c r="AF19" s="28" t="str">
        <f>'水洗化人口等'!B19</f>
        <v>40213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0.15235777257427888</v>
      </c>
      <c r="F20" s="169" t="s">
        <v>67</v>
      </c>
      <c r="G20" s="170"/>
      <c r="H20" s="37">
        <f>AD22</f>
        <v>221369</v>
      </c>
      <c r="I20" s="37">
        <f>AD32</f>
        <v>0</v>
      </c>
      <c r="J20" s="41">
        <f>SUM(H20:I20)</f>
        <v>221369</v>
      </c>
      <c r="AA20" s="20" t="s">
        <v>59</v>
      </c>
      <c r="AB20" s="81" t="s">
        <v>83</v>
      </c>
      <c r="AC20" s="81" t="s">
        <v>158</v>
      </c>
      <c r="AD20" s="28">
        <f ca="1" t="shared" si="4"/>
        <v>3918</v>
      </c>
      <c r="AF20" s="28" t="str">
        <f>'水洗化人口等'!B20</f>
        <v>40214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0.7060615336241046</v>
      </c>
      <c r="F21" s="169" t="s">
        <v>69</v>
      </c>
      <c r="G21" s="170"/>
      <c r="H21" s="37">
        <f>AD23</f>
        <v>592691</v>
      </c>
      <c r="I21" s="37">
        <f>AD33</f>
        <v>547938</v>
      </c>
      <c r="J21" s="41">
        <f>SUM(H21:I21)</f>
        <v>1140629</v>
      </c>
      <c r="AA21" s="20" t="s">
        <v>65</v>
      </c>
      <c r="AB21" s="81" t="s">
        <v>83</v>
      </c>
      <c r="AC21" s="81" t="s">
        <v>159</v>
      </c>
      <c r="AD21" s="28">
        <f ca="1" t="shared" si="4"/>
        <v>45599</v>
      </c>
      <c r="AF21" s="28" t="str">
        <f>'水洗化人口等'!B21</f>
        <v>40215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0.1354532165483969</v>
      </c>
      <c r="F22" s="158" t="s">
        <v>4</v>
      </c>
      <c r="G22" s="159"/>
      <c r="H22" s="47">
        <f>SUM(H19:H21)</f>
        <v>859659</v>
      </c>
      <c r="I22" s="47">
        <f>SUM(I19:I21)</f>
        <v>547938</v>
      </c>
      <c r="J22" s="52">
        <f>SUM(J19:J21)</f>
        <v>1407597</v>
      </c>
      <c r="AA22" s="20" t="s">
        <v>67</v>
      </c>
      <c r="AB22" s="81" t="s">
        <v>83</v>
      </c>
      <c r="AC22" s="81" t="s">
        <v>160</v>
      </c>
      <c r="AD22" s="28">
        <f ca="1" t="shared" si="4"/>
        <v>221369</v>
      </c>
      <c r="AF22" s="28" t="str">
        <f>'水洗化人口等'!B22</f>
        <v>40216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0.09783140345987681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592691</v>
      </c>
      <c r="AF23" s="28" t="str">
        <f>'水洗化人口等'!B23</f>
        <v>40217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0.9930829434427372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464635</v>
      </c>
      <c r="AF24" s="28" t="str">
        <f>'水洗化人口等'!B24</f>
        <v>40218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0.006917056557262779</v>
      </c>
      <c r="F25" s="173" t="s">
        <v>72</v>
      </c>
      <c r="G25" s="174"/>
      <c r="H25" s="174"/>
      <c r="I25" s="183" t="s">
        <v>73</v>
      </c>
      <c r="J25" s="185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0</v>
      </c>
      <c r="AF25" s="28" t="str">
        <f>'水洗化人口等'!B25</f>
        <v>40219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5"/>
      <c r="G26" s="176"/>
      <c r="H26" s="176"/>
      <c r="I26" s="184"/>
      <c r="J26" s="186"/>
      <c r="AA26" s="20" t="s">
        <v>50</v>
      </c>
      <c r="AB26" s="81" t="s">
        <v>83</v>
      </c>
      <c r="AC26" s="81" t="s">
        <v>164</v>
      </c>
      <c r="AD26" s="28">
        <f ca="1" t="shared" si="4"/>
        <v>7361</v>
      </c>
      <c r="AF26" s="28" t="str">
        <f>'水洗化人口等'!B26</f>
        <v>40220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3" t="s">
        <v>75</v>
      </c>
      <c r="G27" s="164"/>
      <c r="H27" s="165"/>
      <c r="I27" s="39">
        <f aca="true" t="shared" si="5" ref="I27:I35">AD40</f>
        <v>32348</v>
      </c>
      <c r="J27" s="55">
        <f>AD49</f>
        <v>547</v>
      </c>
      <c r="AA27" s="20" t="s">
        <v>53</v>
      </c>
      <c r="AB27" s="81" t="s">
        <v>83</v>
      </c>
      <c r="AC27" s="81" t="s">
        <v>165</v>
      </c>
      <c r="AD27" s="28">
        <f ca="1" t="shared" si="4"/>
        <v>73317</v>
      </c>
      <c r="AF27" s="28" t="str">
        <f>'水洗化人口等'!B27</f>
        <v>40221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60" t="s">
        <v>76</v>
      </c>
      <c r="G28" s="161"/>
      <c r="H28" s="162"/>
      <c r="I28" s="39">
        <f t="shared" si="5"/>
        <v>0</v>
      </c>
      <c r="J28" s="55">
        <f>AD50</f>
        <v>36</v>
      </c>
      <c r="AA28" s="20" t="s">
        <v>56</v>
      </c>
      <c r="AB28" s="81" t="s">
        <v>83</v>
      </c>
      <c r="AC28" s="81" t="s">
        <v>166</v>
      </c>
      <c r="AD28" s="28">
        <f ca="1" t="shared" si="4"/>
        <v>2274</v>
      </c>
      <c r="AF28" s="28" t="str">
        <f>'水洗化人口等'!B28</f>
        <v>40222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3" t="s">
        <v>77</v>
      </c>
      <c r="G29" s="164"/>
      <c r="H29" s="165"/>
      <c r="I29" s="39">
        <f t="shared" si="5"/>
        <v>7692</v>
      </c>
      <c r="J29" s="55">
        <f>AD51</f>
        <v>14</v>
      </c>
      <c r="AA29" s="20" t="s">
        <v>57</v>
      </c>
      <c r="AB29" s="81" t="s">
        <v>83</v>
      </c>
      <c r="AC29" s="81" t="s">
        <v>167</v>
      </c>
      <c r="AD29" s="28">
        <f ca="1" t="shared" si="4"/>
        <v>351</v>
      </c>
      <c r="AF29" s="28" t="str">
        <f>'水洗化人口等'!B29</f>
        <v>40223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3" t="s">
        <v>22</v>
      </c>
      <c r="G30" s="164"/>
      <c r="H30" s="165"/>
      <c r="I30" s="39">
        <f t="shared" si="5"/>
        <v>76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29</v>
      </c>
      <c r="AF30" s="28" t="str">
        <f>'水洗化人口等'!B30</f>
        <v>40224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3" t="s">
        <v>23</v>
      </c>
      <c r="G31" s="164"/>
      <c r="H31" s="165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0</v>
      </c>
      <c r="AF31" s="28" t="str">
        <f>'水洗化人口等'!B31</f>
        <v>40225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3" t="s">
        <v>78</v>
      </c>
      <c r="G32" s="164"/>
      <c r="H32" s="165"/>
      <c r="I32" s="39">
        <f t="shared" si="5"/>
        <v>7143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0</v>
      </c>
      <c r="AF32" s="28" t="str">
        <f>'水洗化人口等'!B32</f>
        <v>40226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3" t="s">
        <v>79</v>
      </c>
      <c r="G33" s="164"/>
      <c r="H33" s="165"/>
      <c r="I33" s="39">
        <f t="shared" si="5"/>
        <v>7037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547938</v>
      </c>
      <c r="AF33" s="28" t="str">
        <f>'水洗化人口等'!B33</f>
        <v>40227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3" t="s">
        <v>80</v>
      </c>
      <c r="G34" s="164"/>
      <c r="H34" s="165"/>
      <c r="I34" s="39">
        <f t="shared" si="5"/>
        <v>53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9078</v>
      </c>
      <c r="AF34" s="28" t="str">
        <f>'水洗化人口等'!B34</f>
        <v>40228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3" t="s">
        <v>81</v>
      </c>
      <c r="G35" s="164"/>
      <c r="H35" s="165"/>
      <c r="I35" s="39">
        <f t="shared" si="5"/>
        <v>783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 t="str">
        <f>'水洗化人口等'!B35</f>
        <v>40229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7" t="s">
        <v>16</v>
      </c>
      <c r="G36" s="188"/>
      <c r="H36" s="189"/>
      <c r="I36" s="56">
        <f>SUM(I27:I35)</f>
        <v>55132</v>
      </c>
      <c r="J36" s="57">
        <f>SUM(J27:J31)</f>
        <v>597</v>
      </c>
      <c r="AA36" s="20" t="s">
        <v>50</v>
      </c>
      <c r="AB36" s="81" t="s">
        <v>83</v>
      </c>
      <c r="AC36" s="81" t="s">
        <v>175</v>
      </c>
      <c r="AD36" s="81">
        <f ca="1" t="shared" si="4"/>
        <v>11</v>
      </c>
      <c r="AF36" s="28" t="str">
        <f>'水洗化人口等'!B36</f>
        <v>40305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7184</v>
      </c>
      <c r="AF37" s="28" t="str">
        <f>'水洗化人口等'!B37</f>
        <v>40341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 t="str">
        <f>'水洗化人口等'!B38</f>
        <v>40342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5853</v>
      </c>
      <c r="AF39" s="28" t="str">
        <f>'水洗化人口等'!B39</f>
        <v>40343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32348</v>
      </c>
      <c r="AF40" s="28" t="str">
        <f>'水洗化人口等'!B40</f>
        <v>40344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0</v>
      </c>
      <c r="AF41" s="28" t="str">
        <f>'水洗化人口等'!B41</f>
        <v>40345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7692</v>
      </c>
      <c r="AF42" s="28" t="str">
        <f>'水洗化人口等'!B42</f>
        <v>40348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76</v>
      </c>
      <c r="AF43" s="28" t="str">
        <f>'水洗化人口等'!B43</f>
        <v>40349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 t="str">
        <f>'水洗化人口等'!B44</f>
        <v>40381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7143</v>
      </c>
      <c r="AF45" s="28" t="str">
        <f>'水洗化人口等'!B45</f>
        <v>40382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7037</v>
      </c>
      <c r="AF46" s="28" t="str">
        <f>'水洗化人口等'!B46</f>
        <v>40383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53</v>
      </c>
      <c r="AF47" s="28" t="str">
        <f>'水洗化人口等'!B47</f>
        <v>40384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783</v>
      </c>
      <c r="AF48" s="28" t="str">
        <f>'水洗化人口等'!B48</f>
        <v>40401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547</v>
      </c>
      <c r="AF49" s="28" t="str">
        <f>'水洗化人口等'!B49</f>
        <v>40402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36</v>
      </c>
      <c r="AF50" s="28" t="str">
        <f>'水洗化人口等'!B50</f>
        <v>40421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14</v>
      </c>
      <c r="AF51" s="28" t="str">
        <f>'水洗化人口等'!B51</f>
        <v>40447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 t="str">
        <f>'水洗化人口等'!B52</f>
        <v>40448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 t="str">
        <f>'水洗化人口等'!B53</f>
        <v>40462</v>
      </c>
      <c r="AG53" s="19">
        <v>53</v>
      </c>
    </row>
    <row r="54" spans="32:33" ht="13.5">
      <c r="AF54" s="28" t="str">
        <f>'水洗化人口等'!B54</f>
        <v>40463</v>
      </c>
      <c r="AG54" s="19">
        <v>54</v>
      </c>
    </row>
    <row r="55" spans="32:33" ht="13.5">
      <c r="AF55" s="28" t="str">
        <f>'水洗化人口等'!B55</f>
        <v>40503</v>
      </c>
      <c r="AG55" s="19">
        <v>55</v>
      </c>
    </row>
    <row r="56" spans="32:33" ht="13.5">
      <c r="AF56" s="28" t="str">
        <f>'水洗化人口等'!B56</f>
        <v>40522</v>
      </c>
      <c r="AG56" s="19">
        <v>56</v>
      </c>
    </row>
    <row r="57" spans="32:33" ht="13.5">
      <c r="AF57" s="28" t="str">
        <f>'水洗化人口等'!B57</f>
        <v>40541</v>
      </c>
      <c r="AG57" s="19">
        <v>57</v>
      </c>
    </row>
    <row r="58" spans="32:33" ht="13.5">
      <c r="AF58" s="28" t="str">
        <f>'水洗化人口等'!B58</f>
        <v>40543</v>
      </c>
      <c r="AG58" s="19">
        <v>58</v>
      </c>
    </row>
    <row r="59" spans="32:33" ht="13.5">
      <c r="AF59" s="28" t="str">
        <f>'水洗化人口等'!B59</f>
        <v>40544</v>
      </c>
      <c r="AG59" s="19">
        <v>59</v>
      </c>
    </row>
    <row r="60" spans="32:33" ht="13.5">
      <c r="AF60" s="28" t="str">
        <f>'水洗化人口等'!B60</f>
        <v>40545</v>
      </c>
      <c r="AG60" s="19">
        <v>60</v>
      </c>
    </row>
    <row r="61" spans="32:33" ht="13.5">
      <c r="AF61" s="28" t="str">
        <f>'水洗化人口等'!B61</f>
        <v>40546</v>
      </c>
      <c r="AG61" s="19">
        <v>61</v>
      </c>
    </row>
    <row r="62" spans="32:33" ht="13.5">
      <c r="AF62" s="28" t="str">
        <f>'水洗化人口等'!B62</f>
        <v>40601</v>
      </c>
      <c r="AG62" s="19">
        <v>62</v>
      </c>
    </row>
    <row r="63" spans="32:33" ht="13.5">
      <c r="AF63" s="28" t="str">
        <f>'水洗化人口等'!B63</f>
        <v>40602</v>
      </c>
      <c r="AG63" s="19">
        <v>63</v>
      </c>
    </row>
    <row r="64" spans="32:33" ht="13.5">
      <c r="AF64" s="28" t="str">
        <f>'水洗化人口等'!B64</f>
        <v>40604</v>
      </c>
      <c r="AG64" s="19">
        <v>64</v>
      </c>
    </row>
    <row r="65" spans="32:33" ht="13.5">
      <c r="AF65" s="28" t="str">
        <f>'水洗化人口等'!B65</f>
        <v>40605</v>
      </c>
      <c r="AG65" s="19">
        <v>65</v>
      </c>
    </row>
    <row r="66" spans="32:33" ht="13.5">
      <c r="AF66" s="28" t="str">
        <f>'水洗化人口等'!B66</f>
        <v>40608</v>
      </c>
      <c r="AG66" s="19">
        <v>66</v>
      </c>
    </row>
    <row r="67" spans="32:33" ht="13.5">
      <c r="AF67" s="28" t="str">
        <f>'水洗化人口等'!B67</f>
        <v>40609</v>
      </c>
      <c r="AG67" s="19">
        <v>67</v>
      </c>
    </row>
    <row r="68" spans="32:33" ht="13.5">
      <c r="AF68" s="28" t="str">
        <f>'水洗化人口等'!B68</f>
        <v>40610</v>
      </c>
      <c r="AG68" s="19">
        <v>68</v>
      </c>
    </row>
    <row r="69" spans="32:33" ht="13.5">
      <c r="AF69" s="28" t="str">
        <f>'水洗化人口等'!B69</f>
        <v>40621</v>
      </c>
      <c r="AG69" s="19">
        <v>69</v>
      </c>
    </row>
    <row r="70" spans="32:33" ht="13.5">
      <c r="AF70" s="28" t="str">
        <f>'水洗化人口等'!B70</f>
        <v>40625</v>
      </c>
      <c r="AG70" s="19">
        <v>70</v>
      </c>
    </row>
    <row r="71" spans="32:33" ht="13.5">
      <c r="AF71" s="28" t="str">
        <f>'水洗化人口等'!B71</f>
        <v>40642</v>
      </c>
      <c r="AG71" s="19">
        <v>71</v>
      </c>
    </row>
    <row r="72" spans="32:33" ht="13.5">
      <c r="AF72" s="28" t="str">
        <f>'水洗化人口等'!B72</f>
        <v>40646</v>
      </c>
      <c r="AG72" s="19">
        <v>72</v>
      </c>
    </row>
    <row r="73" spans="32:33" ht="13.5">
      <c r="AF73" s="28" t="str">
        <f>'水洗化人口等'!B73</f>
        <v>40647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2010-04-10T02:32:28Z</dcterms:modified>
  <cp:category/>
  <cp:version/>
  <cp:contentType/>
  <cp:contentStatus/>
</cp:coreProperties>
</file>