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<sst xmlns="http://schemas.openxmlformats.org/spreadsheetml/2006/main" count="703" uniqueCount="325">
  <si>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</si>
  <si>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</si>
  <si>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</si>
  <si>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</si>
  <si>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</si>
  <si>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</si>
  <si>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</si>
  <si>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</si>
  <si>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</si>
  <si>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</si>
  <si>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</si>
  <si>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</si>
  <si>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</si>
  <si>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</si>
  <si>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</si>
  <si>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</si>
  <si>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</si>
  <si>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</si>
  <si>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</si>
  <si>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</si>
  <si>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</si>
  <si>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</si>
  <si>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</si>
  <si>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</si>
  <si>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</si>
  <si>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</si>
  <si>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</si>
  <si>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</si>
  <si>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</si>
  <si>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</si>
  <si>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</si>
  <si>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</si>
  <si>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</si>
  <si>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</si>
  <si>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</si>
  <si>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</si>
  <si>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</si>
  <si>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</si>
  <si>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</si>
  <si>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</si>
  <si>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</si>
  <si>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</si>
  <si>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</si>
  <si>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</si>
  <si>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</si>
  <si>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</si>
  <si>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</si>
  <si>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</si>
  <si>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</si>
  <si>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</si>
  <si>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</si>
  <si>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</si>
  <si>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</si>
  <si>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</si>
  <si>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</si>
  <si>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</si>
  <si>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</si>
  <si>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</si>
  <si>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</si>
  <si>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</si>
  <si>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</si>
  <si>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</si>
  <si>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</si>
  <si>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</si>
  <si>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</si>
  <si>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</si>
  <si>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</si>
  <si>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</si>
  <si>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</si>
  <si>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</si>
  <si>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</si>
  <si>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</si>
  <si>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</si>
  <si>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</si>
  <si>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</si>
  <si>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</si>
  <si>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</si>
  <si>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</si>
  <si>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</si>
  <si>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</si>
  <si>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</si>
  <si>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</si>
  <si>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</si>
  <si>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</si>
  <si>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</si>
  <si>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</si>
  <si>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</si>
  <si>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</si>
  <si>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</si>
  <si>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</si>
  <si>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</si>
  <si>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</si>
  <si>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</si>
  <si>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</si>
  <si>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</si>
  <si>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</si>
  <si>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</si>
  <si>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</si>
  <si>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</si>
  <si>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</si>
  <si>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</si>
  <si>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</si>
  <si>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</si>
  <si>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</si>
  <si>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</si>
  <si>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</si>
  <si>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</si>
  <si>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</si>
  <si>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</si>
  <si>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</si>
  <si>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</si>
  <si>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</si>
  <si>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</si>
  <si>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</si>
  <si>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</si>
  <si>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</si>
  <si>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</si>
  <si>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</si>
  <si>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</si>
  <si>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</si>
  <si>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</si>
  <si>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</si>
  <si>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</si>
  <si>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</si>
  <si>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</si>
  <si>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</si>
  <si>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</si>
  <si>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</si>
  <si>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</si>
  <si>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</si>
  <si>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</si>
  <si>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</si>
  <si>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</si>
  <si>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</si>
  <si>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</si>
  <si>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</si>
  <si>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</si>
  <si>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</si>
  <si>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</si>
  <si>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</si>
  <si>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</si>
  <si>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</si>
  <si>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</si>
  <si>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</si>
  <si>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</si>
  <si>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</si>
  <si>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</si>
  <si>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</si>
  <si>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</si>
  <si>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</si>
  <si>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</si>
  <si>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</si>
  <si>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</si>
  <si>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</si>
  <si>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</si>
  <si>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</si>
  <si>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</si>
  <si>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</si>
  <si>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</si>
  <si>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</si>
  <si>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</si>
  <si>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</si>
  <si>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</si>
  <si>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</si>
  <si>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</si>
  <si>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</si>
  <si>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</si>
  <si>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</si>
  <si>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</si>
  <si>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</si>
  <si>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</si>
  <si>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</si>
  <si>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</si>
  <si>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</si>
  <si>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</si>
  <si>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</si>
  <si>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</si>
  <si>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</si>
  <si>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</si>
  <si>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</si>
  <si>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</si>
  <si>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</si>
  <si>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</si>
  <si>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</si>
  <si>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</si>
  <si>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</si>
  <si>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</si>
  <si>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</si>
  <si>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</si>
  <si>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</si>
  <si>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</si>
  <si>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</si>
  <si>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</si>
  <si>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</si>
  <si>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</si>
  <si>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</si>
  <si>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</si>
  <si>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</si>
  <si>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</si>
  <si>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</si>
  <si>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</si>
  <si>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</si>
  <si>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</si>
  <si>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</si>
  <si>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</si>
  <si>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</si>
  <si>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</si>
  <si>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</si>
  <si>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</si>
  <si>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</si>
  <si>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</si>
  <si>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</si>
  <si>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</si>
  <si>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</si>
  <si>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</si>
  <si>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</si>
  <si>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</si>
  <si>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</si>
  <si>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</si>
  <si>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</si>
  <si>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</si>
  <si>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</si>
  <si>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</si>
  <si>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</si>
  <si>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</si>
  <si>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</si>
  <si>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</si>
  <si>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</si>
  <si>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</si>
  <si>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</si>
  <si>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</si>
  <si>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</si>
  <si>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</si>
  <si>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</si>
  <si>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</si>
  <si>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</si>
  <si>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</si>
  <si>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</si>
  <si>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</si>
  <si>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</si>
  <si>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</si>
  <si>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</si>
  <si>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</si>
  <si>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</si>
  <si>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</si>
  <si>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</si>
  <si>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</si>
  <si>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</si>
  <si>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</si>
  <si>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</si>
  <si>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</si>
  <si>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</si>
  <si>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</si>
  <si>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</si>
  <si>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</si>
  <si>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</si>
  <si>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</si>
  <si>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</si>
  <si>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</si>
  <si>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</si>
  <si>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</si>
  <si>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</si>
  <si>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</si>
  <si>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</si>
  <si>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</si>
  <si>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</si>
  <si>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33201</t>
  </si>
  <si>
    <t>33202</t>
  </si>
  <si>
    <t>33203</t>
  </si>
  <si>
    <t>33204</t>
  </si>
  <si>
    <t>33205</t>
  </si>
  <si>
    <t>33207</t>
  </si>
  <si>
    <t>33208</t>
  </si>
  <si>
    <t>33209</t>
  </si>
  <si>
    <t>33210</t>
  </si>
  <si>
    <t>33211</t>
  </si>
  <si>
    <t>33212</t>
  </si>
  <si>
    <t>33213</t>
  </si>
  <si>
    <t>33214</t>
  </si>
  <si>
    <t>33215</t>
  </si>
  <si>
    <t>33216</t>
  </si>
  <si>
    <t>33346</t>
  </si>
  <si>
    <t>33423</t>
  </si>
  <si>
    <t>33445</t>
  </si>
  <si>
    <t>33461</t>
  </si>
  <si>
    <t>33586</t>
  </si>
  <si>
    <t>33606</t>
  </si>
  <si>
    <t>33622</t>
  </si>
  <si>
    <t>33623</t>
  </si>
  <si>
    <t>33643</t>
  </si>
  <si>
    <t>33663</t>
  </si>
  <si>
    <t>33666</t>
  </si>
  <si>
    <t>33681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</si>
  <si>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</si>
  <si>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</si>
  <si>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</si>
  <si>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</si>
  <si>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</si>
  <si>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</si>
  <si>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</si>
  <si>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</si>
  <si>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</si>
  <si>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</si>
  <si>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</si>
  <si>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</si>
  <si>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</si>
  <si>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</si>
  <si>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</si>
  <si>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</si>
  <si>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</si>
  <si>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</si>
  <si>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</si>
  <si>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</si>
  <si>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</si>
  <si>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</si>
  <si>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</si>
  <si>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</si>
  <si>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</si>
  <si>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</si>
  <si>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</si>
  <si>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○</t>
  </si>
  <si>
    <t>33000</t>
  </si>
  <si>
    <t>合計</t>
  </si>
  <si>
    <t>岡山県</t>
  </si>
  <si>
    <t>33000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</si>
</sst>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323</v>
      </c>
      <c r="B7" s="100" t="s">
        <v>321</v>
      </c>
      <c r="C7" s="99" t="s">
        <v>322</v>
      </c>
      <c r="D7" s="101">
        <f>SUM(D8:D34)</f>
        <v>1961072</v>
      </c>
      <c r="E7" s="101">
        <f>SUM(E8:E34)</f>
        <v>338655</v>
      </c>
      <c r="F7" s="102">
        <f>IF(D7&gt;0,E7/D7*100,0)</f>
        <v>17.26887131120122</v>
      </c>
      <c r="G7" s="101">
        <f>SUM(G8:G34)</f>
        <v>330086</v>
      </c>
      <c r="H7" s="101">
        <f>SUM(H8:H34)</f>
        <v>8569</v>
      </c>
      <c r="I7" s="101">
        <f>SUM(I8:I34)</f>
        <v>1622417</v>
      </c>
      <c r="J7" s="102">
        <f>IF($D7&gt;0,I7/$D7*100,0)</f>
        <v>82.73112868879878</v>
      </c>
      <c r="K7" s="101">
        <f>SUM(K8:K34)</f>
        <v>958795</v>
      </c>
      <c r="L7" s="102">
        <f>IF($D7&gt;0,K7/$D7*100,0)</f>
        <v>48.891371657950344</v>
      </c>
      <c r="M7" s="101">
        <f>SUM(M8:M34)</f>
        <v>480</v>
      </c>
      <c r="N7" s="102">
        <f>IF($D7&gt;0,M7/$D7*100,0)</f>
        <v>0.02447640882129774</v>
      </c>
      <c r="O7" s="101">
        <f>SUM(O8:O34)</f>
        <v>663142</v>
      </c>
      <c r="P7" s="101">
        <f>SUM(P8:P34)</f>
        <v>382404</v>
      </c>
      <c r="Q7" s="102">
        <f>IF($D7&gt;0,O7/$D7*100,0)</f>
        <v>33.81528062202714</v>
      </c>
      <c r="R7" s="101">
        <f>SUM(R8:R34)</f>
        <v>22394</v>
      </c>
      <c r="S7" s="101">
        <f aca="true" t="shared" si="0" ref="S7:Z7">COUNTIF(S8:S34,"○")</f>
        <v>25</v>
      </c>
      <c r="T7" s="101">
        <f t="shared" si="0"/>
        <v>2</v>
      </c>
      <c r="U7" s="101">
        <f t="shared" si="0"/>
        <v>0</v>
      </c>
      <c r="V7" s="101">
        <f t="shared" si="0"/>
        <v>0</v>
      </c>
      <c r="W7" s="101">
        <f t="shared" si="0"/>
        <v>13</v>
      </c>
      <c r="X7" s="101">
        <f t="shared" si="0"/>
        <v>1</v>
      </c>
      <c r="Y7" s="101">
        <f t="shared" si="0"/>
        <v>0</v>
      </c>
      <c r="Z7" s="101">
        <f t="shared" si="0"/>
        <v>13</v>
      </c>
    </row>
    <row r="8" spans="1:58" ht="12" customHeight="1">
      <c r="A8" s="103" t="s">
        <v>100</v>
      </c>
      <c r="B8" s="104" t="s">
        <v>266</v>
      </c>
      <c r="C8" s="103" t="s">
        <v>293</v>
      </c>
      <c r="D8" s="101">
        <f>+SUM(E8,+I8)</f>
        <v>696905</v>
      </c>
      <c r="E8" s="101">
        <f>+SUM(G8,+H8)</f>
        <v>75552</v>
      </c>
      <c r="F8" s="102">
        <f>IF(D8&gt;0,E8/D8*100,0)</f>
        <v>10.841075899871575</v>
      </c>
      <c r="G8" s="101">
        <v>75481</v>
      </c>
      <c r="H8" s="101">
        <v>71</v>
      </c>
      <c r="I8" s="101">
        <f>+SUM(K8,+M8,+O8)</f>
        <v>621353</v>
      </c>
      <c r="J8" s="102">
        <f>IF($D8&gt;0,I8/$D8*100,0)</f>
        <v>89.15892410012842</v>
      </c>
      <c r="K8" s="101">
        <v>332288</v>
      </c>
      <c r="L8" s="102">
        <f>IF($D8&gt;0,K8/$D8*100,0)</f>
        <v>47.680530344882015</v>
      </c>
      <c r="M8" s="101">
        <v>480</v>
      </c>
      <c r="N8" s="102">
        <f>IF($D8&gt;0,M8/$D8*100,0)</f>
        <v>0.0688759587031231</v>
      </c>
      <c r="O8" s="101">
        <v>288585</v>
      </c>
      <c r="P8" s="101">
        <v>111409</v>
      </c>
      <c r="Q8" s="102">
        <f>IF($D8&gt;0,O8/$D8*100,0)</f>
        <v>41.40951779654329</v>
      </c>
      <c r="R8" s="101">
        <v>9628</v>
      </c>
      <c r="S8" s="101"/>
      <c r="T8" s="101" t="s">
        <v>320</v>
      </c>
      <c r="U8" s="101"/>
      <c r="V8" s="101"/>
      <c r="W8" s="105"/>
      <c r="X8" s="105"/>
      <c r="Y8" s="105"/>
      <c r="Z8" s="105" t="s">
        <v>320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100</v>
      </c>
      <c r="B9" s="104" t="s">
        <v>267</v>
      </c>
      <c r="C9" s="103" t="s">
        <v>294</v>
      </c>
      <c r="D9" s="101">
        <f aca="true" t="shared" si="1" ref="D9:D34">+SUM(E9,+I9)</f>
        <v>479278</v>
      </c>
      <c r="E9" s="101">
        <f aca="true" t="shared" si="2" ref="E9:E34">+SUM(G9,+H9)</f>
        <v>45994</v>
      </c>
      <c r="F9" s="102">
        <f aca="true" t="shared" si="3" ref="F9:F34">IF(D9&gt;0,E9/D9*100,0)</f>
        <v>9.596518095969355</v>
      </c>
      <c r="G9" s="101">
        <v>45264</v>
      </c>
      <c r="H9" s="101">
        <v>730</v>
      </c>
      <c r="I9" s="101">
        <f aca="true" t="shared" si="4" ref="I9:I34">+SUM(K9,+M9,+O9)</f>
        <v>433284</v>
      </c>
      <c r="J9" s="102">
        <f aca="true" t="shared" si="5" ref="J9:J34">IF($D9&gt;0,I9/$D9*100,0)</f>
        <v>90.40348190403064</v>
      </c>
      <c r="K9" s="101">
        <v>288597</v>
      </c>
      <c r="L9" s="102">
        <f aca="true" t="shared" si="6" ref="L9:L34">IF($D9&gt;0,K9/$D9*100,0)</f>
        <v>60.21494831809513</v>
      </c>
      <c r="M9" s="101">
        <v>0</v>
      </c>
      <c r="N9" s="102">
        <f aca="true" t="shared" si="7" ref="N9:N34">IF($D9&gt;0,M9/$D9*100,0)</f>
        <v>0</v>
      </c>
      <c r="O9" s="101">
        <v>144687</v>
      </c>
      <c r="P9" s="101">
        <v>96910</v>
      </c>
      <c r="Q9" s="102">
        <f aca="true" t="shared" si="8" ref="Q9:Q34">IF($D9&gt;0,O9/$D9*100,0)</f>
        <v>30.188533585935513</v>
      </c>
      <c r="R9" s="101">
        <v>5482</v>
      </c>
      <c r="S9" s="101" t="s">
        <v>320</v>
      </c>
      <c r="T9" s="101"/>
      <c r="U9" s="101"/>
      <c r="V9" s="101"/>
      <c r="W9" s="105"/>
      <c r="X9" s="105"/>
      <c r="Y9" s="105"/>
      <c r="Z9" s="105" t="s">
        <v>320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100</v>
      </c>
      <c r="B10" s="104" t="s">
        <v>268</v>
      </c>
      <c r="C10" s="103" t="s">
        <v>295</v>
      </c>
      <c r="D10" s="101">
        <f t="shared" si="1"/>
        <v>108795</v>
      </c>
      <c r="E10" s="101">
        <f t="shared" si="2"/>
        <v>32436</v>
      </c>
      <c r="F10" s="102">
        <f t="shared" si="3"/>
        <v>29.813870122707847</v>
      </c>
      <c r="G10" s="101">
        <v>31677</v>
      </c>
      <c r="H10" s="101">
        <v>759</v>
      </c>
      <c r="I10" s="101">
        <f t="shared" si="4"/>
        <v>76359</v>
      </c>
      <c r="J10" s="102">
        <f t="shared" si="5"/>
        <v>70.18612987729216</v>
      </c>
      <c r="K10" s="101">
        <v>35888</v>
      </c>
      <c r="L10" s="102">
        <f t="shared" si="6"/>
        <v>32.98681005560917</v>
      </c>
      <c r="M10" s="101">
        <v>0</v>
      </c>
      <c r="N10" s="102">
        <f t="shared" si="7"/>
        <v>0</v>
      </c>
      <c r="O10" s="101">
        <v>40471</v>
      </c>
      <c r="P10" s="101">
        <v>31159</v>
      </c>
      <c r="Q10" s="102">
        <f t="shared" si="8"/>
        <v>37.19931982168298</v>
      </c>
      <c r="R10" s="101">
        <v>999</v>
      </c>
      <c r="S10" s="101" t="s">
        <v>320</v>
      </c>
      <c r="T10" s="101"/>
      <c r="U10" s="101"/>
      <c r="V10" s="101"/>
      <c r="W10" s="105" t="s">
        <v>320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100</v>
      </c>
      <c r="B11" s="104" t="s">
        <v>269</v>
      </c>
      <c r="C11" s="103" t="s">
        <v>296</v>
      </c>
      <c r="D11" s="101">
        <f t="shared" si="1"/>
        <v>66741</v>
      </c>
      <c r="E11" s="101">
        <f t="shared" si="2"/>
        <v>7659</v>
      </c>
      <c r="F11" s="102">
        <f t="shared" si="3"/>
        <v>11.475704589382838</v>
      </c>
      <c r="G11" s="101">
        <v>7568</v>
      </c>
      <c r="H11" s="101">
        <v>91</v>
      </c>
      <c r="I11" s="101">
        <f t="shared" si="4"/>
        <v>59082</v>
      </c>
      <c r="J11" s="102">
        <f t="shared" si="5"/>
        <v>88.52429541061716</v>
      </c>
      <c r="K11" s="101">
        <v>52336</v>
      </c>
      <c r="L11" s="102">
        <f t="shared" si="6"/>
        <v>78.41656552943468</v>
      </c>
      <c r="M11" s="101">
        <v>0</v>
      </c>
      <c r="N11" s="102">
        <f t="shared" si="7"/>
        <v>0</v>
      </c>
      <c r="O11" s="101">
        <v>6746</v>
      </c>
      <c r="P11" s="101">
        <v>4497</v>
      </c>
      <c r="Q11" s="102">
        <f t="shared" si="8"/>
        <v>10.10772988118248</v>
      </c>
      <c r="R11" s="101">
        <v>603</v>
      </c>
      <c r="S11" s="101"/>
      <c r="T11" s="101" t="s">
        <v>320</v>
      </c>
      <c r="U11" s="101"/>
      <c r="V11" s="101"/>
      <c r="W11" s="105"/>
      <c r="X11" s="105" t="s">
        <v>320</v>
      </c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100</v>
      </c>
      <c r="B12" s="104" t="s">
        <v>270</v>
      </c>
      <c r="C12" s="103" t="s">
        <v>297</v>
      </c>
      <c r="D12" s="101">
        <f t="shared" si="1"/>
        <v>55541</v>
      </c>
      <c r="E12" s="101">
        <f t="shared" si="2"/>
        <v>14006</v>
      </c>
      <c r="F12" s="102">
        <f t="shared" si="3"/>
        <v>25.217406960623684</v>
      </c>
      <c r="G12" s="101">
        <v>12893</v>
      </c>
      <c r="H12" s="101">
        <v>1113</v>
      </c>
      <c r="I12" s="101">
        <f t="shared" si="4"/>
        <v>41535</v>
      </c>
      <c r="J12" s="102">
        <f t="shared" si="5"/>
        <v>74.78259303937632</v>
      </c>
      <c r="K12" s="101">
        <v>23596</v>
      </c>
      <c r="L12" s="102">
        <f t="shared" si="6"/>
        <v>42.483930789866946</v>
      </c>
      <c r="M12" s="101">
        <v>0</v>
      </c>
      <c r="N12" s="102">
        <f t="shared" si="7"/>
        <v>0</v>
      </c>
      <c r="O12" s="101">
        <v>17939</v>
      </c>
      <c r="P12" s="101">
        <v>11006</v>
      </c>
      <c r="Q12" s="102">
        <f t="shared" si="8"/>
        <v>32.29866224950937</v>
      </c>
      <c r="R12" s="101">
        <v>278</v>
      </c>
      <c r="S12" s="101" t="s">
        <v>320</v>
      </c>
      <c r="T12" s="101"/>
      <c r="U12" s="101"/>
      <c r="V12" s="101"/>
      <c r="W12" s="105"/>
      <c r="X12" s="105"/>
      <c r="Y12" s="105"/>
      <c r="Z12" s="105" t="s">
        <v>320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100</v>
      </c>
      <c r="B13" s="104" t="s">
        <v>271</v>
      </c>
      <c r="C13" s="103" t="s">
        <v>298</v>
      </c>
      <c r="D13" s="101">
        <f t="shared" si="1"/>
        <v>46180</v>
      </c>
      <c r="E13" s="101">
        <f t="shared" si="2"/>
        <v>18030</v>
      </c>
      <c r="F13" s="102">
        <f t="shared" si="3"/>
        <v>39.04287570376786</v>
      </c>
      <c r="G13" s="101">
        <v>17909</v>
      </c>
      <c r="H13" s="101">
        <v>121</v>
      </c>
      <c r="I13" s="101">
        <f t="shared" si="4"/>
        <v>28150</v>
      </c>
      <c r="J13" s="102">
        <f t="shared" si="5"/>
        <v>60.95712429623214</v>
      </c>
      <c r="K13" s="101">
        <v>12537</v>
      </c>
      <c r="L13" s="102">
        <f t="shared" si="6"/>
        <v>27.148116067561716</v>
      </c>
      <c r="M13" s="101">
        <v>0</v>
      </c>
      <c r="N13" s="102">
        <f t="shared" si="7"/>
        <v>0</v>
      </c>
      <c r="O13" s="101">
        <v>15613</v>
      </c>
      <c r="P13" s="101">
        <v>10219</v>
      </c>
      <c r="Q13" s="102">
        <f t="shared" si="8"/>
        <v>33.809008228670415</v>
      </c>
      <c r="R13" s="101">
        <v>660</v>
      </c>
      <c r="S13" s="101" t="s">
        <v>320</v>
      </c>
      <c r="T13" s="101"/>
      <c r="U13" s="101"/>
      <c r="V13" s="101"/>
      <c r="W13" s="105"/>
      <c r="X13" s="105"/>
      <c r="Y13" s="105"/>
      <c r="Z13" s="105" t="s">
        <v>320</v>
      </c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100</v>
      </c>
      <c r="B14" s="104" t="s">
        <v>272</v>
      </c>
      <c r="C14" s="103" t="s">
        <v>299</v>
      </c>
      <c r="D14" s="101">
        <f t="shared" si="1"/>
        <v>68189</v>
      </c>
      <c r="E14" s="101">
        <f t="shared" si="2"/>
        <v>8328</v>
      </c>
      <c r="F14" s="102">
        <f t="shared" si="3"/>
        <v>12.213113552039186</v>
      </c>
      <c r="G14" s="101">
        <v>7794</v>
      </c>
      <c r="H14" s="101">
        <v>534</v>
      </c>
      <c r="I14" s="101">
        <f t="shared" si="4"/>
        <v>59861</v>
      </c>
      <c r="J14" s="102">
        <f t="shared" si="5"/>
        <v>87.78688644796081</v>
      </c>
      <c r="K14" s="101">
        <v>34434</v>
      </c>
      <c r="L14" s="102">
        <f t="shared" si="6"/>
        <v>50.497880889879596</v>
      </c>
      <c r="M14" s="101">
        <v>0</v>
      </c>
      <c r="N14" s="102">
        <f t="shared" si="7"/>
        <v>0</v>
      </c>
      <c r="O14" s="101">
        <v>25427</v>
      </c>
      <c r="P14" s="101">
        <v>18380</v>
      </c>
      <c r="Q14" s="102">
        <f t="shared" si="8"/>
        <v>37.289005558081215</v>
      </c>
      <c r="R14" s="101">
        <v>1354</v>
      </c>
      <c r="S14" s="101" t="s">
        <v>320</v>
      </c>
      <c r="T14" s="101"/>
      <c r="U14" s="101"/>
      <c r="V14" s="101"/>
      <c r="W14" s="105"/>
      <c r="X14" s="105"/>
      <c r="Y14" s="105"/>
      <c r="Z14" s="105" t="s">
        <v>320</v>
      </c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100</v>
      </c>
      <c r="B15" s="104" t="s">
        <v>273</v>
      </c>
      <c r="C15" s="103" t="s">
        <v>300</v>
      </c>
      <c r="D15" s="101">
        <f t="shared" si="1"/>
        <v>35692</v>
      </c>
      <c r="E15" s="101">
        <f t="shared" si="2"/>
        <v>15128</v>
      </c>
      <c r="F15" s="102">
        <f t="shared" si="3"/>
        <v>42.38484814524263</v>
      </c>
      <c r="G15" s="101">
        <v>13616</v>
      </c>
      <c r="H15" s="101">
        <v>1512</v>
      </c>
      <c r="I15" s="101">
        <f t="shared" si="4"/>
        <v>20564</v>
      </c>
      <c r="J15" s="102">
        <f t="shared" si="5"/>
        <v>57.61515185475737</v>
      </c>
      <c r="K15" s="101">
        <v>11890</v>
      </c>
      <c r="L15" s="102">
        <f t="shared" si="6"/>
        <v>33.31278717919982</v>
      </c>
      <c r="M15" s="101">
        <v>0</v>
      </c>
      <c r="N15" s="102">
        <f t="shared" si="7"/>
        <v>0</v>
      </c>
      <c r="O15" s="101">
        <v>8674</v>
      </c>
      <c r="P15" s="101">
        <v>6068</v>
      </c>
      <c r="Q15" s="102">
        <f t="shared" si="8"/>
        <v>24.30236467555755</v>
      </c>
      <c r="R15" s="101">
        <v>597</v>
      </c>
      <c r="S15" s="101" t="s">
        <v>320</v>
      </c>
      <c r="T15" s="101"/>
      <c r="U15" s="101"/>
      <c r="V15" s="101"/>
      <c r="W15" s="105"/>
      <c r="X15" s="105"/>
      <c r="Y15" s="105"/>
      <c r="Z15" s="105" t="s">
        <v>320</v>
      </c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100</v>
      </c>
      <c r="B16" s="104" t="s">
        <v>274</v>
      </c>
      <c r="C16" s="103" t="s">
        <v>301</v>
      </c>
      <c r="D16" s="101">
        <f t="shared" si="1"/>
        <v>35768</v>
      </c>
      <c r="E16" s="101">
        <f t="shared" si="2"/>
        <v>9902</v>
      </c>
      <c r="F16" s="102">
        <f t="shared" si="3"/>
        <v>27.68396331916797</v>
      </c>
      <c r="G16" s="101">
        <v>9902</v>
      </c>
      <c r="H16" s="101">
        <v>0</v>
      </c>
      <c r="I16" s="101">
        <f t="shared" si="4"/>
        <v>25866</v>
      </c>
      <c r="J16" s="102">
        <f t="shared" si="5"/>
        <v>72.31603668083203</v>
      </c>
      <c r="K16" s="101">
        <v>17464</v>
      </c>
      <c r="L16" s="102">
        <f t="shared" si="6"/>
        <v>48.82576604786401</v>
      </c>
      <c r="M16" s="101">
        <v>0</v>
      </c>
      <c r="N16" s="102">
        <f t="shared" si="7"/>
        <v>0</v>
      </c>
      <c r="O16" s="101">
        <v>8402</v>
      </c>
      <c r="P16" s="101">
        <v>7872</v>
      </c>
      <c r="Q16" s="102">
        <f t="shared" si="8"/>
        <v>23.490270632968016</v>
      </c>
      <c r="R16" s="101">
        <v>261</v>
      </c>
      <c r="S16" s="101" t="s">
        <v>320</v>
      </c>
      <c r="T16" s="101"/>
      <c r="U16" s="101"/>
      <c r="V16" s="101"/>
      <c r="W16" s="105"/>
      <c r="X16" s="105"/>
      <c r="Y16" s="105"/>
      <c r="Z16" s="105" t="s">
        <v>320</v>
      </c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100</v>
      </c>
      <c r="B17" s="104" t="s">
        <v>275</v>
      </c>
      <c r="C17" s="103" t="s">
        <v>302</v>
      </c>
      <c r="D17" s="101">
        <f t="shared" si="1"/>
        <v>39855</v>
      </c>
      <c r="E17" s="101">
        <f t="shared" si="2"/>
        <v>4817</v>
      </c>
      <c r="F17" s="102">
        <f t="shared" si="3"/>
        <v>12.086312884205244</v>
      </c>
      <c r="G17" s="101">
        <v>4497</v>
      </c>
      <c r="H17" s="101">
        <v>320</v>
      </c>
      <c r="I17" s="101">
        <f t="shared" si="4"/>
        <v>35038</v>
      </c>
      <c r="J17" s="102">
        <f t="shared" si="5"/>
        <v>87.91368711579476</v>
      </c>
      <c r="K17" s="101">
        <v>28263</v>
      </c>
      <c r="L17" s="102">
        <f t="shared" si="6"/>
        <v>70.91456529920963</v>
      </c>
      <c r="M17" s="101">
        <v>0</v>
      </c>
      <c r="N17" s="102">
        <f t="shared" si="7"/>
        <v>0</v>
      </c>
      <c r="O17" s="101">
        <v>6775</v>
      </c>
      <c r="P17" s="101">
        <v>4191</v>
      </c>
      <c r="Q17" s="102">
        <f t="shared" si="8"/>
        <v>16.999121816585124</v>
      </c>
      <c r="R17" s="101">
        <v>456</v>
      </c>
      <c r="S17" s="101" t="s">
        <v>320</v>
      </c>
      <c r="T17" s="101"/>
      <c r="U17" s="101"/>
      <c r="V17" s="101"/>
      <c r="W17" s="105" t="s">
        <v>320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100</v>
      </c>
      <c r="B18" s="104" t="s">
        <v>276</v>
      </c>
      <c r="C18" s="103" t="s">
        <v>303</v>
      </c>
      <c r="D18" s="101">
        <f t="shared" si="1"/>
        <v>39806</v>
      </c>
      <c r="E18" s="101">
        <f t="shared" si="2"/>
        <v>14101</v>
      </c>
      <c r="F18" s="102">
        <f t="shared" si="3"/>
        <v>35.42430789328242</v>
      </c>
      <c r="G18" s="101">
        <v>14048</v>
      </c>
      <c r="H18" s="101">
        <v>53</v>
      </c>
      <c r="I18" s="101">
        <f t="shared" si="4"/>
        <v>25705</v>
      </c>
      <c r="J18" s="102">
        <f t="shared" si="5"/>
        <v>64.57569210671757</v>
      </c>
      <c r="K18" s="101">
        <v>2157</v>
      </c>
      <c r="L18" s="102">
        <f t="shared" si="6"/>
        <v>5.418781088278149</v>
      </c>
      <c r="M18" s="101">
        <v>0</v>
      </c>
      <c r="N18" s="102">
        <f t="shared" si="7"/>
        <v>0</v>
      </c>
      <c r="O18" s="101">
        <v>23548</v>
      </c>
      <c r="P18" s="101">
        <v>18841</v>
      </c>
      <c r="Q18" s="102">
        <f t="shared" si="8"/>
        <v>59.15691101843943</v>
      </c>
      <c r="R18" s="101">
        <v>358</v>
      </c>
      <c r="S18" s="101" t="s">
        <v>320</v>
      </c>
      <c r="T18" s="101"/>
      <c r="U18" s="101"/>
      <c r="V18" s="101"/>
      <c r="W18" s="105" t="s">
        <v>320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100</v>
      </c>
      <c r="B19" s="104" t="s">
        <v>277</v>
      </c>
      <c r="C19" s="103" t="s">
        <v>304</v>
      </c>
      <c r="D19" s="101">
        <f t="shared" si="1"/>
        <v>45332</v>
      </c>
      <c r="E19" s="101">
        <f t="shared" si="2"/>
        <v>10922</v>
      </c>
      <c r="F19" s="102">
        <f t="shared" si="3"/>
        <v>24.093355686931968</v>
      </c>
      <c r="G19" s="101">
        <v>10922</v>
      </c>
      <c r="H19" s="101">
        <v>0</v>
      </c>
      <c r="I19" s="101">
        <f t="shared" si="4"/>
        <v>34410</v>
      </c>
      <c r="J19" s="102">
        <f t="shared" si="5"/>
        <v>75.90664431306803</v>
      </c>
      <c r="K19" s="101">
        <v>26652</v>
      </c>
      <c r="L19" s="102">
        <f t="shared" si="6"/>
        <v>58.79290567369628</v>
      </c>
      <c r="M19" s="101">
        <v>0</v>
      </c>
      <c r="N19" s="102">
        <f t="shared" si="7"/>
        <v>0</v>
      </c>
      <c r="O19" s="101">
        <v>7758</v>
      </c>
      <c r="P19" s="101">
        <v>6480</v>
      </c>
      <c r="Q19" s="102">
        <f t="shared" si="8"/>
        <v>17.113738639371746</v>
      </c>
      <c r="R19" s="101">
        <v>250</v>
      </c>
      <c r="S19" s="101" t="s">
        <v>320</v>
      </c>
      <c r="T19" s="101"/>
      <c r="U19" s="101"/>
      <c r="V19" s="101"/>
      <c r="W19" s="105" t="s">
        <v>320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100</v>
      </c>
      <c r="B20" s="104" t="s">
        <v>278</v>
      </c>
      <c r="C20" s="103" t="s">
        <v>305</v>
      </c>
      <c r="D20" s="101">
        <f t="shared" si="1"/>
        <v>52075</v>
      </c>
      <c r="E20" s="101">
        <f t="shared" si="2"/>
        <v>22757</v>
      </c>
      <c r="F20" s="102">
        <f t="shared" si="3"/>
        <v>43.70043206913106</v>
      </c>
      <c r="G20" s="101">
        <v>21606</v>
      </c>
      <c r="H20" s="101">
        <v>1151</v>
      </c>
      <c r="I20" s="101">
        <f t="shared" si="4"/>
        <v>29318</v>
      </c>
      <c r="J20" s="102">
        <f t="shared" si="5"/>
        <v>56.299567930868946</v>
      </c>
      <c r="K20" s="101">
        <v>7575</v>
      </c>
      <c r="L20" s="102">
        <f t="shared" si="6"/>
        <v>14.546327412385981</v>
      </c>
      <c r="M20" s="101">
        <v>0</v>
      </c>
      <c r="N20" s="102">
        <f t="shared" si="7"/>
        <v>0</v>
      </c>
      <c r="O20" s="101">
        <v>21743</v>
      </c>
      <c r="P20" s="101">
        <v>17180</v>
      </c>
      <c r="Q20" s="102">
        <f t="shared" si="8"/>
        <v>41.75324051848296</v>
      </c>
      <c r="R20" s="101">
        <v>284</v>
      </c>
      <c r="S20" s="101" t="s">
        <v>320</v>
      </c>
      <c r="T20" s="101"/>
      <c r="U20" s="101"/>
      <c r="V20" s="101"/>
      <c r="W20" s="105" t="s">
        <v>320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100</v>
      </c>
      <c r="B21" s="104" t="s">
        <v>279</v>
      </c>
      <c r="C21" s="103" t="s">
        <v>306</v>
      </c>
      <c r="D21" s="101">
        <f t="shared" si="1"/>
        <v>32498</v>
      </c>
      <c r="E21" s="101">
        <f t="shared" si="2"/>
        <v>7545</v>
      </c>
      <c r="F21" s="102">
        <f t="shared" si="3"/>
        <v>23.21681334235953</v>
      </c>
      <c r="G21" s="101">
        <v>7410</v>
      </c>
      <c r="H21" s="101">
        <v>135</v>
      </c>
      <c r="I21" s="101">
        <f t="shared" si="4"/>
        <v>24953</v>
      </c>
      <c r="J21" s="102">
        <f t="shared" si="5"/>
        <v>76.78318665764047</v>
      </c>
      <c r="K21" s="101">
        <v>18712</v>
      </c>
      <c r="L21" s="102">
        <f t="shared" si="6"/>
        <v>57.578927934026716</v>
      </c>
      <c r="M21" s="101">
        <v>0</v>
      </c>
      <c r="N21" s="102">
        <f t="shared" si="7"/>
        <v>0</v>
      </c>
      <c r="O21" s="101">
        <v>6241</v>
      </c>
      <c r="P21" s="101">
        <v>5249</v>
      </c>
      <c r="Q21" s="102">
        <f t="shared" si="8"/>
        <v>19.20425872361376</v>
      </c>
      <c r="R21" s="101">
        <v>223</v>
      </c>
      <c r="S21" s="101" t="s">
        <v>320</v>
      </c>
      <c r="T21" s="101"/>
      <c r="U21" s="101"/>
      <c r="V21" s="101"/>
      <c r="W21" s="105" t="s">
        <v>320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100</v>
      </c>
      <c r="B22" s="104" t="s">
        <v>280</v>
      </c>
      <c r="C22" s="103" t="s">
        <v>307</v>
      </c>
      <c r="D22" s="101">
        <f t="shared" si="1"/>
        <v>37795</v>
      </c>
      <c r="E22" s="101">
        <f t="shared" si="2"/>
        <v>16137</v>
      </c>
      <c r="F22" s="102">
        <f t="shared" si="3"/>
        <v>42.6961238259029</v>
      </c>
      <c r="G22" s="101">
        <v>15966</v>
      </c>
      <c r="H22" s="101">
        <v>171</v>
      </c>
      <c r="I22" s="101">
        <f t="shared" si="4"/>
        <v>21658</v>
      </c>
      <c r="J22" s="102">
        <f t="shared" si="5"/>
        <v>57.3038761740971</v>
      </c>
      <c r="K22" s="101">
        <v>15307</v>
      </c>
      <c r="L22" s="102">
        <f t="shared" si="6"/>
        <v>40.500066146315646</v>
      </c>
      <c r="M22" s="101">
        <v>0</v>
      </c>
      <c r="N22" s="102">
        <f t="shared" si="7"/>
        <v>0</v>
      </c>
      <c r="O22" s="101">
        <v>6351</v>
      </c>
      <c r="P22" s="101">
        <v>4313</v>
      </c>
      <c r="Q22" s="102">
        <f t="shared" si="8"/>
        <v>16.803810027781452</v>
      </c>
      <c r="R22" s="101">
        <v>174</v>
      </c>
      <c r="S22" s="101" t="s">
        <v>320</v>
      </c>
      <c r="T22" s="101"/>
      <c r="U22" s="101"/>
      <c r="V22" s="101"/>
      <c r="W22" s="105"/>
      <c r="X22" s="105"/>
      <c r="Y22" s="105"/>
      <c r="Z22" s="105" t="s">
        <v>320</v>
      </c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100</v>
      </c>
      <c r="B23" s="104" t="s">
        <v>281</v>
      </c>
      <c r="C23" s="103" t="s">
        <v>308</v>
      </c>
      <c r="D23" s="101">
        <f t="shared" si="1"/>
        <v>16124</v>
      </c>
      <c r="E23" s="101">
        <f t="shared" si="2"/>
        <v>874</v>
      </c>
      <c r="F23" s="102">
        <f t="shared" si="3"/>
        <v>5.420491193252295</v>
      </c>
      <c r="G23" s="101">
        <v>874</v>
      </c>
      <c r="H23" s="101">
        <v>0</v>
      </c>
      <c r="I23" s="101">
        <f t="shared" si="4"/>
        <v>15250</v>
      </c>
      <c r="J23" s="102">
        <f t="shared" si="5"/>
        <v>94.5795088067477</v>
      </c>
      <c r="K23" s="101">
        <v>14321</v>
      </c>
      <c r="L23" s="102">
        <f t="shared" si="6"/>
        <v>88.81791118829074</v>
      </c>
      <c r="M23" s="101">
        <v>0</v>
      </c>
      <c r="N23" s="102">
        <f t="shared" si="7"/>
        <v>0</v>
      </c>
      <c r="O23" s="101">
        <v>929</v>
      </c>
      <c r="P23" s="101">
        <v>908</v>
      </c>
      <c r="Q23" s="102">
        <f t="shared" si="8"/>
        <v>5.761597618456959</v>
      </c>
      <c r="R23" s="101">
        <v>135</v>
      </c>
      <c r="S23" s="101" t="s">
        <v>320</v>
      </c>
      <c r="T23" s="101"/>
      <c r="U23" s="101"/>
      <c r="V23" s="101"/>
      <c r="W23" s="105" t="s">
        <v>320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100</v>
      </c>
      <c r="B24" s="104" t="s">
        <v>282</v>
      </c>
      <c r="C24" s="103" t="s">
        <v>309</v>
      </c>
      <c r="D24" s="101">
        <f t="shared" si="1"/>
        <v>12196</v>
      </c>
      <c r="E24" s="101">
        <f t="shared" si="2"/>
        <v>374</v>
      </c>
      <c r="F24" s="102">
        <f t="shared" si="3"/>
        <v>3.0665792062971464</v>
      </c>
      <c r="G24" s="101">
        <v>374</v>
      </c>
      <c r="H24" s="101">
        <v>0</v>
      </c>
      <c r="I24" s="101">
        <f t="shared" si="4"/>
        <v>11822</v>
      </c>
      <c r="J24" s="102">
        <f t="shared" si="5"/>
        <v>96.93342079370285</v>
      </c>
      <c r="K24" s="101">
        <v>11311</v>
      </c>
      <c r="L24" s="102">
        <f t="shared" si="6"/>
        <v>92.74352246638242</v>
      </c>
      <c r="M24" s="101">
        <v>0</v>
      </c>
      <c r="N24" s="102">
        <f t="shared" si="7"/>
        <v>0</v>
      </c>
      <c r="O24" s="101">
        <v>511</v>
      </c>
      <c r="P24" s="101">
        <v>81</v>
      </c>
      <c r="Q24" s="102">
        <f t="shared" si="8"/>
        <v>4.189898327320432</v>
      </c>
      <c r="R24" s="101">
        <v>27</v>
      </c>
      <c r="S24" s="101" t="s">
        <v>320</v>
      </c>
      <c r="T24" s="101"/>
      <c r="U24" s="101"/>
      <c r="V24" s="101"/>
      <c r="W24" s="105"/>
      <c r="X24" s="105"/>
      <c r="Y24" s="105"/>
      <c r="Z24" s="105" t="s">
        <v>320</v>
      </c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100</v>
      </c>
      <c r="B25" s="104" t="s">
        <v>283</v>
      </c>
      <c r="C25" s="103" t="s">
        <v>310</v>
      </c>
      <c r="D25" s="101">
        <f t="shared" si="1"/>
        <v>11032</v>
      </c>
      <c r="E25" s="101">
        <f t="shared" si="2"/>
        <v>5333</v>
      </c>
      <c r="F25" s="102">
        <f t="shared" si="3"/>
        <v>48.34118926758521</v>
      </c>
      <c r="G25" s="101">
        <v>5321</v>
      </c>
      <c r="H25" s="101">
        <v>12</v>
      </c>
      <c r="I25" s="101">
        <f t="shared" si="4"/>
        <v>5699</v>
      </c>
      <c r="J25" s="102">
        <f t="shared" si="5"/>
        <v>51.65881073241479</v>
      </c>
      <c r="K25" s="101">
        <v>2899</v>
      </c>
      <c r="L25" s="102">
        <f t="shared" si="6"/>
        <v>26.278100072516313</v>
      </c>
      <c r="M25" s="101">
        <v>0</v>
      </c>
      <c r="N25" s="102">
        <f t="shared" si="7"/>
        <v>0</v>
      </c>
      <c r="O25" s="101">
        <v>2800</v>
      </c>
      <c r="P25" s="101">
        <v>2104</v>
      </c>
      <c r="Q25" s="102">
        <f t="shared" si="8"/>
        <v>25.380710659898476</v>
      </c>
      <c r="R25" s="101">
        <v>55</v>
      </c>
      <c r="S25" s="101" t="s">
        <v>320</v>
      </c>
      <c r="T25" s="101"/>
      <c r="U25" s="101"/>
      <c r="V25" s="101"/>
      <c r="W25" s="105"/>
      <c r="X25" s="105"/>
      <c r="Y25" s="105"/>
      <c r="Z25" s="105" t="s">
        <v>320</v>
      </c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100</v>
      </c>
      <c r="B26" s="104" t="s">
        <v>284</v>
      </c>
      <c r="C26" s="103" t="s">
        <v>311</v>
      </c>
      <c r="D26" s="101">
        <f t="shared" si="1"/>
        <v>15823</v>
      </c>
      <c r="E26" s="101">
        <f t="shared" si="2"/>
        <v>6015</v>
      </c>
      <c r="F26" s="102">
        <f t="shared" si="3"/>
        <v>38.01428300575112</v>
      </c>
      <c r="G26" s="101">
        <v>6015</v>
      </c>
      <c r="H26" s="101">
        <v>0</v>
      </c>
      <c r="I26" s="101">
        <f t="shared" si="4"/>
        <v>9808</v>
      </c>
      <c r="J26" s="102">
        <f t="shared" si="5"/>
        <v>61.985716994248875</v>
      </c>
      <c r="K26" s="101">
        <v>4910</v>
      </c>
      <c r="L26" s="102">
        <f t="shared" si="6"/>
        <v>31.030777981419455</v>
      </c>
      <c r="M26" s="101">
        <v>0</v>
      </c>
      <c r="N26" s="102">
        <f t="shared" si="7"/>
        <v>0</v>
      </c>
      <c r="O26" s="101">
        <v>4898</v>
      </c>
      <c r="P26" s="101">
        <v>4725</v>
      </c>
      <c r="Q26" s="102">
        <f t="shared" si="8"/>
        <v>30.954939012829424</v>
      </c>
      <c r="R26" s="101">
        <v>241</v>
      </c>
      <c r="S26" s="101" t="s">
        <v>320</v>
      </c>
      <c r="T26" s="101"/>
      <c r="U26" s="101"/>
      <c r="V26" s="101"/>
      <c r="W26" s="105"/>
      <c r="X26" s="105"/>
      <c r="Y26" s="105"/>
      <c r="Z26" s="105" t="s">
        <v>320</v>
      </c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100</v>
      </c>
      <c r="B27" s="104" t="s">
        <v>285</v>
      </c>
      <c r="C27" s="103" t="s">
        <v>312</v>
      </c>
      <c r="D27" s="101">
        <f t="shared" si="1"/>
        <v>1048</v>
      </c>
      <c r="E27" s="101">
        <f t="shared" si="2"/>
        <v>451</v>
      </c>
      <c r="F27" s="102">
        <f t="shared" si="3"/>
        <v>43.034351145038165</v>
      </c>
      <c r="G27" s="101">
        <v>451</v>
      </c>
      <c r="H27" s="101">
        <v>0</v>
      </c>
      <c r="I27" s="101">
        <f t="shared" si="4"/>
        <v>597</v>
      </c>
      <c r="J27" s="102">
        <f t="shared" si="5"/>
        <v>56.965648854961835</v>
      </c>
      <c r="K27" s="101">
        <v>467</v>
      </c>
      <c r="L27" s="102">
        <f t="shared" si="6"/>
        <v>44.56106870229007</v>
      </c>
      <c r="M27" s="101">
        <v>0</v>
      </c>
      <c r="N27" s="102">
        <f t="shared" si="7"/>
        <v>0</v>
      </c>
      <c r="O27" s="101">
        <v>130</v>
      </c>
      <c r="P27" s="101">
        <v>130</v>
      </c>
      <c r="Q27" s="102">
        <f t="shared" si="8"/>
        <v>12.404580152671755</v>
      </c>
      <c r="R27" s="101">
        <v>6</v>
      </c>
      <c r="S27" s="101" t="s">
        <v>320</v>
      </c>
      <c r="T27" s="101"/>
      <c r="U27" s="101"/>
      <c r="V27" s="101"/>
      <c r="W27" s="105" t="s">
        <v>320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100</v>
      </c>
      <c r="B28" s="104" t="s">
        <v>286</v>
      </c>
      <c r="C28" s="103" t="s">
        <v>313</v>
      </c>
      <c r="D28" s="101">
        <f t="shared" si="1"/>
        <v>14505</v>
      </c>
      <c r="E28" s="101">
        <f t="shared" si="2"/>
        <v>5344</v>
      </c>
      <c r="F28" s="102">
        <f t="shared" si="3"/>
        <v>36.84246811444329</v>
      </c>
      <c r="G28" s="101">
        <v>3997</v>
      </c>
      <c r="H28" s="101">
        <v>1347</v>
      </c>
      <c r="I28" s="101">
        <f t="shared" si="4"/>
        <v>9161</v>
      </c>
      <c r="J28" s="102">
        <f t="shared" si="5"/>
        <v>63.15753188555671</v>
      </c>
      <c r="K28" s="101">
        <v>2605</v>
      </c>
      <c r="L28" s="102">
        <f t="shared" si="6"/>
        <v>17.959324370906586</v>
      </c>
      <c r="M28" s="101">
        <v>0</v>
      </c>
      <c r="N28" s="102">
        <f t="shared" si="7"/>
        <v>0</v>
      </c>
      <c r="O28" s="101">
        <v>6556</v>
      </c>
      <c r="P28" s="101">
        <v>5841</v>
      </c>
      <c r="Q28" s="102">
        <f t="shared" si="8"/>
        <v>45.19820751465012</v>
      </c>
      <c r="R28" s="101">
        <v>92</v>
      </c>
      <c r="S28" s="101" t="s">
        <v>320</v>
      </c>
      <c r="T28" s="101"/>
      <c r="U28" s="101"/>
      <c r="V28" s="101"/>
      <c r="W28" s="105" t="s">
        <v>320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100</v>
      </c>
      <c r="B29" s="104" t="s">
        <v>287</v>
      </c>
      <c r="C29" s="103" t="s">
        <v>314</v>
      </c>
      <c r="D29" s="101">
        <f t="shared" si="1"/>
        <v>11431</v>
      </c>
      <c r="E29" s="101">
        <f t="shared" si="2"/>
        <v>1700</v>
      </c>
      <c r="F29" s="102">
        <f t="shared" si="3"/>
        <v>14.871839734056513</v>
      </c>
      <c r="G29" s="101">
        <v>1681</v>
      </c>
      <c r="H29" s="101">
        <v>19</v>
      </c>
      <c r="I29" s="101">
        <f t="shared" si="4"/>
        <v>9731</v>
      </c>
      <c r="J29" s="102">
        <f t="shared" si="5"/>
        <v>85.12816026594349</v>
      </c>
      <c r="K29" s="101">
        <v>8183</v>
      </c>
      <c r="L29" s="102">
        <f t="shared" si="6"/>
        <v>71.58603796693203</v>
      </c>
      <c r="M29" s="101">
        <v>0</v>
      </c>
      <c r="N29" s="102">
        <f t="shared" si="7"/>
        <v>0</v>
      </c>
      <c r="O29" s="101">
        <v>1548</v>
      </c>
      <c r="P29" s="101">
        <v>1192</v>
      </c>
      <c r="Q29" s="102">
        <f t="shared" si="8"/>
        <v>13.54212229901146</v>
      </c>
      <c r="R29" s="101">
        <v>59</v>
      </c>
      <c r="S29" s="101" t="s">
        <v>320</v>
      </c>
      <c r="T29" s="101"/>
      <c r="U29" s="101"/>
      <c r="V29" s="101"/>
      <c r="W29" s="105" t="s">
        <v>320</v>
      </c>
      <c r="X29" s="105"/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100</v>
      </c>
      <c r="B30" s="104" t="s">
        <v>288</v>
      </c>
      <c r="C30" s="103" t="s">
        <v>315</v>
      </c>
      <c r="D30" s="101">
        <f t="shared" si="1"/>
        <v>6443</v>
      </c>
      <c r="E30" s="101">
        <f t="shared" si="2"/>
        <v>2520</v>
      </c>
      <c r="F30" s="102">
        <f t="shared" si="3"/>
        <v>39.11221480676703</v>
      </c>
      <c r="G30" s="101">
        <v>2520</v>
      </c>
      <c r="H30" s="101">
        <v>0</v>
      </c>
      <c r="I30" s="101">
        <f t="shared" si="4"/>
        <v>3923</v>
      </c>
      <c r="J30" s="102">
        <f t="shared" si="5"/>
        <v>60.88778519323297</v>
      </c>
      <c r="K30" s="101">
        <v>1419</v>
      </c>
      <c r="L30" s="102">
        <f t="shared" si="6"/>
        <v>22.02390190904858</v>
      </c>
      <c r="M30" s="101">
        <v>0</v>
      </c>
      <c r="N30" s="102">
        <f t="shared" si="7"/>
        <v>0</v>
      </c>
      <c r="O30" s="101">
        <v>2504</v>
      </c>
      <c r="P30" s="101">
        <v>1924</v>
      </c>
      <c r="Q30" s="102">
        <f t="shared" si="8"/>
        <v>38.86388328418439</v>
      </c>
      <c r="R30" s="101">
        <v>15</v>
      </c>
      <c r="S30" s="101" t="s">
        <v>320</v>
      </c>
      <c r="T30" s="101"/>
      <c r="U30" s="101"/>
      <c r="V30" s="101"/>
      <c r="W30" s="105" t="s">
        <v>320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100</v>
      </c>
      <c r="B31" s="104" t="s">
        <v>289</v>
      </c>
      <c r="C31" s="103" t="s">
        <v>316</v>
      </c>
      <c r="D31" s="101">
        <f t="shared" si="1"/>
        <v>1622</v>
      </c>
      <c r="E31" s="101">
        <f t="shared" si="2"/>
        <v>210</v>
      </c>
      <c r="F31" s="102">
        <f t="shared" si="3"/>
        <v>12.946979038224416</v>
      </c>
      <c r="G31" s="101">
        <v>210</v>
      </c>
      <c r="H31" s="101">
        <v>0</v>
      </c>
      <c r="I31" s="101">
        <f t="shared" si="4"/>
        <v>1412</v>
      </c>
      <c r="J31" s="102">
        <f t="shared" si="5"/>
        <v>87.05302096177559</v>
      </c>
      <c r="K31" s="101">
        <v>0</v>
      </c>
      <c r="L31" s="102">
        <f t="shared" si="6"/>
        <v>0</v>
      </c>
      <c r="M31" s="101">
        <v>0</v>
      </c>
      <c r="N31" s="102">
        <f t="shared" si="7"/>
        <v>0</v>
      </c>
      <c r="O31" s="101">
        <v>1412</v>
      </c>
      <c r="P31" s="101">
        <v>1393</v>
      </c>
      <c r="Q31" s="102">
        <f t="shared" si="8"/>
        <v>87.05302096177559</v>
      </c>
      <c r="R31" s="101">
        <v>12</v>
      </c>
      <c r="S31" s="101" t="s">
        <v>320</v>
      </c>
      <c r="T31" s="101"/>
      <c r="U31" s="101"/>
      <c r="V31" s="101"/>
      <c r="W31" s="105" t="s">
        <v>320</v>
      </c>
      <c r="X31" s="105"/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100</v>
      </c>
      <c r="B32" s="104" t="s">
        <v>290</v>
      </c>
      <c r="C32" s="103" t="s">
        <v>317</v>
      </c>
      <c r="D32" s="101">
        <f t="shared" si="1"/>
        <v>5676</v>
      </c>
      <c r="E32" s="101">
        <f t="shared" si="2"/>
        <v>1953</v>
      </c>
      <c r="F32" s="102">
        <f t="shared" si="3"/>
        <v>34.40803382663848</v>
      </c>
      <c r="G32" s="101">
        <v>1603</v>
      </c>
      <c r="H32" s="101">
        <v>350</v>
      </c>
      <c r="I32" s="101">
        <f t="shared" si="4"/>
        <v>3723</v>
      </c>
      <c r="J32" s="102">
        <f t="shared" si="5"/>
        <v>65.59196617336153</v>
      </c>
      <c r="K32" s="101">
        <v>2217</v>
      </c>
      <c r="L32" s="102">
        <f t="shared" si="6"/>
        <v>39.05919661733615</v>
      </c>
      <c r="M32" s="101">
        <v>0</v>
      </c>
      <c r="N32" s="102">
        <f t="shared" si="7"/>
        <v>0</v>
      </c>
      <c r="O32" s="101">
        <v>1506</v>
      </c>
      <c r="P32" s="101">
        <v>1316</v>
      </c>
      <c r="Q32" s="102">
        <f t="shared" si="8"/>
        <v>26.53276955602537</v>
      </c>
      <c r="R32" s="101">
        <v>9</v>
      </c>
      <c r="S32" s="101" t="s">
        <v>320</v>
      </c>
      <c r="T32" s="101"/>
      <c r="U32" s="101"/>
      <c r="V32" s="101"/>
      <c r="W32" s="105"/>
      <c r="X32" s="105"/>
      <c r="Y32" s="105"/>
      <c r="Z32" s="105" t="s">
        <v>320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100</v>
      </c>
      <c r="B33" s="104" t="s">
        <v>291</v>
      </c>
      <c r="C33" s="103" t="s">
        <v>318</v>
      </c>
      <c r="D33" s="101">
        <f t="shared" si="1"/>
        <v>16673</v>
      </c>
      <c r="E33" s="101">
        <f t="shared" si="2"/>
        <v>7070</v>
      </c>
      <c r="F33" s="102">
        <f t="shared" si="3"/>
        <v>42.403886523121216</v>
      </c>
      <c r="G33" s="101">
        <v>7000</v>
      </c>
      <c r="H33" s="101">
        <v>70</v>
      </c>
      <c r="I33" s="101">
        <f t="shared" si="4"/>
        <v>9603</v>
      </c>
      <c r="J33" s="102">
        <f t="shared" si="5"/>
        <v>57.596113476878784</v>
      </c>
      <c r="K33" s="101">
        <v>2114</v>
      </c>
      <c r="L33" s="102">
        <f t="shared" si="6"/>
        <v>12.679181910873869</v>
      </c>
      <c r="M33" s="101">
        <v>0</v>
      </c>
      <c r="N33" s="102">
        <f t="shared" si="7"/>
        <v>0</v>
      </c>
      <c r="O33" s="101">
        <v>7489</v>
      </c>
      <c r="P33" s="101">
        <v>6150</v>
      </c>
      <c r="Q33" s="102">
        <f t="shared" si="8"/>
        <v>44.91693156600492</v>
      </c>
      <c r="R33" s="101">
        <v>101</v>
      </c>
      <c r="S33" s="101" t="s">
        <v>320</v>
      </c>
      <c r="T33" s="101"/>
      <c r="U33" s="101"/>
      <c r="V33" s="101"/>
      <c r="W33" s="105" t="s">
        <v>320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100</v>
      </c>
      <c r="B34" s="104" t="s">
        <v>292</v>
      </c>
      <c r="C34" s="103" t="s">
        <v>319</v>
      </c>
      <c r="D34" s="101">
        <f t="shared" si="1"/>
        <v>8049</v>
      </c>
      <c r="E34" s="101">
        <f t="shared" si="2"/>
        <v>3497</v>
      </c>
      <c r="F34" s="102">
        <f t="shared" si="3"/>
        <v>43.44639085600696</v>
      </c>
      <c r="G34" s="101">
        <v>3487</v>
      </c>
      <c r="H34" s="101">
        <v>10</v>
      </c>
      <c r="I34" s="101">
        <f t="shared" si="4"/>
        <v>4552</v>
      </c>
      <c r="J34" s="102">
        <f t="shared" si="5"/>
        <v>56.55360914399304</v>
      </c>
      <c r="K34" s="101">
        <v>653</v>
      </c>
      <c r="L34" s="102">
        <f t="shared" si="6"/>
        <v>8.112809044601814</v>
      </c>
      <c r="M34" s="101">
        <v>0</v>
      </c>
      <c r="N34" s="102">
        <f t="shared" si="7"/>
        <v>0</v>
      </c>
      <c r="O34" s="101">
        <v>3899</v>
      </c>
      <c r="P34" s="101">
        <v>2866</v>
      </c>
      <c r="Q34" s="102">
        <f t="shared" si="8"/>
        <v>48.44080009939123</v>
      </c>
      <c r="R34" s="101">
        <v>35</v>
      </c>
      <c r="S34" s="101" t="s">
        <v>320</v>
      </c>
      <c r="T34" s="101"/>
      <c r="U34" s="101"/>
      <c r="V34" s="101"/>
      <c r="W34" s="105"/>
      <c r="X34" s="105"/>
      <c r="Y34" s="105"/>
      <c r="Z34" s="105" t="s">
        <v>320</v>
      </c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323</v>
      </c>
      <c r="B7" s="109" t="s">
        <v>321</v>
      </c>
      <c r="C7" s="108" t="s">
        <v>322</v>
      </c>
      <c r="D7" s="110">
        <f aca="true" t="shared" si="0" ref="D7:AI7">SUM(D8:D34)</f>
        <v>721529</v>
      </c>
      <c r="E7" s="110">
        <f t="shared" si="0"/>
        <v>17984</v>
      </c>
      <c r="F7" s="110">
        <f t="shared" si="0"/>
        <v>17984</v>
      </c>
      <c r="G7" s="110">
        <f t="shared" si="0"/>
        <v>0</v>
      </c>
      <c r="H7" s="110">
        <f t="shared" si="0"/>
        <v>41495</v>
      </c>
      <c r="I7" s="110">
        <f t="shared" si="0"/>
        <v>29313</v>
      </c>
      <c r="J7" s="110">
        <f t="shared" si="0"/>
        <v>12182</v>
      </c>
      <c r="K7" s="110">
        <f t="shared" si="0"/>
        <v>662050</v>
      </c>
      <c r="L7" s="110">
        <f t="shared" si="0"/>
        <v>233528</v>
      </c>
      <c r="M7" s="110">
        <f t="shared" si="0"/>
        <v>428522</v>
      </c>
      <c r="N7" s="110">
        <f t="shared" si="0"/>
        <v>721876</v>
      </c>
      <c r="O7" s="110">
        <f t="shared" si="0"/>
        <v>278489</v>
      </c>
      <c r="P7" s="110">
        <f t="shared" si="0"/>
        <v>256949</v>
      </c>
      <c r="Q7" s="110">
        <f t="shared" si="0"/>
        <v>0</v>
      </c>
      <c r="R7" s="110">
        <f t="shared" si="0"/>
        <v>0</v>
      </c>
      <c r="S7" s="110">
        <f t="shared" si="0"/>
        <v>21540</v>
      </c>
      <c r="T7" s="110">
        <f t="shared" si="0"/>
        <v>0</v>
      </c>
      <c r="U7" s="110">
        <f t="shared" si="0"/>
        <v>0</v>
      </c>
      <c r="V7" s="110">
        <f t="shared" si="0"/>
        <v>438200</v>
      </c>
      <c r="W7" s="110">
        <f t="shared" si="0"/>
        <v>383790</v>
      </c>
      <c r="X7" s="110">
        <f t="shared" si="0"/>
        <v>0</v>
      </c>
      <c r="Y7" s="110">
        <f t="shared" si="0"/>
        <v>0</v>
      </c>
      <c r="Z7" s="110">
        <f t="shared" si="0"/>
        <v>44650</v>
      </c>
      <c r="AA7" s="110">
        <f t="shared" si="0"/>
        <v>0</v>
      </c>
      <c r="AB7" s="110">
        <f t="shared" si="0"/>
        <v>9760</v>
      </c>
      <c r="AC7" s="110">
        <f t="shared" si="0"/>
        <v>5187</v>
      </c>
      <c r="AD7" s="110">
        <f t="shared" si="0"/>
        <v>5137</v>
      </c>
      <c r="AE7" s="110">
        <f t="shared" si="0"/>
        <v>50</v>
      </c>
      <c r="AF7" s="110">
        <f t="shared" si="0"/>
        <v>24508</v>
      </c>
      <c r="AG7" s="110">
        <f t="shared" si="0"/>
        <v>24508</v>
      </c>
      <c r="AH7" s="110">
        <f t="shared" si="0"/>
        <v>0</v>
      </c>
      <c r="AI7" s="110">
        <f t="shared" si="0"/>
        <v>0</v>
      </c>
      <c r="AJ7" s="110">
        <f aca="true" t="shared" si="1" ref="AJ7:BC7">SUM(AJ8:AJ34)</f>
        <v>25059</v>
      </c>
      <c r="AK7" s="110">
        <f t="shared" si="1"/>
        <v>606</v>
      </c>
      <c r="AL7" s="110">
        <f t="shared" si="1"/>
        <v>0</v>
      </c>
      <c r="AM7" s="110">
        <f t="shared" si="1"/>
        <v>6941</v>
      </c>
      <c r="AN7" s="110">
        <f t="shared" si="1"/>
        <v>3018</v>
      </c>
      <c r="AO7" s="110">
        <f t="shared" si="1"/>
        <v>0</v>
      </c>
      <c r="AP7" s="110">
        <f t="shared" si="1"/>
        <v>305</v>
      </c>
      <c r="AQ7" s="110">
        <f t="shared" si="1"/>
        <v>2592</v>
      </c>
      <c r="AR7" s="110">
        <f t="shared" si="1"/>
        <v>21</v>
      </c>
      <c r="AS7" s="110">
        <f t="shared" si="1"/>
        <v>11576</v>
      </c>
      <c r="AT7" s="110">
        <f t="shared" si="1"/>
        <v>117</v>
      </c>
      <c r="AU7" s="110">
        <f t="shared" si="1"/>
        <v>55</v>
      </c>
      <c r="AV7" s="110">
        <f t="shared" si="1"/>
        <v>0</v>
      </c>
      <c r="AW7" s="110">
        <f t="shared" si="1"/>
        <v>62</v>
      </c>
      <c r="AX7" s="110">
        <f t="shared" si="1"/>
        <v>0</v>
      </c>
      <c r="AY7" s="110">
        <f t="shared" si="1"/>
        <v>0</v>
      </c>
      <c r="AZ7" s="110">
        <f t="shared" si="1"/>
        <v>115</v>
      </c>
      <c r="BA7" s="110">
        <f t="shared" si="1"/>
        <v>115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100</v>
      </c>
      <c r="B8" s="112" t="s">
        <v>266</v>
      </c>
      <c r="C8" s="111" t="s">
        <v>293</v>
      </c>
      <c r="D8" s="101">
        <f>SUM(E8,+H8,+K8)</f>
        <v>218986</v>
      </c>
      <c r="E8" s="101">
        <f>SUM(F8:G8)</f>
        <v>5627</v>
      </c>
      <c r="F8" s="101">
        <v>5627</v>
      </c>
      <c r="G8" s="101">
        <v>0</v>
      </c>
      <c r="H8" s="101">
        <f>SUM(I8:J8)</f>
        <v>13387</v>
      </c>
      <c r="I8" s="101">
        <v>3627</v>
      </c>
      <c r="J8" s="101">
        <v>9760</v>
      </c>
      <c r="K8" s="101">
        <f>SUM(L8:M8)</f>
        <v>199972</v>
      </c>
      <c r="L8" s="101">
        <v>58670</v>
      </c>
      <c r="M8" s="101">
        <v>141302</v>
      </c>
      <c r="N8" s="101">
        <f>SUM(O8,+V8,+AC8)</f>
        <v>219022</v>
      </c>
      <c r="O8" s="101">
        <f>SUM(P8:U8)</f>
        <v>67924</v>
      </c>
      <c r="P8" s="101">
        <v>53869</v>
      </c>
      <c r="Q8" s="101">
        <v>0</v>
      </c>
      <c r="R8" s="101">
        <v>0</v>
      </c>
      <c r="S8" s="101">
        <v>14055</v>
      </c>
      <c r="T8" s="101">
        <v>0</v>
      </c>
      <c r="U8" s="101">
        <v>0</v>
      </c>
      <c r="V8" s="101">
        <f>SUM(W8:AB8)</f>
        <v>151062</v>
      </c>
      <c r="W8" s="101">
        <v>119040</v>
      </c>
      <c r="X8" s="101">
        <v>0</v>
      </c>
      <c r="Y8" s="101">
        <v>0</v>
      </c>
      <c r="Z8" s="101">
        <v>22262</v>
      </c>
      <c r="AA8" s="101">
        <v>0</v>
      </c>
      <c r="AB8" s="101">
        <v>9760</v>
      </c>
      <c r="AC8" s="101">
        <f>SUM(AD8:AE8)</f>
        <v>36</v>
      </c>
      <c r="AD8" s="101">
        <v>36</v>
      </c>
      <c r="AE8" s="101">
        <v>0</v>
      </c>
      <c r="AF8" s="101">
        <f>SUM(AG8:AI8)</f>
        <v>8886</v>
      </c>
      <c r="AG8" s="101">
        <v>8886</v>
      </c>
      <c r="AH8" s="101">
        <v>0</v>
      </c>
      <c r="AI8" s="101">
        <v>0</v>
      </c>
      <c r="AJ8" s="101">
        <f>SUM(AK8:AS8)</f>
        <v>8886</v>
      </c>
      <c r="AK8" s="101">
        <v>0</v>
      </c>
      <c r="AL8" s="101">
        <v>0</v>
      </c>
      <c r="AM8" s="101">
        <v>2124</v>
      </c>
      <c r="AN8" s="101">
        <v>0</v>
      </c>
      <c r="AO8" s="101">
        <v>0</v>
      </c>
      <c r="AP8" s="101">
        <v>0</v>
      </c>
      <c r="AQ8" s="101">
        <v>0</v>
      </c>
      <c r="AR8" s="101">
        <v>21</v>
      </c>
      <c r="AS8" s="101">
        <v>6741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89</v>
      </c>
      <c r="BA8" s="101">
        <v>89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100</v>
      </c>
      <c r="B9" s="112" t="s">
        <v>267</v>
      </c>
      <c r="C9" s="111" t="s">
        <v>294</v>
      </c>
      <c r="D9" s="101">
        <f aca="true" t="shared" si="2" ref="D9:D34">SUM(E9,+H9,+K9)</f>
        <v>145895</v>
      </c>
      <c r="E9" s="101">
        <f aca="true" t="shared" si="3" ref="E9:E34">SUM(F9:G9)</f>
        <v>7485</v>
      </c>
      <c r="F9" s="101">
        <v>7485</v>
      </c>
      <c r="G9" s="101">
        <v>0</v>
      </c>
      <c r="H9" s="101">
        <f aca="true" t="shared" si="4" ref="H9:H34">SUM(I9:J9)</f>
        <v>0</v>
      </c>
      <c r="I9" s="101">
        <v>0</v>
      </c>
      <c r="J9" s="101">
        <v>0</v>
      </c>
      <c r="K9" s="101">
        <f aca="true" t="shared" si="5" ref="K9:K34">SUM(L9:M9)</f>
        <v>138410</v>
      </c>
      <c r="L9" s="101">
        <v>35093</v>
      </c>
      <c r="M9" s="101">
        <v>103317</v>
      </c>
      <c r="N9" s="101">
        <f aca="true" t="shared" si="6" ref="N9:N34">SUM(O9,+V9,+AC9)</f>
        <v>146269</v>
      </c>
      <c r="O9" s="101">
        <f aca="true" t="shared" si="7" ref="O9:O34">SUM(P9:U9)</f>
        <v>42579</v>
      </c>
      <c r="P9" s="101">
        <v>35094</v>
      </c>
      <c r="Q9" s="101">
        <v>0</v>
      </c>
      <c r="R9" s="101">
        <v>0</v>
      </c>
      <c r="S9" s="101">
        <v>7485</v>
      </c>
      <c r="T9" s="101">
        <v>0</v>
      </c>
      <c r="U9" s="101">
        <v>0</v>
      </c>
      <c r="V9" s="101">
        <f aca="true" t="shared" si="8" ref="V9:V34">SUM(W9:AB9)</f>
        <v>103317</v>
      </c>
      <c r="W9" s="101">
        <v>93899</v>
      </c>
      <c r="X9" s="101">
        <v>0</v>
      </c>
      <c r="Y9" s="101">
        <v>0</v>
      </c>
      <c r="Z9" s="101">
        <v>9418</v>
      </c>
      <c r="AA9" s="101">
        <v>0</v>
      </c>
      <c r="AB9" s="101">
        <v>0</v>
      </c>
      <c r="AC9" s="101">
        <f aca="true" t="shared" si="9" ref="AC9:AC34">SUM(AD9:AE9)</f>
        <v>373</v>
      </c>
      <c r="AD9" s="101">
        <v>373</v>
      </c>
      <c r="AE9" s="101">
        <v>0</v>
      </c>
      <c r="AF9" s="101">
        <f aca="true" t="shared" si="10" ref="AF9:AF34">SUM(AG9:AI9)</f>
        <v>3512</v>
      </c>
      <c r="AG9" s="101">
        <v>3512</v>
      </c>
      <c r="AH9" s="101">
        <v>0</v>
      </c>
      <c r="AI9" s="101">
        <v>0</v>
      </c>
      <c r="AJ9" s="101">
        <f aca="true" t="shared" si="11" ref="AJ9:AJ34">SUM(AK9:AS9)</f>
        <v>3512</v>
      </c>
      <c r="AK9" s="101">
        <v>0</v>
      </c>
      <c r="AL9" s="101">
        <v>0</v>
      </c>
      <c r="AM9" s="101">
        <v>3512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34"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34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100</v>
      </c>
      <c r="B10" s="112" t="s">
        <v>268</v>
      </c>
      <c r="C10" s="111" t="s">
        <v>295</v>
      </c>
      <c r="D10" s="101">
        <f t="shared" si="2"/>
        <v>56285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56285</v>
      </c>
      <c r="L10" s="101">
        <v>26161</v>
      </c>
      <c r="M10" s="101">
        <v>30124</v>
      </c>
      <c r="N10" s="101">
        <f t="shared" si="6"/>
        <v>56668</v>
      </c>
      <c r="O10" s="101">
        <f t="shared" si="7"/>
        <v>26161</v>
      </c>
      <c r="P10" s="101">
        <v>26161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30124</v>
      </c>
      <c r="W10" s="101">
        <v>20158</v>
      </c>
      <c r="X10" s="101">
        <v>0</v>
      </c>
      <c r="Y10" s="101">
        <v>0</v>
      </c>
      <c r="Z10" s="101">
        <v>9966</v>
      </c>
      <c r="AA10" s="101">
        <v>0</v>
      </c>
      <c r="AB10" s="101">
        <v>0</v>
      </c>
      <c r="AC10" s="101">
        <f t="shared" si="9"/>
        <v>383</v>
      </c>
      <c r="AD10" s="101">
        <v>383</v>
      </c>
      <c r="AE10" s="101">
        <v>0</v>
      </c>
      <c r="AF10" s="101">
        <f t="shared" si="10"/>
        <v>2214</v>
      </c>
      <c r="AG10" s="101">
        <v>2214</v>
      </c>
      <c r="AH10" s="101">
        <v>0</v>
      </c>
      <c r="AI10" s="101">
        <v>0</v>
      </c>
      <c r="AJ10" s="101">
        <f t="shared" si="11"/>
        <v>2214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2028</v>
      </c>
      <c r="AR10" s="101">
        <v>0</v>
      </c>
      <c r="AS10" s="101">
        <v>186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100</v>
      </c>
      <c r="B11" s="112" t="s">
        <v>269</v>
      </c>
      <c r="C11" s="111" t="s">
        <v>296</v>
      </c>
      <c r="D11" s="101">
        <f t="shared" si="2"/>
        <v>15755</v>
      </c>
      <c r="E11" s="101">
        <f t="shared" si="3"/>
        <v>0</v>
      </c>
      <c r="F11" s="101">
        <v>0</v>
      </c>
      <c r="G11" s="101">
        <v>0</v>
      </c>
      <c r="H11" s="101">
        <f t="shared" si="4"/>
        <v>88</v>
      </c>
      <c r="I11" s="101">
        <v>88</v>
      </c>
      <c r="J11" s="101">
        <v>0</v>
      </c>
      <c r="K11" s="101">
        <f t="shared" si="5"/>
        <v>15667</v>
      </c>
      <c r="L11" s="101">
        <v>7513</v>
      </c>
      <c r="M11" s="101">
        <v>8154</v>
      </c>
      <c r="N11" s="101">
        <f t="shared" si="6"/>
        <v>15802</v>
      </c>
      <c r="O11" s="101">
        <f t="shared" si="7"/>
        <v>7601</v>
      </c>
      <c r="P11" s="101">
        <v>7601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8154</v>
      </c>
      <c r="W11" s="101">
        <v>8154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47</v>
      </c>
      <c r="AD11" s="101">
        <v>47</v>
      </c>
      <c r="AE11" s="101">
        <v>0</v>
      </c>
      <c r="AF11" s="101">
        <f t="shared" si="10"/>
        <v>62</v>
      </c>
      <c r="AG11" s="101">
        <v>62</v>
      </c>
      <c r="AH11" s="101">
        <v>0</v>
      </c>
      <c r="AI11" s="101">
        <v>0</v>
      </c>
      <c r="AJ11" s="101">
        <f t="shared" si="11"/>
        <v>62</v>
      </c>
      <c r="AK11" s="101">
        <v>0</v>
      </c>
      <c r="AL11" s="101">
        <v>0</v>
      </c>
      <c r="AM11" s="101">
        <v>36</v>
      </c>
      <c r="AN11" s="101">
        <v>0</v>
      </c>
      <c r="AO11" s="101">
        <v>0</v>
      </c>
      <c r="AP11" s="101">
        <v>26</v>
      </c>
      <c r="AQ11" s="101">
        <v>0</v>
      </c>
      <c r="AR11" s="101">
        <v>0</v>
      </c>
      <c r="AS11" s="101">
        <v>0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100</v>
      </c>
      <c r="B12" s="112" t="s">
        <v>270</v>
      </c>
      <c r="C12" s="111" t="s">
        <v>297</v>
      </c>
      <c r="D12" s="101">
        <f t="shared" si="2"/>
        <v>28197</v>
      </c>
      <c r="E12" s="101">
        <f t="shared" si="3"/>
        <v>1571</v>
      </c>
      <c r="F12" s="101">
        <v>1571</v>
      </c>
      <c r="G12" s="101">
        <v>0</v>
      </c>
      <c r="H12" s="101">
        <f t="shared" si="4"/>
        <v>12186</v>
      </c>
      <c r="I12" s="101">
        <v>12186</v>
      </c>
      <c r="J12" s="101">
        <v>0</v>
      </c>
      <c r="K12" s="101">
        <f t="shared" si="5"/>
        <v>14440</v>
      </c>
      <c r="L12" s="101">
        <v>0</v>
      </c>
      <c r="M12" s="101">
        <v>14440</v>
      </c>
      <c r="N12" s="101">
        <f t="shared" si="6"/>
        <v>24805</v>
      </c>
      <c r="O12" s="101">
        <f t="shared" si="7"/>
        <v>12336</v>
      </c>
      <c r="P12" s="101">
        <v>12336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11562</v>
      </c>
      <c r="W12" s="101">
        <v>11562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907</v>
      </c>
      <c r="AD12" s="101">
        <v>907</v>
      </c>
      <c r="AE12" s="101">
        <v>0</v>
      </c>
      <c r="AF12" s="101">
        <f t="shared" si="10"/>
        <v>798</v>
      </c>
      <c r="AG12" s="101">
        <v>798</v>
      </c>
      <c r="AH12" s="101">
        <v>0</v>
      </c>
      <c r="AI12" s="101">
        <v>0</v>
      </c>
      <c r="AJ12" s="101">
        <f t="shared" si="11"/>
        <v>798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798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100</v>
      </c>
      <c r="B13" s="112" t="s">
        <v>271</v>
      </c>
      <c r="C13" s="111" t="s">
        <v>298</v>
      </c>
      <c r="D13" s="101">
        <f t="shared" si="2"/>
        <v>28110</v>
      </c>
      <c r="E13" s="101">
        <f t="shared" si="3"/>
        <v>0</v>
      </c>
      <c r="F13" s="101">
        <v>0</v>
      </c>
      <c r="G13" s="101">
        <v>0</v>
      </c>
      <c r="H13" s="101">
        <f t="shared" si="4"/>
        <v>3530</v>
      </c>
      <c r="I13" s="101">
        <v>1705</v>
      </c>
      <c r="J13" s="101">
        <v>1825</v>
      </c>
      <c r="K13" s="101">
        <f t="shared" si="5"/>
        <v>24580</v>
      </c>
      <c r="L13" s="101">
        <v>11165</v>
      </c>
      <c r="M13" s="101">
        <v>13415</v>
      </c>
      <c r="N13" s="101">
        <f t="shared" si="6"/>
        <v>28155</v>
      </c>
      <c r="O13" s="101">
        <f t="shared" si="7"/>
        <v>12870</v>
      </c>
      <c r="P13" s="101">
        <v>12870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15240</v>
      </c>
      <c r="W13" s="101">
        <v>15240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45</v>
      </c>
      <c r="AD13" s="101">
        <v>45</v>
      </c>
      <c r="AE13" s="101">
        <v>0</v>
      </c>
      <c r="AF13" s="101">
        <f t="shared" si="10"/>
        <v>938</v>
      </c>
      <c r="AG13" s="101">
        <v>938</v>
      </c>
      <c r="AH13" s="101">
        <v>0</v>
      </c>
      <c r="AI13" s="101">
        <v>0</v>
      </c>
      <c r="AJ13" s="101">
        <f t="shared" si="11"/>
        <v>938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938</v>
      </c>
      <c r="AT13" s="101">
        <f t="shared" si="12"/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100</v>
      </c>
      <c r="B14" s="112" t="s">
        <v>272</v>
      </c>
      <c r="C14" s="111" t="s">
        <v>299</v>
      </c>
      <c r="D14" s="101">
        <f t="shared" si="2"/>
        <v>25117</v>
      </c>
      <c r="E14" s="101">
        <f t="shared" si="3"/>
        <v>0</v>
      </c>
      <c r="F14" s="101">
        <v>0</v>
      </c>
      <c r="G14" s="101">
        <v>0</v>
      </c>
      <c r="H14" s="101">
        <f t="shared" si="4"/>
        <v>5739</v>
      </c>
      <c r="I14" s="101">
        <v>5739</v>
      </c>
      <c r="J14" s="101">
        <v>0</v>
      </c>
      <c r="K14" s="101">
        <f t="shared" si="5"/>
        <v>19378</v>
      </c>
      <c r="L14" s="101">
        <v>143</v>
      </c>
      <c r="M14" s="101">
        <v>19235</v>
      </c>
      <c r="N14" s="101">
        <f t="shared" si="6"/>
        <v>25185</v>
      </c>
      <c r="O14" s="101">
        <f t="shared" si="7"/>
        <v>5847</v>
      </c>
      <c r="P14" s="101">
        <v>5847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19066</v>
      </c>
      <c r="W14" s="101">
        <v>19066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272</v>
      </c>
      <c r="AD14" s="101">
        <v>272</v>
      </c>
      <c r="AE14" s="101">
        <v>0</v>
      </c>
      <c r="AF14" s="101">
        <f t="shared" si="10"/>
        <v>966</v>
      </c>
      <c r="AG14" s="101">
        <v>966</v>
      </c>
      <c r="AH14" s="101">
        <v>0</v>
      </c>
      <c r="AI14" s="101">
        <v>0</v>
      </c>
      <c r="AJ14" s="101">
        <f t="shared" si="11"/>
        <v>966</v>
      </c>
      <c r="AK14" s="101">
        <v>0</v>
      </c>
      <c r="AL14" s="101">
        <v>0</v>
      </c>
      <c r="AM14" s="101">
        <v>8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958</v>
      </c>
      <c r="AT14" s="101">
        <f t="shared" si="12"/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100</v>
      </c>
      <c r="B15" s="112" t="s">
        <v>273</v>
      </c>
      <c r="C15" s="111" t="s">
        <v>300</v>
      </c>
      <c r="D15" s="101">
        <f t="shared" si="2"/>
        <v>14155</v>
      </c>
      <c r="E15" s="101">
        <f t="shared" si="3"/>
        <v>3170</v>
      </c>
      <c r="F15" s="101">
        <v>3170</v>
      </c>
      <c r="G15" s="101">
        <v>0</v>
      </c>
      <c r="H15" s="101">
        <f t="shared" si="4"/>
        <v>3678</v>
      </c>
      <c r="I15" s="101">
        <v>3678</v>
      </c>
      <c r="J15" s="101">
        <v>0</v>
      </c>
      <c r="K15" s="101">
        <f t="shared" si="5"/>
        <v>7307</v>
      </c>
      <c r="L15" s="101">
        <v>0</v>
      </c>
      <c r="M15" s="101">
        <v>7307</v>
      </c>
      <c r="N15" s="101">
        <f t="shared" si="6"/>
        <v>14915</v>
      </c>
      <c r="O15" s="101">
        <f t="shared" si="7"/>
        <v>6848</v>
      </c>
      <c r="P15" s="101">
        <v>6848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7307</v>
      </c>
      <c r="W15" s="101">
        <v>7307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760</v>
      </c>
      <c r="AD15" s="101">
        <v>760</v>
      </c>
      <c r="AE15" s="101">
        <v>0</v>
      </c>
      <c r="AF15" s="101">
        <f t="shared" si="10"/>
        <v>355</v>
      </c>
      <c r="AG15" s="101">
        <v>355</v>
      </c>
      <c r="AH15" s="101">
        <v>0</v>
      </c>
      <c r="AI15" s="101">
        <v>0</v>
      </c>
      <c r="AJ15" s="101">
        <f t="shared" si="11"/>
        <v>355</v>
      </c>
      <c r="AK15" s="101">
        <v>0</v>
      </c>
      <c r="AL15" s="101">
        <v>0</v>
      </c>
      <c r="AM15" s="101">
        <v>316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39</v>
      </c>
      <c r="AT15" s="101">
        <f t="shared" si="12"/>
        <v>44</v>
      </c>
      <c r="AU15" s="101">
        <v>0</v>
      </c>
      <c r="AV15" s="101">
        <v>0</v>
      </c>
      <c r="AW15" s="101">
        <v>44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100</v>
      </c>
      <c r="B16" s="112" t="s">
        <v>274</v>
      </c>
      <c r="C16" s="111" t="s">
        <v>301</v>
      </c>
      <c r="D16" s="101">
        <f t="shared" si="2"/>
        <v>16516</v>
      </c>
      <c r="E16" s="101">
        <f t="shared" si="3"/>
        <v>131</v>
      </c>
      <c r="F16" s="101">
        <v>131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16385</v>
      </c>
      <c r="L16" s="101">
        <v>9689</v>
      </c>
      <c r="M16" s="101">
        <v>6696</v>
      </c>
      <c r="N16" s="101">
        <f t="shared" si="6"/>
        <v>16516</v>
      </c>
      <c r="O16" s="101">
        <f t="shared" si="7"/>
        <v>9820</v>
      </c>
      <c r="P16" s="101">
        <v>9820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6696</v>
      </c>
      <c r="W16" s="101">
        <v>6696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969</v>
      </c>
      <c r="AG16" s="101">
        <v>969</v>
      </c>
      <c r="AH16" s="101">
        <v>0</v>
      </c>
      <c r="AI16" s="101">
        <v>0</v>
      </c>
      <c r="AJ16" s="101">
        <f t="shared" si="11"/>
        <v>969</v>
      </c>
      <c r="AK16" s="101">
        <v>0</v>
      </c>
      <c r="AL16" s="101">
        <v>0</v>
      </c>
      <c r="AM16" s="101">
        <v>36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933</v>
      </c>
      <c r="AT16" s="101">
        <f t="shared" si="12"/>
        <v>5</v>
      </c>
      <c r="AU16" s="101">
        <v>0</v>
      </c>
      <c r="AV16" s="101">
        <v>0</v>
      </c>
      <c r="AW16" s="101">
        <v>5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100</v>
      </c>
      <c r="B17" s="112" t="s">
        <v>275</v>
      </c>
      <c r="C17" s="111" t="s">
        <v>302</v>
      </c>
      <c r="D17" s="101">
        <f t="shared" si="2"/>
        <v>11754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11754</v>
      </c>
      <c r="L17" s="101">
        <v>5796</v>
      </c>
      <c r="M17" s="101">
        <v>5958</v>
      </c>
      <c r="N17" s="101">
        <f t="shared" si="6"/>
        <v>11917</v>
      </c>
      <c r="O17" s="101">
        <f t="shared" si="7"/>
        <v>5796</v>
      </c>
      <c r="P17" s="101">
        <v>5796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5958</v>
      </c>
      <c r="W17" s="101">
        <v>5958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163</v>
      </c>
      <c r="AD17" s="101">
        <v>163</v>
      </c>
      <c r="AE17" s="101">
        <v>0</v>
      </c>
      <c r="AF17" s="101">
        <f t="shared" si="10"/>
        <v>77</v>
      </c>
      <c r="AG17" s="101">
        <v>77</v>
      </c>
      <c r="AH17" s="101">
        <v>0</v>
      </c>
      <c r="AI17" s="101">
        <v>0</v>
      </c>
      <c r="AJ17" s="101">
        <f t="shared" si="11"/>
        <v>463</v>
      </c>
      <c r="AK17" s="101">
        <v>431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32</v>
      </c>
      <c r="AR17" s="101">
        <v>0</v>
      </c>
      <c r="AS17" s="101">
        <v>0</v>
      </c>
      <c r="AT17" s="101">
        <f t="shared" si="12"/>
        <v>45</v>
      </c>
      <c r="AU17" s="101">
        <v>45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100</v>
      </c>
      <c r="B18" s="112" t="s">
        <v>276</v>
      </c>
      <c r="C18" s="111" t="s">
        <v>303</v>
      </c>
      <c r="D18" s="101">
        <f t="shared" si="2"/>
        <v>29259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29259</v>
      </c>
      <c r="L18" s="101">
        <v>14550</v>
      </c>
      <c r="M18" s="101">
        <v>14709</v>
      </c>
      <c r="N18" s="101">
        <f t="shared" si="6"/>
        <v>29279</v>
      </c>
      <c r="O18" s="101">
        <f t="shared" si="7"/>
        <v>14550</v>
      </c>
      <c r="P18" s="101">
        <v>14550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14709</v>
      </c>
      <c r="W18" s="101">
        <v>14709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20</v>
      </c>
      <c r="AD18" s="101">
        <v>20</v>
      </c>
      <c r="AE18" s="101">
        <v>0</v>
      </c>
      <c r="AF18" s="101">
        <f t="shared" si="10"/>
        <v>1070</v>
      </c>
      <c r="AG18" s="101">
        <v>1070</v>
      </c>
      <c r="AH18" s="101">
        <v>0</v>
      </c>
      <c r="AI18" s="101">
        <v>0</v>
      </c>
      <c r="AJ18" s="101">
        <f t="shared" si="11"/>
        <v>1070</v>
      </c>
      <c r="AK18" s="101">
        <v>0</v>
      </c>
      <c r="AL18" s="101">
        <v>0</v>
      </c>
      <c r="AM18" s="101">
        <v>670</v>
      </c>
      <c r="AN18" s="101">
        <v>384</v>
      </c>
      <c r="AO18" s="101">
        <v>0</v>
      </c>
      <c r="AP18" s="101">
        <v>0</v>
      </c>
      <c r="AQ18" s="101">
        <v>0</v>
      </c>
      <c r="AR18" s="101">
        <v>0</v>
      </c>
      <c r="AS18" s="101">
        <v>16</v>
      </c>
      <c r="AT18" s="101">
        <f t="shared" si="12"/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100</v>
      </c>
      <c r="B19" s="112" t="s">
        <v>277</v>
      </c>
      <c r="C19" s="111" t="s">
        <v>304</v>
      </c>
      <c r="D19" s="101">
        <f t="shared" si="2"/>
        <v>18539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18539</v>
      </c>
      <c r="L19" s="101">
        <v>10257</v>
      </c>
      <c r="M19" s="101">
        <v>8282</v>
      </c>
      <c r="N19" s="101">
        <f t="shared" si="6"/>
        <v>18539</v>
      </c>
      <c r="O19" s="101">
        <f t="shared" si="7"/>
        <v>10257</v>
      </c>
      <c r="P19" s="101">
        <v>10257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8282</v>
      </c>
      <c r="W19" s="101">
        <v>8282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394</v>
      </c>
      <c r="AG19" s="101">
        <v>394</v>
      </c>
      <c r="AH19" s="101">
        <v>0</v>
      </c>
      <c r="AI19" s="101">
        <v>0</v>
      </c>
      <c r="AJ19" s="101">
        <f t="shared" si="11"/>
        <v>554</v>
      </c>
      <c r="AK19" s="101">
        <v>168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386</v>
      </c>
      <c r="AR19" s="101">
        <v>0</v>
      </c>
      <c r="AS19" s="101">
        <v>0</v>
      </c>
      <c r="AT19" s="101">
        <f t="shared" si="12"/>
        <v>8</v>
      </c>
      <c r="AU19" s="101">
        <v>8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100</v>
      </c>
      <c r="B20" s="112" t="s">
        <v>278</v>
      </c>
      <c r="C20" s="111" t="s">
        <v>305</v>
      </c>
      <c r="D20" s="101">
        <f t="shared" si="2"/>
        <v>35714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35714</v>
      </c>
      <c r="L20" s="101">
        <v>14186</v>
      </c>
      <c r="M20" s="101">
        <v>21528</v>
      </c>
      <c r="N20" s="101">
        <f t="shared" si="6"/>
        <v>36030</v>
      </c>
      <c r="O20" s="101">
        <f t="shared" si="7"/>
        <v>14186</v>
      </c>
      <c r="P20" s="101">
        <v>14186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21528</v>
      </c>
      <c r="W20" s="101">
        <v>21528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316</v>
      </c>
      <c r="AD20" s="101">
        <v>316</v>
      </c>
      <c r="AE20" s="101">
        <v>0</v>
      </c>
      <c r="AF20" s="101">
        <f t="shared" si="10"/>
        <v>1513</v>
      </c>
      <c r="AG20" s="101">
        <v>1513</v>
      </c>
      <c r="AH20" s="101">
        <v>0</v>
      </c>
      <c r="AI20" s="101">
        <v>0</v>
      </c>
      <c r="AJ20" s="101">
        <f t="shared" si="11"/>
        <v>1513</v>
      </c>
      <c r="AK20" s="101">
        <v>0</v>
      </c>
      <c r="AL20" s="101">
        <v>0</v>
      </c>
      <c r="AM20" s="101">
        <v>71</v>
      </c>
      <c r="AN20" s="101">
        <v>1378</v>
      </c>
      <c r="AO20" s="101">
        <v>0</v>
      </c>
      <c r="AP20" s="101">
        <v>0</v>
      </c>
      <c r="AQ20" s="101">
        <v>0</v>
      </c>
      <c r="AR20" s="101">
        <v>0</v>
      </c>
      <c r="AS20" s="101">
        <v>64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100</v>
      </c>
      <c r="B21" s="112" t="s">
        <v>279</v>
      </c>
      <c r="C21" s="111" t="s">
        <v>306</v>
      </c>
      <c r="D21" s="101">
        <f t="shared" si="2"/>
        <v>8265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8265</v>
      </c>
      <c r="L21" s="101">
        <v>3931</v>
      </c>
      <c r="M21" s="101">
        <v>4334</v>
      </c>
      <c r="N21" s="101">
        <f t="shared" si="6"/>
        <v>8337</v>
      </c>
      <c r="O21" s="101">
        <f t="shared" si="7"/>
        <v>3931</v>
      </c>
      <c r="P21" s="101">
        <v>3931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4334</v>
      </c>
      <c r="W21" s="101">
        <v>4334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72</v>
      </c>
      <c r="AD21" s="101">
        <v>72</v>
      </c>
      <c r="AE21" s="101">
        <v>0</v>
      </c>
      <c r="AF21" s="101">
        <f t="shared" si="10"/>
        <v>492</v>
      </c>
      <c r="AG21" s="101">
        <v>492</v>
      </c>
      <c r="AH21" s="101">
        <v>0</v>
      </c>
      <c r="AI21" s="101">
        <v>0</v>
      </c>
      <c r="AJ21" s="101">
        <f t="shared" si="11"/>
        <v>492</v>
      </c>
      <c r="AK21" s="101">
        <v>0</v>
      </c>
      <c r="AL21" s="101">
        <v>0</v>
      </c>
      <c r="AM21" s="101">
        <v>39</v>
      </c>
      <c r="AN21" s="101">
        <v>453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100</v>
      </c>
      <c r="B22" s="112" t="s">
        <v>280</v>
      </c>
      <c r="C22" s="111" t="s">
        <v>307</v>
      </c>
      <c r="D22" s="101">
        <f t="shared" si="2"/>
        <v>20366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20366</v>
      </c>
      <c r="L22" s="101">
        <v>14822</v>
      </c>
      <c r="M22" s="101">
        <v>5544</v>
      </c>
      <c r="N22" s="101">
        <f t="shared" si="6"/>
        <v>20090</v>
      </c>
      <c r="O22" s="101">
        <f t="shared" si="7"/>
        <v>13941</v>
      </c>
      <c r="P22" s="101">
        <v>13941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6087</v>
      </c>
      <c r="W22" s="101">
        <v>3703</v>
      </c>
      <c r="X22" s="101">
        <v>0</v>
      </c>
      <c r="Y22" s="101">
        <v>0</v>
      </c>
      <c r="Z22" s="101">
        <v>2384</v>
      </c>
      <c r="AA22" s="101">
        <v>0</v>
      </c>
      <c r="AB22" s="101">
        <v>0</v>
      </c>
      <c r="AC22" s="101">
        <f t="shared" si="9"/>
        <v>62</v>
      </c>
      <c r="AD22" s="101">
        <v>62</v>
      </c>
      <c r="AE22" s="101">
        <v>0</v>
      </c>
      <c r="AF22" s="101">
        <f t="shared" si="10"/>
        <v>389</v>
      </c>
      <c r="AG22" s="101">
        <v>389</v>
      </c>
      <c r="AH22" s="101">
        <v>0</v>
      </c>
      <c r="AI22" s="101">
        <v>0</v>
      </c>
      <c r="AJ22" s="101">
        <f t="shared" si="11"/>
        <v>389</v>
      </c>
      <c r="AK22" s="101">
        <v>0</v>
      </c>
      <c r="AL22" s="101">
        <v>0</v>
      </c>
      <c r="AM22" s="101">
        <v>7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382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100</v>
      </c>
      <c r="B23" s="112" t="s">
        <v>281</v>
      </c>
      <c r="C23" s="111" t="s">
        <v>308</v>
      </c>
      <c r="D23" s="101">
        <f t="shared" si="2"/>
        <v>888</v>
      </c>
      <c r="E23" s="101">
        <f t="shared" si="3"/>
        <v>0</v>
      </c>
      <c r="F23" s="101">
        <v>0</v>
      </c>
      <c r="G23" s="101">
        <v>0</v>
      </c>
      <c r="H23" s="101">
        <f t="shared" si="4"/>
        <v>888</v>
      </c>
      <c r="I23" s="101">
        <v>499</v>
      </c>
      <c r="J23" s="101">
        <v>389</v>
      </c>
      <c r="K23" s="101">
        <f t="shared" si="5"/>
        <v>0</v>
      </c>
      <c r="L23" s="101">
        <v>0</v>
      </c>
      <c r="M23" s="101">
        <v>0</v>
      </c>
      <c r="N23" s="101">
        <f t="shared" si="6"/>
        <v>888</v>
      </c>
      <c r="O23" s="101">
        <f t="shared" si="7"/>
        <v>499</v>
      </c>
      <c r="P23" s="101">
        <v>499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389</v>
      </c>
      <c r="W23" s="101">
        <v>389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17</v>
      </c>
      <c r="AG23" s="101">
        <v>17</v>
      </c>
      <c r="AH23" s="101">
        <v>0</v>
      </c>
      <c r="AI23" s="101">
        <v>0</v>
      </c>
      <c r="AJ23" s="101">
        <f t="shared" si="11"/>
        <v>23</v>
      </c>
      <c r="AK23" s="101">
        <v>7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16</v>
      </c>
      <c r="AR23" s="101">
        <v>0</v>
      </c>
      <c r="AS23" s="101">
        <v>0</v>
      </c>
      <c r="AT23" s="101">
        <f t="shared" si="12"/>
        <v>1</v>
      </c>
      <c r="AU23" s="101">
        <v>1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100</v>
      </c>
      <c r="B24" s="112" t="s">
        <v>282</v>
      </c>
      <c r="C24" s="111" t="s">
        <v>309</v>
      </c>
      <c r="D24" s="101">
        <f t="shared" si="2"/>
        <v>878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878</v>
      </c>
      <c r="L24" s="101">
        <v>313</v>
      </c>
      <c r="M24" s="101">
        <v>565</v>
      </c>
      <c r="N24" s="101">
        <f t="shared" si="6"/>
        <v>878</v>
      </c>
      <c r="O24" s="101">
        <f t="shared" si="7"/>
        <v>313</v>
      </c>
      <c r="P24" s="101">
        <v>313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565</v>
      </c>
      <c r="W24" s="101">
        <v>565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1</v>
      </c>
      <c r="AG24" s="101">
        <v>1</v>
      </c>
      <c r="AH24" s="101">
        <v>0</v>
      </c>
      <c r="AI24" s="101">
        <v>0</v>
      </c>
      <c r="AJ24" s="101">
        <f t="shared" si="11"/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1</v>
      </c>
      <c r="AU24" s="101">
        <v>1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100</v>
      </c>
      <c r="B25" s="112" t="s">
        <v>283</v>
      </c>
      <c r="C25" s="111" t="s">
        <v>310</v>
      </c>
      <c r="D25" s="101">
        <f t="shared" si="2"/>
        <v>7400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7400</v>
      </c>
      <c r="L25" s="101">
        <v>4828</v>
      </c>
      <c r="M25" s="101">
        <v>2572</v>
      </c>
      <c r="N25" s="101">
        <f t="shared" si="6"/>
        <v>7412</v>
      </c>
      <c r="O25" s="101">
        <f t="shared" si="7"/>
        <v>4828</v>
      </c>
      <c r="P25" s="101">
        <v>4828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2572</v>
      </c>
      <c r="W25" s="101">
        <v>2572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12</v>
      </c>
      <c r="AD25" s="101">
        <v>12</v>
      </c>
      <c r="AE25" s="101">
        <v>0</v>
      </c>
      <c r="AF25" s="101">
        <f t="shared" si="10"/>
        <v>245</v>
      </c>
      <c r="AG25" s="101">
        <v>245</v>
      </c>
      <c r="AH25" s="101">
        <v>0</v>
      </c>
      <c r="AI25" s="101">
        <v>0</v>
      </c>
      <c r="AJ25" s="101">
        <f t="shared" si="11"/>
        <v>245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245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100</v>
      </c>
      <c r="B26" s="112" t="s">
        <v>284</v>
      </c>
      <c r="C26" s="111" t="s">
        <v>311</v>
      </c>
      <c r="D26" s="101">
        <f t="shared" si="2"/>
        <v>6593</v>
      </c>
      <c r="E26" s="101">
        <f t="shared" si="3"/>
        <v>0</v>
      </c>
      <c r="F26" s="101">
        <v>0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6593</v>
      </c>
      <c r="L26" s="101">
        <v>3419</v>
      </c>
      <c r="M26" s="101">
        <v>3174</v>
      </c>
      <c r="N26" s="101">
        <f t="shared" si="6"/>
        <v>6593</v>
      </c>
      <c r="O26" s="101">
        <f t="shared" si="7"/>
        <v>3419</v>
      </c>
      <c r="P26" s="101">
        <v>3419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3174</v>
      </c>
      <c r="W26" s="101">
        <v>3174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220</v>
      </c>
      <c r="AG26" s="101">
        <v>220</v>
      </c>
      <c r="AH26" s="101">
        <v>0</v>
      </c>
      <c r="AI26" s="101">
        <v>0</v>
      </c>
      <c r="AJ26" s="101">
        <f t="shared" si="11"/>
        <v>220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220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100</v>
      </c>
      <c r="B27" s="112" t="s">
        <v>285</v>
      </c>
      <c r="C27" s="111" t="s">
        <v>312</v>
      </c>
      <c r="D27" s="101">
        <f t="shared" si="2"/>
        <v>482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482</v>
      </c>
      <c r="L27" s="101">
        <v>203</v>
      </c>
      <c r="M27" s="101">
        <v>279</v>
      </c>
      <c r="N27" s="101">
        <f t="shared" si="6"/>
        <v>507</v>
      </c>
      <c r="O27" s="101">
        <f t="shared" si="7"/>
        <v>203</v>
      </c>
      <c r="P27" s="101">
        <v>203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279</v>
      </c>
      <c r="W27" s="101">
        <v>279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25</v>
      </c>
      <c r="AD27" s="101">
        <v>25</v>
      </c>
      <c r="AE27" s="101">
        <v>0</v>
      </c>
      <c r="AF27" s="101">
        <f t="shared" si="10"/>
        <v>25</v>
      </c>
      <c r="AG27" s="101">
        <v>25</v>
      </c>
      <c r="AH27" s="101">
        <v>0</v>
      </c>
      <c r="AI27" s="101">
        <v>0</v>
      </c>
      <c r="AJ27" s="101">
        <f t="shared" si="11"/>
        <v>25</v>
      </c>
      <c r="AK27" s="101">
        <v>0</v>
      </c>
      <c r="AL27" s="101">
        <v>0</v>
      </c>
      <c r="AM27" s="101">
        <v>1</v>
      </c>
      <c r="AN27" s="101">
        <v>23</v>
      </c>
      <c r="AO27" s="101">
        <v>0</v>
      </c>
      <c r="AP27" s="101">
        <v>0</v>
      </c>
      <c r="AQ27" s="101">
        <v>0</v>
      </c>
      <c r="AR27" s="101">
        <v>0</v>
      </c>
      <c r="AS27" s="101">
        <v>1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100</v>
      </c>
      <c r="B28" s="112" t="s">
        <v>286</v>
      </c>
      <c r="C28" s="111" t="s">
        <v>313</v>
      </c>
      <c r="D28" s="101">
        <f t="shared" si="2"/>
        <v>8034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8034</v>
      </c>
      <c r="L28" s="101">
        <v>3300</v>
      </c>
      <c r="M28" s="101">
        <v>4734</v>
      </c>
      <c r="N28" s="101">
        <f t="shared" si="6"/>
        <v>8722</v>
      </c>
      <c r="O28" s="101">
        <f t="shared" si="7"/>
        <v>3300</v>
      </c>
      <c r="P28" s="101">
        <v>3300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4734</v>
      </c>
      <c r="W28" s="101">
        <v>4734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688</v>
      </c>
      <c r="AD28" s="101">
        <v>688</v>
      </c>
      <c r="AE28" s="101">
        <v>0</v>
      </c>
      <c r="AF28" s="101">
        <f t="shared" si="10"/>
        <v>315</v>
      </c>
      <c r="AG28" s="101">
        <v>315</v>
      </c>
      <c r="AH28" s="101">
        <v>0</v>
      </c>
      <c r="AI28" s="101">
        <v>0</v>
      </c>
      <c r="AJ28" s="101">
        <f t="shared" si="11"/>
        <v>315</v>
      </c>
      <c r="AK28" s="101">
        <v>0</v>
      </c>
      <c r="AL28" s="101">
        <v>0</v>
      </c>
      <c r="AM28" s="101">
        <v>3</v>
      </c>
      <c r="AN28" s="101">
        <v>15</v>
      </c>
      <c r="AO28" s="101">
        <v>0</v>
      </c>
      <c r="AP28" s="101">
        <v>279</v>
      </c>
      <c r="AQ28" s="101">
        <v>0</v>
      </c>
      <c r="AR28" s="101">
        <v>0</v>
      </c>
      <c r="AS28" s="101">
        <v>18</v>
      </c>
      <c r="AT28" s="101">
        <f t="shared" si="12"/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100</v>
      </c>
      <c r="B29" s="112" t="s">
        <v>287</v>
      </c>
      <c r="C29" s="111" t="s">
        <v>314</v>
      </c>
      <c r="D29" s="101">
        <f t="shared" si="2"/>
        <v>1913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1913</v>
      </c>
      <c r="L29" s="101">
        <v>900</v>
      </c>
      <c r="M29" s="101">
        <v>1013</v>
      </c>
      <c r="N29" s="101">
        <f t="shared" si="6"/>
        <v>1928</v>
      </c>
      <c r="O29" s="101">
        <f t="shared" si="7"/>
        <v>900</v>
      </c>
      <c r="P29" s="101">
        <v>900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1013</v>
      </c>
      <c r="W29" s="101">
        <v>1013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15</v>
      </c>
      <c r="AD29" s="101">
        <v>15</v>
      </c>
      <c r="AE29" s="101">
        <v>0</v>
      </c>
      <c r="AF29" s="101">
        <f t="shared" si="10"/>
        <v>114</v>
      </c>
      <c r="AG29" s="101">
        <v>114</v>
      </c>
      <c r="AH29" s="101">
        <v>0</v>
      </c>
      <c r="AI29" s="101">
        <v>0</v>
      </c>
      <c r="AJ29" s="101">
        <f t="shared" si="11"/>
        <v>114</v>
      </c>
      <c r="AK29" s="101">
        <v>0</v>
      </c>
      <c r="AL29" s="101">
        <v>0</v>
      </c>
      <c r="AM29" s="101">
        <v>0</v>
      </c>
      <c r="AN29" s="101">
        <v>114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 t="shared" si="12"/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100</v>
      </c>
      <c r="B30" s="112" t="s">
        <v>288</v>
      </c>
      <c r="C30" s="111" t="s">
        <v>315</v>
      </c>
      <c r="D30" s="101">
        <f t="shared" si="2"/>
        <v>5152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5152</v>
      </c>
      <c r="L30" s="101">
        <v>3238</v>
      </c>
      <c r="M30" s="101">
        <v>1914</v>
      </c>
      <c r="N30" s="101">
        <f t="shared" si="6"/>
        <v>5152</v>
      </c>
      <c r="O30" s="101">
        <f t="shared" si="7"/>
        <v>3238</v>
      </c>
      <c r="P30" s="101">
        <v>3238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1914</v>
      </c>
      <c r="W30" s="101">
        <v>1914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306</v>
      </c>
      <c r="AG30" s="101">
        <v>306</v>
      </c>
      <c r="AH30" s="101">
        <v>0</v>
      </c>
      <c r="AI30" s="101">
        <v>0</v>
      </c>
      <c r="AJ30" s="101">
        <f t="shared" si="11"/>
        <v>306</v>
      </c>
      <c r="AK30" s="101">
        <v>0</v>
      </c>
      <c r="AL30" s="101">
        <v>0</v>
      </c>
      <c r="AM30" s="101">
        <v>0</v>
      </c>
      <c r="AN30" s="101">
        <v>306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100</v>
      </c>
      <c r="B31" s="112" t="s">
        <v>289</v>
      </c>
      <c r="C31" s="111" t="s">
        <v>316</v>
      </c>
      <c r="D31" s="101">
        <f t="shared" si="2"/>
        <v>292</v>
      </c>
      <c r="E31" s="101">
        <f t="shared" si="3"/>
        <v>0</v>
      </c>
      <c r="F31" s="101">
        <v>0</v>
      </c>
      <c r="G31" s="101">
        <v>0</v>
      </c>
      <c r="H31" s="101">
        <f t="shared" si="4"/>
        <v>292</v>
      </c>
      <c r="I31" s="101">
        <v>84</v>
      </c>
      <c r="J31" s="101">
        <v>208</v>
      </c>
      <c r="K31" s="101">
        <f t="shared" si="5"/>
        <v>0</v>
      </c>
      <c r="L31" s="101">
        <v>0</v>
      </c>
      <c r="M31" s="101">
        <v>0</v>
      </c>
      <c r="N31" s="101">
        <f t="shared" si="6"/>
        <v>292</v>
      </c>
      <c r="O31" s="101">
        <f t="shared" si="7"/>
        <v>84</v>
      </c>
      <c r="P31" s="101">
        <v>84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208</v>
      </c>
      <c r="W31" s="101">
        <v>208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18</v>
      </c>
      <c r="AG31" s="101">
        <v>18</v>
      </c>
      <c r="AH31" s="101">
        <v>0</v>
      </c>
      <c r="AI31" s="101">
        <v>0</v>
      </c>
      <c r="AJ31" s="101">
        <f t="shared" si="11"/>
        <v>18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18</v>
      </c>
      <c r="AT31" s="101">
        <f t="shared" si="12"/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100</v>
      </c>
      <c r="B32" s="112" t="s">
        <v>290</v>
      </c>
      <c r="C32" s="111" t="s">
        <v>317</v>
      </c>
      <c r="D32" s="101">
        <f t="shared" si="2"/>
        <v>2770</v>
      </c>
      <c r="E32" s="101">
        <f t="shared" si="3"/>
        <v>0</v>
      </c>
      <c r="F32" s="101">
        <v>0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2770</v>
      </c>
      <c r="L32" s="101">
        <v>1367</v>
      </c>
      <c r="M32" s="101">
        <v>1403</v>
      </c>
      <c r="N32" s="101">
        <f t="shared" si="6"/>
        <v>3345</v>
      </c>
      <c r="O32" s="101">
        <f t="shared" si="7"/>
        <v>1367</v>
      </c>
      <c r="P32" s="101">
        <v>1367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1403</v>
      </c>
      <c r="W32" s="101">
        <v>1403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575</v>
      </c>
      <c r="AD32" s="101">
        <v>525</v>
      </c>
      <c r="AE32" s="101">
        <v>50</v>
      </c>
      <c r="AF32" s="101">
        <f t="shared" si="10"/>
        <v>26</v>
      </c>
      <c r="AG32" s="101">
        <v>26</v>
      </c>
      <c r="AH32" s="101">
        <v>0</v>
      </c>
      <c r="AI32" s="101">
        <v>0</v>
      </c>
      <c r="AJ32" s="101">
        <f t="shared" si="11"/>
        <v>26</v>
      </c>
      <c r="AK32" s="101">
        <v>0</v>
      </c>
      <c r="AL32" s="101">
        <v>0</v>
      </c>
      <c r="AM32" s="101">
        <v>0</v>
      </c>
      <c r="AN32" s="101">
        <v>26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 t="shared" si="12"/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26</v>
      </c>
      <c r="BA32" s="101">
        <v>26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100</v>
      </c>
      <c r="B33" s="112" t="s">
        <v>291</v>
      </c>
      <c r="C33" s="111" t="s">
        <v>318</v>
      </c>
      <c r="D33" s="101">
        <f t="shared" si="2"/>
        <v>9989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9989</v>
      </c>
      <c r="L33" s="101">
        <v>3984</v>
      </c>
      <c r="M33" s="101">
        <v>6005</v>
      </c>
      <c r="N33" s="101">
        <f t="shared" si="6"/>
        <v>10405</v>
      </c>
      <c r="O33" s="101">
        <f t="shared" si="7"/>
        <v>3984</v>
      </c>
      <c r="P33" s="101">
        <v>3984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6005</v>
      </c>
      <c r="W33" s="101">
        <v>5385</v>
      </c>
      <c r="X33" s="101">
        <v>0</v>
      </c>
      <c r="Y33" s="101">
        <v>0</v>
      </c>
      <c r="Z33" s="101">
        <v>620</v>
      </c>
      <c r="AA33" s="101">
        <v>0</v>
      </c>
      <c r="AB33" s="101">
        <v>0</v>
      </c>
      <c r="AC33" s="101">
        <f t="shared" si="9"/>
        <v>416</v>
      </c>
      <c r="AD33" s="101">
        <v>416</v>
      </c>
      <c r="AE33" s="101">
        <v>0</v>
      </c>
      <c r="AF33" s="101">
        <f t="shared" si="10"/>
        <v>481</v>
      </c>
      <c r="AG33" s="101">
        <v>481</v>
      </c>
      <c r="AH33" s="101">
        <v>0</v>
      </c>
      <c r="AI33" s="101">
        <v>0</v>
      </c>
      <c r="AJ33" s="101">
        <f t="shared" si="11"/>
        <v>481</v>
      </c>
      <c r="AK33" s="101">
        <v>0</v>
      </c>
      <c r="AL33" s="101">
        <v>0</v>
      </c>
      <c r="AM33" s="101">
        <v>24</v>
      </c>
      <c r="AN33" s="101">
        <v>319</v>
      </c>
      <c r="AO33" s="101">
        <v>0</v>
      </c>
      <c r="AP33" s="101">
        <v>0</v>
      </c>
      <c r="AQ33" s="101">
        <v>130</v>
      </c>
      <c r="AR33" s="101">
        <v>0</v>
      </c>
      <c r="AS33" s="101">
        <v>8</v>
      </c>
      <c r="AT33" s="101">
        <f t="shared" si="12"/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100</v>
      </c>
      <c r="B34" s="112" t="s">
        <v>292</v>
      </c>
      <c r="C34" s="111" t="s">
        <v>319</v>
      </c>
      <c r="D34" s="101">
        <f t="shared" si="2"/>
        <v>4225</v>
      </c>
      <c r="E34" s="101">
        <f t="shared" si="3"/>
        <v>0</v>
      </c>
      <c r="F34" s="101">
        <v>0</v>
      </c>
      <c r="G34" s="101">
        <v>0</v>
      </c>
      <c r="H34" s="101">
        <f t="shared" si="4"/>
        <v>1707</v>
      </c>
      <c r="I34" s="101">
        <v>1707</v>
      </c>
      <c r="J34" s="101">
        <v>0</v>
      </c>
      <c r="K34" s="101">
        <f t="shared" si="5"/>
        <v>2518</v>
      </c>
      <c r="L34" s="101">
        <v>0</v>
      </c>
      <c r="M34" s="101">
        <v>2518</v>
      </c>
      <c r="N34" s="101">
        <f t="shared" si="6"/>
        <v>4225</v>
      </c>
      <c r="O34" s="101">
        <f t="shared" si="7"/>
        <v>1707</v>
      </c>
      <c r="P34" s="101">
        <v>1707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2518</v>
      </c>
      <c r="W34" s="101">
        <v>2518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105</v>
      </c>
      <c r="AG34" s="101">
        <v>105</v>
      </c>
      <c r="AH34" s="101">
        <v>0</v>
      </c>
      <c r="AI34" s="101">
        <v>0</v>
      </c>
      <c r="AJ34" s="101">
        <f t="shared" si="11"/>
        <v>105</v>
      </c>
      <c r="AK34" s="101">
        <v>0</v>
      </c>
      <c r="AL34" s="101">
        <v>0</v>
      </c>
      <c r="AM34" s="101">
        <v>94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11</v>
      </c>
      <c r="AT34" s="101">
        <f t="shared" si="12"/>
        <v>13</v>
      </c>
      <c r="AU34" s="101">
        <v>0</v>
      </c>
      <c r="AV34" s="101">
        <v>0</v>
      </c>
      <c r="AW34" s="101">
        <v>13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324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33</v>
      </c>
      <c r="M2" s="19" t="str">
        <f>IF(L2&lt;&gt;"",VLOOKUP(L2,$AI$6:$AJ$52,2,FALSE),"-")</f>
        <v>岡山県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330086</v>
      </c>
      <c r="F7" s="164" t="s">
        <v>45</v>
      </c>
      <c r="G7" s="23" t="s">
        <v>46</v>
      </c>
      <c r="H7" s="37">
        <f aca="true" t="shared" si="0" ref="H7:H12">AD14</f>
        <v>256949</v>
      </c>
      <c r="I7" s="37">
        <f aca="true" t="shared" si="1" ref="I7:I12">AD24</f>
        <v>383790</v>
      </c>
      <c r="J7" s="37">
        <f aca="true" t="shared" si="2" ref="J7:J12">SUM(H7:I7)</f>
        <v>640739</v>
      </c>
      <c r="K7" s="38">
        <f aca="true" t="shared" si="3" ref="K7:K12">IF(J$13&gt;0,J7/J$13,0)</f>
        <v>0.8940265582421385</v>
      </c>
      <c r="L7" s="39">
        <f>AD34</f>
        <v>24508</v>
      </c>
      <c r="M7" s="40">
        <f>AD37</f>
        <v>115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330086</v>
      </c>
      <c r="AF7" s="28" t="str">
        <f>'水洗化人口等'!B7</f>
        <v>33000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8569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8569</v>
      </c>
      <c r="AF8" s="28" t="str">
        <f>'水洗化人口等'!B8</f>
        <v>33201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338655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958795</v>
      </c>
      <c r="AF9" s="28" t="str">
        <f>'水洗化人口等'!B9</f>
        <v>33202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958795</v>
      </c>
      <c r="F10" s="165"/>
      <c r="G10" s="23" t="s">
        <v>53</v>
      </c>
      <c r="H10" s="37">
        <f t="shared" si="0"/>
        <v>21540</v>
      </c>
      <c r="I10" s="37">
        <f t="shared" si="1"/>
        <v>44650</v>
      </c>
      <c r="J10" s="37">
        <f t="shared" si="2"/>
        <v>66190</v>
      </c>
      <c r="K10" s="38">
        <f t="shared" si="3"/>
        <v>0.09235526148720016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480</v>
      </c>
      <c r="AF10" s="28" t="str">
        <f>'水洗化人口等'!B10</f>
        <v>33203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480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663142</v>
      </c>
      <c r="AF11" s="28" t="str">
        <f>'水洗化人口等'!B11</f>
        <v>33204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663142</v>
      </c>
      <c r="F12" s="165"/>
      <c r="G12" s="23" t="s">
        <v>57</v>
      </c>
      <c r="H12" s="37">
        <f t="shared" si="0"/>
        <v>0</v>
      </c>
      <c r="I12" s="37">
        <f t="shared" si="1"/>
        <v>9760</v>
      </c>
      <c r="J12" s="37">
        <f t="shared" si="2"/>
        <v>9760</v>
      </c>
      <c r="K12" s="38">
        <f t="shared" si="3"/>
        <v>0.013618180270661332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382404</v>
      </c>
      <c r="AF12" s="28" t="str">
        <f>'水洗化人口等'!B12</f>
        <v>33205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1622417</v>
      </c>
      <c r="F13" s="166"/>
      <c r="G13" s="23" t="s">
        <v>49</v>
      </c>
      <c r="H13" s="37">
        <f>SUM(H7:H12)</f>
        <v>278489</v>
      </c>
      <c r="I13" s="37">
        <f>SUM(I7:I12)</f>
        <v>438200</v>
      </c>
      <c r="J13" s="37">
        <f>SUM(J7:J12)</f>
        <v>716689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22394</v>
      </c>
      <c r="AF13" s="28" t="str">
        <f>'水洗化人口等'!B13</f>
        <v>33207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1961072</v>
      </c>
      <c r="F14" s="167" t="s">
        <v>59</v>
      </c>
      <c r="G14" s="168"/>
      <c r="H14" s="37">
        <f>AD20</f>
        <v>5137</v>
      </c>
      <c r="I14" s="37">
        <f>AD30</f>
        <v>50</v>
      </c>
      <c r="J14" s="37">
        <f>SUM(H14:I14)</f>
        <v>5187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256949</v>
      </c>
      <c r="AF14" s="28" t="str">
        <f>'水洗化人口等'!B14</f>
        <v>33208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22394</v>
      </c>
      <c r="F15" s="156" t="s">
        <v>4</v>
      </c>
      <c r="G15" s="157"/>
      <c r="H15" s="47">
        <f>SUM(H13:H14)</f>
        <v>283626</v>
      </c>
      <c r="I15" s="47">
        <f>SUM(I13:I14)</f>
        <v>438250</v>
      </c>
      <c r="J15" s="47">
        <f>SUM(J13:J14)</f>
        <v>721876</v>
      </c>
      <c r="K15" s="48" t="s">
        <v>152</v>
      </c>
      <c r="L15" s="49">
        <f>SUM(L7:L9)</f>
        <v>24508</v>
      </c>
      <c r="M15" s="50">
        <f>SUM(M7:M9)</f>
        <v>115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33209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33210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382404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21540</v>
      </c>
      <c r="AF17" s="28" t="str">
        <f>'水洗化人口等'!B17</f>
        <v>33211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33212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0.8273112868879878</v>
      </c>
      <c r="F19" s="167" t="s">
        <v>65</v>
      </c>
      <c r="G19" s="168"/>
      <c r="H19" s="37">
        <f>AD21</f>
        <v>17984</v>
      </c>
      <c r="I19" s="37">
        <f>AD31</f>
        <v>0</v>
      </c>
      <c r="J19" s="41">
        <f>SUM(H19:I19)</f>
        <v>17984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33213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0.1726887131120122</v>
      </c>
      <c r="F20" s="167" t="s">
        <v>67</v>
      </c>
      <c r="G20" s="168"/>
      <c r="H20" s="37">
        <f>AD22</f>
        <v>29313</v>
      </c>
      <c r="I20" s="37">
        <f>AD32</f>
        <v>12182</v>
      </c>
      <c r="J20" s="41">
        <f>SUM(H20:I20)</f>
        <v>41495</v>
      </c>
      <c r="AA20" s="20" t="s">
        <v>59</v>
      </c>
      <c r="AB20" s="81" t="s">
        <v>83</v>
      </c>
      <c r="AC20" s="81" t="s">
        <v>158</v>
      </c>
      <c r="AD20" s="28">
        <f ca="1" t="shared" si="4"/>
        <v>5137</v>
      </c>
      <c r="AF20" s="28" t="str">
        <f>'水洗化人口等'!B20</f>
        <v>33214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0.48891371657950344</v>
      </c>
      <c r="F21" s="167" t="s">
        <v>69</v>
      </c>
      <c r="G21" s="168"/>
      <c r="H21" s="37">
        <f>AD23</f>
        <v>233528</v>
      </c>
      <c r="I21" s="37">
        <f>AD33</f>
        <v>428522</v>
      </c>
      <c r="J21" s="41">
        <f>SUM(H21:I21)</f>
        <v>662050</v>
      </c>
      <c r="AA21" s="20" t="s">
        <v>65</v>
      </c>
      <c r="AB21" s="81" t="s">
        <v>83</v>
      </c>
      <c r="AC21" s="81" t="s">
        <v>159</v>
      </c>
      <c r="AD21" s="28">
        <f ca="1" t="shared" si="4"/>
        <v>17984</v>
      </c>
      <c r="AF21" s="28" t="str">
        <f>'水洗化人口等'!B21</f>
        <v>33215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0.3381528062202714</v>
      </c>
      <c r="F22" s="156" t="s">
        <v>4</v>
      </c>
      <c r="G22" s="157"/>
      <c r="H22" s="47">
        <f>SUM(H19:H21)</f>
        <v>280825</v>
      </c>
      <c r="I22" s="47">
        <f>SUM(I19:I21)</f>
        <v>440704</v>
      </c>
      <c r="J22" s="52">
        <f>SUM(J19:J21)</f>
        <v>721529</v>
      </c>
      <c r="AA22" s="20" t="s">
        <v>67</v>
      </c>
      <c r="AB22" s="81" t="s">
        <v>83</v>
      </c>
      <c r="AC22" s="81" t="s">
        <v>160</v>
      </c>
      <c r="AD22" s="28">
        <f ca="1" t="shared" si="4"/>
        <v>29313</v>
      </c>
      <c r="AF22" s="28" t="str">
        <f>'水洗化人口等'!B22</f>
        <v>33216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0.19499742997707376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233528</v>
      </c>
      <c r="AF23" s="28" t="str">
        <f>'水洗化人口等'!B23</f>
        <v>33346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0.9746969629859297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383790</v>
      </c>
      <c r="AF24" s="28" t="str">
        <f>'水洗化人口等'!B24</f>
        <v>33423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0.025303037014070367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33445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33461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606</v>
      </c>
      <c r="J27" s="55">
        <f>AD49</f>
        <v>55</v>
      </c>
      <c r="AA27" s="20" t="s">
        <v>53</v>
      </c>
      <c r="AB27" s="81" t="s">
        <v>83</v>
      </c>
      <c r="AC27" s="81" t="s">
        <v>165</v>
      </c>
      <c r="AD27" s="28">
        <f ca="1" t="shared" si="4"/>
        <v>44650</v>
      </c>
      <c r="AF27" s="28" t="str">
        <f>'水洗化人口等'!B27</f>
        <v>33586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0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33606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6941</v>
      </c>
      <c r="J29" s="55">
        <f>AD51</f>
        <v>62</v>
      </c>
      <c r="AA29" s="20" t="s">
        <v>57</v>
      </c>
      <c r="AB29" s="81" t="s">
        <v>83</v>
      </c>
      <c r="AC29" s="81" t="s">
        <v>167</v>
      </c>
      <c r="AD29" s="28">
        <f ca="1" t="shared" si="4"/>
        <v>9760</v>
      </c>
      <c r="AF29" s="28" t="str">
        <f>'水洗化人口等'!B29</f>
        <v>33622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3018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50</v>
      </c>
      <c r="AF30" s="28" t="str">
        <f>'水洗化人口等'!B30</f>
        <v>33623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0</v>
      </c>
      <c r="AF31" s="28" t="str">
        <f>'水洗化人口等'!B31</f>
        <v>33643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305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12182</v>
      </c>
      <c r="AF32" s="28" t="str">
        <f>'水洗化人口等'!B32</f>
        <v>33663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2592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428522</v>
      </c>
      <c r="AF33" s="28" t="str">
        <f>'水洗化人口等'!B33</f>
        <v>33666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21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24508</v>
      </c>
      <c r="AF34" s="28" t="str">
        <f>'水洗化人口等'!B34</f>
        <v>33681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11576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>
        <f>'水洗化人口等'!B35</f>
        <v>0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25059</v>
      </c>
      <c r="J36" s="57">
        <f>SUM(J27:J31)</f>
        <v>117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>
        <f>'水洗化人口等'!B36</f>
        <v>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115</v>
      </c>
      <c r="AF37" s="28">
        <f>'水洗化人口等'!B37</f>
        <v>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606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0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6941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3018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305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2592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21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11576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55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62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2010-04-10T02:20:47Z</dcterms:modified>
  <cp:category/>
  <cp:version/>
  <cp:contentType/>
  <cp:contentStatus/>
</cp:coreProperties>
</file>