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<sst xmlns="http://schemas.openxmlformats.org/spreadsheetml/2006/main" count="815" uniqueCount="353">
  <si>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</si>
  <si>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</si>
  <si>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</si>
  <si>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</si>
  <si>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</si>
  <si>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</si>
  <si>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</si>
  <si>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</si>
  <si>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</si>
  <si>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</si>
  <si>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</si>
  <si>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</si>
  <si>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</si>
  <si>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</si>
  <si>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</si>
  <si>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</si>
  <si>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</si>
  <si>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</si>
  <si>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</si>
  <si>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</si>
  <si>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</si>
  <si>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</si>
  <si>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</si>
  <si>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</si>
  <si>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</si>
  <si>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</si>
  <si>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</si>
  <si>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</si>
  <si>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</si>
  <si>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</si>
  <si>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</si>
  <si>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</si>
  <si>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</si>
  <si>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</si>
  <si>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</si>
  <si>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</si>
  <si>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</si>
  <si>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</si>
  <si>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</si>
  <si>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</si>
  <si>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</si>
  <si>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</si>
  <si>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</si>
  <si>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</si>
  <si>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</si>
  <si>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</si>
  <si>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</si>
  <si>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</si>
  <si>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</si>
  <si>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</si>
  <si>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</si>
  <si>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</si>
  <si>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</si>
  <si>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</si>
  <si>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</si>
  <si>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</si>
  <si>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</si>
  <si>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</si>
  <si>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</si>
  <si>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</si>
  <si>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</si>
  <si>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</si>
  <si>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</si>
  <si>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</si>
  <si>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</si>
  <si>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</si>
  <si>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</si>
  <si>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</si>
  <si>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</si>
  <si>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</si>
  <si>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</si>
  <si>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</si>
  <si>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</si>
  <si>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</si>
  <si>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</si>
  <si>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</si>
  <si>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</si>
  <si>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</si>
  <si>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</si>
  <si>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</si>
  <si>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</si>
  <si>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</si>
  <si>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</si>
  <si>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</si>
  <si>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</si>
  <si>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</si>
  <si>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</si>
  <si>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</si>
  <si>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</si>
  <si>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</si>
  <si>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</si>
  <si>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</si>
  <si>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</si>
  <si>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</si>
  <si>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</si>
  <si>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</si>
  <si>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</si>
  <si>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</si>
  <si>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</si>
  <si>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</si>
  <si>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</si>
  <si>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</si>
  <si>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</si>
  <si>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</si>
  <si>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</si>
  <si>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</si>
  <si>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</si>
  <si>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</si>
  <si>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</si>
  <si>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</si>
  <si>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</si>
  <si>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</si>
  <si>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</si>
  <si>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</si>
  <si>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</si>
  <si>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</si>
  <si>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</si>
  <si>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</si>
  <si>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</si>
  <si>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</si>
  <si>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</si>
  <si>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</si>
  <si>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</si>
  <si>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</si>
  <si>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</si>
  <si>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</si>
  <si>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</si>
  <si>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</si>
  <si>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</si>
  <si>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</si>
  <si>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</si>
  <si>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</si>
  <si>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</si>
  <si>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</si>
  <si>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</si>
  <si>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</si>
  <si>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</si>
  <si>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</si>
  <si>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</si>
  <si>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</si>
  <si>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</si>
  <si>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</si>
  <si>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</si>
  <si>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</si>
  <si>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</si>
  <si>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</si>
  <si>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</si>
  <si>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</si>
  <si>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</si>
  <si>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</si>
  <si>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</si>
  <si>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</si>
  <si>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</si>
  <si>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</si>
  <si>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</si>
  <si>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</si>
  <si>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</si>
  <si>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</si>
  <si>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</si>
  <si>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</si>
  <si>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</si>
  <si>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</si>
  <si>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</si>
  <si>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</si>
  <si>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</si>
  <si>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</si>
  <si>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</si>
  <si>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</si>
  <si>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</si>
  <si>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</si>
  <si>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</si>
  <si>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</si>
  <si>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</si>
  <si>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</si>
  <si>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</si>
  <si>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</si>
  <si>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</si>
  <si>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</si>
  <si>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</si>
  <si>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</si>
  <si>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</si>
  <si>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</si>
  <si>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</si>
  <si>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</si>
  <si>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</si>
  <si>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</si>
  <si>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</si>
  <si>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</si>
  <si>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</si>
  <si>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</si>
  <si>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</si>
  <si>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</si>
  <si>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</si>
  <si>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</si>
  <si>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</si>
  <si>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</si>
  <si>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</si>
  <si>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</si>
  <si>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</si>
  <si>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</si>
  <si>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</si>
  <si>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</si>
  <si>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</si>
  <si>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</si>
  <si>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</si>
  <si>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</si>
  <si>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</si>
  <si>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</si>
  <si>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</si>
  <si>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</si>
  <si>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</si>
  <si>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</si>
  <si>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</si>
  <si>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</si>
  <si>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</si>
  <si>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</si>
  <si>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</si>
  <si>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</si>
  <si>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</si>
  <si>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</si>
  <si>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</si>
  <si>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</si>
  <si>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</si>
  <si>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</si>
  <si>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</si>
  <si>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</si>
  <si>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</si>
  <si>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</si>
  <si>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</si>
  <si>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</si>
  <si>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</si>
  <si>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</si>
  <si>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</si>
  <si>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</si>
  <si>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</si>
  <si>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</si>
  <si>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</si>
  <si>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</si>
  <si>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</si>
  <si>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</si>
  <si>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</si>
  <si>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</si>
  <si>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</si>
  <si>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</si>
  <si>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</si>
  <si>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</si>
  <si>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</si>
  <si>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</si>
  <si>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</si>
  <si>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</si>
  <si>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</si>
  <si>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</si>
  <si>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</si>
  <si>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</si>
  <si>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</si>
  <si>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</si>
  <si>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</si>
  <si>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</si>
  <si>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</si>
  <si>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</si>
  <si>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</si>
  <si>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</si>
  <si>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</si>
  <si>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</si>
  <si>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</si>
  <si>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</si>
  <si>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28100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</si>
  <si>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</si>
  <si>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</si>
  <si>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</si>
  <si>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</si>
  <si>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</si>
  <si>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</si>
  <si>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</si>
  <si>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</si>
  <si>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</si>
  <si>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</si>
  <si>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</si>
  <si>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</si>
  <si>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</si>
  <si>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</si>
  <si>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</si>
  <si>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</si>
  <si>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</si>
  <si>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</si>
  <si>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</si>
  <si>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</si>
  <si>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</si>
  <si>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</si>
  <si>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</si>
  <si>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</si>
  <si>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</si>
  <si>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</si>
  <si>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</si>
  <si>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</si>
  <si>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</si>
  <si>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</si>
  <si>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</si>
  <si>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</si>
  <si>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</si>
  <si>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</si>
  <si>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</si>
  <si>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</si>
  <si>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</si>
  <si>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</si>
  <si>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</si>
  <si>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</si>
  <si>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</si>
  <si>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</si>
  <si>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</si>
  <si>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</si>
  <si>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</si>
  <si>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</si>
  <si>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</si>
  <si>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</si>
  <si>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</si>
  <si>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</si>
  <si>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</si>
  <si>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</si>
  <si>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</si>
  <si>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</si>
  <si>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</si>
  <si>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</si>
  <si>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</si>
  <si>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</si>
  <si>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</si>
  <si>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</si>
  <si>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</si>
  <si>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</si>
  <si>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</si>
  <si>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</si>
  <si>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</si>
  <si>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</si>
  <si>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</si>
  <si>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</si>
  <si>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</si>
  <si>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</si>
  <si>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</si>
  <si>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</si>
  <si>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</si>
  <si>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</si>
  <si>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</si>
  <si>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</si>
  <si>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</si>
  <si>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</si>
  <si>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</si>
  <si>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</si>
  <si>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</si>
  <si>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○</t>
  </si>
  <si>
    <t>28000</t>
  </si>
  <si>
    <t>兵庫県</t>
  </si>
  <si>
    <t>合計</t>
  </si>
  <si>
    <t>28000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</si>
</sst>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350</v>
      </c>
      <c r="B7" s="100" t="s">
        <v>349</v>
      </c>
      <c r="C7" s="99" t="s">
        <v>351</v>
      </c>
      <c r="D7" s="101">
        <f>SUM(D8:D48)</f>
        <v>5602733</v>
      </c>
      <c r="E7" s="101">
        <f>SUM(E8:E48)</f>
        <v>198068</v>
      </c>
      <c r="F7" s="102">
        <f>IF(D7&gt;0,E7/D7*100,0)</f>
        <v>3.5352032659775148</v>
      </c>
      <c r="G7" s="101">
        <f>SUM(G8:G48)</f>
        <v>197206</v>
      </c>
      <c r="H7" s="101">
        <f>SUM(H8:H48)</f>
        <v>862</v>
      </c>
      <c r="I7" s="101">
        <f>SUM(I8:I48)</f>
        <v>5404665</v>
      </c>
      <c r="J7" s="102">
        <f>IF($D7&gt;0,I7/$D7*100,0)</f>
        <v>96.46479673402249</v>
      </c>
      <c r="K7" s="101">
        <f>SUM(K8:K48)</f>
        <v>4950018</v>
      </c>
      <c r="L7" s="102">
        <f>IF($D7&gt;0,K7/$D7*100,0)</f>
        <v>88.35006058650305</v>
      </c>
      <c r="M7" s="101">
        <f>SUM(M8:M48)</f>
        <v>73519</v>
      </c>
      <c r="N7" s="102">
        <f>IF($D7&gt;0,M7/$D7*100,0)</f>
        <v>1.3121988857937723</v>
      </c>
      <c r="O7" s="101">
        <f>SUM(O8:O48)</f>
        <v>381128</v>
      </c>
      <c r="P7" s="101">
        <f>SUM(P8:P48)</f>
        <v>193116</v>
      </c>
      <c r="Q7" s="102">
        <f>IF($D7&gt;0,O7/$D7*100,0)</f>
        <v>6.802537261725661</v>
      </c>
      <c r="R7" s="101">
        <f>SUM(R8:R48)</f>
        <v>100753</v>
      </c>
      <c r="S7" s="101">
        <f aca="true" t="shared" si="0" ref="S7:Z7">COUNTIF(S8:S48,"○")</f>
        <v>32</v>
      </c>
      <c r="T7" s="101">
        <f t="shared" si="0"/>
        <v>4</v>
      </c>
      <c r="U7" s="101">
        <f t="shared" si="0"/>
        <v>2</v>
      </c>
      <c r="V7" s="101">
        <f t="shared" si="0"/>
        <v>3</v>
      </c>
      <c r="W7" s="101">
        <f t="shared" si="0"/>
        <v>29</v>
      </c>
      <c r="X7" s="101">
        <f t="shared" si="0"/>
        <v>1</v>
      </c>
      <c r="Y7" s="101">
        <f t="shared" si="0"/>
        <v>1</v>
      </c>
      <c r="Z7" s="101">
        <f t="shared" si="0"/>
        <v>10</v>
      </c>
    </row>
    <row r="8" spans="1:58" ht="12" customHeight="1">
      <c r="A8" s="103" t="s">
        <v>105</v>
      </c>
      <c r="B8" s="104" t="s">
        <v>266</v>
      </c>
      <c r="C8" s="103" t="s">
        <v>307</v>
      </c>
      <c r="D8" s="101">
        <f>+SUM(E8,+I8)</f>
        <v>1507578</v>
      </c>
      <c r="E8" s="101">
        <f>+SUM(G8,+H8)</f>
        <v>5450</v>
      </c>
      <c r="F8" s="102">
        <f>IF(D8&gt;0,E8/D8*100,0)</f>
        <v>0.3615069999694875</v>
      </c>
      <c r="G8" s="101">
        <v>5240</v>
      </c>
      <c r="H8" s="101">
        <v>210</v>
      </c>
      <c r="I8" s="101">
        <f>+SUM(K8,+M8,+O8)</f>
        <v>1502128</v>
      </c>
      <c r="J8" s="102">
        <f>IF($D8&gt;0,I8/$D8*100,0)</f>
        <v>99.63849300003051</v>
      </c>
      <c r="K8" s="101">
        <v>1484938</v>
      </c>
      <c r="L8" s="102">
        <f>IF($D8&gt;0,K8/$D8*100,0)</f>
        <v>98.49825349003501</v>
      </c>
      <c r="M8" s="101">
        <v>0</v>
      </c>
      <c r="N8" s="102">
        <f>IF($D8&gt;0,M8/$D8*100,0)</f>
        <v>0</v>
      </c>
      <c r="O8" s="101">
        <v>17190</v>
      </c>
      <c r="P8" s="101">
        <v>6049</v>
      </c>
      <c r="Q8" s="102">
        <f>IF($D8&gt;0,O8/$D8*100,0)</f>
        <v>1.1402395099955027</v>
      </c>
      <c r="R8" s="101">
        <v>43702</v>
      </c>
      <c r="S8" s="101"/>
      <c r="T8" s="101"/>
      <c r="U8" s="101" t="s">
        <v>348</v>
      </c>
      <c r="V8" s="101"/>
      <c r="W8" s="105"/>
      <c r="X8" s="105"/>
      <c r="Y8" s="105" t="s">
        <v>348</v>
      </c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105</v>
      </c>
      <c r="B9" s="104" t="s">
        <v>267</v>
      </c>
      <c r="C9" s="103" t="s">
        <v>308</v>
      </c>
      <c r="D9" s="101">
        <f aca="true" t="shared" si="1" ref="D9:D48">+SUM(E9,+I9)</f>
        <v>536502</v>
      </c>
      <c r="E9" s="101">
        <f aca="true" t="shared" si="2" ref="E9:E48">+SUM(G9,+H9)</f>
        <v>26547</v>
      </c>
      <c r="F9" s="102">
        <f aca="true" t="shared" si="3" ref="F9:F48">IF(D9&gt;0,E9/D9*100,0)</f>
        <v>4.948164219331894</v>
      </c>
      <c r="G9" s="101">
        <v>26547</v>
      </c>
      <c r="H9" s="101">
        <v>0</v>
      </c>
      <c r="I9" s="101">
        <f aca="true" t="shared" si="4" ref="I9:I48">+SUM(K9,+M9,+O9)</f>
        <v>509955</v>
      </c>
      <c r="J9" s="102">
        <f aca="true" t="shared" si="5" ref="J9:J48">IF($D9&gt;0,I9/$D9*100,0)</f>
        <v>95.0518357806681</v>
      </c>
      <c r="K9" s="101">
        <v>461518</v>
      </c>
      <c r="L9" s="102">
        <f aca="true" t="shared" si="6" ref="L9:L48">IF($D9&gt;0,K9/$D9*100,0)</f>
        <v>86.02353765689597</v>
      </c>
      <c r="M9" s="101">
        <v>20237</v>
      </c>
      <c r="N9" s="102">
        <f aca="true" t="shared" si="7" ref="N9:N48">IF($D9&gt;0,M9/$D9*100,0)</f>
        <v>3.7720269449135326</v>
      </c>
      <c r="O9" s="101">
        <v>28200</v>
      </c>
      <c r="P9" s="101">
        <v>10355</v>
      </c>
      <c r="Q9" s="102">
        <f aca="true" t="shared" si="8" ref="Q9:Q48">IF($D9&gt;0,O9/$D9*100,0)</f>
        <v>5.256271178858606</v>
      </c>
      <c r="R9" s="101">
        <v>10730</v>
      </c>
      <c r="S9" s="101" t="s">
        <v>348</v>
      </c>
      <c r="T9" s="101"/>
      <c r="U9" s="101"/>
      <c r="V9" s="101"/>
      <c r="W9" s="105"/>
      <c r="X9" s="105"/>
      <c r="Y9" s="105"/>
      <c r="Z9" s="105" t="s">
        <v>348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105</v>
      </c>
      <c r="B10" s="104" t="s">
        <v>268</v>
      </c>
      <c r="C10" s="103" t="s">
        <v>309</v>
      </c>
      <c r="D10" s="101">
        <f t="shared" si="1"/>
        <v>461738</v>
      </c>
      <c r="E10" s="101">
        <f t="shared" si="2"/>
        <v>2067</v>
      </c>
      <c r="F10" s="102">
        <f t="shared" si="3"/>
        <v>0.44765646318908126</v>
      </c>
      <c r="G10" s="101">
        <v>2067</v>
      </c>
      <c r="H10" s="101">
        <v>0</v>
      </c>
      <c r="I10" s="101">
        <f t="shared" si="4"/>
        <v>459671</v>
      </c>
      <c r="J10" s="102">
        <f t="shared" si="5"/>
        <v>99.55234353681092</v>
      </c>
      <c r="K10" s="101">
        <v>458162</v>
      </c>
      <c r="L10" s="102">
        <f t="shared" si="6"/>
        <v>99.22553482710975</v>
      </c>
      <c r="M10" s="101">
        <v>0</v>
      </c>
      <c r="N10" s="102">
        <f t="shared" si="7"/>
        <v>0</v>
      </c>
      <c r="O10" s="101">
        <v>1509</v>
      </c>
      <c r="P10" s="101">
        <v>62</v>
      </c>
      <c r="Q10" s="102">
        <f t="shared" si="8"/>
        <v>0.32680870970117254</v>
      </c>
      <c r="R10" s="101">
        <v>12199</v>
      </c>
      <c r="S10" s="101"/>
      <c r="T10" s="101"/>
      <c r="U10" s="101" t="s">
        <v>348</v>
      </c>
      <c r="V10" s="101"/>
      <c r="W10" s="105"/>
      <c r="X10" s="105"/>
      <c r="Y10" s="105"/>
      <c r="Z10" s="105" t="s">
        <v>348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105</v>
      </c>
      <c r="B11" s="104" t="s">
        <v>269</v>
      </c>
      <c r="C11" s="103" t="s">
        <v>310</v>
      </c>
      <c r="D11" s="101">
        <f t="shared" si="1"/>
        <v>293031</v>
      </c>
      <c r="E11" s="101">
        <f t="shared" si="2"/>
        <v>5093</v>
      </c>
      <c r="F11" s="102">
        <f t="shared" si="3"/>
        <v>1.7380413676368711</v>
      </c>
      <c r="G11" s="101">
        <v>5093</v>
      </c>
      <c r="H11" s="101">
        <v>0</v>
      </c>
      <c r="I11" s="101">
        <f t="shared" si="4"/>
        <v>287938</v>
      </c>
      <c r="J11" s="102">
        <f t="shared" si="5"/>
        <v>98.26195863236313</v>
      </c>
      <c r="K11" s="101">
        <v>271189</v>
      </c>
      <c r="L11" s="102">
        <f t="shared" si="6"/>
        <v>92.5461811207688</v>
      </c>
      <c r="M11" s="101">
        <v>0</v>
      </c>
      <c r="N11" s="102">
        <f t="shared" si="7"/>
        <v>0</v>
      </c>
      <c r="O11" s="101">
        <v>16749</v>
      </c>
      <c r="P11" s="101">
        <v>2497</v>
      </c>
      <c r="Q11" s="102">
        <f t="shared" si="8"/>
        <v>5.715777511594337</v>
      </c>
      <c r="R11" s="101">
        <v>3294</v>
      </c>
      <c r="S11" s="101" t="s">
        <v>348</v>
      </c>
      <c r="T11" s="101"/>
      <c r="U11" s="101"/>
      <c r="V11" s="101"/>
      <c r="W11" s="105" t="s">
        <v>348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105</v>
      </c>
      <c r="B12" s="104" t="s">
        <v>270</v>
      </c>
      <c r="C12" s="103" t="s">
        <v>311</v>
      </c>
      <c r="D12" s="101">
        <f t="shared" si="1"/>
        <v>479038</v>
      </c>
      <c r="E12" s="101">
        <f t="shared" si="2"/>
        <v>873</v>
      </c>
      <c r="F12" s="102">
        <f t="shared" si="3"/>
        <v>0.18224023981396048</v>
      </c>
      <c r="G12" s="101">
        <v>873</v>
      </c>
      <c r="H12" s="101">
        <v>0</v>
      </c>
      <c r="I12" s="101">
        <f t="shared" si="4"/>
        <v>478165</v>
      </c>
      <c r="J12" s="102">
        <f t="shared" si="5"/>
        <v>99.81775976018604</v>
      </c>
      <c r="K12" s="101">
        <v>475274</v>
      </c>
      <c r="L12" s="102">
        <f t="shared" si="6"/>
        <v>99.21425857656386</v>
      </c>
      <c r="M12" s="101">
        <v>0</v>
      </c>
      <c r="N12" s="102">
        <f t="shared" si="7"/>
        <v>0</v>
      </c>
      <c r="O12" s="101">
        <v>2891</v>
      </c>
      <c r="P12" s="101">
        <v>416</v>
      </c>
      <c r="Q12" s="102">
        <f t="shared" si="8"/>
        <v>0.6035011836221761</v>
      </c>
      <c r="R12" s="101">
        <v>6732</v>
      </c>
      <c r="S12" s="101" t="s">
        <v>348</v>
      </c>
      <c r="T12" s="101"/>
      <c r="U12" s="101"/>
      <c r="V12" s="101"/>
      <c r="W12" s="105" t="s">
        <v>348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105</v>
      </c>
      <c r="B13" s="104" t="s">
        <v>271</v>
      </c>
      <c r="C13" s="103" t="s">
        <v>312</v>
      </c>
      <c r="D13" s="101">
        <f t="shared" si="1"/>
        <v>49815</v>
      </c>
      <c r="E13" s="101">
        <f t="shared" si="2"/>
        <v>14263</v>
      </c>
      <c r="F13" s="102">
        <f t="shared" si="3"/>
        <v>28.63193817123356</v>
      </c>
      <c r="G13" s="101">
        <v>14263</v>
      </c>
      <c r="H13" s="101">
        <v>0</v>
      </c>
      <c r="I13" s="101">
        <f t="shared" si="4"/>
        <v>35552</v>
      </c>
      <c r="J13" s="102">
        <f t="shared" si="5"/>
        <v>71.36806182876644</v>
      </c>
      <c r="K13" s="101">
        <v>7361</v>
      </c>
      <c r="L13" s="102">
        <f t="shared" si="6"/>
        <v>14.776673692662854</v>
      </c>
      <c r="M13" s="101">
        <v>824</v>
      </c>
      <c r="N13" s="102">
        <f t="shared" si="7"/>
        <v>1.654120244906153</v>
      </c>
      <c r="O13" s="101">
        <v>27367</v>
      </c>
      <c r="P13" s="101">
        <v>14912</v>
      </c>
      <c r="Q13" s="102">
        <f t="shared" si="8"/>
        <v>54.93726789119743</v>
      </c>
      <c r="R13" s="101">
        <v>230</v>
      </c>
      <c r="S13" s="101"/>
      <c r="T13" s="101"/>
      <c r="U13" s="101"/>
      <c r="V13" s="101" t="s">
        <v>348</v>
      </c>
      <c r="W13" s="105"/>
      <c r="X13" s="105"/>
      <c r="Y13" s="105"/>
      <c r="Z13" s="105" t="s">
        <v>348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105</v>
      </c>
      <c r="B14" s="104" t="s">
        <v>272</v>
      </c>
      <c r="C14" s="103" t="s">
        <v>313</v>
      </c>
      <c r="D14" s="101">
        <f t="shared" si="1"/>
        <v>93388</v>
      </c>
      <c r="E14" s="101">
        <f t="shared" si="2"/>
        <v>0</v>
      </c>
      <c r="F14" s="102">
        <f t="shared" si="3"/>
        <v>0</v>
      </c>
      <c r="G14" s="101">
        <v>0</v>
      </c>
      <c r="H14" s="101">
        <v>0</v>
      </c>
      <c r="I14" s="101">
        <f t="shared" si="4"/>
        <v>93388</v>
      </c>
      <c r="J14" s="102">
        <f t="shared" si="5"/>
        <v>100</v>
      </c>
      <c r="K14" s="101">
        <v>93388</v>
      </c>
      <c r="L14" s="102">
        <f t="shared" si="6"/>
        <v>100</v>
      </c>
      <c r="M14" s="101">
        <v>0</v>
      </c>
      <c r="N14" s="102">
        <f t="shared" si="7"/>
        <v>0</v>
      </c>
      <c r="O14" s="101">
        <v>0</v>
      </c>
      <c r="P14" s="101">
        <v>0</v>
      </c>
      <c r="Q14" s="102">
        <f t="shared" si="8"/>
        <v>0</v>
      </c>
      <c r="R14" s="101">
        <v>1591</v>
      </c>
      <c r="S14" s="101" t="s">
        <v>348</v>
      </c>
      <c r="T14" s="101"/>
      <c r="U14" s="101"/>
      <c r="V14" s="101"/>
      <c r="W14" s="105"/>
      <c r="X14" s="105"/>
      <c r="Y14" s="105"/>
      <c r="Z14" s="105" t="s">
        <v>348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105</v>
      </c>
      <c r="B15" s="104" t="s">
        <v>273</v>
      </c>
      <c r="C15" s="103" t="s">
        <v>314</v>
      </c>
      <c r="D15" s="101">
        <f t="shared" si="1"/>
        <v>195595</v>
      </c>
      <c r="E15" s="101">
        <f t="shared" si="2"/>
        <v>534</v>
      </c>
      <c r="F15" s="102">
        <f t="shared" si="3"/>
        <v>0.27301311383215315</v>
      </c>
      <c r="G15" s="101">
        <v>534</v>
      </c>
      <c r="H15" s="101">
        <v>0</v>
      </c>
      <c r="I15" s="101">
        <f t="shared" si="4"/>
        <v>195061</v>
      </c>
      <c r="J15" s="102">
        <f t="shared" si="5"/>
        <v>99.72698688616785</v>
      </c>
      <c r="K15" s="101">
        <v>194418</v>
      </c>
      <c r="L15" s="102">
        <f t="shared" si="6"/>
        <v>99.39824637644111</v>
      </c>
      <c r="M15" s="101">
        <v>0</v>
      </c>
      <c r="N15" s="102">
        <f t="shared" si="7"/>
        <v>0</v>
      </c>
      <c r="O15" s="101">
        <v>643</v>
      </c>
      <c r="P15" s="101">
        <v>12</v>
      </c>
      <c r="Q15" s="102">
        <f t="shared" si="8"/>
        <v>0.32874050972673124</v>
      </c>
      <c r="R15" s="101">
        <v>3464</v>
      </c>
      <c r="S15" s="101"/>
      <c r="T15" s="101" t="s">
        <v>348</v>
      </c>
      <c r="U15" s="101"/>
      <c r="V15" s="101"/>
      <c r="W15" s="105" t="s">
        <v>348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105</v>
      </c>
      <c r="B16" s="104" t="s">
        <v>274</v>
      </c>
      <c r="C16" s="103" t="s">
        <v>315</v>
      </c>
      <c r="D16" s="101">
        <f t="shared" si="1"/>
        <v>32560</v>
      </c>
      <c r="E16" s="101">
        <f t="shared" si="2"/>
        <v>826</v>
      </c>
      <c r="F16" s="102">
        <f t="shared" si="3"/>
        <v>2.536855036855037</v>
      </c>
      <c r="G16" s="101">
        <v>826</v>
      </c>
      <c r="H16" s="101">
        <v>0</v>
      </c>
      <c r="I16" s="101">
        <f t="shared" si="4"/>
        <v>31734</v>
      </c>
      <c r="J16" s="102">
        <f t="shared" si="5"/>
        <v>97.46314496314497</v>
      </c>
      <c r="K16" s="101">
        <v>31114</v>
      </c>
      <c r="L16" s="102">
        <f t="shared" si="6"/>
        <v>95.55896805896806</v>
      </c>
      <c r="M16" s="101">
        <v>0</v>
      </c>
      <c r="N16" s="102">
        <f t="shared" si="7"/>
        <v>0</v>
      </c>
      <c r="O16" s="101">
        <v>620</v>
      </c>
      <c r="P16" s="101">
        <v>39</v>
      </c>
      <c r="Q16" s="102">
        <f t="shared" si="8"/>
        <v>1.9041769041769043</v>
      </c>
      <c r="R16" s="101">
        <v>450</v>
      </c>
      <c r="S16" s="101" t="s">
        <v>348</v>
      </c>
      <c r="T16" s="101"/>
      <c r="U16" s="101"/>
      <c r="V16" s="101"/>
      <c r="W16" s="105" t="s">
        <v>348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105</v>
      </c>
      <c r="B17" s="104" t="s">
        <v>275</v>
      </c>
      <c r="C17" s="103" t="s">
        <v>316</v>
      </c>
      <c r="D17" s="101">
        <f t="shared" si="1"/>
        <v>89697</v>
      </c>
      <c r="E17" s="101">
        <f t="shared" si="2"/>
        <v>3411</v>
      </c>
      <c r="F17" s="102">
        <f t="shared" si="3"/>
        <v>3.802802769323389</v>
      </c>
      <c r="G17" s="101">
        <v>3411</v>
      </c>
      <c r="H17" s="101">
        <v>0</v>
      </c>
      <c r="I17" s="101">
        <f t="shared" si="4"/>
        <v>86286</v>
      </c>
      <c r="J17" s="102">
        <f t="shared" si="5"/>
        <v>96.19719723067661</v>
      </c>
      <c r="K17" s="101">
        <v>63729</v>
      </c>
      <c r="L17" s="102">
        <f t="shared" si="6"/>
        <v>71.04919896986522</v>
      </c>
      <c r="M17" s="101">
        <v>2325</v>
      </c>
      <c r="N17" s="102">
        <f t="shared" si="7"/>
        <v>2.5920599351148867</v>
      </c>
      <c r="O17" s="101">
        <v>20232</v>
      </c>
      <c r="P17" s="101">
        <v>19865</v>
      </c>
      <c r="Q17" s="102">
        <f t="shared" si="8"/>
        <v>22.555938325696513</v>
      </c>
      <c r="R17" s="101">
        <v>597</v>
      </c>
      <c r="S17" s="101" t="s">
        <v>348</v>
      </c>
      <c r="T17" s="101"/>
      <c r="U17" s="101"/>
      <c r="V17" s="101"/>
      <c r="W17" s="105" t="s">
        <v>348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105</v>
      </c>
      <c r="B18" s="104" t="s">
        <v>276</v>
      </c>
      <c r="C18" s="103" t="s">
        <v>317</v>
      </c>
      <c r="D18" s="101">
        <f t="shared" si="1"/>
        <v>266830</v>
      </c>
      <c r="E18" s="101">
        <f t="shared" si="2"/>
        <v>25268</v>
      </c>
      <c r="F18" s="102">
        <f t="shared" si="3"/>
        <v>9.469699808867068</v>
      </c>
      <c r="G18" s="101">
        <v>25268</v>
      </c>
      <c r="H18" s="101">
        <v>0</v>
      </c>
      <c r="I18" s="101">
        <f t="shared" si="4"/>
        <v>241562</v>
      </c>
      <c r="J18" s="102">
        <f t="shared" si="5"/>
        <v>90.53030019113292</v>
      </c>
      <c r="K18" s="101">
        <v>211402</v>
      </c>
      <c r="L18" s="102">
        <f t="shared" si="6"/>
        <v>79.227223325713</v>
      </c>
      <c r="M18" s="101">
        <v>0</v>
      </c>
      <c r="N18" s="102">
        <f t="shared" si="7"/>
        <v>0</v>
      </c>
      <c r="O18" s="101">
        <v>30160</v>
      </c>
      <c r="P18" s="101">
        <v>0</v>
      </c>
      <c r="Q18" s="102">
        <f t="shared" si="8"/>
        <v>11.30307686541993</v>
      </c>
      <c r="R18" s="101">
        <v>2461</v>
      </c>
      <c r="S18" s="101" t="s">
        <v>348</v>
      </c>
      <c r="T18" s="101"/>
      <c r="U18" s="101"/>
      <c r="V18" s="101"/>
      <c r="W18" s="105" t="s">
        <v>348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105</v>
      </c>
      <c r="B19" s="104" t="s">
        <v>277</v>
      </c>
      <c r="C19" s="103" t="s">
        <v>318</v>
      </c>
      <c r="D19" s="101">
        <f t="shared" si="1"/>
        <v>51622</v>
      </c>
      <c r="E19" s="101">
        <f t="shared" si="2"/>
        <v>800</v>
      </c>
      <c r="F19" s="102">
        <f t="shared" si="3"/>
        <v>1.5497268606408119</v>
      </c>
      <c r="G19" s="101">
        <v>800</v>
      </c>
      <c r="H19" s="101">
        <v>0</v>
      </c>
      <c r="I19" s="101">
        <f t="shared" si="4"/>
        <v>50822</v>
      </c>
      <c r="J19" s="102">
        <f t="shared" si="5"/>
        <v>98.45027313935918</v>
      </c>
      <c r="K19" s="101">
        <v>47599</v>
      </c>
      <c r="L19" s="102">
        <f t="shared" si="6"/>
        <v>92.20681104955251</v>
      </c>
      <c r="M19" s="101">
        <v>0</v>
      </c>
      <c r="N19" s="102">
        <f t="shared" si="7"/>
        <v>0</v>
      </c>
      <c r="O19" s="101">
        <v>3223</v>
      </c>
      <c r="P19" s="101">
        <v>2623</v>
      </c>
      <c r="Q19" s="102">
        <f t="shared" si="8"/>
        <v>6.2434620898066715</v>
      </c>
      <c r="R19" s="101">
        <v>325</v>
      </c>
      <c r="S19" s="101" t="s">
        <v>348</v>
      </c>
      <c r="T19" s="101"/>
      <c r="U19" s="101"/>
      <c r="V19" s="101"/>
      <c r="W19" s="105" t="s">
        <v>348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105</v>
      </c>
      <c r="B20" s="104" t="s">
        <v>278</v>
      </c>
      <c r="C20" s="103" t="s">
        <v>319</v>
      </c>
      <c r="D20" s="101">
        <f t="shared" si="1"/>
        <v>42830</v>
      </c>
      <c r="E20" s="101">
        <f t="shared" si="2"/>
        <v>3247</v>
      </c>
      <c r="F20" s="102">
        <f t="shared" si="3"/>
        <v>7.581134718655148</v>
      </c>
      <c r="G20" s="101">
        <v>3247</v>
      </c>
      <c r="H20" s="101">
        <v>0</v>
      </c>
      <c r="I20" s="101">
        <f t="shared" si="4"/>
        <v>39583</v>
      </c>
      <c r="J20" s="102">
        <f t="shared" si="5"/>
        <v>92.41886528134485</v>
      </c>
      <c r="K20" s="101">
        <v>29514</v>
      </c>
      <c r="L20" s="102">
        <f t="shared" si="6"/>
        <v>68.9096427737567</v>
      </c>
      <c r="M20" s="101">
        <v>52</v>
      </c>
      <c r="N20" s="102">
        <f t="shared" si="7"/>
        <v>0.12141022647676862</v>
      </c>
      <c r="O20" s="101">
        <v>10017</v>
      </c>
      <c r="P20" s="101">
        <v>8098</v>
      </c>
      <c r="Q20" s="102">
        <f t="shared" si="8"/>
        <v>23.38781228111137</v>
      </c>
      <c r="R20" s="101">
        <v>507</v>
      </c>
      <c r="S20" s="101" t="s">
        <v>348</v>
      </c>
      <c r="T20" s="101"/>
      <c r="U20" s="101"/>
      <c r="V20" s="101"/>
      <c r="W20" s="105" t="s">
        <v>348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105</v>
      </c>
      <c r="B21" s="104" t="s">
        <v>279</v>
      </c>
      <c r="C21" s="103" t="s">
        <v>320</v>
      </c>
      <c r="D21" s="101">
        <f t="shared" si="1"/>
        <v>223043</v>
      </c>
      <c r="E21" s="101">
        <f t="shared" si="2"/>
        <v>1069</v>
      </c>
      <c r="F21" s="102">
        <f t="shared" si="3"/>
        <v>0.47927978013208217</v>
      </c>
      <c r="G21" s="101">
        <v>1069</v>
      </c>
      <c r="H21" s="101">
        <v>0</v>
      </c>
      <c r="I21" s="101">
        <f t="shared" si="4"/>
        <v>221974</v>
      </c>
      <c r="J21" s="102">
        <f t="shared" si="5"/>
        <v>99.52072021986793</v>
      </c>
      <c r="K21" s="101">
        <v>217741</v>
      </c>
      <c r="L21" s="102">
        <f t="shared" si="6"/>
        <v>97.62287989311477</v>
      </c>
      <c r="M21" s="101">
        <v>0</v>
      </c>
      <c r="N21" s="102">
        <f t="shared" si="7"/>
        <v>0</v>
      </c>
      <c r="O21" s="101">
        <v>4233</v>
      </c>
      <c r="P21" s="101">
        <v>2208</v>
      </c>
      <c r="Q21" s="102">
        <f t="shared" si="8"/>
        <v>1.8978403267531374</v>
      </c>
      <c r="R21" s="101">
        <v>3273</v>
      </c>
      <c r="S21" s="101" t="s">
        <v>348</v>
      </c>
      <c r="T21" s="101"/>
      <c r="U21" s="101"/>
      <c r="V21" s="101"/>
      <c r="W21" s="105" t="s">
        <v>348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105</v>
      </c>
      <c r="B22" s="104" t="s">
        <v>280</v>
      </c>
      <c r="C22" s="103" t="s">
        <v>321</v>
      </c>
      <c r="D22" s="101">
        <f t="shared" si="1"/>
        <v>82736</v>
      </c>
      <c r="E22" s="101">
        <f t="shared" si="2"/>
        <v>5034</v>
      </c>
      <c r="F22" s="102">
        <f t="shared" si="3"/>
        <v>6.084413072906594</v>
      </c>
      <c r="G22" s="101">
        <v>5034</v>
      </c>
      <c r="H22" s="101">
        <v>0</v>
      </c>
      <c r="I22" s="101">
        <f t="shared" si="4"/>
        <v>77702</v>
      </c>
      <c r="J22" s="102">
        <f t="shared" si="5"/>
        <v>93.91558692709341</v>
      </c>
      <c r="K22" s="101">
        <v>59196</v>
      </c>
      <c r="L22" s="102">
        <f t="shared" si="6"/>
        <v>71.54805646876812</v>
      </c>
      <c r="M22" s="101">
        <v>0</v>
      </c>
      <c r="N22" s="102">
        <f t="shared" si="7"/>
        <v>0</v>
      </c>
      <c r="O22" s="101">
        <v>18506</v>
      </c>
      <c r="P22" s="101">
        <v>9340</v>
      </c>
      <c r="Q22" s="102">
        <f t="shared" si="8"/>
        <v>22.367530458325273</v>
      </c>
      <c r="R22" s="101">
        <v>964</v>
      </c>
      <c r="S22" s="101" t="s">
        <v>348</v>
      </c>
      <c r="T22" s="101"/>
      <c r="U22" s="101"/>
      <c r="V22" s="101"/>
      <c r="W22" s="105" t="s">
        <v>348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105</v>
      </c>
      <c r="B23" s="104" t="s">
        <v>281</v>
      </c>
      <c r="C23" s="103" t="s">
        <v>322</v>
      </c>
      <c r="D23" s="101">
        <f t="shared" si="1"/>
        <v>95694</v>
      </c>
      <c r="E23" s="101">
        <f t="shared" si="2"/>
        <v>5670</v>
      </c>
      <c r="F23" s="102">
        <f t="shared" si="3"/>
        <v>5.925136372186344</v>
      </c>
      <c r="G23" s="101">
        <v>5670</v>
      </c>
      <c r="H23" s="101">
        <v>0</v>
      </c>
      <c r="I23" s="101">
        <f t="shared" si="4"/>
        <v>90024</v>
      </c>
      <c r="J23" s="102">
        <f t="shared" si="5"/>
        <v>94.07486362781366</v>
      </c>
      <c r="K23" s="101">
        <v>82948</v>
      </c>
      <c r="L23" s="102">
        <f t="shared" si="6"/>
        <v>86.68046063494053</v>
      </c>
      <c r="M23" s="101">
        <v>0</v>
      </c>
      <c r="N23" s="102">
        <f t="shared" si="7"/>
        <v>0</v>
      </c>
      <c r="O23" s="101">
        <v>7076</v>
      </c>
      <c r="P23" s="101">
        <v>3184</v>
      </c>
      <c r="Q23" s="102">
        <f t="shared" si="8"/>
        <v>7.3944029928731165</v>
      </c>
      <c r="R23" s="101">
        <v>1120</v>
      </c>
      <c r="S23" s="101" t="s">
        <v>348</v>
      </c>
      <c r="T23" s="101"/>
      <c r="U23" s="101"/>
      <c r="V23" s="101"/>
      <c r="W23" s="105" t="s">
        <v>348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105</v>
      </c>
      <c r="B24" s="104" t="s">
        <v>282</v>
      </c>
      <c r="C24" s="103" t="s">
        <v>323</v>
      </c>
      <c r="D24" s="101">
        <f t="shared" si="1"/>
        <v>160931</v>
      </c>
      <c r="E24" s="101">
        <f t="shared" si="2"/>
        <v>2968</v>
      </c>
      <c r="F24" s="102">
        <f t="shared" si="3"/>
        <v>1.84426866172459</v>
      </c>
      <c r="G24" s="101">
        <v>2968</v>
      </c>
      <c r="H24" s="101">
        <v>0</v>
      </c>
      <c r="I24" s="101">
        <f t="shared" si="4"/>
        <v>157963</v>
      </c>
      <c r="J24" s="102">
        <f t="shared" si="5"/>
        <v>98.15573133827542</v>
      </c>
      <c r="K24" s="101">
        <v>155650</v>
      </c>
      <c r="L24" s="102">
        <f t="shared" si="6"/>
        <v>96.718469406143</v>
      </c>
      <c r="M24" s="101">
        <v>0</v>
      </c>
      <c r="N24" s="102">
        <f t="shared" si="7"/>
        <v>0</v>
      </c>
      <c r="O24" s="101">
        <v>2313</v>
      </c>
      <c r="P24" s="101">
        <v>253</v>
      </c>
      <c r="Q24" s="102">
        <f t="shared" si="8"/>
        <v>1.4372619321324045</v>
      </c>
      <c r="R24" s="101">
        <v>1309</v>
      </c>
      <c r="S24" s="101"/>
      <c r="T24" s="101" t="s">
        <v>348</v>
      </c>
      <c r="U24" s="101"/>
      <c r="V24" s="101"/>
      <c r="W24" s="105" t="s">
        <v>348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105</v>
      </c>
      <c r="B25" s="104" t="s">
        <v>283</v>
      </c>
      <c r="C25" s="103" t="s">
        <v>324</v>
      </c>
      <c r="D25" s="101">
        <f t="shared" si="1"/>
        <v>49748</v>
      </c>
      <c r="E25" s="101">
        <f t="shared" si="2"/>
        <v>4404</v>
      </c>
      <c r="F25" s="102">
        <f t="shared" si="3"/>
        <v>8.85261719064083</v>
      </c>
      <c r="G25" s="101">
        <v>4404</v>
      </c>
      <c r="H25" s="101">
        <v>0</v>
      </c>
      <c r="I25" s="101">
        <f t="shared" si="4"/>
        <v>45344</v>
      </c>
      <c r="J25" s="102">
        <f t="shared" si="5"/>
        <v>91.14738280935917</v>
      </c>
      <c r="K25" s="101">
        <v>39048</v>
      </c>
      <c r="L25" s="102">
        <f t="shared" si="6"/>
        <v>78.49159765216692</v>
      </c>
      <c r="M25" s="101">
        <v>0</v>
      </c>
      <c r="N25" s="102">
        <f t="shared" si="7"/>
        <v>0</v>
      </c>
      <c r="O25" s="101">
        <v>6296</v>
      </c>
      <c r="P25" s="101">
        <v>2724</v>
      </c>
      <c r="Q25" s="102">
        <f t="shared" si="8"/>
        <v>12.655785157192248</v>
      </c>
      <c r="R25" s="101">
        <v>687</v>
      </c>
      <c r="S25" s="101" t="s">
        <v>348</v>
      </c>
      <c r="T25" s="101"/>
      <c r="U25" s="101"/>
      <c r="V25" s="101"/>
      <c r="W25" s="105"/>
      <c r="X25" s="105"/>
      <c r="Y25" s="105"/>
      <c r="Z25" s="105" t="s">
        <v>348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105</v>
      </c>
      <c r="B26" s="104" t="s">
        <v>284</v>
      </c>
      <c r="C26" s="103" t="s">
        <v>325</v>
      </c>
      <c r="D26" s="101">
        <f t="shared" si="1"/>
        <v>114089</v>
      </c>
      <c r="E26" s="101">
        <f t="shared" si="2"/>
        <v>3474</v>
      </c>
      <c r="F26" s="102">
        <f t="shared" si="3"/>
        <v>3.0449911910876595</v>
      </c>
      <c r="G26" s="101">
        <v>3333</v>
      </c>
      <c r="H26" s="101">
        <v>141</v>
      </c>
      <c r="I26" s="101">
        <f t="shared" si="4"/>
        <v>110615</v>
      </c>
      <c r="J26" s="102">
        <f t="shared" si="5"/>
        <v>96.95500880891234</v>
      </c>
      <c r="K26" s="101">
        <v>94883</v>
      </c>
      <c r="L26" s="102">
        <f t="shared" si="6"/>
        <v>83.1657740886501</v>
      </c>
      <c r="M26" s="101">
        <v>2947</v>
      </c>
      <c r="N26" s="102">
        <f t="shared" si="7"/>
        <v>2.583071111150067</v>
      </c>
      <c r="O26" s="101">
        <v>12785</v>
      </c>
      <c r="P26" s="101">
        <v>7008</v>
      </c>
      <c r="Q26" s="102">
        <f t="shared" si="8"/>
        <v>11.206163609112183</v>
      </c>
      <c r="R26" s="101">
        <v>925</v>
      </c>
      <c r="S26" s="101" t="s">
        <v>348</v>
      </c>
      <c r="T26" s="101"/>
      <c r="U26" s="101"/>
      <c r="V26" s="101"/>
      <c r="W26" s="105" t="s">
        <v>348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105</v>
      </c>
      <c r="B27" s="104" t="s">
        <v>285</v>
      </c>
      <c r="C27" s="103" t="s">
        <v>326</v>
      </c>
      <c r="D27" s="101">
        <f t="shared" si="1"/>
        <v>48774</v>
      </c>
      <c r="E27" s="101">
        <f t="shared" si="2"/>
        <v>13217</v>
      </c>
      <c r="F27" s="102">
        <f t="shared" si="3"/>
        <v>27.098454094394555</v>
      </c>
      <c r="G27" s="101">
        <v>13217</v>
      </c>
      <c r="H27" s="101">
        <v>0</v>
      </c>
      <c r="I27" s="101">
        <f t="shared" si="4"/>
        <v>35557</v>
      </c>
      <c r="J27" s="102">
        <f t="shared" si="5"/>
        <v>72.90154590560545</v>
      </c>
      <c r="K27" s="101">
        <v>19484</v>
      </c>
      <c r="L27" s="102">
        <f t="shared" si="6"/>
        <v>39.94751301923156</v>
      </c>
      <c r="M27" s="101">
        <v>7307</v>
      </c>
      <c r="N27" s="102">
        <f t="shared" si="7"/>
        <v>14.98134251855497</v>
      </c>
      <c r="O27" s="101">
        <v>8766</v>
      </c>
      <c r="P27" s="101">
        <v>8580</v>
      </c>
      <c r="Q27" s="102">
        <f t="shared" si="8"/>
        <v>17.97269036781892</v>
      </c>
      <c r="R27" s="101">
        <v>898</v>
      </c>
      <c r="S27" s="101" t="s">
        <v>348</v>
      </c>
      <c r="T27" s="101"/>
      <c r="U27" s="101"/>
      <c r="V27" s="101"/>
      <c r="W27" s="105" t="s">
        <v>348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105</v>
      </c>
      <c r="B28" s="104" t="s">
        <v>286</v>
      </c>
      <c r="C28" s="103" t="s">
        <v>327</v>
      </c>
      <c r="D28" s="101">
        <f t="shared" si="1"/>
        <v>45470</v>
      </c>
      <c r="E28" s="101">
        <f t="shared" si="2"/>
        <v>3433</v>
      </c>
      <c r="F28" s="102">
        <f t="shared" si="3"/>
        <v>7.550032988783814</v>
      </c>
      <c r="G28" s="101">
        <v>3433</v>
      </c>
      <c r="H28" s="101">
        <v>0</v>
      </c>
      <c r="I28" s="101">
        <f t="shared" si="4"/>
        <v>42037</v>
      </c>
      <c r="J28" s="102">
        <f t="shared" si="5"/>
        <v>92.44996701121619</v>
      </c>
      <c r="K28" s="101">
        <v>28840</v>
      </c>
      <c r="L28" s="102">
        <f t="shared" si="6"/>
        <v>63.42643501209588</v>
      </c>
      <c r="M28" s="101">
        <v>2461</v>
      </c>
      <c r="N28" s="102">
        <f t="shared" si="7"/>
        <v>5.412359797668793</v>
      </c>
      <c r="O28" s="101">
        <v>10736</v>
      </c>
      <c r="P28" s="101">
        <v>9675</v>
      </c>
      <c r="Q28" s="102">
        <f t="shared" si="8"/>
        <v>23.611172201451506</v>
      </c>
      <c r="R28" s="101">
        <v>549</v>
      </c>
      <c r="S28" s="101" t="s">
        <v>348</v>
      </c>
      <c r="T28" s="101"/>
      <c r="U28" s="101"/>
      <c r="V28" s="101"/>
      <c r="W28" s="105" t="s">
        <v>348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105</v>
      </c>
      <c r="B29" s="104" t="s">
        <v>287</v>
      </c>
      <c r="C29" s="103" t="s">
        <v>328</v>
      </c>
      <c r="D29" s="101">
        <f t="shared" si="1"/>
        <v>27883</v>
      </c>
      <c r="E29" s="101">
        <f t="shared" si="2"/>
        <v>2139</v>
      </c>
      <c r="F29" s="102">
        <f t="shared" si="3"/>
        <v>7.671340960441846</v>
      </c>
      <c r="G29" s="101">
        <v>1882</v>
      </c>
      <c r="H29" s="101">
        <v>257</v>
      </c>
      <c r="I29" s="101">
        <f t="shared" si="4"/>
        <v>25744</v>
      </c>
      <c r="J29" s="102">
        <f t="shared" si="5"/>
        <v>92.32865903955816</v>
      </c>
      <c r="K29" s="101">
        <v>12293</v>
      </c>
      <c r="L29" s="102">
        <f t="shared" si="6"/>
        <v>44.087795430907725</v>
      </c>
      <c r="M29" s="101">
        <v>4952</v>
      </c>
      <c r="N29" s="102">
        <f t="shared" si="7"/>
        <v>17.759925402575046</v>
      </c>
      <c r="O29" s="101">
        <v>8499</v>
      </c>
      <c r="P29" s="101">
        <v>1774</v>
      </c>
      <c r="Q29" s="102">
        <f t="shared" si="8"/>
        <v>30.480938206075386</v>
      </c>
      <c r="R29" s="101">
        <v>117</v>
      </c>
      <c r="S29" s="101" t="s">
        <v>348</v>
      </c>
      <c r="T29" s="101"/>
      <c r="U29" s="101"/>
      <c r="V29" s="101"/>
      <c r="W29" s="105" t="s">
        <v>348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105</v>
      </c>
      <c r="B30" s="104" t="s">
        <v>288</v>
      </c>
      <c r="C30" s="103" t="s">
        <v>329</v>
      </c>
      <c r="D30" s="101">
        <f t="shared" si="1"/>
        <v>71605</v>
      </c>
      <c r="E30" s="101">
        <f t="shared" si="2"/>
        <v>6164</v>
      </c>
      <c r="F30" s="102">
        <f t="shared" si="3"/>
        <v>8.608337406605685</v>
      </c>
      <c r="G30" s="101">
        <v>6134</v>
      </c>
      <c r="H30" s="101">
        <v>30</v>
      </c>
      <c r="I30" s="101">
        <f t="shared" si="4"/>
        <v>65441</v>
      </c>
      <c r="J30" s="102">
        <f t="shared" si="5"/>
        <v>91.39166259339432</v>
      </c>
      <c r="K30" s="101">
        <v>51332</v>
      </c>
      <c r="L30" s="102">
        <f t="shared" si="6"/>
        <v>71.68773130367991</v>
      </c>
      <c r="M30" s="101">
        <v>2514</v>
      </c>
      <c r="N30" s="102">
        <f t="shared" si="7"/>
        <v>3.510928007820683</v>
      </c>
      <c r="O30" s="101">
        <v>11595</v>
      </c>
      <c r="P30" s="101">
        <v>10581</v>
      </c>
      <c r="Q30" s="102">
        <f t="shared" si="8"/>
        <v>16.193003281893724</v>
      </c>
      <c r="R30" s="101">
        <v>735</v>
      </c>
      <c r="S30" s="101" t="s">
        <v>348</v>
      </c>
      <c r="T30" s="101"/>
      <c r="U30" s="101"/>
      <c r="V30" s="101"/>
      <c r="W30" s="105" t="s">
        <v>348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105</v>
      </c>
      <c r="B31" s="104" t="s">
        <v>289</v>
      </c>
      <c r="C31" s="103" t="s">
        <v>330</v>
      </c>
      <c r="D31" s="101">
        <f t="shared" si="1"/>
        <v>52768</v>
      </c>
      <c r="E31" s="101">
        <f t="shared" si="2"/>
        <v>0</v>
      </c>
      <c r="F31" s="102">
        <f t="shared" si="3"/>
        <v>0</v>
      </c>
      <c r="G31" s="101">
        <v>0</v>
      </c>
      <c r="H31" s="101">
        <v>0</v>
      </c>
      <c r="I31" s="101">
        <f t="shared" si="4"/>
        <v>52768</v>
      </c>
      <c r="J31" s="102">
        <f t="shared" si="5"/>
        <v>100</v>
      </c>
      <c r="K31" s="101">
        <v>41669</v>
      </c>
      <c r="L31" s="102">
        <f t="shared" si="6"/>
        <v>78.96641904184354</v>
      </c>
      <c r="M31" s="101">
        <v>1219</v>
      </c>
      <c r="N31" s="102">
        <f t="shared" si="7"/>
        <v>2.3101121892055794</v>
      </c>
      <c r="O31" s="101">
        <v>9880</v>
      </c>
      <c r="P31" s="101">
        <v>2930</v>
      </c>
      <c r="Q31" s="102">
        <f t="shared" si="8"/>
        <v>18.72346876895088</v>
      </c>
      <c r="R31" s="101">
        <v>182</v>
      </c>
      <c r="S31" s="101"/>
      <c r="T31" s="101"/>
      <c r="U31" s="101"/>
      <c r="V31" s="101" t="s">
        <v>348</v>
      </c>
      <c r="W31" s="105"/>
      <c r="X31" s="105"/>
      <c r="Y31" s="105"/>
      <c r="Z31" s="105" t="s">
        <v>348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105</v>
      </c>
      <c r="B32" s="104" t="s">
        <v>290</v>
      </c>
      <c r="C32" s="103" t="s">
        <v>331</v>
      </c>
      <c r="D32" s="101">
        <f t="shared" si="1"/>
        <v>34642</v>
      </c>
      <c r="E32" s="101">
        <f t="shared" si="2"/>
        <v>2286</v>
      </c>
      <c r="F32" s="102">
        <f t="shared" si="3"/>
        <v>6.598926158997748</v>
      </c>
      <c r="G32" s="101">
        <v>2286</v>
      </c>
      <c r="H32" s="101">
        <v>0</v>
      </c>
      <c r="I32" s="101">
        <f t="shared" si="4"/>
        <v>32356</v>
      </c>
      <c r="J32" s="102">
        <f t="shared" si="5"/>
        <v>93.40107384100224</v>
      </c>
      <c r="K32" s="101">
        <v>13244</v>
      </c>
      <c r="L32" s="102">
        <f t="shared" si="6"/>
        <v>38.231049015645745</v>
      </c>
      <c r="M32" s="101">
        <v>9268</v>
      </c>
      <c r="N32" s="102">
        <f t="shared" si="7"/>
        <v>26.753651636741527</v>
      </c>
      <c r="O32" s="101">
        <v>9844</v>
      </c>
      <c r="P32" s="101">
        <v>1691</v>
      </c>
      <c r="Q32" s="102">
        <f t="shared" si="8"/>
        <v>28.416373188614973</v>
      </c>
      <c r="R32" s="101">
        <v>279</v>
      </c>
      <c r="S32" s="101" t="s">
        <v>348</v>
      </c>
      <c r="T32" s="101"/>
      <c r="U32" s="101"/>
      <c r="V32" s="101"/>
      <c r="W32" s="105" t="s">
        <v>348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105</v>
      </c>
      <c r="B33" s="104" t="s">
        <v>291</v>
      </c>
      <c r="C33" s="103" t="s">
        <v>332</v>
      </c>
      <c r="D33" s="101">
        <f t="shared" si="1"/>
        <v>49618</v>
      </c>
      <c r="E33" s="101">
        <f t="shared" si="2"/>
        <v>10036</v>
      </c>
      <c r="F33" s="102">
        <f t="shared" si="3"/>
        <v>20.226530694506025</v>
      </c>
      <c r="G33" s="101">
        <v>10036</v>
      </c>
      <c r="H33" s="101">
        <v>0</v>
      </c>
      <c r="I33" s="101">
        <f t="shared" si="4"/>
        <v>39582</v>
      </c>
      <c r="J33" s="102">
        <f t="shared" si="5"/>
        <v>79.77346930549398</v>
      </c>
      <c r="K33" s="101">
        <v>16937</v>
      </c>
      <c r="L33" s="102">
        <f t="shared" si="6"/>
        <v>34.13478979402636</v>
      </c>
      <c r="M33" s="101">
        <v>831</v>
      </c>
      <c r="N33" s="102">
        <f t="shared" si="7"/>
        <v>1.6747954371397478</v>
      </c>
      <c r="O33" s="101">
        <v>21814</v>
      </c>
      <c r="P33" s="101">
        <v>11802</v>
      </c>
      <c r="Q33" s="102">
        <f t="shared" si="8"/>
        <v>43.963884074327865</v>
      </c>
      <c r="R33" s="101">
        <v>226</v>
      </c>
      <c r="S33" s="101"/>
      <c r="T33" s="101"/>
      <c r="U33" s="101"/>
      <c r="V33" s="101" t="s">
        <v>348</v>
      </c>
      <c r="W33" s="105"/>
      <c r="X33" s="105"/>
      <c r="Y33" s="105"/>
      <c r="Z33" s="105" t="s">
        <v>348</v>
      </c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105</v>
      </c>
      <c r="B34" s="104" t="s">
        <v>292</v>
      </c>
      <c r="C34" s="103" t="s">
        <v>333</v>
      </c>
      <c r="D34" s="101">
        <f t="shared" si="1"/>
        <v>43756</v>
      </c>
      <c r="E34" s="101">
        <f t="shared" si="2"/>
        <v>5207</v>
      </c>
      <c r="F34" s="102">
        <f t="shared" si="3"/>
        <v>11.900082274430936</v>
      </c>
      <c r="G34" s="101">
        <v>5207</v>
      </c>
      <c r="H34" s="101">
        <v>0</v>
      </c>
      <c r="I34" s="101">
        <f t="shared" si="4"/>
        <v>38549</v>
      </c>
      <c r="J34" s="102">
        <f t="shared" si="5"/>
        <v>88.09991772556907</v>
      </c>
      <c r="K34" s="101">
        <v>20362</v>
      </c>
      <c r="L34" s="102">
        <f t="shared" si="6"/>
        <v>46.535332297284945</v>
      </c>
      <c r="M34" s="101">
        <v>8595</v>
      </c>
      <c r="N34" s="102">
        <f t="shared" si="7"/>
        <v>19.643020385775664</v>
      </c>
      <c r="O34" s="101">
        <v>9592</v>
      </c>
      <c r="P34" s="101">
        <v>1342</v>
      </c>
      <c r="Q34" s="102">
        <f t="shared" si="8"/>
        <v>21.921565042508455</v>
      </c>
      <c r="R34" s="101">
        <v>247</v>
      </c>
      <c r="S34" s="101" t="s">
        <v>348</v>
      </c>
      <c r="T34" s="101"/>
      <c r="U34" s="101"/>
      <c r="V34" s="101"/>
      <c r="W34" s="105" t="s">
        <v>348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105</v>
      </c>
      <c r="B35" s="104" t="s">
        <v>293</v>
      </c>
      <c r="C35" s="103" t="s">
        <v>334</v>
      </c>
      <c r="D35" s="101">
        <f t="shared" si="1"/>
        <v>40045</v>
      </c>
      <c r="E35" s="101">
        <f t="shared" si="2"/>
        <v>4503</v>
      </c>
      <c r="F35" s="102">
        <f t="shared" si="3"/>
        <v>11.244849544262705</v>
      </c>
      <c r="G35" s="101">
        <v>4503</v>
      </c>
      <c r="H35" s="101">
        <v>0</v>
      </c>
      <c r="I35" s="101">
        <f t="shared" si="4"/>
        <v>35542</v>
      </c>
      <c r="J35" s="102">
        <f t="shared" si="5"/>
        <v>88.7551504557373</v>
      </c>
      <c r="K35" s="101">
        <v>28839</v>
      </c>
      <c r="L35" s="102">
        <f t="shared" si="6"/>
        <v>72.01648145835935</v>
      </c>
      <c r="M35" s="101">
        <v>1396</v>
      </c>
      <c r="N35" s="102">
        <f t="shared" si="7"/>
        <v>3.486078162067674</v>
      </c>
      <c r="O35" s="101">
        <v>5307</v>
      </c>
      <c r="P35" s="101">
        <v>482</v>
      </c>
      <c r="Q35" s="102">
        <f t="shared" si="8"/>
        <v>13.252590835310277</v>
      </c>
      <c r="R35" s="101">
        <v>386</v>
      </c>
      <c r="S35" s="101" t="s">
        <v>348</v>
      </c>
      <c r="T35" s="101"/>
      <c r="U35" s="101"/>
      <c r="V35" s="101"/>
      <c r="W35" s="105" t="s">
        <v>348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105</v>
      </c>
      <c r="B36" s="104" t="s">
        <v>294</v>
      </c>
      <c r="C36" s="103" t="s">
        <v>335</v>
      </c>
      <c r="D36" s="101">
        <f t="shared" si="1"/>
        <v>81437</v>
      </c>
      <c r="E36" s="101">
        <f t="shared" si="2"/>
        <v>5517</v>
      </c>
      <c r="F36" s="102">
        <f t="shared" si="3"/>
        <v>6.774561931308865</v>
      </c>
      <c r="G36" s="101">
        <v>5517</v>
      </c>
      <c r="H36" s="101">
        <v>0</v>
      </c>
      <c r="I36" s="101">
        <f t="shared" si="4"/>
        <v>75920</v>
      </c>
      <c r="J36" s="102">
        <f t="shared" si="5"/>
        <v>93.22543806869113</v>
      </c>
      <c r="K36" s="101">
        <v>65864</v>
      </c>
      <c r="L36" s="102">
        <f t="shared" si="6"/>
        <v>80.87724253103626</v>
      </c>
      <c r="M36" s="101">
        <v>109</v>
      </c>
      <c r="N36" s="102">
        <f t="shared" si="7"/>
        <v>0.13384579490894802</v>
      </c>
      <c r="O36" s="101">
        <v>9947</v>
      </c>
      <c r="P36" s="101">
        <v>8176</v>
      </c>
      <c r="Q36" s="102">
        <f t="shared" si="8"/>
        <v>12.214349742745927</v>
      </c>
      <c r="R36" s="101">
        <v>405</v>
      </c>
      <c r="S36" s="101" t="s">
        <v>348</v>
      </c>
      <c r="T36" s="101"/>
      <c r="U36" s="101"/>
      <c r="V36" s="101"/>
      <c r="W36" s="105"/>
      <c r="X36" s="105"/>
      <c r="Y36" s="105"/>
      <c r="Z36" s="105" t="s">
        <v>348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105</v>
      </c>
      <c r="B37" s="104" t="s">
        <v>295</v>
      </c>
      <c r="C37" s="103" t="s">
        <v>336</v>
      </c>
      <c r="D37" s="101">
        <f t="shared" si="1"/>
        <v>32418</v>
      </c>
      <c r="E37" s="101">
        <f t="shared" si="2"/>
        <v>669</v>
      </c>
      <c r="F37" s="102">
        <f t="shared" si="3"/>
        <v>2.0636683324079215</v>
      </c>
      <c r="G37" s="101">
        <v>669</v>
      </c>
      <c r="H37" s="101">
        <v>0</v>
      </c>
      <c r="I37" s="101">
        <f t="shared" si="4"/>
        <v>31749</v>
      </c>
      <c r="J37" s="102">
        <f t="shared" si="5"/>
        <v>97.93633166759209</v>
      </c>
      <c r="K37" s="101">
        <v>31095</v>
      </c>
      <c r="L37" s="102">
        <f t="shared" si="6"/>
        <v>95.91893392559689</v>
      </c>
      <c r="M37" s="101">
        <v>0</v>
      </c>
      <c r="N37" s="102">
        <f t="shared" si="7"/>
        <v>0</v>
      </c>
      <c r="O37" s="101">
        <v>654</v>
      </c>
      <c r="P37" s="101">
        <v>614</v>
      </c>
      <c r="Q37" s="102">
        <f t="shared" si="8"/>
        <v>2.017397741995188</v>
      </c>
      <c r="R37" s="101">
        <v>174</v>
      </c>
      <c r="S37" s="101"/>
      <c r="T37" s="101" t="s">
        <v>348</v>
      </c>
      <c r="U37" s="101"/>
      <c r="V37" s="101"/>
      <c r="W37" s="105" t="s">
        <v>348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105</v>
      </c>
      <c r="B38" s="104" t="s">
        <v>296</v>
      </c>
      <c r="C38" s="103" t="s">
        <v>337</v>
      </c>
      <c r="D38" s="101">
        <f t="shared" si="1"/>
        <v>23535</v>
      </c>
      <c r="E38" s="101">
        <f t="shared" si="2"/>
        <v>1738</v>
      </c>
      <c r="F38" s="102">
        <f t="shared" si="3"/>
        <v>7.384746122795836</v>
      </c>
      <c r="G38" s="101">
        <v>1738</v>
      </c>
      <c r="H38" s="101">
        <v>0</v>
      </c>
      <c r="I38" s="101">
        <f t="shared" si="4"/>
        <v>21797</v>
      </c>
      <c r="J38" s="102">
        <f t="shared" si="5"/>
        <v>92.61525387720417</v>
      </c>
      <c r="K38" s="101">
        <v>9676</v>
      </c>
      <c r="L38" s="102">
        <f t="shared" si="6"/>
        <v>41.11323560654345</v>
      </c>
      <c r="M38" s="101">
        <v>2181</v>
      </c>
      <c r="N38" s="102">
        <f t="shared" si="7"/>
        <v>9.267049075844486</v>
      </c>
      <c r="O38" s="101">
        <v>9940</v>
      </c>
      <c r="P38" s="101">
        <v>9873</v>
      </c>
      <c r="Q38" s="102">
        <f t="shared" si="8"/>
        <v>42.23496919481623</v>
      </c>
      <c r="R38" s="101">
        <v>144</v>
      </c>
      <c r="S38" s="101" t="s">
        <v>348</v>
      </c>
      <c r="T38" s="101"/>
      <c r="U38" s="101"/>
      <c r="V38" s="101"/>
      <c r="W38" s="105" t="s">
        <v>348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105</v>
      </c>
      <c r="B39" s="104" t="s">
        <v>297</v>
      </c>
      <c r="C39" s="103" t="s">
        <v>338</v>
      </c>
      <c r="D39" s="101">
        <f t="shared" si="1"/>
        <v>32297</v>
      </c>
      <c r="E39" s="101">
        <f t="shared" si="2"/>
        <v>5330</v>
      </c>
      <c r="F39" s="102">
        <f t="shared" si="3"/>
        <v>16.503080781496735</v>
      </c>
      <c r="G39" s="101">
        <v>5330</v>
      </c>
      <c r="H39" s="101">
        <v>0</v>
      </c>
      <c r="I39" s="101">
        <f t="shared" si="4"/>
        <v>26967</v>
      </c>
      <c r="J39" s="102">
        <f t="shared" si="5"/>
        <v>83.49691921850327</v>
      </c>
      <c r="K39" s="101">
        <v>22182</v>
      </c>
      <c r="L39" s="102">
        <f t="shared" si="6"/>
        <v>68.68130166888565</v>
      </c>
      <c r="M39" s="101">
        <v>0</v>
      </c>
      <c r="N39" s="102">
        <f t="shared" si="7"/>
        <v>0</v>
      </c>
      <c r="O39" s="101">
        <v>4785</v>
      </c>
      <c r="P39" s="101">
        <v>501</v>
      </c>
      <c r="Q39" s="102">
        <f t="shared" si="8"/>
        <v>14.815617549617613</v>
      </c>
      <c r="R39" s="101">
        <v>219</v>
      </c>
      <c r="S39" s="101" t="s">
        <v>348</v>
      </c>
      <c r="T39" s="101"/>
      <c r="U39" s="101"/>
      <c r="V39" s="101"/>
      <c r="W39" s="105"/>
      <c r="X39" s="105" t="s">
        <v>348</v>
      </c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105</v>
      </c>
      <c r="B40" s="104" t="s">
        <v>298</v>
      </c>
      <c r="C40" s="103" t="s">
        <v>339</v>
      </c>
      <c r="D40" s="101">
        <f t="shared" si="1"/>
        <v>33887</v>
      </c>
      <c r="E40" s="101">
        <f t="shared" si="2"/>
        <v>819</v>
      </c>
      <c r="F40" s="102">
        <f t="shared" si="3"/>
        <v>2.4168560214831647</v>
      </c>
      <c r="G40" s="101">
        <v>819</v>
      </c>
      <c r="H40" s="101">
        <v>0</v>
      </c>
      <c r="I40" s="101">
        <f t="shared" si="4"/>
        <v>33068</v>
      </c>
      <c r="J40" s="102">
        <f t="shared" si="5"/>
        <v>97.58314397851684</v>
      </c>
      <c r="K40" s="101">
        <v>29511</v>
      </c>
      <c r="L40" s="102">
        <f t="shared" si="6"/>
        <v>87.08649334553074</v>
      </c>
      <c r="M40" s="101">
        <v>0</v>
      </c>
      <c r="N40" s="102">
        <f t="shared" si="7"/>
        <v>0</v>
      </c>
      <c r="O40" s="101">
        <v>3557</v>
      </c>
      <c r="P40" s="101">
        <v>1800</v>
      </c>
      <c r="Q40" s="102">
        <f t="shared" si="8"/>
        <v>10.496650632986102</v>
      </c>
      <c r="R40" s="101">
        <v>394</v>
      </c>
      <c r="S40" s="101"/>
      <c r="T40" s="101" t="s">
        <v>348</v>
      </c>
      <c r="U40" s="101"/>
      <c r="V40" s="101"/>
      <c r="W40" s="105"/>
      <c r="X40" s="105"/>
      <c r="Y40" s="105"/>
      <c r="Z40" s="105" t="s">
        <v>348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105</v>
      </c>
      <c r="B41" s="104" t="s">
        <v>299</v>
      </c>
      <c r="C41" s="103" t="s">
        <v>340</v>
      </c>
      <c r="D41" s="101">
        <f t="shared" si="1"/>
        <v>14105</v>
      </c>
      <c r="E41" s="101">
        <f t="shared" si="2"/>
        <v>4626</v>
      </c>
      <c r="F41" s="102">
        <f t="shared" si="3"/>
        <v>32.79688053881602</v>
      </c>
      <c r="G41" s="101">
        <v>4616</v>
      </c>
      <c r="H41" s="101">
        <v>10</v>
      </c>
      <c r="I41" s="101">
        <f t="shared" si="4"/>
        <v>9479</v>
      </c>
      <c r="J41" s="102">
        <f t="shared" si="5"/>
        <v>67.20311946118397</v>
      </c>
      <c r="K41" s="101">
        <v>0</v>
      </c>
      <c r="L41" s="102">
        <f t="shared" si="6"/>
        <v>0</v>
      </c>
      <c r="M41" s="101">
        <v>1235</v>
      </c>
      <c r="N41" s="102">
        <f t="shared" si="7"/>
        <v>8.755760368663594</v>
      </c>
      <c r="O41" s="101">
        <v>8244</v>
      </c>
      <c r="P41" s="101">
        <v>7214</v>
      </c>
      <c r="Q41" s="102">
        <f t="shared" si="8"/>
        <v>58.44735909252038</v>
      </c>
      <c r="R41" s="101">
        <v>90</v>
      </c>
      <c r="S41" s="101" t="s">
        <v>348</v>
      </c>
      <c r="T41" s="101"/>
      <c r="U41" s="101"/>
      <c r="V41" s="101"/>
      <c r="W41" s="105" t="s">
        <v>348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105</v>
      </c>
      <c r="B42" s="104" t="s">
        <v>300</v>
      </c>
      <c r="C42" s="103" t="s">
        <v>341</v>
      </c>
      <c r="D42" s="101">
        <f t="shared" si="1"/>
        <v>19442</v>
      </c>
      <c r="E42" s="101">
        <f t="shared" si="2"/>
        <v>5764</v>
      </c>
      <c r="F42" s="102">
        <f t="shared" si="3"/>
        <v>29.647155642423616</v>
      </c>
      <c r="G42" s="101">
        <v>5744</v>
      </c>
      <c r="H42" s="101">
        <v>20</v>
      </c>
      <c r="I42" s="101">
        <f t="shared" si="4"/>
        <v>13678</v>
      </c>
      <c r="J42" s="102">
        <f t="shared" si="5"/>
        <v>70.35284435757639</v>
      </c>
      <c r="K42" s="101">
        <v>6290</v>
      </c>
      <c r="L42" s="102">
        <f t="shared" si="6"/>
        <v>32.35263861742619</v>
      </c>
      <c r="M42" s="101">
        <v>298</v>
      </c>
      <c r="N42" s="102">
        <f t="shared" si="7"/>
        <v>1.532764118917807</v>
      </c>
      <c r="O42" s="101">
        <v>7090</v>
      </c>
      <c r="P42" s="101">
        <v>7040</v>
      </c>
      <c r="Q42" s="102">
        <f t="shared" si="8"/>
        <v>36.46744162123238</v>
      </c>
      <c r="R42" s="101">
        <v>463</v>
      </c>
      <c r="S42" s="101" t="s">
        <v>348</v>
      </c>
      <c r="T42" s="101"/>
      <c r="U42" s="101"/>
      <c r="V42" s="101"/>
      <c r="W42" s="105" t="s">
        <v>348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105</v>
      </c>
      <c r="B43" s="104" t="s">
        <v>301</v>
      </c>
      <c r="C43" s="103" t="s">
        <v>342</v>
      </c>
      <c r="D43" s="101">
        <f t="shared" si="1"/>
        <v>13164</v>
      </c>
      <c r="E43" s="101">
        <f t="shared" si="2"/>
        <v>507</v>
      </c>
      <c r="F43" s="102">
        <f t="shared" si="3"/>
        <v>3.851412944393801</v>
      </c>
      <c r="G43" s="101">
        <v>507</v>
      </c>
      <c r="H43" s="101">
        <v>0</v>
      </c>
      <c r="I43" s="101">
        <f t="shared" si="4"/>
        <v>12657</v>
      </c>
      <c r="J43" s="102">
        <f t="shared" si="5"/>
        <v>96.1485870556062</v>
      </c>
      <c r="K43" s="101">
        <v>6694</v>
      </c>
      <c r="L43" s="102">
        <f t="shared" si="6"/>
        <v>50.85080522637496</v>
      </c>
      <c r="M43" s="101">
        <v>1517</v>
      </c>
      <c r="N43" s="102">
        <f t="shared" si="7"/>
        <v>11.523852932239441</v>
      </c>
      <c r="O43" s="101">
        <v>4446</v>
      </c>
      <c r="P43" s="101">
        <v>1326</v>
      </c>
      <c r="Q43" s="102">
        <f t="shared" si="8"/>
        <v>33.7739288969918</v>
      </c>
      <c r="R43" s="101">
        <v>28</v>
      </c>
      <c r="S43" s="101" t="s">
        <v>348</v>
      </c>
      <c r="T43" s="101"/>
      <c r="U43" s="101"/>
      <c r="V43" s="101"/>
      <c r="W43" s="105" t="s">
        <v>348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105</v>
      </c>
      <c r="B44" s="104" t="s">
        <v>302</v>
      </c>
      <c r="C44" s="103" t="s">
        <v>343</v>
      </c>
      <c r="D44" s="101">
        <f t="shared" si="1"/>
        <v>34063</v>
      </c>
      <c r="E44" s="101">
        <f t="shared" si="2"/>
        <v>1292</v>
      </c>
      <c r="F44" s="102">
        <f t="shared" si="3"/>
        <v>3.7929718462848254</v>
      </c>
      <c r="G44" s="101">
        <v>1292</v>
      </c>
      <c r="H44" s="101">
        <v>0</v>
      </c>
      <c r="I44" s="101">
        <f t="shared" si="4"/>
        <v>32771</v>
      </c>
      <c r="J44" s="102">
        <f t="shared" si="5"/>
        <v>96.20702815371519</v>
      </c>
      <c r="K44" s="101">
        <v>32073</v>
      </c>
      <c r="L44" s="102">
        <f t="shared" si="6"/>
        <v>94.15788392096997</v>
      </c>
      <c r="M44" s="101">
        <v>0</v>
      </c>
      <c r="N44" s="102">
        <f t="shared" si="7"/>
        <v>0</v>
      </c>
      <c r="O44" s="101">
        <v>698</v>
      </c>
      <c r="P44" s="101">
        <v>277</v>
      </c>
      <c r="Q44" s="102">
        <f t="shared" si="8"/>
        <v>2.0491442327452076</v>
      </c>
      <c r="R44" s="101">
        <v>180</v>
      </c>
      <c r="S44" s="101" t="s">
        <v>348</v>
      </c>
      <c r="T44" s="101"/>
      <c r="U44" s="101"/>
      <c r="V44" s="101"/>
      <c r="W44" s="105"/>
      <c r="X44" s="105"/>
      <c r="Y44" s="105"/>
      <c r="Z44" s="105" t="s">
        <v>348</v>
      </c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105</v>
      </c>
      <c r="B45" s="104" t="s">
        <v>303</v>
      </c>
      <c r="C45" s="103" t="s">
        <v>344</v>
      </c>
      <c r="D45" s="101">
        <f t="shared" si="1"/>
        <v>17796</v>
      </c>
      <c r="E45" s="101">
        <f t="shared" si="2"/>
        <v>2372</v>
      </c>
      <c r="F45" s="102">
        <f t="shared" si="3"/>
        <v>13.328837941110361</v>
      </c>
      <c r="G45" s="101">
        <v>2312</v>
      </c>
      <c r="H45" s="101">
        <v>60</v>
      </c>
      <c r="I45" s="101">
        <f t="shared" si="4"/>
        <v>15424</v>
      </c>
      <c r="J45" s="102">
        <f t="shared" si="5"/>
        <v>86.67116205888964</v>
      </c>
      <c r="K45" s="101">
        <v>10999</v>
      </c>
      <c r="L45" s="102">
        <f t="shared" si="6"/>
        <v>61.806023825578784</v>
      </c>
      <c r="M45" s="101">
        <v>632</v>
      </c>
      <c r="N45" s="102">
        <f t="shared" si="7"/>
        <v>3.5513598561474486</v>
      </c>
      <c r="O45" s="101">
        <v>3793</v>
      </c>
      <c r="P45" s="101">
        <v>3793</v>
      </c>
      <c r="Q45" s="102">
        <f t="shared" si="8"/>
        <v>21.31377837716341</v>
      </c>
      <c r="R45" s="101">
        <v>134</v>
      </c>
      <c r="S45" s="101" t="s">
        <v>348</v>
      </c>
      <c r="T45" s="101"/>
      <c r="U45" s="101"/>
      <c r="V45" s="101"/>
      <c r="W45" s="105" t="s">
        <v>348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105</v>
      </c>
      <c r="B46" s="104" t="s">
        <v>304</v>
      </c>
      <c r="C46" s="103" t="s">
        <v>345</v>
      </c>
      <c r="D46" s="101">
        <f t="shared" si="1"/>
        <v>20585</v>
      </c>
      <c r="E46" s="101">
        <f t="shared" si="2"/>
        <v>1734</v>
      </c>
      <c r="F46" s="102">
        <f t="shared" si="3"/>
        <v>8.42360942433811</v>
      </c>
      <c r="G46" s="101">
        <v>1734</v>
      </c>
      <c r="H46" s="101">
        <v>0</v>
      </c>
      <c r="I46" s="101">
        <f t="shared" si="4"/>
        <v>18851</v>
      </c>
      <c r="J46" s="102">
        <f t="shared" si="5"/>
        <v>91.57639057566189</v>
      </c>
      <c r="K46" s="101">
        <v>9484</v>
      </c>
      <c r="L46" s="102">
        <f t="shared" si="6"/>
        <v>46.072382803011905</v>
      </c>
      <c r="M46" s="101">
        <v>397</v>
      </c>
      <c r="N46" s="102">
        <f t="shared" si="7"/>
        <v>1.9285887782365798</v>
      </c>
      <c r="O46" s="101">
        <v>8970</v>
      </c>
      <c r="P46" s="101">
        <v>8928</v>
      </c>
      <c r="Q46" s="102">
        <f t="shared" si="8"/>
        <v>43.575418994413404</v>
      </c>
      <c r="R46" s="101">
        <v>130</v>
      </c>
      <c r="S46" s="101" t="s">
        <v>348</v>
      </c>
      <c r="T46" s="101"/>
      <c r="U46" s="101"/>
      <c r="V46" s="101"/>
      <c r="W46" s="105" t="s">
        <v>348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105</v>
      </c>
      <c r="B47" s="104" t="s">
        <v>305</v>
      </c>
      <c r="C47" s="103" t="s">
        <v>346</v>
      </c>
      <c r="D47" s="101">
        <f t="shared" si="1"/>
        <v>21602</v>
      </c>
      <c r="E47" s="101">
        <f t="shared" si="2"/>
        <v>4810</v>
      </c>
      <c r="F47" s="102">
        <f t="shared" si="3"/>
        <v>22.266456809554672</v>
      </c>
      <c r="G47" s="101">
        <v>4676</v>
      </c>
      <c r="H47" s="101">
        <v>134</v>
      </c>
      <c r="I47" s="101">
        <f t="shared" si="4"/>
        <v>16792</v>
      </c>
      <c r="J47" s="102">
        <f t="shared" si="5"/>
        <v>77.73354319044533</v>
      </c>
      <c r="K47" s="101">
        <v>10498</v>
      </c>
      <c r="L47" s="102">
        <f t="shared" si="6"/>
        <v>48.59735209702805</v>
      </c>
      <c r="M47" s="101">
        <v>1427</v>
      </c>
      <c r="N47" s="102">
        <f t="shared" si="7"/>
        <v>6.605869826867883</v>
      </c>
      <c r="O47" s="101">
        <v>4867</v>
      </c>
      <c r="P47" s="101">
        <v>1577</v>
      </c>
      <c r="Q47" s="102">
        <f t="shared" si="8"/>
        <v>22.530321266549393</v>
      </c>
      <c r="R47" s="101">
        <v>118</v>
      </c>
      <c r="S47" s="101" t="s">
        <v>348</v>
      </c>
      <c r="T47" s="101"/>
      <c r="U47" s="101"/>
      <c r="V47" s="101"/>
      <c r="W47" s="105" t="s">
        <v>348</v>
      </c>
      <c r="X47" s="105"/>
      <c r="Y47" s="105"/>
      <c r="Z47" s="105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105</v>
      </c>
      <c r="B48" s="104" t="s">
        <v>306</v>
      </c>
      <c r="C48" s="103" t="s">
        <v>347</v>
      </c>
      <c r="D48" s="101">
        <f t="shared" si="1"/>
        <v>17376</v>
      </c>
      <c r="E48" s="101">
        <f t="shared" si="2"/>
        <v>4907</v>
      </c>
      <c r="F48" s="102">
        <f t="shared" si="3"/>
        <v>28.24010128913444</v>
      </c>
      <c r="G48" s="101">
        <v>4907</v>
      </c>
      <c r="H48" s="101">
        <v>0</v>
      </c>
      <c r="I48" s="101">
        <f t="shared" si="4"/>
        <v>12469</v>
      </c>
      <c r="J48" s="102">
        <f t="shared" si="5"/>
        <v>71.75989871086557</v>
      </c>
      <c r="K48" s="101">
        <v>3580</v>
      </c>
      <c r="L48" s="102">
        <f t="shared" si="6"/>
        <v>20.603130755064456</v>
      </c>
      <c r="M48" s="101">
        <v>795</v>
      </c>
      <c r="N48" s="102">
        <f t="shared" si="7"/>
        <v>4.5752762430939224</v>
      </c>
      <c r="O48" s="101">
        <v>8094</v>
      </c>
      <c r="P48" s="101">
        <v>3495</v>
      </c>
      <c r="Q48" s="102">
        <f t="shared" si="8"/>
        <v>46.581491712707184</v>
      </c>
      <c r="R48" s="101">
        <v>95</v>
      </c>
      <c r="S48" s="101" t="s">
        <v>348</v>
      </c>
      <c r="T48" s="101"/>
      <c r="U48" s="101"/>
      <c r="V48" s="101"/>
      <c r="W48" s="105" t="s">
        <v>348</v>
      </c>
      <c r="X48" s="105"/>
      <c r="Y48" s="105"/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350</v>
      </c>
      <c r="B7" s="109" t="s">
        <v>349</v>
      </c>
      <c r="C7" s="108" t="s">
        <v>351</v>
      </c>
      <c r="D7" s="110">
        <f aca="true" t="shared" si="0" ref="D7:AI7">SUM(D8:D48)</f>
        <v>445265</v>
      </c>
      <c r="E7" s="110">
        <f t="shared" si="0"/>
        <v>70936</v>
      </c>
      <c r="F7" s="110">
        <f t="shared" si="0"/>
        <v>49730</v>
      </c>
      <c r="G7" s="110">
        <f t="shared" si="0"/>
        <v>21206</v>
      </c>
      <c r="H7" s="110">
        <f t="shared" si="0"/>
        <v>134437</v>
      </c>
      <c r="I7" s="110">
        <f t="shared" si="0"/>
        <v>95377</v>
      </c>
      <c r="J7" s="110">
        <f t="shared" si="0"/>
        <v>39060</v>
      </c>
      <c r="K7" s="110">
        <f t="shared" si="0"/>
        <v>239892</v>
      </c>
      <c r="L7" s="110">
        <f t="shared" si="0"/>
        <v>29712</v>
      </c>
      <c r="M7" s="110">
        <f t="shared" si="0"/>
        <v>210180</v>
      </c>
      <c r="N7" s="110">
        <f t="shared" si="0"/>
        <v>445554</v>
      </c>
      <c r="O7" s="110">
        <f t="shared" si="0"/>
        <v>175147</v>
      </c>
      <c r="P7" s="110">
        <f t="shared" si="0"/>
        <v>111727</v>
      </c>
      <c r="Q7" s="110">
        <f t="shared" si="0"/>
        <v>0</v>
      </c>
      <c r="R7" s="110">
        <f t="shared" si="0"/>
        <v>0</v>
      </c>
      <c r="S7" s="110">
        <f t="shared" si="0"/>
        <v>63408</v>
      </c>
      <c r="T7" s="110">
        <f t="shared" si="0"/>
        <v>12</v>
      </c>
      <c r="U7" s="110">
        <f t="shared" si="0"/>
        <v>0</v>
      </c>
      <c r="V7" s="110">
        <f t="shared" si="0"/>
        <v>270034</v>
      </c>
      <c r="W7" s="110">
        <f t="shared" si="0"/>
        <v>201485</v>
      </c>
      <c r="X7" s="110">
        <f t="shared" si="0"/>
        <v>0</v>
      </c>
      <c r="Y7" s="110">
        <f t="shared" si="0"/>
        <v>0</v>
      </c>
      <c r="Z7" s="110">
        <f t="shared" si="0"/>
        <v>68549</v>
      </c>
      <c r="AA7" s="110">
        <f t="shared" si="0"/>
        <v>0</v>
      </c>
      <c r="AB7" s="110">
        <f t="shared" si="0"/>
        <v>0</v>
      </c>
      <c r="AC7" s="110">
        <f t="shared" si="0"/>
        <v>373</v>
      </c>
      <c r="AD7" s="110">
        <f t="shared" si="0"/>
        <v>373</v>
      </c>
      <c r="AE7" s="110">
        <f t="shared" si="0"/>
        <v>0</v>
      </c>
      <c r="AF7" s="110">
        <f t="shared" si="0"/>
        <v>5436</v>
      </c>
      <c r="AG7" s="110">
        <f t="shared" si="0"/>
        <v>5436</v>
      </c>
      <c r="AH7" s="110">
        <f t="shared" si="0"/>
        <v>0</v>
      </c>
      <c r="AI7" s="110">
        <f t="shared" si="0"/>
        <v>0</v>
      </c>
      <c r="AJ7" s="110">
        <f aca="true" t="shared" si="1" ref="AJ7:BC7">SUM(AJ8:AJ48)</f>
        <v>10132</v>
      </c>
      <c r="AK7" s="110">
        <f t="shared" si="1"/>
        <v>3021</v>
      </c>
      <c r="AL7" s="110">
        <f t="shared" si="1"/>
        <v>0</v>
      </c>
      <c r="AM7" s="110">
        <f t="shared" si="1"/>
        <v>1829</v>
      </c>
      <c r="AN7" s="110">
        <f t="shared" si="1"/>
        <v>1410</v>
      </c>
      <c r="AO7" s="110">
        <f t="shared" si="1"/>
        <v>0</v>
      </c>
      <c r="AP7" s="110">
        <f t="shared" si="1"/>
        <v>2118</v>
      </c>
      <c r="AQ7" s="110">
        <f t="shared" si="1"/>
        <v>105</v>
      </c>
      <c r="AR7" s="110">
        <f t="shared" si="1"/>
        <v>44</v>
      </c>
      <c r="AS7" s="110">
        <f t="shared" si="1"/>
        <v>1605</v>
      </c>
      <c r="AT7" s="110">
        <f t="shared" si="1"/>
        <v>521</v>
      </c>
      <c r="AU7" s="110">
        <f t="shared" si="1"/>
        <v>513</v>
      </c>
      <c r="AV7" s="110">
        <f t="shared" si="1"/>
        <v>0</v>
      </c>
      <c r="AW7" s="110">
        <f t="shared" si="1"/>
        <v>8</v>
      </c>
      <c r="AX7" s="110">
        <f t="shared" si="1"/>
        <v>0</v>
      </c>
      <c r="AY7" s="110">
        <f t="shared" si="1"/>
        <v>0</v>
      </c>
      <c r="AZ7" s="110">
        <f t="shared" si="1"/>
        <v>1112</v>
      </c>
      <c r="BA7" s="110">
        <f t="shared" si="1"/>
        <v>1112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105</v>
      </c>
      <c r="B8" s="112" t="s">
        <v>266</v>
      </c>
      <c r="C8" s="111" t="s">
        <v>307</v>
      </c>
      <c r="D8" s="101">
        <f>SUM(E8,+H8,+K8)</f>
        <v>25497</v>
      </c>
      <c r="E8" s="101">
        <f>SUM(F8:G8)</f>
        <v>4563</v>
      </c>
      <c r="F8" s="101">
        <v>4563</v>
      </c>
      <c r="G8" s="101">
        <v>0</v>
      </c>
      <c r="H8" s="101">
        <f>SUM(I8:J8)</f>
        <v>49</v>
      </c>
      <c r="I8" s="101">
        <v>49</v>
      </c>
      <c r="J8" s="101">
        <v>0</v>
      </c>
      <c r="K8" s="101">
        <f>SUM(L8:M8)</f>
        <v>20885</v>
      </c>
      <c r="L8" s="101">
        <v>765</v>
      </c>
      <c r="M8" s="101">
        <v>20120</v>
      </c>
      <c r="N8" s="101">
        <f>SUM(O8,+V8,+AC8)</f>
        <v>25682</v>
      </c>
      <c r="O8" s="101">
        <f>SUM(P8:U8)</f>
        <v>5377</v>
      </c>
      <c r="P8" s="101">
        <v>0</v>
      </c>
      <c r="Q8" s="101">
        <v>0</v>
      </c>
      <c r="R8" s="101">
        <v>0</v>
      </c>
      <c r="S8" s="101">
        <v>5377</v>
      </c>
      <c r="T8" s="101">
        <v>0</v>
      </c>
      <c r="U8" s="101">
        <v>0</v>
      </c>
      <c r="V8" s="101">
        <f>SUM(W8:AB8)</f>
        <v>20120</v>
      </c>
      <c r="W8" s="101">
        <v>0</v>
      </c>
      <c r="X8" s="101">
        <v>0</v>
      </c>
      <c r="Y8" s="101">
        <v>0</v>
      </c>
      <c r="Z8" s="101">
        <v>20120</v>
      </c>
      <c r="AA8" s="101">
        <v>0</v>
      </c>
      <c r="AB8" s="101">
        <v>0</v>
      </c>
      <c r="AC8" s="101">
        <f>SUM(AD8:AE8)</f>
        <v>185</v>
      </c>
      <c r="AD8" s="101">
        <v>185</v>
      </c>
      <c r="AE8" s="101">
        <v>0</v>
      </c>
      <c r="AF8" s="101">
        <f>SUM(AG8:AI8)</f>
        <v>44</v>
      </c>
      <c r="AG8" s="101">
        <v>44</v>
      </c>
      <c r="AH8" s="101">
        <v>0</v>
      </c>
      <c r="AI8" s="101">
        <v>0</v>
      </c>
      <c r="AJ8" s="101">
        <f>SUM(AK8:AS8)</f>
        <v>44</v>
      </c>
      <c r="AK8" s="101">
        <v>0</v>
      </c>
      <c r="AL8" s="101">
        <v>0</v>
      </c>
      <c r="AM8" s="101">
        <v>7</v>
      </c>
      <c r="AN8" s="101">
        <v>0</v>
      </c>
      <c r="AO8" s="101">
        <v>0</v>
      </c>
      <c r="AP8" s="101">
        <v>0</v>
      </c>
      <c r="AQ8" s="101">
        <v>0</v>
      </c>
      <c r="AR8" s="101">
        <v>37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105</v>
      </c>
      <c r="B9" s="112" t="s">
        <v>267</v>
      </c>
      <c r="C9" s="111" t="s">
        <v>308</v>
      </c>
      <c r="D9" s="101">
        <f aca="true" t="shared" si="2" ref="D9:D48">SUM(E9,+H9,+K9)</f>
        <v>44985</v>
      </c>
      <c r="E9" s="101">
        <f aca="true" t="shared" si="3" ref="E9:E48">SUM(F9:G9)</f>
        <v>8301</v>
      </c>
      <c r="F9" s="101">
        <v>8301</v>
      </c>
      <c r="G9" s="101">
        <v>0</v>
      </c>
      <c r="H9" s="101">
        <f aca="true" t="shared" si="4" ref="H9:H48">SUM(I9:J9)</f>
        <v>13484</v>
      </c>
      <c r="I9" s="101">
        <v>13484</v>
      </c>
      <c r="J9" s="101">
        <v>0</v>
      </c>
      <c r="K9" s="101">
        <f aca="true" t="shared" si="5" ref="K9:K48">SUM(L9:M9)</f>
        <v>23200</v>
      </c>
      <c r="L9" s="101">
        <v>26</v>
      </c>
      <c r="M9" s="101">
        <v>23174</v>
      </c>
      <c r="N9" s="101">
        <f aca="true" t="shared" si="6" ref="N9:N48">SUM(O9,+V9,+AC9)</f>
        <v>44985</v>
      </c>
      <c r="O9" s="101">
        <f aca="true" t="shared" si="7" ref="O9:O48">SUM(P9:U9)</f>
        <v>21811</v>
      </c>
      <c r="P9" s="101">
        <v>21811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48">SUM(W9:AB9)</f>
        <v>23174</v>
      </c>
      <c r="W9" s="101">
        <v>23174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48">SUM(AD9:AE9)</f>
        <v>0</v>
      </c>
      <c r="AD9" s="101">
        <v>0</v>
      </c>
      <c r="AE9" s="101">
        <v>0</v>
      </c>
      <c r="AF9" s="101">
        <f aca="true" t="shared" si="10" ref="AF9:AF48">SUM(AG9:AI9)</f>
        <v>242</v>
      </c>
      <c r="AG9" s="101">
        <v>242</v>
      </c>
      <c r="AH9" s="101">
        <v>0</v>
      </c>
      <c r="AI9" s="101">
        <v>0</v>
      </c>
      <c r="AJ9" s="101">
        <f aca="true" t="shared" si="11" ref="AJ9:AJ48">SUM(AK9:AS9)</f>
        <v>598</v>
      </c>
      <c r="AK9" s="101">
        <v>381</v>
      </c>
      <c r="AL9" s="101">
        <v>0</v>
      </c>
      <c r="AM9" s="101">
        <v>196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21</v>
      </c>
      <c r="AT9" s="101">
        <f aca="true" t="shared" si="12" ref="AT9:AT48">SUM(AU9:AY9)</f>
        <v>25</v>
      </c>
      <c r="AU9" s="101">
        <v>25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48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105</v>
      </c>
      <c r="B10" s="112" t="s">
        <v>268</v>
      </c>
      <c r="C10" s="111" t="s">
        <v>309</v>
      </c>
      <c r="D10" s="101">
        <f t="shared" si="2"/>
        <v>5823</v>
      </c>
      <c r="E10" s="101">
        <f t="shared" si="3"/>
        <v>0</v>
      </c>
      <c r="F10" s="101">
        <v>0</v>
      </c>
      <c r="G10" s="101">
        <v>0</v>
      </c>
      <c r="H10" s="101">
        <f t="shared" si="4"/>
        <v>1316</v>
      </c>
      <c r="I10" s="101">
        <v>1316</v>
      </c>
      <c r="J10" s="101">
        <v>0</v>
      </c>
      <c r="K10" s="101">
        <f t="shared" si="5"/>
        <v>4507</v>
      </c>
      <c r="L10" s="101">
        <v>0</v>
      </c>
      <c r="M10" s="101">
        <v>4507</v>
      </c>
      <c r="N10" s="101">
        <f t="shared" si="6"/>
        <v>5823</v>
      </c>
      <c r="O10" s="101">
        <f t="shared" si="7"/>
        <v>1316</v>
      </c>
      <c r="P10" s="101">
        <v>1316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4507</v>
      </c>
      <c r="W10" s="101">
        <v>4507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23</v>
      </c>
      <c r="AG10" s="101">
        <v>23</v>
      </c>
      <c r="AH10" s="101">
        <v>0</v>
      </c>
      <c r="AI10" s="101">
        <v>0</v>
      </c>
      <c r="AJ10" s="101">
        <f t="shared" si="11"/>
        <v>23</v>
      </c>
      <c r="AK10" s="101">
        <v>0</v>
      </c>
      <c r="AL10" s="101">
        <v>0</v>
      </c>
      <c r="AM10" s="101">
        <v>23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105</v>
      </c>
      <c r="B11" s="112" t="s">
        <v>269</v>
      </c>
      <c r="C11" s="111" t="s">
        <v>310</v>
      </c>
      <c r="D11" s="101">
        <f t="shared" si="2"/>
        <v>9695</v>
      </c>
      <c r="E11" s="101">
        <f t="shared" si="3"/>
        <v>0</v>
      </c>
      <c r="F11" s="101">
        <v>0</v>
      </c>
      <c r="G11" s="101">
        <v>0</v>
      </c>
      <c r="H11" s="101">
        <f t="shared" si="4"/>
        <v>3842</v>
      </c>
      <c r="I11" s="101">
        <v>3842</v>
      </c>
      <c r="J11" s="101">
        <v>0</v>
      </c>
      <c r="K11" s="101">
        <f t="shared" si="5"/>
        <v>5853</v>
      </c>
      <c r="L11" s="101">
        <v>0</v>
      </c>
      <c r="M11" s="101">
        <v>5853</v>
      </c>
      <c r="N11" s="101">
        <f t="shared" si="6"/>
        <v>9695</v>
      </c>
      <c r="O11" s="101">
        <f t="shared" si="7"/>
        <v>3842</v>
      </c>
      <c r="P11" s="101">
        <v>3842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5853</v>
      </c>
      <c r="W11" s="101">
        <v>5853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347</v>
      </c>
      <c r="AG11" s="101">
        <v>347</v>
      </c>
      <c r="AH11" s="101">
        <v>0</v>
      </c>
      <c r="AI11" s="101">
        <v>0</v>
      </c>
      <c r="AJ11" s="101">
        <f t="shared" si="11"/>
        <v>347</v>
      </c>
      <c r="AK11" s="101">
        <v>0</v>
      </c>
      <c r="AL11" s="101">
        <v>0</v>
      </c>
      <c r="AM11" s="101">
        <v>347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105</v>
      </c>
      <c r="B12" s="112" t="s">
        <v>270</v>
      </c>
      <c r="C12" s="111" t="s">
        <v>311</v>
      </c>
      <c r="D12" s="101">
        <f t="shared" si="2"/>
        <v>3063</v>
      </c>
      <c r="E12" s="101">
        <f t="shared" si="3"/>
        <v>0</v>
      </c>
      <c r="F12" s="101">
        <v>0</v>
      </c>
      <c r="G12" s="101">
        <v>0</v>
      </c>
      <c r="H12" s="101">
        <f t="shared" si="4"/>
        <v>1090</v>
      </c>
      <c r="I12" s="101">
        <v>1090</v>
      </c>
      <c r="J12" s="101">
        <v>0</v>
      </c>
      <c r="K12" s="101">
        <f t="shared" si="5"/>
        <v>1973</v>
      </c>
      <c r="L12" s="101">
        <v>486</v>
      </c>
      <c r="M12" s="101">
        <v>1487</v>
      </c>
      <c r="N12" s="101">
        <f t="shared" si="6"/>
        <v>3063</v>
      </c>
      <c r="O12" s="101">
        <f t="shared" si="7"/>
        <v>1576</v>
      </c>
      <c r="P12" s="101">
        <v>0</v>
      </c>
      <c r="Q12" s="101">
        <v>0</v>
      </c>
      <c r="R12" s="101">
        <v>0</v>
      </c>
      <c r="S12" s="101">
        <v>1576</v>
      </c>
      <c r="T12" s="101">
        <v>0</v>
      </c>
      <c r="U12" s="101">
        <v>0</v>
      </c>
      <c r="V12" s="101">
        <f t="shared" si="8"/>
        <v>1487</v>
      </c>
      <c r="W12" s="101">
        <v>0</v>
      </c>
      <c r="X12" s="101">
        <v>0</v>
      </c>
      <c r="Y12" s="101">
        <v>0</v>
      </c>
      <c r="Z12" s="101">
        <v>1487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0</v>
      </c>
      <c r="AG12" s="101">
        <v>0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105</v>
      </c>
      <c r="B13" s="112" t="s">
        <v>271</v>
      </c>
      <c r="C13" s="111" t="s">
        <v>312</v>
      </c>
      <c r="D13" s="101">
        <f t="shared" si="2"/>
        <v>17542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17542</v>
      </c>
      <c r="L13" s="101">
        <v>6336</v>
      </c>
      <c r="M13" s="101">
        <v>11206</v>
      </c>
      <c r="N13" s="101">
        <f t="shared" si="6"/>
        <v>17542</v>
      </c>
      <c r="O13" s="101">
        <f t="shared" si="7"/>
        <v>6336</v>
      </c>
      <c r="P13" s="101">
        <v>6336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11206</v>
      </c>
      <c r="W13" s="101">
        <v>11206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732</v>
      </c>
      <c r="AG13" s="101">
        <v>732</v>
      </c>
      <c r="AH13" s="101">
        <v>0</v>
      </c>
      <c r="AI13" s="101">
        <v>0</v>
      </c>
      <c r="AJ13" s="101">
        <f t="shared" si="11"/>
        <v>732</v>
      </c>
      <c r="AK13" s="101">
        <v>0</v>
      </c>
      <c r="AL13" s="101">
        <v>0</v>
      </c>
      <c r="AM13" s="101">
        <v>0</v>
      </c>
      <c r="AN13" s="101">
        <v>732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105</v>
      </c>
      <c r="B14" s="112" t="s">
        <v>272</v>
      </c>
      <c r="C14" s="111" t="s">
        <v>313</v>
      </c>
      <c r="D14" s="101">
        <f t="shared" si="2"/>
        <v>96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96</v>
      </c>
      <c r="L14" s="101">
        <v>6</v>
      </c>
      <c r="M14" s="101">
        <v>90</v>
      </c>
      <c r="N14" s="101">
        <f t="shared" si="6"/>
        <v>0</v>
      </c>
      <c r="O14" s="101">
        <f t="shared" si="7"/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96</v>
      </c>
      <c r="AG14" s="101">
        <v>96</v>
      </c>
      <c r="AH14" s="101">
        <v>0</v>
      </c>
      <c r="AI14" s="101">
        <v>0</v>
      </c>
      <c r="AJ14" s="101">
        <f t="shared" si="11"/>
        <v>96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96</v>
      </c>
      <c r="AQ14" s="101">
        <v>0</v>
      </c>
      <c r="AR14" s="101">
        <v>0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105</v>
      </c>
      <c r="B15" s="112" t="s">
        <v>273</v>
      </c>
      <c r="C15" s="111" t="s">
        <v>314</v>
      </c>
      <c r="D15" s="101">
        <f t="shared" si="2"/>
        <v>1597</v>
      </c>
      <c r="E15" s="101">
        <f t="shared" si="3"/>
        <v>0</v>
      </c>
      <c r="F15" s="101">
        <v>0</v>
      </c>
      <c r="G15" s="101">
        <v>0</v>
      </c>
      <c r="H15" s="101">
        <f t="shared" si="4"/>
        <v>917</v>
      </c>
      <c r="I15" s="101">
        <v>917</v>
      </c>
      <c r="J15" s="101">
        <v>0</v>
      </c>
      <c r="K15" s="101">
        <f t="shared" si="5"/>
        <v>680</v>
      </c>
      <c r="L15" s="101">
        <v>0</v>
      </c>
      <c r="M15" s="101">
        <v>680</v>
      </c>
      <c r="N15" s="101">
        <f t="shared" si="6"/>
        <v>1597</v>
      </c>
      <c r="O15" s="101">
        <f t="shared" si="7"/>
        <v>917</v>
      </c>
      <c r="P15" s="101">
        <v>0</v>
      </c>
      <c r="Q15" s="101">
        <v>0</v>
      </c>
      <c r="R15" s="101">
        <v>0</v>
      </c>
      <c r="S15" s="101">
        <v>917</v>
      </c>
      <c r="T15" s="101">
        <v>0</v>
      </c>
      <c r="U15" s="101">
        <v>0</v>
      </c>
      <c r="V15" s="101">
        <f t="shared" si="8"/>
        <v>680</v>
      </c>
      <c r="W15" s="101">
        <v>0</v>
      </c>
      <c r="X15" s="101">
        <v>0</v>
      </c>
      <c r="Y15" s="101">
        <v>0</v>
      </c>
      <c r="Z15" s="101">
        <v>680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0</v>
      </c>
      <c r="AG15" s="101">
        <v>0</v>
      </c>
      <c r="AH15" s="101">
        <v>0</v>
      </c>
      <c r="AI15" s="101">
        <v>0</v>
      </c>
      <c r="AJ15" s="101">
        <f t="shared" si="11"/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105</v>
      </c>
      <c r="B16" s="112" t="s">
        <v>274</v>
      </c>
      <c r="C16" s="111" t="s">
        <v>315</v>
      </c>
      <c r="D16" s="101">
        <f t="shared" si="2"/>
        <v>2022</v>
      </c>
      <c r="E16" s="101">
        <f t="shared" si="3"/>
        <v>827</v>
      </c>
      <c r="F16" s="101">
        <v>827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1195</v>
      </c>
      <c r="L16" s="101">
        <v>0</v>
      </c>
      <c r="M16" s="101">
        <v>1195</v>
      </c>
      <c r="N16" s="101">
        <f t="shared" si="6"/>
        <v>2022</v>
      </c>
      <c r="O16" s="101">
        <f t="shared" si="7"/>
        <v>827</v>
      </c>
      <c r="P16" s="101">
        <v>827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1195</v>
      </c>
      <c r="W16" s="101">
        <v>1195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7</v>
      </c>
      <c r="AG16" s="101">
        <v>7</v>
      </c>
      <c r="AH16" s="101">
        <v>0</v>
      </c>
      <c r="AI16" s="101">
        <v>0</v>
      </c>
      <c r="AJ16" s="101">
        <f t="shared" si="11"/>
        <v>2022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2022</v>
      </c>
      <c r="AQ16" s="101">
        <v>0</v>
      </c>
      <c r="AR16" s="101">
        <v>0</v>
      </c>
      <c r="AS16" s="101">
        <v>0</v>
      </c>
      <c r="AT16" s="101">
        <f t="shared" si="12"/>
        <v>7</v>
      </c>
      <c r="AU16" s="101">
        <v>0</v>
      </c>
      <c r="AV16" s="101">
        <v>0</v>
      </c>
      <c r="AW16" s="101">
        <v>7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105</v>
      </c>
      <c r="B17" s="112" t="s">
        <v>275</v>
      </c>
      <c r="C17" s="111" t="s">
        <v>316</v>
      </c>
      <c r="D17" s="101">
        <f t="shared" si="2"/>
        <v>9829</v>
      </c>
      <c r="E17" s="101">
        <f t="shared" si="3"/>
        <v>0</v>
      </c>
      <c r="F17" s="101">
        <v>0</v>
      </c>
      <c r="G17" s="101">
        <v>0</v>
      </c>
      <c r="H17" s="101">
        <f t="shared" si="4"/>
        <v>6104</v>
      </c>
      <c r="I17" s="101">
        <v>6104</v>
      </c>
      <c r="J17" s="101">
        <v>0</v>
      </c>
      <c r="K17" s="101">
        <f t="shared" si="5"/>
        <v>3725</v>
      </c>
      <c r="L17" s="101">
        <v>0</v>
      </c>
      <c r="M17" s="101">
        <v>3725</v>
      </c>
      <c r="N17" s="101">
        <f t="shared" si="6"/>
        <v>9829</v>
      </c>
      <c r="O17" s="101">
        <f t="shared" si="7"/>
        <v>6104</v>
      </c>
      <c r="P17" s="101">
        <v>0</v>
      </c>
      <c r="Q17" s="101">
        <v>0</v>
      </c>
      <c r="R17" s="101">
        <v>0</v>
      </c>
      <c r="S17" s="101">
        <v>6104</v>
      </c>
      <c r="T17" s="101">
        <v>0</v>
      </c>
      <c r="U17" s="101">
        <v>0</v>
      </c>
      <c r="V17" s="101">
        <f t="shared" si="8"/>
        <v>3725</v>
      </c>
      <c r="W17" s="101">
        <v>0</v>
      </c>
      <c r="X17" s="101">
        <v>0</v>
      </c>
      <c r="Y17" s="101">
        <v>0</v>
      </c>
      <c r="Z17" s="101">
        <v>3725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0</v>
      </c>
      <c r="AG17" s="101">
        <v>0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105</v>
      </c>
      <c r="B18" s="112" t="s">
        <v>276</v>
      </c>
      <c r="C18" s="111" t="s">
        <v>317</v>
      </c>
      <c r="D18" s="101">
        <f t="shared" si="2"/>
        <v>54686</v>
      </c>
      <c r="E18" s="101">
        <f t="shared" si="3"/>
        <v>12985</v>
      </c>
      <c r="F18" s="101">
        <v>12985</v>
      </c>
      <c r="G18" s="101">
        <v>0</v>
      </c>
      <c r="H18" s="101">
        <f t="shared" si="4"/>
        <v>20569</v>
      </c>
      <c r="I18" s="101">
        <v>20569</v>
      </c>
      <c r="J18" s="101">
        <v>0</v>
      </c>
      <c r="K18" s="101">
        <f t="shared" si="5"/>
        <v>21132</v>
      </c>
      <c r="L18" s="101">
        <v>0</v>
      </c>
      <c r="M18" s="101">
        <v>21132</v>
      </c>
      <c r="N18" s="101">
        <f t="shared" si="6"/>
        <v>54686</v>
      </c>
      <c r="O18" s="101">
        <f t="shared" si="7"/>
        <v>33554</v>
      </c>
      <c r="P18" s="101">
        <v>0</v>
      </c>
      <c r="Q18" s="101">
        <v>0</v>
      </c>
      <c r="R18" s="101">
        <v>0</v>
      </c>
      <c r="S18" s="101">
        <v>33554</v>
      </c>
      <c r="T18" s="101">
        <v>0</v>
      </c>
      <c r="U18" s="101">
        <v>0</v>
      </c>
      <c r="V18" s="101">
        <f t="shared" si="8"/>
        <v>21132</v>
      </c>
      <c r="W18" s="101">
        <v>0</v>
      </c>
      <c r="X18" s="101">
        <v>0</v>
      </c>
      <c r="Y18" s="101">
        <v>0</v>
      </c>
      <c r="Z18" s="101">
        <v>21132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235</v>
      </c>
      <c r="AG18" s="101">
        <v>235</v>
      </c>
      <c r="AH18" s="101">
        <v>0</v>
      </c>
      <c r="AI18" s="101">
        <v>0</v>
      </c>
      <c r="AJ18" s="101">
        <f t="shared" si="11"/>
        <v>235</v>
      </c>
      <c r="AK18" s="101">
        <v>0</v>
      </c>
      <c r="AL18" s="101">
        <v>0</v>
      </c>
      <c r="AM18" s="101">
        <v>85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150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105</v>
      </c>
      <c r="B19" s="112" t="s">
        <v>277</v>
      </c>
      <c r="C19" s="111" t="s">
        <v>318</v>
      </c>
      <c r="D19" s="101">
        <f t="shared" si="2"/>
        <v>2135</v>
      </c>
      <c r="E19" s="101">
        <f t="shared" si="3"/>
        <v>1057</v>
      </c>
      <c r="F19" s="101">
        <v>1057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1078</v>
      </c>
      <c r="L19" s="101">
        <v>0</v>
      </c>
      <c r="M19" s="101">
        <v>1078</v>
      </c>
      <c r="N19" s="101">
        <f t="shared" si="6"/>
        <v>2135</v>
      </c>
      <c r="O19" s="101">
        <f t="shared" si="7"/>
        <v>1057</v>
      </c>
      <c r="P19" s="101">
        <v>0</v>
      </c>
      <c r="Q19" s="101">
        <v>0</v>
      </c>
      <c r="R19" s="101">
        <v>0</v>
      </c>
      <c r="S19" s="101">
        <v>1057</v>
      </c>
      <c r="T19" s="101">
        <v>0</v>
      </c>
      <c r="U19" s="101">
        <v>0</v>
      </c>
      <c r="V19" s="101">
        <f t="shared" si="8"/>
        <v>1078</v>
      </c>
      <c r="W19" s="101">
        <v>0</v>
      </c>
      <c r="X19" s="101">
        <v>0</v>
      </c>
      <c r="Y19" s="101">
        <v>0</v>
      </c>
      <c r="Z19" s="101">
        <v>1078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0</v>
      </c>
      <c r="AG19" s="101">
        <v>0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105</v>
      </c>
      <c r="B20" s="112" t="s">
        <v>278</v>
      </c>
      <c r="C20" s="111" t="s">
        <v>319</v>
      </c>
      <c r="D20" s="101">
        <f t="shared" si="2"/>
        <v>10294</v>
      </c>
      <c r="E20" s="101">
        <f t="shared" si="3"/>
        <v>0</v>
      </c>
      <c r="F20" s="101">
        <v>0</v>
      </c>
      <c r="G20" s="101">
        <v>0</v>
      </c>
      <c r="H20" s="101">
        <f t="shared" si="4"/>
        <v>5503</v>
      </c>
      <c r="I20" s="101">
        <v>5503</v>
      </c>
      <c r="J20" s="101">
        <v>0</v>
      </c>
      <c r="K20" s="101">
        <f t="shared" si="5"/>
        <v>4791</v>
      </c>
      <c r="L20" s="101">
        <v>520</v>
      </c>
      <c r="M20" s="101">
        <v>4271</v>
      </c>
      <c r="N20" s="101">
        <f t="shared" si="6"/>
        <v>10294</v>
      </c>
      <c r="O20" s="101">
        <f t="shared" si="7"/>
        <v>6023</v>
      </c>
      <c r="P20" s="101">
        <v>6023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4271</v>
      </c>
      <c r="W20" s="101">
        <v>4271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62</v>
      </c>
      <c r="AG20" s="101">
        <v>62</v>
      </c>
      <c r="AH20" s="101">
        <v>0</v>
      </c>
      <c r="AI20" s="101">
        <v>0</v>
      </c>
      <c r="AJ20" s="101">
        <f t="shared" si="11"/>
        <v>22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22</v>
      </c>
      <c r="AT20" s="101">
        <f t="shared" si="12"/>
        <v>40</v>
      </c>
      <c r="AU20" s="101">
        <v>40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26</v>
      </c>
      <c r="BA20" s="101">
        <v>26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105</v>
      </c>
      <c r="B21" s="112" t="s">
        <v>279</v>
      </c>
      <c r="C21" s="111" t="s">
        <v>320</v>
      </c>
      <c r="D21" s="101">
        <f t="shared" si="2"/>
        <v>4084</v>
      </c>
      <c r="E21" s="101">
        <f t="shared" si="3"/>
        <v>0</v>
      </c>
      <c r="F21" s="101">
        <v>0</v>
      </c>
      <c r="G21" s="101">
        <v>0</v>
      </c>
      <c r="H21" s="101">
        <f t="shared" si="4"/>
        <v>1115</v>
      </c>
      <c r="I21" s="101">
        <v>1115</v>
      </c>
      <c r="J21" s="101">
        <v>0</v>
      </c>
      <c r="K21" s="101">
        <f t="shared" si="5"/>
        <v>2969</v>
      </c>
      <c r="L21" s="101">
        <v>0</v>
      </c>
      <c r="M21" s="101">
        <v>2969</v>
      </c>
      <c r="N21" s="101">
        <f t="shared" si="6"/>
        <v>4084</v>
      </c>
      <c r="O21" s="101">
        <f t="shared" si="7"/>
        <v>1115</v>
      </c>
      <c r="P21" s="101">
        <v>1115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2969</v>
      </c>
      <c r="W21" s="101">
        <v>2969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141</v>
      </c>
      <c r="AG21" s="101">
        <v>141</v>
      </c>
      <c r="AH21" s="101">
        <v>0</v>
      </c>
      <c r="AI21" s="101">
        <v>0</v>
      </c>
      <c r="AJ21" s="101">
        <f t="shared" si="11"/>
        <v>141</v>
      </c>
      <c r="AK21" s="101">
        <v>0</v>
      </c>
      <c r="AL21" s="101">
        <v>0</v>
      </c>
      <c r="AM21" s="101">
        <v>141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105</v>
      </c>
      <c r="B22" s="112" t="s">
        <v>280</v>
      </c>
      <c r="C22" s="111" t="s">
        <v>321</v>
      </c>
      <c r="D22" s="101">
        <f t="shared" si="2"/>
        <v>17012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17012</v>
      </c>
      <c r="L22" s="101">
        <v>7303</v>
      </c>
      <c r="M22" s="101">
        <v>9709</v>
      </c>
      <c r="N22" s="101">
        <f t="shared" si="6"/>
        <v>17012</v>
      </c>
      <c r="O22" s="101">
        <f t="shared" si="7"/>
        <v>7303</v>
      </c>
      <c r="P22" s="101">
        <v>865</v>
      </c>
      <c r="Q22" s="101">
        <v>0</v>
      </c>
      <c r="R22" s="101">
        <v>0</v>
      </c>
      <c r="S22" s="101">
        <v>6438</v>
      </c>
      <c r="T22" s="101">
        <v>0</v>
      </c>
      <c r="U22" s="101">
        <v>0</v>
      </c>
      <c r="V22" s="101">
        <f t="shared" si="8"/>
        <v>9709</v>
      </c>
      <c r="W22" s="101">
        <v>2756</v>
      </c>
      <c r="X22" s="101">
        <v>0</v>
      </c>
      <c r="Y22" s="101">
        <v>0</v>
      </c>
      <c r="Z22" s="101">
        <v>6953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160</v>
      </c>
      <c r="AG22" s="101">
        <v>160</v>
      </c>
      <c r="AH22" s="101">
        <v>0</v>
      </c>
      <c r="AI22" s="101">
        <v>0</v>
      </c>
      <c r="AJ22" s="101">
        <f t="shared" si="11"/>
        <v>160</v>
      </c>
      <c r="AK22" s="101">
        <v>0</v>
      </c>
      <c r="AL22" s="101">
        <v>0</v>
      </c>
      <c r="AM22" s="101">
        <v>160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105</v>
      </c>
      <c r="B23" s="112" t="s">
        <v>281</v>
      </c>
      <c r="C23" s="111" t="s">
        <v>322</v>
      </c>
      <c r="D23" s="101">
        <f t="shared" si="2"/>
        <v>18526</v>
      </c>
      <c r="E23" s="101">
        <f t="shared" si="3"/>
        <v>1762</v>
      </c>
      <c r="F23" s="101">
        <v>1762</v>
      </c>
      <c r="G23" s="101">
        <v>0</v>
      </c>
      <c r="H23" s="101">
        <f t="shared" si="4"/>
        <v>7793</v>
      </c>
      <c r="I23" s="101">
        <v>7793</v>
      </c>
      <c r="J23" s="101">
        <v>0</v>
      </c>
      <c r="K23" s="101">
        <f t="shared" si="5"/>
        <v>8971</v>
      </c>
      <c r="L23" s="101">
        <v>0</v>
      </c>
      <c r="M23" s="101">
        <v>8971</v>
      </c>
      <c r="N23" s="101">
        <f t="shared" si="6"/>
        <v>18526</v>
      </c>
      <c r="O23" s="101">
        <f t="shared" si="7"/>
        <v>9555</v>
      </c>
      <c r="P23" s="101">
        <v>9555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8971</v>
      </c>
      <c r="W23" s="101">
        <v>8971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752</v>
      </c>
      <c r="AG23" s="101">
        <v>752</v>
      </c>
      <c r="AH23" s="101">
        <v>0</v>
      </c>
      <c r="AI23" s="101">
        <v>0</v>
      </c>
      <c r="AJ23" s="101">
        <f t="shared" si="11"/>
        <v>752</v>
      </c>
      <c r="AK23" s="101">
        <v>0</v>
      </c>
      <c r="AL23" s="101">
        <v>0</v>
      </c>
      <c r="AM23" s="101">
        <v>752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105</v>
      </c>
      <c r="B24" s="112" t="s">
        <v>282</v>
      </c>
      <c r="C24" s="111" t="s">
        <v>323</v>
      </c>
      <c r="D24" s="101">
        <f t="shared" si="2"/>
        <v>4340</v>
      </c>
      <c r="E24" s="101">
        <f t="shared" si="3"/>
        <v>0</v>
      </c>
      <c r="F24" s="101">
        <v>0</v>
      </c>
      <c r="G24" s="101">
        <v>0</v>
      </c>
      <c r="H24" s="101">
        <f t="shared" si="4"/>
        <v>2695</v>
      </c>
      <c r="I24" s="101">
        <v>2695</v>
      </c>
      <c r="J24" s="101">
        <v>0</v>
      </c>
      <c r="K24" s="101">
        <f t="shared" si="5"/>
        <v>1645</v>
      </c>
      <c r="L24" s="101">
        <v>0</v>
      </c>
      <c r="M24" s="101">
        <v>1645</v>
      </c>
      <c r="N24" s="101">
        <f t="shared" si="6"/>
        <v>4340</v>
      </c>
      <c r="O24" s="101">
        <f t="shared" si="7"/>
        <v>2695</v>
      </c>
      <c r="P24" s="101">
        <v>0</v>
      </c>
      <c r="Q24" s="101">
        <v>0</v>
      </c>
      <c r="R24" s="101">
        <v>0</v>
      </c>
      <c r="S24" s="101">
        <v>2695</v>
      </c>
      <c r="T24" s="101">
        <v>0</v>
      </c>
      <c r="U24" s="101">
        <v>0</v>
      </c>
      <c r="V24" s="101">
        <f t="shared" si="8"/>
        <v>1645</v>
      </c>
      <c r="W24" s="101">
        <v>0</v>
      </c>
      <c r="X24" s="101">
        <v>0</v>
      </c>
      <c r="Y24" s="101">
        <v>0</v>
      </c>
      <c r="Z24" s="101">
        <v>1645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0</v>
      </c>
      <c r="AG24" s="101">
        <v>0</v>
      </c>
      <c r="AH24" s="101">
        <v>0</v>
      </c>
      <c r="AI24" s="101">
        <v>0</v>
      </c>
      <c r="AJ24" s="101">
        <f t="shared" si="11"/>
        <v>2</v>
      </c>
      <c r="AK24" s="101">
        <v>0</v>
      </c>
      <c r="AL24" s="101">
        <v>0</v>
      </c>
      <c r="AM24" s="101">
        <v>2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105</v>
      </c>
      <c r="B25" s="112" t="s">
        <v>283</v>
      </c>
      <c r="C25" s="111" t="s">
        <v>324</v>
      </c>
      <c r="D25" s="101">
        <f t="shared" si="2"/>
        <v>8777</v>
      </c>
      <c r="E25" s="101">
        <f t="shared" si="3"/>
        <v>2397</v>
      </c>
      <c r="F25" s="101">
        <v>2397</v>
      </c>
      <c r="G25" s="101">
        <v>0</v>
      </c>
      <c r="H25" s="101">
        <f t="shared" si="4"/>
        <v>1568</v>
      </c>
      <c r="I25" s="101">
        <v>1568</v>
      </c>
      <c r="J25" s="101">
        <v>0</v>
      </c>
      <c r="K25" s="101">
        <f t="shared" si="5"/>
        <v>4812</v>
      </c>
      <c r="L25" s="101">
        <v>0</v>
      </c>
      <c r="M25" s="101">
        <v>4812</v>
      </c>
      <c r="N25" s="101">
        <f t="shared" si="6"/>
        <v>8777</v>
      </c>
      <c r="O25" s="101">
        <f t="shared" si="7"/>
        <v>3965</v>
      </c>
      <c r="P25" s="101">
        <v>3965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4812</v>
      </c>
      <c r="W25" s="101">
        <v>4812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65</v>
      </c>
      <c r="AG25" s="101">
        <v>65</v>
      </c>
      <c r="AH25" s="101">
        <v>0</v>
      </c>
      <c r="AI25" s="101">
        <v>0</v>
      </c>
      <c r="AJ25" s="101">
        <f t="shared" si="11"/>
        <v>23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23</v>
      </c>
      <c r="AT25" s="101">
        <f t="shared" si="12"/>
        <v>42</v>
      </c>
      <c r="AU25" s="101">
        <v>42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105</v>
      </c>
      <c r="B26" s="112" t="s">
        <v>284</v>
      </c>
      <c r="C26" s="111" t="s">
        <v>325</v>
      </c>
      <c r="D26" s="101">
        <f t="shared" si="2"/>
        <v>12486</v>
      </c>
      <c r="E26" s="101">
        <f t="shared" si="3"/>
        <v>2345</v>
      </c>
      <c r="F26" s="101">
        <v>2345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10141</v>
      </c>
      <c r="L26" s="101">
        <v>0</v>
      </c>
      <c r="M26" s="101">
        <v>10141</v>
      </c>
      <c r="N26" s="101">
        <f t="shared" si="6"/>
        <v>12558</v>
      </c>
      <c r="O26" s="101">
        <f t="shared" si="7"/>
        <v>2345</v>
      </c>
      <c r="P26" s="101">
        <v>2345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10141</v>
      </c>
      <c r="W26" s="101">
        <v>10141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72</v>
      </c>
      <c r="AD26" s="101">
        <v>72</v>
      </c>
      <c r="AE26" s="101">
        <v>0</v>
      </c>
      <c r="AF26" s="101">
        <f t="shared" si="10"/>
        <v>79</v>
      </c>
      <c r="AG26" s="101">
        <v>79</v>
      </c>
      <c r="AH26" s="101">
        <v>0</v>
      </c>
      <c r="AI26" s="101">
        <v>0</v>
      </c>
      <c r="AJ26" s="101">
        <f t="shared" si="11"/>
        <v>79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79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105</v>
      </c>
      <c r="B27" s="112" t="s">
        <v>285</v>
      </c>
      <c r="C27" s="111" t="s">
        <v>326</v>
      </c>
      <c r="D27" s="101">
        <f t="shared" si="2"/>
        <v>18741</v>
      </c>
      <c r="E27" s="101">
        <f t="shared" si="3"/>
        <v>6860</v>
      </c>
      <c r="F27" s="101">
        <v>6860</v>
      </c>
      <c r="G27" s="101">
        <v>0</v>
      </c>
      <c r="H27" s="101">
        <f t="shared" si="4"/>
        <v>8946</v>
      </c>
      <c r="I27" s="101">
        <v>1975</v>
      </c>
      <c r="J27" s="101">
        <v>6971</v>
      </c>
      <c r="K27" s="101">
        <f t="shared" si="5"/>
        <v>2935</v>
      </c>
      <c r="L27" s="101">
        <v>0</v>
      </c>
      <c r="M27" s="101">
        <v>2935</v>
      </c>
      <c r="N27" s="101">
        <f t="shared" si="6"/>
        <v>18741</v>
      </c>
      <c r="O27" s="101">
        <f t="shared" si="7"/>
        <v>8835</v>
      </c>
      <c r="P27" s="101">
        <v>8835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9906</v>
      </c>
      <c r="W27" s="101">
        <v>9906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0</v>
      </c>
      <c r="AG27" s="101">
        <v>0</v>
      </c>
      <c r="AH27" s="101">
        <v>0</v>
      </c>
      <c r="AI27" s="101">
        <v>0</v>
      </c>
      <c r="AJ27" s="101">
        <f t="shared" si="11"/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130</v>
      </c>
      <c r="AU27" s="101">
        <v>130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105</v>
      </c>
      <c r="B28" s="112" t="s">
        <v>286</v>
      </c>
      <c r="C28" s="111" t="s">
        <v>327</v>
      </c>
      <c r="D28" s="101">
        <f t="shared" si="2"/>
        <v>5445</v>
      </c>
      <c r="E28" s="101">
        <f t="shared" si="3"/>
        <v>2264</v>
      </c>
      <c r="F28" s="101">
        <v>2264</v>
      </c>
      <c r="G28" s="101">
        <v>0</v>
      </c>
      <c r="H28" s="101">
        <f t="shared" si="4"/>
        <v>3181</v>
      </c>
      <c r="I28" s="101">
        <v>0</v>
      </c>
      <c r="J28" s="101">
        <v>3181</v>
      </c>
      <c r="K28" s="101">
        <f t="shared" si="5"/>
        <v>0</v>
      </c>
      <c r="L28" s="101">
        <v>0</v>
      </c>
      <c r="M28" s="101">
        <v>0</v>
      </c>
      <c r="N28" s="101">
        <f t="shared" si="6"/>
        <v>5445</v>
      </c>
      <c r="O28" s="101">
        <f t="shared" si="7"/>
        <v>2264</v>
      </c>
      <c r="P28" s="101">
        <v>0</v>
      </c>
      <c r="Q28" s="101">
        <v>0</v>
      </c>
      <c r="R28" s="101">
        <v>0</v>
      </c>
      <c r="S28" s="101">
        <v>2264</v>
      </c>
      <c r="T28" s="101">
        <v>0</v>
      </c>
      <c r="U28" s="101">
        <v>0</v>
      </c>
      <c r="V28" s="101">
        <f t="shared" si="8"/>
        <v>3181</v>
      </c>
      <c r="W28" s="101">
        <v>0</v>
      </c>
      <c r="X28" s="101">
        <v>0</v>
      </c>
      <c r="Y28" s="101">
        <v>0</v>
      </c>
      <c r="Z28" s="101">
        <v>3181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0</v>
      </c>
      <c r="AG28" s="101">
        <v>0</v>
      </c>
      <c r="AH28" s="101">
        <v>0</v>
      </c>
      <c r="AI28" s="101">
        <v>0</v>
      </c>
      <c r="AJ28" s="101">
        <f t="shared" si="11"/>
        <v>2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2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105</v>
      </c>
      <c r="B29" s="112" t="s">
        <v>287</v>
      </c>
      <c r="C29" s="111" t="s">
        <v>328</v>
      </c>
      <c r="D29" s="101">
        <f t="shared" si="2"/>
        <v>2666</v>
      </c>
      <c r="E29" s="101">
        <f t="shared" si="3"/>
        <v>2666</v>
      </c>
      <c r="F29" s="101">
        <v>1010</v>
      </c>
      <c r="G29" s="101">
        <v>1656</v>
      </c>
      <c r="H29" s="101">
        <f t="shared" si="4"/>
        <v>0</v>
      </c>
      <c r="I29" s="101">
        <v>0</v>
      </c>
      <c r="J29" s="101">
        <v>0</v>
      </c>
      <c r="K29" s="101">
        <f t="shared" si="5"/>
        <v>0</v>
      </c>
      <c r="L29" s="101">
        <v>0</v>
      </c>
      <c r="M29" s="101">
        <v>0</v>
      </c>
      <c r="N29" s="101">
        <f t="shared" si="6"/>
        <v>2666</v>
      </c>
      <c r="O29" s="101">
        <f t="shared" si="7"/>
        <v>1010</v>
      </c>
      <c r="P29" s="101">
        <v>1010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1656</v>
      </c>
      <c r="W29" s="101">
        <v>1656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657</v>
      </c>
      <c r="AG29" s="101">
        <v>657</v>
      </c>
      <c r="AH29" s="101">
        <v>0</v>
      </c>
      <c r="AI29" s="101">
        <v>0</v>
      </c>
      <c r="AJ29" s="101">
        <f t="shared" si="11"/>
        <v>657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657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105</v>
      </c>
      <c r="B30" s="112" t="s">
        <v>288</v>
      </c>
      <c r="C30" s="111" t="s">
        <v>329</v>
      </c>
      <c r="D30" s="101">
        <f t="shared" si="2"/>
        <v>22441</v>
      </c>
      <c r="E30" s="101">
        <f t="shared" si="3"/>
        <v>12783</v>
      </c>
      <c r="F30" s="101">
        <v>0</v>
      </c>
      <c r="G30" s="101">
        <v>12783</v>
      </c>
      <c r="H30" s="101">
        <f t="shared" si="4"/>
        <v>6339</v>
      </c>
      <c r="I30" s="101">
        <v>0</v>
      </c>
      <c r="J30" s="101">
        <v>6339</v>
      </c>
      <c r="K30" s="101">
        <f t="shared" si="5"/>
        <v>3319</v>
      </c>
      <c r="L30" s="101">
        <v>3319</v>
      </c>
      <c r="M30" s="101">
        <v>0</v>
      </c>
      <c r="N30" s="101">
        <f t="shared" si="6"/>
        <v>22459</v>
      </c>
      <c r="O30" s="101">
        <f t="shared" si="7"/>
        <v>3319</v>
      </c>
      <c r="P30" s="101">
        <v>3319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19122</v>
      </c>
      <c r="W30" s="101">
        <v>19122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18</v>
      </c>
      <c r="AD30" s="101">
        <v>18</v>
      </c>
      <c r="AE30" s="101">
        <v>0</v>
      </c>
      <c r="AF30" s="101">
        <f t="shared" si="10"/>
        <v>4</v>
      </c>
      <c r="AG30" s="101">
        <v>4</v>
      </c>
      <c r="AH30" s="101">
        <v>0</v>
      </c>
      <c r="AI30" s="101">
        <v>0</v>
      </c>
      <c r="AJ30" s="101">
        <f t="shared" si="11"/>
        <v>4</v>
      </c>
      <c r="AK30" s="101">
        <v>0</v>
      </c>
      <c r="AL30" s="101">
        <v>0</v>
      </c>
      <c r="AM30" s="101">
        <v>4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1</v>
      </c>
      <c r="AU30" s="101">
        <v>0</v>
      </c>
      <c r="AV30" s="101">
        <v>0</v>
      </c>
      <c r="AW30" s="101">
        <v>1</v>
      </c>
      <c r="AX30" s="101">
        <v>0</v>
      </c>
      <c r="AY30" s="101">
        <v>0</v>
      </c>
      <c r="AZ30" s="101">
        <f t="shared" si="13"/>
        <v>332</v>
      </c>
      <c r="BA30" s="101">
        <v>332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105</v>
      </c>
      <c r="B31" s="112" t="s">
        <v>289</v>
      </c>
      <c r="C31" s="111" t="s">
        <v>330</v>
      </c>
      <c r="D31" s="101">
        <f t="shared" si="2"/>
        <v>16573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16573</v>
      </c>
      <c r="L31" s="101">
        <v>6516</v>
      </c>
      <c r="M31" s="101">
        <v>10057</v>
      </c>
      <c r="N31" s="101">
        <f t="shared" si="6"/>
        <v>16573</v>
      </c>
      <c r="O31" s="101">
        <f t="shared" si="7"/>
        <v>6516</v>
      </c>
      <c r="P31" s="101">
        <v>6516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10057</v>
      </c>
      <c r="W31" s="101">
        <v>10057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44</v>
      </c>
      <c r="AG31" s="101">
        <v>44</v>
      </c>
      <c r="AH31" s="101">
        <v>0</v>
      </c>
      <c r="AI31" s="101">
        <v>0</v>
      </c>
      <c r="AJ31" s="101">
        <f t="shared" si="11"/>
        <v>44</v>
      </c>
      <c r="AK31" s="101">
        <v>0</v>
      </c>
      <c r="AL31" s="101">
        <v>0</v>
      </c>
      <c r="AM31" s="101">
        <v>44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105</v>
      </c>
      <c r="B32" s="112" t="s">
        <v>290</v>
      </c>
      <c r="C32" s="111" t="s">
        <v>331</v>
      </c>
      <c r="D32" s="101">
        <f t="shared" si="2"/>
        <v>7677</v>
      </c>
      <c r="E32" s="101">
        <f t="shared" si="3"/>
        <v>7677</v>
      </c>
      <c r="F32" s="101">
        <v>1232</v>
      </c>
      <c r="G32" s="101">
        <v>6445</v>
      </c>
      <c r="H32" s="101">
        <f t="shared" si="4"/>
        <v>0</v>
      </c>
      <c r="I32" s="101">
        <v>0</v>
      </c>
      <c r="J32" s="101">
        <v>0</v>
      </c>
      <c r="K32" s="101">
        <f t="shared" si="5"/>
        <v>0</v>
      </c>
      <c r="L32" s="101">
        <v>0</v>
      </c>
      <c r="M32" s="101">
        <v>0</v>
      </c>
      <c r="N32" s="101">
        <f t="shared" si="6"/>
        <v>7677</v>
      </c>
      <c r="O32" s="101">
        <f t="shared" si="7"/>
        <v>1232</v>
      </c>
      <c r="P32" s="101">
        <v>1232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6445</v>
      </c>
      <c r="W32" s="101">
        <v>6445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44</v>
      </c>
      <c r="AG32" s="101">
        <v>44</v>
      </c>
      <c r="AH32" s="101">
        <v>0</v>
      </c>
      <c r="AI32" s="101">
        <v>0</v>
      </c>
      <c r="AJ32" s="101">
        <f t="shared" si="11"/>
        <v>202</v>
      </c>
      <c r="AK32" s="101">
        <v>202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44</v>
      </c>
      <c r="AU32" s="101">
        <v>44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105</v>
      </c>
      <c r="B33" s="112" t="s">
        <v>291</v>
      </c>
      <c r="C33" s="111" t="s">
        <v>332</v>
      </c>
      <c r="D33" s="101">
        <f t="shared" si="2"/>
        <v>11231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11231</v>
      </c>
      <c r="L33" s="101">
        <v>2879</v>
      </c>
      <c r="M33" s="101">
        <v>8352</v>
      </c>
      <c r="N33" s="101">
        <f t="shared" si="6"/>
        <v>11231</v>
      </c>
      <c r="O33" s="101">
        <f t="shared" si="7"/>
        <v>2879</v>
      </c>
      <c r="P33" s="101">
        <v>0</v>
      </c>
      <c r="Q33" s="101">
        <v>0</v>
      </c>
      <c r="R33" s="101">
        <v>0</v>
      </c>
      <c r="S33" s="101">
        <v>2879</v>
      </c>
      <c r="T33" s="101">
        <v>0</v>
      </c>
      <c r="U33" s="101">
        <v>0</v>
      </c>
      <c r="V33" s="101">
        <f t="shared" si="8"/>
        <v>8352</v>
      </c>
      <c r="W33" s="101">
        <v>0</v>
      </c>
      <c r="X33" s="101">
        <v>0</v>
      </c>
      <c r="Y33" s="101">
        <v>0</v>
      </c>
      <c r="Z33" s="101">
        <v>8352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0</v>
      </c>
      <c r="AG33" s="101">
        <v>0</v>
      </c>
      <c r="AH33" s="101">
        <v>0</v>
      </c>
      <c r="AI33" s="101">
        <v>0</v>
      </c>
      <c r="AJ33" s="101">
        <f t="shared" si="11"/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105</v>
      </c>
      <c r="B34" s="112" t="s">
        <v>292</v>
      </c>
      <c r="C34" s="111" t="s">
        <v>333</v>
      </c>
      <c r="D34" s="101">
        <f t="shared" si="2"/>
        <v>9399</v>
      </c>
      <c r="E34" s="101">
        <f t="shared" si="3"/>
        <v>190</v>
      </c>
      <c r="F34" s="101">
        <v>190</v>
      </c>
      <c r="G34" s="101">
        <v>0</v>
      </c>
      <c r="H34" s="101">
        <f t="shared" si="4"/>
        <v>6574</v>
      </c>
      <c r="I34" s="101">
        <v>2360</v>
      </c>
      <c r="J34" s="101">
        <v>4214</v>
      </c>
      <c r="K34" s="101">
        <f t="shared" si="5"/>
        <v>2635</v>
      </c>
      <c r="L34" s="101">
        <v>0</v>
      </c>
      <c r="M34" s="101">
        <v>2635</v>
      </c>
      <c r="N34" s="101">
        <f t="shared" si="6"/>
        <v>9399</v>
      </c>
      <c r="O34" s="101">
        <f t="shared" si="7"/>
        <v>2550</v>
      </c>
      <c r="P34" s="101">
        <v>2550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6849</v>
      </c>
      <c r="W34" s="101">
        <v>6849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156</v>
      </c>
      <c r="AG34" s="101">
        <v>156</v>
      </c>
      <c r="AH34" s="101">
        <v>0</v>
      </c>
      <c r="AI34" s="101">
        <v>0</v>
      </c>
      <c r="AJ34" s="101">
        <f t="shared" si="11"/>
        <v>156</v>
      </c>
      <c r="AK34" s="101">
        <v>0</v>
      </c>
      <c r="AL34" s="101">
        <v>0</v>
      </c>
      <c r="AM34" s="101">
        <v>0</v>
      </c>
      <c r="AN34" s="101">
        <v>156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105</v>
      </c>
      <c r="B35" s="112" t="s">
        <v>293</v>
      </c>
      <c r="C35" s="111" t="s">
        <v>334</v>
      </c>
      <c r="D35" s="101">
        <f t="shared" si="2"/>
        <v>10069</v>
      </c>
      <c r="E35" s="101">
        <f t="shared" si="3"/>
        <v>0</v>
      </c>
      <c r="F35" s="101">
        <v>0</v>
      </c>
      <c r="G35" s="101">
        <v>0</v>
      </c>
      <c r="H35" s="101">
        <f t="shared" si="4"/>
        <v>4707</v>
      </c>
      <c r="I35" s="101">
        <v>4707</v>
      </c>
      <c r="J35" s="101">
        <v>0</v>
      </c>
      <c r="K35" s="101">
        <f t="shared" si="5"/>
        <v>5362</v>
      </c>
      <c r="L35" s="101">
        <v>0</v>
      </c>
      <c r="M35" s="101">
        <v>5362</v>
      </c>
      <c r="N35" s="101">
        <f t="shared" si="6"/>
        <v>10069</v>
      </c>
      <c r="O35" s="101">
        <f t="shared" si="7"/>
        <v>4707</v>
      </c>
      <c r="P35" s="101">
        <v>4707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5362</v>
      </c>
      <c r="W35" s="101">
        <v>5362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73</v>
      </c>
      <c r="AG35" s="101">
        <v>73</v>
      </c>
      <c r="AH35" s="101">
        <v>0</v>
      </c>
      <c r="AI35" s="101">
        <v>0</v>
      </c>
      <c r="AJ35" s="101">
        <f t="shared" si="11"/>
        <v>25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25</v>
      </c>
      <c r="AT35" s="101">
        <f t="shared" si="12"/>
        <v>48</v>
      </c>
      <c r="AU35" s="101">
        <v>48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105</v>
      </c>
      <c r="B36" s="112" t="s">
        <v>294</v>
      </c>
      <c r="C36" s="111" t="s">
        <v>335</v>
      </c>
      <c r="D36" s="101">
        <f t="shared" si="2"/>
        <v>9977</v>
      </c>
      <c r="E36" s="101">
        <f t="shared" si="3"/>
        <v>0</v>
      </c>
      <c r="F36" s="101">
        <v>0</v>
      </c>
      <c r="G36" s="101">
        <v>0</v>
      </c>
      <c r="H36" s="101">
        <f t="shared" si="4"/>
        <v>3785</v>
      </c>
      <c r="I36" s="101">
        <v>3785</v>
      </c>
      <c r="J36" s="101">
        <v>0</v>
      </c>
      <c r="K36" s="101">
        <f t="shared" si="5"/>
        <v>6192</v>
      </c>
      <c r="L36" s="101">
        <v>0</v>
      </c>
      <c r="M36" s="101">
        <v>6192</v>
      </c>
      <c r="N36" s="101">
        <f t="shared" si="6"/>
        <v>9977</v>
      </c>
      <c r="O36" s="101">
        <f t="shared" si="7"/>
        <v>3785</v>
      </c>
      <c r="P36" s="101">
        <v>3785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6192</v>
      </c>
      <c r="W36" s="101">
        <v>6192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484</v>
      </c>
      <c r="AG36" s="101">
        <v>484</v>
      </c>
      <c r="AH36" s="101">
        <v>0</v>
      </c>
      <c r="AI36" s="101">
        <v>0</v>
      </c>
      <c r="AJ36" s="101">
        <f t="shared" si="11"/>
        <v>484</v>
      </c>
      <c r="AK36" s="101">
        <v>0</v>
      </c>
      <c r="AL36" s="101">
        <v>0</v>
      </c>
      <c r="AM36" s="101">
        <v>22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462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462</v>
      </c>
      <c r="BA36" s="101">
        <v>462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105</v>
      </c>
      <c r="B37" s="112" t="s">
        <v>295</v>
      </c>
      <c r="C37" s="111" t="s">
        <v>336</v>
      </c>
      <c r="D37" s="101">
        <f t="shared" si="2"/>
        <v>743</v>
      </c>
      <c r="E37" s="101">
        <f t="shared" si="3"/>
        <v>0</v>
      </c>
      <c r="F37" s="101">
        <v>0</v>
      </c>
      <c r="G37" s="101">
        <v>0</v>
      </c>
      <c r="H37" s="101">
        <f t="shared" si="4"/>
        <v>547</v>
      </c>
      <c r="I37" s="101">
        <v>547</v>
      </c>
      <c r="J37" s="101">
        <v>0</v>
      </c>
      <c r="K37" s="101">
        <f t="shared" si="5"/>
        <v>196</v>
      </c>
      <c r="L37" s="101">
        <v>0</v>
      </c>
      <c r="M37" s="101">
        <v>196</v>
      </c>
      <c r="N37" s="101">
        <f t="shared" si="6"/>
        <v>743</v>
      </c>
      <c r="O37" s="101">
        <f t="shared" si="7"/>
        <v>547</v>
      </c>
      <c r="P37" s="101">
        <v>0</v>
      </c>
      <c r="Q37" s="101">
        <v>0</v>
      </c>
      <c r="R37" s="101">
        <v>0</v>
      </c>
      <c r="S37" s="101">
        <v>547</v>
      </c>
      <c r="T37" s="101">
        <v>0</v>
      </c>
      <c r="U37" s="101">
        <v>0</v>
      </c>
      <c r="V37" s="101">
        <f t="shared" si="8"/>
        <v>196</v>
      </c>
      <c r="W37" s="101">
        <v>0</v>
      </c>
      <c r="X37" s="101">
        <v>0</v>
      </c>
      <c r="Y37" s="101">
        <v>0</v>
      </c>
      <c r="Z37" s="101">
        <v>196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15</v>
      </c>
      <c r="AG37" s="101">
        <v>15</v>
      </c>
      <c r="AH37" s="101">
        <v>0</v>
      </c>
      <c r="AI37" s="101">
        <v>0</v>
      </c>
      <c r="AJ37" s="101">
        <f t="shared" si="11"/>
        <v>15</v>
      </c>
      <c r="AK37" s="101">
        <v>0</v>
      </c>
      <c r="AL37" s="101">
        <v>0</v>
      </c>
      <c r="AM37" s="101">
        <v>15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105</v>
      </c>
      <c r="B38" s="112" t="s">
        <v>296</v>
      </c>
      <c r="C38" s="111" t="s">
        <v>337</v>
      </c>
      <c r="D38" s="101">
        <f t="shared" si="2"/>
        <v>9296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9296</v>
      </c>
      <c r="L38" s="101">
        <v>1556</v>
      </c>
      <c r="M38" s="101">
        <v>7740</v>
      </c>
      <c r="N38" s="101">
        <f t="shared" si="6"/>
        <v>9296</v>
      </c>
      <c r="O38" s="101">
        <f t="shared" si="7"/>
        <v>1556</v>
      </c>
      <c r="P38" s="101">
        <v>1556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7740</v>
      </c>
      <c r="W38" s="101">
        <v>7740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2</v>
      </c>
      <c r="AG38" s="101">
        <v>2</v>
      </c>
      <c r="AH38" s="101">
        <v>0</v>
      </c>
      <c r="AI38" s="101">
        <v>0</v>
      </c>
      <c r="AJ38" s="101">
        <f t="shared" si="11"/>
        <v>2</v>
      </c>
      <c r="AK38" s="101">
        <v>0</v>
      </c>
      <c r="AL38" s="101">
        <v>0</v>
      </c>
      <c r="AM38" s="101">
        <v>2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137</v>
      </c>
      <c r="BA38" s="101">
        <v>137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105</v>
      </c>
      <c r="B39" s="112" t="s">
        <v>297</v>
      </c>
      <c r="C39" s="111" t="s">
        <v>338</v>
      </c>
      <c r="D39" s="101">
        <f t="shared" si="2"/>
        <v>8807</v>
      </c>
      <c r="E39" s="101">
        <f t="shared" si="3"/>
        <v>0</v>
      </c>
      <c r="F39" s="101">
        <v>0</v>
      </c>
      <c r="G39" s="101">
        <v>0</v>
      </c>
      <c r="H39" s="101">
        <f t="shared" si="4"/>
        <v>8807</v>
      </c>
      <c r="I39" s="101">
        <v>5561</v>
      </c>
      <c r="J39" s="101">
        <v>3246</v>
      </c>
      <c r="K39" s="101">
        <f t="shared" si="5"/>
        <v>0</v>
      </c>
      <c r="L39" s="101">
        <v>0</v>
      </c>
      <c r="M39" s="101">
        <v>0</v>
      </c>
      <c r="N39" s="101">
        <f t="shared" si="6"/>
        <v>8807</v>
      </c>
      <c r="O39" s="101">
        <f t="shared" si="7"/>
        <v>5561</v>
      </c>
      <c r="P39" s="101">
        <v>5561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3246</v>
      </c>
      <c r="W39" s="101">
        <v>3246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364</v>
      </c>
      <c r="AG39" s="101">
        <v>364</v>
      </c>
      <c r="AH39" s="101">
        <v>0</v>
      </c>
      <c r="AI39" s="101">
        <v>0</v>
      </c>
      <c r="AJ39" s="101">
        <f t="shared" si="11"/>
        <v>364</v>
      </c>
      <c r="AK39" s="101">
        <v>0</v>
      </c>
      <c r="AL39" s="101">
        <v>0</v>
      </c>
      <c r="AM39" s="101">
        <v>9</v>
      </c>
      <c r="AN39" s="101">
        <v>348</v>
      </c>
      <c r="AO39" s="101">
        <v>0</v>
      </c>
      <c r="AP39" s="101">
        <v>0</v>
      </c>
      <c r="AQ39" s="101">
        <v>0</v>
      </c>
      <c r="AR39" s="101">
        <v>7</v>
      </c>
      <c r="AS39" s="101">
        <v>0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105</v>
      </c>
      <c r="B40" s="112" t="s">
        <v>298</v>
      </c>
      <c r="C40" s="111" t="s">
        <v>339</v>
      </c>
      <c r="D40" s="101">
        <f t="shared" si="2"/>
        <v>4370</v>
      </c>
      <c r="E40" s="101">
        <f t="shared" si="3"/>
        <v>0</v>
      </c>
      <c r="F40" s="101">
        <v>0</v>
      </c>
      <c r="G40" s="101">
        <v>0</v>
      </c>
      <c r="H40" s="101">
        <f t="shared" si="4"/>
        <v>1293</v>
      </c>
      <c r="I40" s="101">
        <v>1293</v>
      </c>
      <c r="J40" s="101">
        <v>0</v>
      </c>
      <c r="K40" s="101">
        <f t="shared" si="5"/>
        <v>3077</v>
      </c>
      <c r="L40" s="101">
        <v>0</v>
      </c>
      <c r="M40" s="101">
        <v>3077</v>
      </c>
      <c r="N40" s="101">
        <f t="shared" si="6"/>
        <v>4370</v>
      </c>
      <c r="O40" s="101">
        <f t="shared" si="7"/>
        <v>1293</v>
      </c>
      <c r="P40" s="101">
        <v>1293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3077</v>
      </c>
      <c r="W40" s="101">
        <v>3077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181</v>
      </c>
      <c r="AG40" s="101">
        <v>181</v>
      </c>
      <c r="AH40" s="101">
        <v>0</v>
      </c>
      <c r="AI40" s="101">
        <v>0</v>
      </c>
      <c r="AJ40" s="101">
        <f t="shared" si="11"/>
        <v>181</v>
      </c>
      <c r="AK40" s="101">
        <v>0</v>
      </c>
      <c r="AL40" s="101">
        <v>0</v>
      </c>
      <c r="AM40" s="101">
        <v>4</v>
      </c>
      <c r="AN40" s="101">
        <v>174</v>
      </c>
      <c r="AO40" s="101">
        <v>0</v>
      </c>
      <c r="AP40" s="101">
        <v>0</v>
      </c>
      <c r="AQ40" s="101">
        <v>0</v>
      </c>
      <c r="AR40" s="101">
        <v>0</v>
      </c>
      <c r="AS40" s="101">
        <v>3</v>
      </c>
      <c r="AT40" s="101">
        <f t="shared" si="12"/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105</v>
      </c>
      <c r="B41" s="112" t="s">
        <v>299</v>
      </c>
      <c r="C41" s="111" t="s">
        <v>340</v>
      </c>
      <c r="D41" s="101">
        <f t="shared" si="2"/>
        <v>8809</v>
      </c>
      <c r="E41" s="101">
        <f t="shared" si="3"/>
        <v>0</v>
      </c>
      <c r="F41" s="101">
        <v>0</v>
      </c>
      <c r="G41" s="101">
        <v>0</v>
      </c>
      <c r="H41" s="101">
        <f t="shared" si="4"/>
        <v>8327</v>
      </c>
      <c r="I41" s="101">
        <v>2461</v>
      </c>
      <c r="J41" s="101">
        <v>5866</v>
      </c>
      <c r="K41" s="101">
        <f t="shared" si="5"/>
        <v>482</v>
      </c>
      <c r="L41" s="101">
        <v>0</v>
      </c>
      <c r="M41" s="101">
        <v>482</v>
      </c>
      <c r="N41" s="101">
        <f t="shared" si="6"/>
        <v>8812</v>
      </c>
      <c r="O41" s="101">
        <f t="shared" si="7"/>
        <v>2461</v>
      </c>
      <c r="P41" s="101">
        <v>2461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6348</v>
      </c>
      <c r="W41" s="101">
        <v>6348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3</v>
      </c>
      <c r="AD41" s="101">
        <v>3</v>
      </c>
      <c r="AE41" s="101">
        <v>0</v>
      </c>
      <c r="AF41" s="101">
        <f t="shared" si="10"/>
        <v>77</v>
      </c>
      <c r="AG41" s="101">
        <v>77</v>
      </c>
      <c r="AH41" s="101">
        <v>0</v>
      </c>
      <c r="AI41" s="101">
        <v>0</v>
      </c>
      <c r="AJ41" s="101">
        <f t="shared" si="11"/>
        <v>673</v>
      </c>
      <c r="AK41" s="101">
        <v>637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36</v>
      </c>
      <c r="AT41" s="101">
        <f t="shared" si="12"/>
        <v>41</v>
      </c>
      <c r="AU41" s="101">
        <v>41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105</v>
      </c>
      <c r="B42" s="112" t="s">
        <v>300</v>
      </c>
      <c r="C42" s="111" t="s">
        <v>341</v>
      </c>
      <c r="D42" s="101">
        <f t="shared" si="2"/>
        <v>10431</v>
      </c>
      <c r="E42" s="101">
        <f t="shared" si="3"/>
        <v>0</v>
      </c>
      <c r="F42" s="101">
        <v>0</v>
      </c>
      <c r="G42" s="101">
        <v>0</v>
      </c>
      <c r="H42" s="101">
        <f t="shared" si="4"/>
        <v>3429</v>
      </c>
      <c r="I42" s="101">
        <v>3429</v>
      </c>
      <c r="J42" s="101">
        <v>0</v>
      </c>
      <c r="K42" s="101">
        <f t="shared" si="5"/>
        <v>7002</v>
      </c>
      <c r="L42" s="101">
        <v>0</v>
      </c>
      <c r="M42" s="101">
        <v>7002</v>
      </c>
      <c r="N42" s="101">
        <f t="shared" si="6"/>
        <v>10455</v>
      </c>
      <c r="O42" s="101">
        <f t="shared" si="7"/>
        <v>3441</v>
      </c>
      <c r="P42" s="101">
        <v>3429</v>
      </c>
      <c r="Q42" s="101">
        <v>0</v>
      </c>
      <c r="R42" s="101">
        <v>0</v>
      </c>
      <c r="S42" s="101">
        <v>0</v>
      </c>
      <c r="T42" s="101">
        <v>12</v>
      </c>
      <c r="U42" s="101">
        <v>0</v>
      </c>
      <c r="V42" s="101">
        <f t="shared" si="8"/>
        <v>7002</v>
      </c>
      <c r="W42" s="101">
        <v>7002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12</v>
      </c>
      <c r="AD42" s="101">
        <v>12</v>
      </c>
      <c r="AE42" s="101">
        <v>0</v>
      </c>
      <c r="AF42" s="101">
        <f t="shared" si="10"/>
        <v>91</v>
      </c>
      <c r="AG42" s="101">
        <v>91</v>
      </c>
      <c r="AH42" s="101">
        <v>0</v>
      </c>
      <c r="AI42" s="101">
        <v>0</v>
      </c>
      <c r="AJ42" s="101">
        <f t="shared" si="11"/>
        <v>797</v>
      </c>
      <c r="AK42" s="101">
        <v>754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43</v>
      </c>
      <c r="AT42" s="101">
        <f t="shared" si="12"/>
        <v>48</v>
      </c>
      <c r="AU42" s="101">
        <v>48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105</v>
      </c>
      <c r="B43" s="112" t="s">
        <v>301</v>
      </c>
      <c r="C43" s="111" t="s">
        <v>342</v>
      </c>
      <c r="D43" s="101">
        <f t="shared" si="2"/>
        <v>9760</v>
      </c>
      <c r="E43" s="101">
        <f t="shared" si="3"/>
        <v>0</v>
      </c>
      <c r="F43" s="101">
        <v>0</v>
      </c>
      <c r="G43" s="101">
        <v>0</v>
      </c>
      <c r="H43" s="101">
        <f t="shared" si="4"/>
        <v>194</v>
      </c>
      <c r="I43" s="101">
        <v>194</v>
      </c>
      <c r="J43" s="101">
        <v>0</v>
      </c>
      <c r="K43" s="101">
        <f t="shared" si="5"/>
        <v>9566</v>
      </c>
      <c r="L43" s="101">
        <v>0</v>
      </c>
      <c r="M43" s="101">
        <v>9566</v>
      </c>
      <c r="N43" s="101">
        <f t="shared" si="6"/>
        <v>9760</v>
      </c>
      <c r="O43" s="101">
        <f t="shared" si="7"/>
        <v>194</v>
      </c>
      <c r="P43" s="101">
        <v>194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9566</v>
      </c>
      <c r="W43" s="101">
        <v>9566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85</v>
      </c>
      <c r="AG43" s="101">
        <v>85</v>
      </c>
      <c r="AH43" s="101">
        <v>0</v>
      </c>
      <c r="AI43" s="101">
        <v>0</v>
      </c>
      <c r="AJ43" s="101">
        <f t="shared" si="11"/>
        <v>745</v>
      </c>
      <c r="AK43" s="101">
        <v>705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40</v>
      </c>
      <c r="AT43" s="101">
        <f t="shared" si="12"/>
        <v>45</v>
      </c>
      <c r="AU43" s="101">
        <v>45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105</v>
      </c>
      <c r="B44" s="112" t="s">
        <v>302</v>
      </c>
      <c r="C44" s="111" t="s">
        <v>343</v>
      </c>
      <c r="D44" s="101">
        <f t="shared" si="2"/>
        <v>2608</v>
      </c>
      <c r="E44" s="101">
        <f t="shared" si="3"/>
        <v>0</v>
      </c>
      <c r="F44" s="101">
        <v>0</v>
      </c>
      <c r="G44" s="101">
        <v>0</v>
      </c>
      <c r="H44" s="101">
        <f t="shared" si="4"/>
        <v>1132</v>
      </c>
      <c r="I44" s="101">
        <v>1132</v>
      </c>
      <c r="J44" s="101">
        <v>0</v>
      </c>
      <c r="K44" s="101">
        <f t="shared" si="5"/>
        <v>1476</v>
      </c>
      <c r="L44" s="101">
        <v>0</v>
      </c>
      <c r="M44" s="101">
        <v>1476</v>
      </c>
      <c r="N44" s="101">
        <f t="shared" si="6"/>
        <v>2608</v>
      </c>
      <c r="O44" s="101">
        <f t="shared" si="7"/>
        <v>1132</v>
      </c>
      <c r="P44" s="101">
        <v>1132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1476</v>
      </c>
      <c r="W44" s="101">
        <v>1476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127</v>
      </c>
      <c r="AG44" s="101">
        <v>127</v>
      </c>
      <c r="AH44" s="101">
        <v>0</v>
      </c>
      <c r="AI44" s="101">
        <v>0</v>
      </c>
      <c r="AJ44" s="101">
        <f t="shared" si="11"/>
        <v>127</v>
      </c>
      <c r="AK44" s="101">
        <v>0</v>
      </c>
      <c r="AL44" s="101">
        <v>0</v>
      </c>
      <c r="AM44" s="101">
        <v>6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121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121</v>
      </c>
      <c r="BA44" s="101">
        <v>121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105</v>
      </c>
      <c r="B45" s="112" t="s">
        <v>303</v>
      </c>
      <c r="C45" s="111" t="s">
        <v>344</v>
      </c>
      <c r="D45" s="101">
        <f t="shared" si="2"/>
        <v>3477</v>
      </c>
      <c r="E45" s="101">
        <f t="shared" si="3"/>
        <v>0</v>
      </c>
      <c r="F45" s="101">
        <v>0</v>
      </c>
      <c r="G45" s="101">
        <v>0</v>
      </c>
      <c r="H45" s="101">
        <f t="shared" si="4"/>
        <v>1112</v>
      </c>
      <c r="I45" s="101">
        <v>1112</v>
      </c>
      <c r="J45" s="101">
        <v>0</v>
      </c>
      <c r="K45" s="101">
        <f t="shared" si="5"/>
        <v>2365</v>
      </c>
      <c r="L45" s="101">
        <v>0</v>
      </c>
      <c r="M45" s="101">
        <v>2365</v>
      </c>
      <c r="N45" s="101">
        <f t="shared" si="6"/>
        <v>3489</v>
      </c>
      <c r="O45" s="101">
        <f t="shared" si="7"/>
        <v>1112</v>
      </c>
      <c r="P45" s="101">
        <v>1112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2365</v>
      </c>
      <c r="W45" s="101">
        <v>2365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12</v>
      </c>
      <c r="AD45" s="101">
        <v>12</v>
      </c>
      <c r="AE45" s="101">
        <v>0</v>
      </c>
      <c r="AF45" s="101">
        <f t="shared" si="10"/>
        <v>18</v>
      </c>
      <c r="AG45" s="101">
        <v>18</v>
      </c>
      <c r="AH45" s="101">
        <v>0</v>
      </c>
      <c r="AI45" s="101">
        <v>0</v>
      </c>
      <c r="AJ45" s="101">
        <f t="shared" si="11"/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18</v>
      </c>
      <c r="AU45" s="101">
        <v>18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105</v>
      </c>
      <c r="B46" s="112" t="s">
        <v>304</v>
      </c>
      <c r="C46" s="111" t="s">
        <v>345</v>
      </c>
      <c r="D46" s="101">
        <f t="shared" si="2"/>
        <v>6754</v>
      </c>
      <c r="E46" s="101">
        <f t="shared" si="3"/>
        <v>0</v>
      </c>
      <c r="F46" s="101">
        <v>0</v>
      </c>
      <c r="G46" s="101">
        <v>0</v>
      </c>
      <c r="H46" s="101">
        <f t="shared" si="4"/>
        <v>776</v>
      </c>
      <c r="I46" s="101">
        <v>776</v>
      </c>
      <c r="J46" s="101">
        <v>0</v>
      </c>
      <c r="K46" s="101">
        <f t="shared" si="5"/>
        <v>5978</v>
      </c>
      <c r="L46" s="101">
        <v>0</v>
      </c>
      <c r="M46" s="101">
        <v>5978</v>
      </c>
      <c r="N46" s="101">
        <f t="shared" si="6"/>
        <v>6754</v>
      </c>
      <c r="O46" s="101">
        <f t="shared" si="7"/>
        <v>776</v>
      </c>
      <c r="P46" s="101">
        <v>776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5978</v>
      </c>
      <c r="W46" s="101">
        <v>5978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19</v>
      </c>
      <c r="AG46" s="101">
        <v>19</v>
      </c>
      <c r="AH46" s="101">
        <v>0</v>
      </c>
      <c r="AI46" s="101">
        <v>0</v>
      </c>
      <c r="AJ46" s="101">
        <f t="shared" si="11"/>
        <v>19</v>
      </c>
      <c r="AK46" s="101">
        <v>19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19</v>
      </c>
      <c r="AU46" s="101">
        <v>19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105</v>
      </c>
      <c r="B47" s="112" t="s">
        <v>305</v>
      </c>
      <c r="C47" s="111" t="s">
        <v>346</v>
      </c>
      <c r="D47" s="101">
        <f t="shared" si="2"/>
        <v>8912</v>
      </c>
      <c r="E47" s="101">
        <f t="shared" si="3"/>
        <v>2483</v>
      </c>
      <c r="F47" s="101">
        <v>2483</v>
      </c>
      <c r="G47" s="101">
        <v>0</v>
      </c>
      <c r="H47" s="101">
        <f t="shared" si="4"/>
        <v>6429</v>
      </c>
      <c r="I47" s="101">
        <v>0</v>
      </c>
      <c r="J47" s="101">
        <v>6429</v>
      </c>
      <c r="K47" s="101">
        <f t="shared" si="5"/>
        <v>0</v>
      </c>
      <c r="L47" s="101">
        <v>0</v>
      </c>
      <c r="M47" s="101">
        <v>0</v>
      </c>
      <c r="N47" s="101">
        <f t="shared" si="6"/>
        <v>8983</v>
      </c>
      <c r="O47" s="101">
        <f t="shared" si="7"/>
        <v>2483</v>
      </c>
      <c r="P47" s="101">
        <v>2483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6429</v>
      </c>
      <c r="W47" s="101">
        <v>6429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71</v>
      </c>
      <c r="AD47" s="101">
        <v>71</v>
      </c>
      <c r="AE47" s="101">
        <v>0</v>
      </c>
      <c r="AF47" s="101">
        <f t="shared" si="10"/>
        <v>0</v>
      </c>
      <c r="AG47" s="101">
        <v>0</v>
      </c>
      <c r="AH47" s="101">
        <v>0</v>
      </c>
      <c r="AI47" s="101">
        <v>0</v>
      </c>
      <c r="AJ47" s="101">
        <f t="shared" si="11"/>
        <v>349</v>
      </c>
      <c r="AK47" s="101">
        <v>323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26</v>
      </c>
      <c r="AR47" s="101">
        <v>0</v>
      </c>
      <c r="AS47" s="101">
        <v>0</v>
      </c>
      <c r="AT47" s="101">
        <f t="shared" si="12"/>
        <v>13</v>
      </c>
      <c r="AU47" s="101">
        <v>13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105</v>
      </c>
      <c r="B48" s="112" t="s">
        <v>306</v>
      </c>
      <c r="C48" s="111" t="s">
        <v>347</v>
      </c>
      <c r="D48" s="101">
        <f t="shared" si="2"/>
        <v>4590</v>
      </c>
      <c r="E48" s="101">
        <f t="shared" si="3"/>
        <v>1776</v>
      </c>
      <c r="F48" s="101">
        <v>1454</v>
      </c>
      <c r="G48" s="101">
        <v>322</v>
      </c>
      <c r="H48" s="101">
        <f t="shared" si="4"/>
        <v>2814</v>
      </c>
      <c r="I48" s="101">
        <v>0</v>
      </c>
      <c r="J48" s="101">
        <v>2814</v>
      </c>
      <c r="K48" s="101">
        <f t="shared" si="5"/>
        <v>0</v>
      </c>
      <c r="L48" s="101">
        <v>0</v>
      </c>
      <c r="M48" s="101">
        <v>0</v>
      </c>
      <c r="N48" s="101">
        <f t="shared" si="6"/>
        <v>4590</v>
      </c>
      <c r="O48" s="101">
        <f t="shared" si="7"/>
        <v>1776</v>
      </c>
      <c r="P48" s="101">
        <v>1776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2814</v>
      </c>
      <c r="W48" s="101">
        <v>2814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10</v>
      </c>
      <c r="AG48" s="101">
        <v>10</v>
      </c>
      <c r="AH48" s="101">
        <v>0</v>
      </c>
      <c r="AI48" s="101">
        <v>0</v>
      </c>
      <c r="AJ48" s="101">
        <f t="shared" si="11"/>
        <v>10</v>
      </c>
      <c r="AK48" s="101">
        <v>0</v>
      </c>
      <c r="AL48" s="101">
        <v>0</v>
      </c>
      <c r="AM48" s="101">
        <v>10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34</v>
      </c>
      <c r="BA48" s="101">
        <v>34</v>
      </c>
      <c r="BB48" s="101">
        <v>0</v>
      </c>
      <c r="BC48" s="101">
        <v>0</v>
      </c>
      <c r="BD48" s="79"/>
      <c r="BE48" s="79"/>
      <c r="BF48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352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28</v>
      </c>
      <c r="M2" s="19" t="str">
        <f>IF(L2&lt;&gt;"",VLOOKUP(L2,$AI$6:$AJ$52,2,FALSE),"-")</f>
        <v>兵庫県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197206</v>
      </c>
      <c r="F7" s="164" t="s">
        <v>45</v>
      </c>
      <c r="G7" s="23" t="s">
        <v>46</v>
      </c>
      <c r="H7" s="37">
        <f aca="true" t="shared" si="0" ref="H7:H12">AD14</f>
        <v>111727</v>
      </c>
      <c r="I7" s="37">
        <f aca="true" t="shared" si="1" ref="I7:I12">AD24</f>
        <v>201485</v>
      </c>
      <c r="J7" s="37">
        <f aca="true" t="shared" si="2" ref="J7:J12">SUM(H7:I7)</f>
        <v>313212</v>
      </c>
      <c r="K7" s="38">
        <f aca="true" t="shared" si="3" ref="K7:K12">IF(J$13&gt;0,J7/J$13,0)</f>
        <v>0.7035610234938149</v>
      </c>
      <c r="L7" s="39">
        <f>AD34</f>
        <v>5436</v>
      </c>
      <c r="M7" s="40">
        <f>AD37</f>
        <v>1112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197206</v>
      </c>
      <c r="AF7" s="28" t="str">
        <f>'水洗化人口等'!B7</f>
        <v>28000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862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862</v>
      </c>
      <c r="AF8" s="28" t="str">
        <f>'水洗化人口等'!B8</f>
        <v>28100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198068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4950018</v>
      </c>
      <c r="AF9" s="28" t="str">
        <f>'水洗化人口等'!B9</f>
        <v>28201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4950018</v>
      </c>
      <c r="F10" s="165"/>
      <c r="G10" s="23" t="s">
        <v>53</v>
      </c>
      <c r="H10" s="37">
        <f t="shared" si="0"/>
        <v>63408</v>
      </c>
      <c r="I10" s="37">
        <f t="shared" si="1"/>
        <v>68549</v>
      </c>
      <c r="J10" s="37">
        <f t="shared" si="2"/>
        <v>131957</v>
      </c>
      <c r="K10" s="38">
        <f t="shared" si="3"/>
        <v>0.29641202117790294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73519</v>
      </c>
      <c r="AF10" s="28" t="str">
        <f>'水洗化人口等'!B10</f>
        <v>28202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73519</v>
      </c>
      <c r="F11" s="165"/>
      <c r="G11" s="23" t="s">
        <v>56</v>
      </c>
      <c r="H11" s="37">
        <f t="shared" si="0"/>
        <v>12</v>
      </c>
      <c r="I11" s="37">
        <f t="shared" si="1"/>
        <v>0</v>
      </c>
      <c r="J11" s="37">
        <f t="shared" si="2"/>
        <v>12</v>
      </c>
      <c r="K11" s="38">
        <f t="shared" si="3"/>
        <v>2.6955328282204316E-05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381128</v>
      </c>
      <c r="AF11" s="28" t="str">
        <f>'水洗化人口等'!B11</f>
        <v>28203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381128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193116</v>
      </c>
      <c r="AF12" s="28" t="str">
        <f>'水洗化人口等'!B12</f>
        <v>28204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5404665</v>
      </c>
      <c r="F13" s="166"/>
      <c r="G13" s="23" t="s">
        <v>49</v>
      </c>
      <c r="H13" s="37">
        <f>SUM(H7:H12)</f>
        <v>175147</v>
      </c>
      <c r="I13" s="37">
        <f>SUM(I7:I12)</f>
        <v>270034</v>
      </c>
      <c r="J13" s="37">
        <f>SUM(J7:J12)</f>
        <v>445181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100753</v>
      </c>
      <c r="AF13" s="28" t="str">
        <f>'水洗化人口等'!B13</f>
        <v>28205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5602733</v>
      </c>
      <c r="F14" s="167" t="s">
        <v>59</v>
      </c>
      <c r="G14" s="168"/>
      <c r="H14" s="37">
        <f>AD20</f>
        <v>373</v>
      </c>
      <c r="I14" s="37">
        <f>AD30</f>
        <v>0</v>
      </c>
      <c r="J14" s="37">
        <f>SUM(H14:I14)</f>
        <v>373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111727</v>
      </c>
      <c r="AF14" s="28" t="str">
        <f>'水洗化人口等'!B14</f>
        <v>28206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100753</v>
      </c>
      <c r="F15" s="156" t="s">
        <v>4</v>
      </c>
      <c r="G15" s="157"/>
      <c r="H15" s="47">
        <f>SUM(H13:H14)</f>
        <v>175520</v>
      </c>
      <c r="I15" s="47">
        <f>SUM(I13:I14)</f>
        <v>270034</v>
      </c>
      <c r="J15" s="47">
        <f>SUM(J13:J14)</f>
        <v>445554</v>
      </c>
      <c r="K15" s="48" t="s">
        <v>152</v>
      </c>
      <c r="L15" s="49">
        <f>SUM(L7:L9)</f>
        <v>5436</v>
      </c>
      <c r="M15" s="50">
        <f>SUM(M7:M9)</f>
        <v>1112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28207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28208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193116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63408</v>
      </c>
      <c r="AF17" s="28" t="str">
        <f>'水洗化人口等'!B17</f>
        <v>28209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12</v>
      </c>
      <c r="AF18" s="28" t="str">
        <f>'水洗化人口等'!B18</f>
        <v>28210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0.9646479673402248</v>
      </c>
      <c r="F19" s="167" t="s">
        <v>65</v>
      </c>
      <c r="G19" s="168"/>
      <c r="H19" s="37">
        <f>AD21</f>
        <v>49730</v>
      </c>
      <c r="I19" s="37">
        <f>AD31</f>
        <v>21206</v>
      </c>
      <c r="J19" s="41">
        <f>SUM(H19:I19)</f>
        <v>70936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28212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0.03535203265977515</v>
      </c>
      <c r="F20" s="167" t="s">
        <v>67</v>
      </c>
      <c r="G20" s="168"/>
      <c r="H20" s="37">
        <f>AD22</f>
        <v>95377</v>
      </c>
      <c r="I20" s="37">
        <f>AD32</f>
        <v>39060</v>
      </c>
      <c r="J20" s="41">
        <f>SUM(H20:I20)</f>
        <v>134437</v>
      </c>
      <c r="AA20" s="20" t="s">
        <v>59</v>
      </c>
      <c r="AB20" s="81" t="s">
        <v>83</v>
      </c>
      <c r="AC20" s="81" t="s">
        <v>158</v>
      </c>
      <c r="AD20" s="28">
        <f ca="1" t="shared" si="4"/>
        <v>373</v>
      </c>
      <c r="AF20" s="28" t="str">
        <f>'水洗化人口等'!B20</f>
        <v>28213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0.8835006058650305</v>
      </c>
      <c r="F21" s="167" t="s">
        <v>69</v>
      </c>
      <c r="G21" s="168"/>
      <c r="H21" s="37">
        <f>AD23</f>
        <v>29712</v>
      </c>
      <c r="I21" s="37">
        <f>AD33</f>
        <v>210180</v>
      </c>
      <c r="J21" s="41">
        <f>SUM(H21:I21)</f>
        <v>239892</v>
      </c>
      <c r="AA21" s="20" t="s">
        <v>65</v>
      </c>
      <c r="AB21" s="81" t="s">
        <v>83</v>
      </c>
      <c r="AC21" s="81" t="s">
        <v>159</v>
      </c>
      <c r="AD21" s="28">
        <f ca="1" t="shared" si="4"/>
        <v>49730</v>
      </c>
      <c r="AF21" s="28" t="str">
        <f>'水洗化人口等'!B21</f>
        <v>28214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0.06802537261725661</v>
      </c>
      <c r="F22" s="156" t="s">
        <v>4</v>
      </c>
      <c r="G22" s="157"/>
      <c r="H22" s="47">
        <f>SUM(H19:H21)</f>
        <v>174819</v>
      </c>
      <c r="I22" s="47">
        <f>SUM(I19:I21)</f>
        <v>270446</v>
      </c>
      <c r="J22" s="52">
        <f>SUM(J19:J21)</f>
        <v>445265</v>
      </c>
      <c r="AA22" s="20" t="s">
        <v>67</v>
      </c>
      <c r="AB22" s="81" t="s">
        <v>83</v>
      </c>
      <c r="AC22" s="81" t="s">
        <v>160</v>
      </c>
      <c r="AD22" s="28">
        <f ca="1" t="shared" si="4"/>
        <v>95377</v>
      </c>
      <c r="AF22" s="28" t="str">
        <f>'水洗化人口等'!B22</f>
        <v>28215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0.034468178297984216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29712</v>
      </c>
      <c r="AF23" s="28" t="str">
        <f>'水洗化人口等'!B23</f>
        <v>28216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0.9956479592867096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201485</v>
      </c>
      <c r="AF24" s="28" t="str">
        <f>'水洗化人口等'!B24</f>
        <v>28217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0.004352040713290385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28218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28219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3021</v>
      </c>
      <c r="J27" s="55">
        <f>AD49</f>
        <v>513</v>
      </c>
      <c r="AA27" s="20" t="s">
        <v>53</v>
      </c>
      <c r="AB27" s="81" t="s">
        <v>83</v>
      </c>
      <c r="AC27" s="81" t="s">
        <v>165</v>
      </c>
      <c r="AD27" s="28">
        <f ca="1" t="shared" si="4"/>
        <v>68549</v>
      </c>
      <c r="AF27" s="28" t="str">
        <f>'水洗化人口等'!B27</f>
        <v>28220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28221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1829</v>
      </c>
      <c r="J29" s="55">
        <f>AD51</f>
        <v>8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28222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1410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28223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21206</v>
      </c>
      <c r="AF31" s="28" t="str">
        <f>'水洗化人口等'!B31</f>
        <v>28224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2118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39060</v>
      </c>
      <c r="AF32" s="28" t="str">
        <f>'水洗化人口等'!B32</f>
        <v>28225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105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210180</v>
      </c>
      <c r="AF33" s="28" t="str">
        <f>'水洗化人口等'!B33</f>
        <v>28226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44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5436</v>
      </c>
      <c r="AF34" s="28" t="str">
        <f>'水洗化人口等'!B34</f>
        <v>28227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1605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28228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10132</v>
      </c>
      <c r="J36" s="57">
        <f>SUM(J27:J31)</f>
        <v>521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28229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1112</v>
      </c>
      <c r="AF37" s="28" t="str">
        <f>'水洗化人口等'!B37</f>
        <v>28301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28365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28381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3021</v>
      </c>
      <c r="AF40" s="28" t="str">
        <f>'水洗化人口等'!B40</f>
        <v>28382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 t="str">
        <f>'水洗化人口等'!B41</f>
        <v>28442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1829</v>
      </c>
      <c r="AF42" s="28" t="str">
        <f>'水洗化人口等'!B42</f>
        <v>28443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1410</v>
      </c>
      <c r="AF43" s="28" t="str">
        <f>'水洗化人口等'!B43</f>
        <v>28446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28464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2118</v>
      </c>
      <c r="AF45" s="28" t="str">
        <f>'水洗化人口等'!B45</f>
        <v>28481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105</v>
      </c>
      <c r="AF46" s="28" t="str">
        <f>'水洗化人口等'!B46</f>
        <v>28501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44</v>
      </c>
      <c r="AF47" s="28" t="str">
        <f>'水洗化人口等'!B47</f>
        <v>28585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1605</v>
      </c>
      <c r="AF48" s="28" t="str">
        <f>'水洗化人口等'!B48</f>
        <v>28586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513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8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2010-04-10T02:12:44Z</dcterms:modified>
  <cp:category/>
  <cp:version/>
  <cp:contentType/>
  <cp:contentStatus/>
</cp:coreProperties>
</file>