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<sst xmlns="http://schemas.openxmlformats.org/spreadsheetml/2006/main" count="975" uniqueCount="393">
  <si>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</si>
  <si>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</si>
  <si>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</si>
  <si>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</si>
  <si>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</si>
  <si>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</si>
  <si>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</si>
  <si>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</si>
  <si>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</si>
  <si>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</si>
  <si>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</si>
  <si>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</si>
  <si>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</si>
  <si>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</si>
  <si>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</si>
  <si>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</si>
  <si>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</si>
  <si>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</si>
  <si>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</si>
  <si>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</si>
  <si>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</si>
  <si>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</si>
  <si>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</si>
  <si>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</si>
  <si>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</si>
  <si>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</si>
  <si>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</si>
  <si>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</si>
  <si>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</si>
  <si>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</si>
  <si>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</si>
  <si>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</si>
  <si>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</si>
  <si>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</si>
  <si>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</si>
  <si>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</si>
  <si>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</si>
  <si>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</si>
  <si>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</si>
  <si>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</si>
  <si>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</si>
  <si>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</si>
  <si>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</si>
  <si>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</si>
  <si>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</si>
  <si>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</si>
  <si>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</si>
  <si>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</si>
  <si>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</si>
  <si>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</si>
  <si>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</si>
  <si>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</si>
  <si>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</si>
  <si>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</si>
  <si>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</si>
  <si>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</si>
  <si>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</si>
  <si>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</si>
  <si>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</si>
  <si>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</si>
  <si>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</si>
  <si>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</si>
  <si>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</si>
  <si>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</si>
  <si>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</si>
  <si>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</si>
  <si>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</si>
  <si>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</si>
  <si>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</si>
  <si>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</si>
  <si>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</si>
  <si>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</si>
  <si>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</si>
  <si>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</si>
  <si>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</si>
  <si>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</si>
  <si>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</si>
  <si>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</si>
  <si>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</si>
  <si>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</si>
  <si>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</si>
  <si>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</si>
  <si>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</si>
  <si>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</si>
  <si>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</si>
  <si>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</si>
  <si>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</si>
  <si>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</si>
  <si>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</si>
  <si>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</si>
  <si>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</si>
  <si>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</si>
  <si>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</si>
  <si>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</si>
  <si>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</si>
  <si>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</si>
  <si>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</si>
  <si>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</si>
  <si>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</si>
  <si>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</si>
  <si>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</si>
  <si>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</si>
  <si>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</si>
  <si>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</si>
  <si>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</si>
  <si>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</si>
  <si>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</si>
  <si>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</si>
  <si>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</si>
  <si>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</si>
  <si>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</si>
  <si>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</si>
  <si>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</si>
  <si>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</si>
  <si>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</si>
  <si>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</si>
  <si>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</si>
  <si>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</si>
  <si>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</si>
  <si>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</si>
  <si>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</si>
  <si>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</si>
  <si>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</si>
  <si>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</si>
  <si>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</si>
  <si>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</si>
  <si>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</si>
  <si>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</si>
  <si>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</si>
  <si>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</si>
  <si>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</si>
  <si>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</si>
  <si>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</si>
  <si>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</si>
  <si>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</si>
  <si>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</si>
  <si>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</si>
  <si>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</si>
  <si>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</si>
  <si>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</si>
  <si>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</si>
  <si>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</si>
  <si>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</si>
  <si>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</si>
  <si>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</si>
  <si>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</si>
  <si>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</si>
  <si>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</si>
  <si>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</si>
  <si>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</si>
  <si>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</si>
  <si>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</si>
  <si>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</si>
  <si>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</si>
  <si>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</si>
  <si>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</si>
  <si>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</si>
  <si>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</si>
  <si>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</si>
  <si>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</si>
  <si>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</si>
  <si>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</si>
  <si>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</si>
  <si>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</si>
  <si>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</si>
  <si>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</si>
  <si>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</si>
  <si>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</si>
  <si>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</si>
  <si>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</si>
  <si>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</si>
  <si>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</si>
  <si>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</si>
  <si>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</si>
  <si>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</si>
  <si>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</si>
  <si>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</si>
  <si>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</si>
  <si>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</si>
  <si>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</si>
  <si>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</si>
  <si>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</si>
  <si>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</si>
  <si>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</si>
  <si>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</si>
  <si>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</si>
  <si>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</si>
  <si>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</si>
  <si>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</si>
  <si>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</si>
  <si>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</si>
  <si>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</si>
  <si>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</si>
  <si>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</si>
  <si>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</si>
  <si>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</si>
  <si>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</si>
  <si>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</si>
  <si>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</si>
  <si>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</si>
  <si>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</si>
  <si>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</si>
  <si>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</si>
  <si>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</si>
  <si>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</si>
  <si>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</si>
  <si>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</si>
  <si>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</si>
  <si>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</si>
  <si>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</si>
  <si>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</si>
  <si>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</si>
  <si>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</si>
  <si>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</si>
  <si>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</si>
  <si>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</si>
  <si>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</si>
  <si>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</si>
  <si>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</si>
  <si>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</si>
  <si>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</si>
  <si>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</si>
  <si>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</si>
  <si>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</si>
  <si>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</si>
  <si>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</si>
  <si>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</si>
  <si>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</si>
  <si>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</si>
  <si>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</si>
  <si>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</si>
  <si>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</si>
  <si>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</si>
  <si>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</si>
  <si>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</si>
  <si>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</si>
  <si>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</si>
  <si>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</si>
  <si>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</si>
  <si>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</si>
  <si>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</si>
  <si>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</si>
  <si>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</si>
  <si>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</si>
  <si>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</si>
  <si>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</si>
  <si>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</si>
  <si>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</si>
  <si>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</si>
  <si>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</si>
  <si>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</si>
  <si>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</si>
  <si>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</si>
  <si>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</si>
  <si>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</si>
  <si>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</si>
  <si>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</si>
  <si>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</si>
  <si>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</si>
  <si>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</si>
  <si>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</si>
  <si>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</si>
  <si>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</si>
  <si>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</si>
  <si>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</si>
  <si>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</si>
  <si>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</si>
  <si>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</si>
  <si>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</si>
  <si>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</si>
  <si>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</si>
  <si>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</si>
  <si>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</si>
  <si>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</si>
  <si>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</si>
  <si>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</si>
  <si>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</si>
  <si>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</si>
  <si>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</si>
  <si>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</si>
  <si>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</si>
  <si>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</si>
  <si>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</si>
  <si>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</si>
  <si>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</si>
  <si>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</si>
  <si>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</si>
  <si>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</si>
  <si>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</si>
  <si>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</si>
  <si>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</si>
  <si>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</si>
  <si>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</si>
  <si>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</si>
  <si>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</si>
  <si>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</si>
  <si>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</si>
  <si>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</si>
  <si>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</si>
  <si>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</si>
  <si>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</si>
  <si>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23302</t>
  </si>
  <si>
    <t>23304</t>
  </si>
  <si>
    <t>23342</t>
  </si>
  <si>
    <t>23345</t>
  </si>
  <si>
    <t>23361</t>
  </si>
  <si>
    <t>23362</t>
  </si>
  <si>
    <t>23421</t>
  </si>
  <si>
    <t>23422</t>
  </si>
  <si>
    <t>23423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</si>
  <si>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</si>
  <si>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</si>
  <si>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</si>
  <si>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</si>
  <si>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</si>
  <si>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</si>
  <si>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</si>
  <si>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</si>
  <si>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23481</t>
  </si>
  <si>
    <t>23482</t>
  </si>
  <si>
    <t>23483</t>
  </si>
  <si>
    <t>23501</t>
  </si>
  <si>
    <t>23521</t>
  </si>
  <si>
    <t>23561</t>
  </si>
  <si>
    <t>23562</t>
  </si>
  <si>
    <t>23563</t>
  </si>
  <si>
    <t>23603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</si>
  <si>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</si>
  <si>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</si>
  <si>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</si>
  <si>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</si>
  <si>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</si>
  <si>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</si>
  <si>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</si>
  <si>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</si>
  <si>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</si>
  <si>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</si>
  <si>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</si>
  <si>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</si>
  <si>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</si>
  <si>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</si>
  <si>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</si>
  <si>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</si>
  <si>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</si>
  <si>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</si>
  <si>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</si>
  <si>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</si>
  <si>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</si>
  <si>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</si>
  <si>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</si>
  <si>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</si>
  <si>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</si>
  <si>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</si>
  <si>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</si>
  <si>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</si>
  <si>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</si>
  <si>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</si>
  <si>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</si>
  <si>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</si>
  <si>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</si>
  <si>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</si>
  <si>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</si>
  <si>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</si>
  <si>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</si>
  <si>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</si>
  <si>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</si>
  <si>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</si>
  <si>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</si>
  <si>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</si>
  <si>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</si>
  <si>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</si>
  <si>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</si>
  <si>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</si>
  <si>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</si>
  <si>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</si>
  <si>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</si>
  <si>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</si>
  <si>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</si>
  <si>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</si>
  <si>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</si>
  <si>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</si>
  <si>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</si>
  <si>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</si>
  <si>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</si>
  <si>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</si>
  <si>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</si>
  <si>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</si>
  <si>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</si>
  <si>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○</t>
  </si>
  <si>
    <t>23000</t>
  </si>
  <si>
    <t>合計</t>
  </si>
  <si>
    <t>愛知県</t>
  </si>
  <si>
    <t>23000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</si>
</sst>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391</v>
      </c>
      <c r="B7" s="100" t="s">
        <v>389</v>
      </c>
      <c r="C7" s="99" t="s">
        <v>390</v>
      </c>
      <c r="D7" s="101">
        <f>SUM(D8:D68)</f>
        <v>7248641</v>
      </c>
      <c r="E7" s="101">
        <f>SUM(E8:E68)</f>
        <v>244018</v>
      </c>
      <c r="F7" s="102">
        <f>IF(D7&gt;0,E7/D7*100,0)</f>
        <v>3.3663965424691336</v>
      </c>
      <c r="G7" s="101">
        <f>SUM(G8:G68)</f>
        <v>243424</v>
      </c>
      <c r="H7" s="101">
        <f>SUM(H8:H68)</f>
        <v>594</v>
      </c>
      <c r="I7" s="101">
        <f>SUM(I8:I68)</f>
        <v>7004623</v>
      </c>
      <c r="J7" s="102">
        <f>IF($D7&gt;0,I7/$D7*100,0)</f>
        <v>96.63360345753087</v>
      </c>
      <c r="K7" s="101">
        <f>SUM(K8:K68)</f>
        <v>4695718</v>
      </c>
      <c r="L7" s="102">
        <f>IF($D7&gt;0,K7/$D7*100,0)</f>
        <v>64.78066716229979</v>
      </c>
      <c r="M7" s="101">
        <f>SUM(M8:M68)</f>
        <v>13770</v>
      </c>
      <c r="N7" s="102">
        <f>IF($D7&gt;0,M7/$D7*100,0)</f>
        <v>0.18996664340253572</v>
      </c>
      <c r="O7" s="101">
        <f>SUM(O8:O68)</f>
        <v>2295135</v>
      </c>
      <c r="P7" s="101">
        <f>SUM(P8:P68)</f>
        <v>900422</v>
      </c>
      <c r="Q7" s="102">
        <f>IF($D7&gt;0,O7/$D7*100,0)</f>
        <v>31.662969651828526</v>
      </c>
      <c r="R7" s="101">
        <f>SUM(R8:R68)</f>
        <v>226568</v>
      </c>
      <c r="S7" s="101">
        <f aca="true" t="shared" si="0" ref="S7:Z7">COUNTIF(S8:S68,"○")</f>
        <v>43</v>
      </c>
      <c r="T7" s="101">
        <f t="shared" si="0"/>
        <v>13</v>
      </c>
      <c r="U7" s="101">
        <f t="shared" si="0"/>
        <v>2</v>
      </c>
      <c r="V7" s="101">
        <f t="shared" si="0"/>
        <v>3</v>
      </c>
      <c r="W7" s="101">
        <f t="shared" si="0"/>
        <v>44</v>
      </c>
      <c r="X7" s="101">
        <f t="shared" si="0"/>
        <v>6</v>
      </c>
      <c r="Y7" s="101">
        <f t="shared" si="0"/>
        <v>4</v>
      </c>
      <c r="Z7" s="101">
        <f t="shared" si="0"/>
        <v>7</v>
      </c>
    </row>
    <row r="8" spans="1:58" ht="12" customHeight="1">
      <c r="A8" s="103" t="s">
        <v>110</v>
      </c>
      <c r="B8" s="104" t="s">
        <v>266</v>
      </c>
      <c r="C8" s="103" t="s">
        <v>327</v>
      </c>
      <c r="D8" s="101">
        <f>+SUM(E8,+I8)</f>
        <v>2181679</v>
      </c>
      <c r="E8" s="101">
        <f>+SUM(G8,+H8)</f>
        <v>8514</v>
      </c>
      <c r="F8" s="102">
        <f>IF(D8&gt;0,E8/D8*100,0)</f>
        <v>0.39024989469119886</v>
      </c>
      <c r="G8" s="101">
        <v>8514</v>
      </c>
      <c r="H8" s="101">
        <v>0</v>
      </c>
      <c r="I8" s="101">
        <f>+SUM(K8,+M8,+O8)</f>
        <v>2173165</v>
      </c>
      <c r="J8" s="102">
        <f>IF($D8&gt;0,I8/$D8*100,0)</f>
        <v>99.6097501053088</v>
      </c>
      <c r="K8" s="101">
        <v>2146800</v>
      </c>
      <c r="L8" s="102">
        <f>IF($D8&gt;0,K8/$D8*100,0)</f>
        <v>98.40127718147353</v>
      </c>
      <c r="M8" s="101">
        <v>0</v>
      </c>
      <c r="N8" s="102">
        <f>IF($D8&gt;0,M8/$D8*100,0)</f>
        <v>0</v>
      </c>
      <c r="O8" s="101">
        <v>26365</v>
      </c>
      <c r="P8" s="101">
        <v>4603</v>
      </c>
      <c r="Q8" s="102">
        <f>IF($D8&gt;0,O8/$D8*100,0)</f>
        <v>1.2084729238352663</v>
      </c>
      <c r="R8" s="101">
        <v>66073</v>
      </c>
      <c r="S8" s="101"/>
      <c r="T8" s="101"/>
      <c r="U8" s="101" t="s">
        <v>388</v>
      </c>
      <c r="V8" s="101"/>
      <c r="W8" s="105" t="s">
        <v>388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110</v>
      </c>
      <c r="B9" s="104" t="s">
        <v>267</v>
      </c>
      <c r="C9" s="103" t="s">
        <v>328</v>
      </c>
      <c r="D9" s="101">
        <f aca="true" t="shared" si="1" ref="D9:D68">+SUM(E9,+I9)</f>
        <v>365082</v>
      </c>
      <c r="E9" s="101">
        <f aca="true" t="shared" si="2" ref="E9:E68">+SUM(G9,+H9)</f>
        <v>7433</v>
      </c>
      <c r="F9" s="102">
        <f aca="true" t="shared" si="3" ref="F9:F68">IF(D9&gt;0,E9/D9*100,0)</f>
        <v>2.035980957702653</v>
      </c>
      <c r="G9" s="101">
        <v>7433</v>
      </c>
      <c r="H9" s="101">
        <v>0</v>
      </c>
      <c r="I9" s="101">
        <f aca="true" t="shared" si="4" ref="I9:I68">+SUM(K9,+M9,+O9)</f>
        <v>357649</v>
      </c>
      <c r="J9" s="102">
        <f aca="true" t="shared" si="5" ref="J9:J68">IF($D9&gt;0,I9/$D9*100,0)</f>
        <v>97.96401904229735</v>
      </c>
      <c r="K9" s="101">
        <v>273430</v>
      </c>
      <c r="L9" s="102">
        <f aca="true" t="shared" si="6" ref="L9:L68">IF($D9&gt;0,K9/$D9*100,0)</f>
        <v>74.89550292810931</v>
      </c>
      <c r="M9" s="101">
        <v>1565</v>
      </c>
      <c r="N9" s="102">
        <f aca="true" t="shared" si="7" ref="N9:N68">IF($D9&gt;0,M9/$D9*100,0)</f>
        <v>0.42867081915843563</v>
      </c>
      <c r="O9" s="101">
        <v>82654</v>
      </c>
      <c r="P9" s="101">
        <v>23230</v>
      </c>
      <c r="Q9" s="102">
        <f aca="true" t="shared" si="8" ref="Q9:Q68">IF($D9&gt;0,O9/$D9*100,0)</f>
        <v>22.63984529502961</v>
      </c>
      <c r="R9" s="101">
        <v>20249</v>
      </c>
      <c r="S9" s="101" t="s">
        <v>388</v>
      </c>
      <c r="T9" s="101"/>
      <c r="U9" s="101"/>
      <c r="V9" s="101"/>
      <c r="W9" s="105" t="s">
        <v>388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110</v>
      </c>
      <c r="B10" s="104" t="s">
        <v>268</v>
      </c>
      <c r="C10" s="103" t="s">
        <v>329</v>
      </c>
      <c r="D10" s="101">
        <f t="shared" si="1"/>
        <v>364531</v>
      </c>
      <c r="E10" s="101">
        <f t="shared" si="2"/>
        <v>8142</v>
      </c>
      <c r="F10" s="102">
        <f t="shared" si="3"/>
        <v>2.233554896565724</v>
      </c>
      <c r="G10" s="101">
        <v>8142</v>
      </c>
      <c r="H10" s="101">
        <v>0</v>
      </c>
      <c r="I10" s="101">
        <f t="shared" si="4"/>
        <v>356389</v>
      </c>
      <c r="J10" s="102">
        <f t="shared" si="5"/>
        <v>97.76644510343428</v>
      </c>
      <c r="K10" s="101">
        <v>240857</v>
      </c>
      <c r="L10" s="102">
        <f t="shared" si="6"/>
        <v>66.0731186099399</v>
      </c>
      <c r="M10" s="101">
        <v>0</v>
      </c>
      <c r="N10" s="102">
        <f t="shared" si="7"/>
        <v>0</v>
      </c>
      <c r="O10" s="101">
        <v>115532</v>
      </c>
      <c r="P10" s="101">
        <v>24587</v>
      </c>
      <c r="Q10" s="102">
        <f t="shared" si="8"/>
        <v>31.69332649349438</v>
      </c>
      <c r="R10" s="101">
        <v>12055</v>
      </c>
      <c r="S10" s="101"/>
      <c r="T10" s="101" t="s">
        <v>388</v>
      </c>
      <c r="U10" s="101"/>
      <c r="V10" s="101"/>
      <c r="W10" s="105"/>
      <c r="X10" s="105" t="s">
        <v>388</v>
      </c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110</v>
      </c>
      <c r="B11" s="104" t="s">
        <v>269</v>
      </c>
      <c r="C11" s="103" t="s">
        <v>330</v>
      </c>
      <c r="D11" s="101">
        <f t="shared" si="1"/>
        <v>378602</v>
      </c>
      <c r="E11" s="101">
        <f t="shared" si="2"/>
        <v>31990</v>
      </c>
      <c r="F11" s="102">
        <f t="shared" si="3"/>
        <v>8.449506341752025</v>
      </c>
      <c r="G11" s="101">
        <v>31990</v>
      </c>
      <c r="H11" s="101">
        <v>0</v>
      </c>
      <c r="I11" s="101">
        <f t="shared" si="4"/>
        <v>346612</v>
      </c>
      <c r="J11" s="102">
        <f t="shared" si="5"/>
        <v>91.55049365824797</v>
      </c>
      <c r="K11" s="101">
        <v>118923</v>
      </c>
      <c r="L11" s="102">
        <f t="shared" si="6"/>
        <v>31.41108604814555</v>
      </c>
      <c r="M11" s="101">
        <v>0</v>
      </c>
      <c r="N11" s="102">
        <f t="shared" si="7"/>
        <v>0</v>
      </c>
      <c r="O11" s="101">
        <v>227689</v>
      </c>
      <c r="P11" s="101">
        <v>68803</v>
      </c>
      <c r="Q11" s="102">
        <f t="shared" si="8"/>
        <v>60.139407610102424</v>
      </c>
      <c r="R11" s="101">
        <v>5394</v>
      </c>
      <c r="S11" s="101" t="s">
        <v>388</v>
      </c>
      <c r="T11" s="101"/>
      <c r="U11" s="101"/>
      <c r="V11" s="101"/>
      <c r="W11" s="105" t="s">
        <v>388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110</v>
      </c>
      <c r="B12" s="104" t="s">
        <v>270</v>
      </c>
      <c r="C12" s="103" t="s">
        <v>331</v>
      </c>
      <c r="D12" s="101">
        <f t="shared" si="1"/>
        <v>129550</v>
      </c>
      <c r="E12" s="101">
        <f t="shared" si="2"/>
        <v>10558</v>
      </c>
      <c r="F12" s="102">
        <f t="shared" si="3"/>
        <v>8.149749131609417</v>
      </c>
      <c r="G12" s="101">
        <v>10481</v>
      </c>
      <c r="H12" s="101">
        <v>77</v>
      </c>
      <c r="I12" s="101">
        <f t="shared" si="4"/>
        <v>118992</v>
      </c>
      <c r="J12" s="102">
        <f t="shared" si="5"/>
        <v>91.85025086839059</v>
      </c>
      <c r="K12" s="101">
        <v>55771</v>
      </c>
      <c r="L12" s="102">
        <f t="shared" si="6"/>
        <v>43.04978772674643</v>
      </c>
      <c r="M12" s="101">
        <v>0</v>
      </c>
      <c r="N12" s="102">
        <f t="shared" si="7"/>
        <v>0</v>
      </c>
      <c r="O12" s="101">
        <v>63221</v>
      </c>
      <c r="P12" s="101">
        <v>18558</v>
      </c>
      <c r="Q12" s="102">
        <f t="shared" si="8"/>
        <v>48.80046314164415</v>
      </c>
      <c r="R12" s="101">
        <v>3789</v>
      </c>
      <c r="S12" s="101"/>
      <c r="T12" s="101" t="s">
        <v>388</v>
      </c>
      <c r="U12" s="101"/>
      <c r="V12" s="101"/>
      <c r="W12" s="105"/>
      <c r="X12" s="105" t="s">
        <v>388</v>
      </c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110</v>
      </c>
      <c r="B13" s="104" t="s">
        <v>271</v>
      </c>
      <c r="C13" s="103" t="s">
        <v>332</v>
      </c>
      <c r="D13" s="101">
        <f t="shared" si="1"/>
        <v>120474</v>
      </c>
      <c r="E13" s="101">
        <f t="shared" si="2"/>
        <v>5325</v>
      </c>
      <c r="F13" s="102">
        <f t="shared" si="3"/>
        <v>4.420040838687186</v>
      </c>
      <c r="G13" s="101">
        <v>5325</v>
      </c>
      <c r="H13" s="101">
        <v>0</v>
      </c>
      <c r="I13" s="101">
        <f t="shared" si="4"/>
        <v>115149</v>
      </c>
      <c r="J13" s="102">
        <f t="shared" si="5"/>
        <v>95.57995916131281</v>
      </c>
      <c r="K13" s="101">
        <v>80491</v>
      </c>
      <c r="L13" s="102">
        <f t="shared" si="6"/>
        <v>66.81192622474559</v>
      </c>
      <c r="M13" s="101">
        <v>0</v>
      </c>
      <c r="N13" s="102">
        <f t="shared" si="7"/>
        <v>0</v>
      </c>
      <c r="O13" s="101">
        <v>34658</v>
      </c>
      <c r="P13" s="101">
        <v>10052</v>
      </c>
      <c r="Q13" s="102">
        <f t="shared" si="8"/>
        <v>28.768032936567227</v>
      </c>
      <c r="R13" s="101">
        <v>3275</v>
      </c>
      <c r="S13" s="101" t="s">
        <v>388</v>
      </c>
      <c r="T13" s="101"/>
      <c r="U13" s="101"/>
      <c r="V13" s="101"/>
      <c r="W13" s="105" t="s">
        <v>388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110</v>
      </c>
      <c r="B14" s="104" t="s">
        <v>272</v>
      </c>
      <c r="C14" s="103" t="s">
        <v>333</v>
      </c>
      <c r="D14" s="101">
        <f t="shared" si="1"/>
        <v>300031</v>
      </c>
      <c r="E14" s="101">
        <f t="shared" si="2"/>
        <v>6859</v>
      </c>
      <c r="F14" s="102">
        <f t="shared" si="3"/>
        <v>2.286097103299326</v>
      </c>
      <c r="G14" s="101">
        <v>6859</v>
      </c>
      <c r="H14" s="101">
        <v>0</v>
      </c>
      <c r="I14" s="101">
        <f t="shared" si="4"/>
        <v>293172</v>
      </c>
      <c r="J14" s="102">
        <f t="shared" si="5"/>
        <v>97.71390289670067</v>
      </c>
      <c r="K14" s="101">
        <v>182717</v>
      </c>
      <c r="L14" s="102">
        <f t="shared" si="6"/>
        <v>60.89937373138109</v>
      </c>
      <c r="M14" s="101">
        <v>0</v>
      </c>
      <c r="N14" s="102">
        <f t="shared" si="7"/>
        <v>0</v>
      </c>
      <c r="O14" s="101">
        <v>110455</v>
      </c>
      <c r="P14" s="101">
        <v>64271</v>
      </c>
      <c r="Q14" s="102">
        <f t="shared" si="8"/>
        <v>36.814529165319584</v>
      </c>
      <c r="R14" s="101">
        <v>6413</v>
      </c>
      <c r="S14" s="101"/>
      <c r="T14" s="101" t="s">
        <v>388</v>
      </c>
      <c r="U14" s="101"/>
      <c r="V14" s="101"/>
      <c r="W14" s="105" t="s">
        <v>388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110</v>
      </c>
      <c r="B15" s="104" t="s">
        <v>273</v>
      </c>
      <c r="C15" s="103" t="s">
        <v>334</v>
      </c>
      <c r="D15" s="101">
        <f t="shared" si="1"/>
        <v>158670</v>
      </c>
      <c r="E15" s="101">
        <f t="shared" si="2"/>
        <v>5735</v>
      </c>
      <c r="F15" s="102">
        <f t="shared" si="3"/>
        <v>3.614419865128884</v>
      </c>
      <c r="G15" s="101">
        <v>5716</v>
      </c>
      <c r="H15" s="101">
        <v>19</v>
      </c>
      <c r="I15" s="101">
        <f t="shared" si="4"/>
        <v>152935</v>
      </c>
      <c r="J15" s="102">
        <f t="shared" si="5"/>
        <v>96.38558013487112</v>
      </c>
      <c r="K15" s="101">
        <v>105272</v>
      </c>
      <c r="L15" s="102">
        <f t="shared" si="6"/>
        <v>66.34650532551836</v>
      </c>
      <c r="M15" s="101">
        <v>0</v>
      </c>
      <c r="N15" s="102">
        <f t="shared" si="7"/>
        <v>0</v>
      </c>
      <c r="O15" s="101">
        <v>47663</v>
      </c>
      <c r="P15" s="101">
        <v>23818</v>
      </c>
      <c r="Q15" s="102">
        <f t="shared" si="8"/>
        <v>30.039074809352744</v>
      </c>
      <c r="R15" s="101">
        <v>5904</v>
      </c>
      <c r="S15" s="101" t="s">
        <v>388</v>
      </c>
      <c r="T15" s="101"/>
      <c r="U15" s="101"/>
      <c r="V15" s="101"/>
      <c r="W15" s="105"/>
      <c r="X15" s="105" t="s">
        <v>388</v>
      </c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110</v>
      </c>
      <c r="B16" s="104" t="s">
        <v>274</v>
      </c>
      <c r="C16" s="103" t="s">
        <v>335</v>
      </c>
      <c r="D16" s="101">
        <f t="shared" si="1"/>
        <v>66000</v>
      </c>
      <c r="E16" s="101">
        <f t="shared" si="2"/>
        <v>7219</v>
      </c>
      <c r="F16" s="102">
        <f t="shared" si="3"/>
        <v>10.937878787878788</v>
      </c>
      <c r="G16" s="101">
        <v>7219</v>
      </c>
      <c r="H16" s="101">
        <v>0</v>
      </c>
      <c r="I16" s="101">
        <f t="shared" si="4"/>
        <v>58781</v>
      </c>
      <c r="J16" s="102">
        <f t="shared" si="5"/>
        <v>89.06212121212121</v>
      </c>
      <c r="K16" s="101">
        <v>12357</v>
      </c>
      <c r="L16" s="102">
        <f t="shared" si="6"/>
        <v>18.722727272727273</v>
      </c>
      <c r="M16" s="101">
        <v>1933</v>
      </c>
      <c r="N16" s="102">
        <f t="shared" si="7"/>
        <v>2.9287878787878787</v>
      </c>
      <c r="O16" s="101">
        <v>44491</v>
      </c>
      <c r="P16" s="101">
        <v>23198</v>
      </c>
      <c r="Q16" s="102">
        <f t="shared" si="8"/>
        <v>67.41060606060606</v>
      </c>
      <c r="R16" s="101">
        <v>949</v>
      </c>
      <c r="S16" s="101" t="s">
        <v>388</v>
      </c>
      <c r="T16" s="101"/>
      <c r="U16" s="101"/>
      <c r="V16" s="101"/>
      <c r="W16" s="105" t="s">
        <v>388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110</v>
      </c>
      <c r="B17" s="104" t="s">
        <v>275</v>
      </c>
      <c r="C17" s="103" t="s">
        <v>336</v>
      </c>
      <c r="D17" s="101">
        <f t="shared" si="1"/>
        <v>70010</v>
      </c>
      <c r="E17" s="101">
        <f t="shared" si="2"/>
        <v>3190</v>
      </c>
      <c r="F17" s="102">
        <f t="shared" si="3"/>
        <v>4.556491929724325</v>
      </c>
      <c r="G17" s="101">
        <v>3190</v>
      </c>
      <c r="H17" s="101">
        <v>0</v>
      </c>
      <c r="I17" s="101">
        <f t="shared" si="4"/>
        <v>66820</v>
      </c>
      <c r="J17" s="102">
        <f t="shared" si="5"/>
        <v>95.44350807027567</v>
      </c>
      <c r="K17" s="101">
        <v>29869</v>
      </c>
      <c r="L17" s="102">
        <f t="shared" si="6"/>
        <v>42.66390515640623</v>
      </c>
      <c r="M17" s="101">
        <v>0</v>
      </c>
      <c r="N17" s="102">
        <f t="shared" si="7"/>
        <v>0</v>
      </c>
      <c r="O17" s="101">
        <v>36951</v>
      </c>
      <c r="P17" s="101">
        <v>14086</v>
      </c>
      <c r="Q17" s="102">
        <f t="shared" si="8"/>
        <v>52.779602913869454</v>
      </c>
      <c r="R17" s="101">
        <v>4221</v>
      </c>
      <c r="S17" s="101"/>
      <c r="T17" s="101" t="s">
        <v>388</v>
      </c>
      <c r="U17" s="101"/>
      <c r="V17" s="101"/>
      <c r="W17" s="105" t="s">
        <v>388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110</v>
      </c>
      <c r="B18" s="104" t="s">
        <v>276</v>
      </c>
      <c r="C18" s="103" t="s">
        <v>337</v>
      </c>
      <c r="D18" s="101">
        <f t="shared" si="1"/>
        <v>140448</v>
      </c>
      <c r="E18" s="101">
        <f t="shared" si="2"/>
        <v>4504</v>
      </c>
      <c r="F18" s="102">
        <f t="shared" si="3"/>
        <v>3.206880838459786</v>
      </c>
      <c r="G18" s="101">
        <v>4504</v>
      </c>
      <c r="H18" s="101">
        <v>0</v>
      </c>
      <c r="I18" s="101">
        <f t="shared" si="4"/>
        <v>135944</v>
      </c>
      <c r="J18" s="102">
        <f t="shared" si="5"/>
        <v>96.7931191615402</v>
      </c>
      <c r="K18" s="101">
        <v>105467</v>
      </c>
      <c r="L18" s="102">
        <f t="shared" si="6"/>
        <v>75.09327295511507</v>
      </c>
      <c r="M18" s="101">
        <v>0</v>
      </c>
      <c r="N18" s="102">
        <f t="shared" si="7"/>
        <v>0</v>
      </c>
      <c r="O18" s="101">
        <v>30477</v>
      </c>
      <c r="P18" s="101">
        <v>5325</v>
      </c>
      <c r="Q18" s="102">
        <f t="shared" si="8"/>
        <v>21.699846206425157</v>
      </c>
      <c r="R18" s="101">
        <v>5028</v>
      </c>
      <c r="S18" s="101"/>
      <c r="T18" s="101" t="s">
        <v>388</v>
      </c>
      <c r="U18" s="101"/>
      <c r="V18" s="101"/>
      <c r="W18" s="105"/>
      <c r="X18" s="105"/>
      <c r="Y18" s="105" t="s">
        <v>388</v>
      </c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110</v>
      </c>
      <c r="B19" s="104" t="s">
        <v>277</v>
      </c>
      <c r="C19" s="103" t="s">
        <v>338</v>
      </c>
      <c r="D19" s="101">
        <f t="shared" si="1"/>
        <v>420816</v>
      </c>
      <c r="E19" s="101">
        <f t="shared" si="2"/>
        <v>7828</v>
      </c>
      <c r="F19" s="102">
        <f t="shared" si="3"/>
        <v>1.8601954298315655</v>
      </c>
      <c r="G19" s="101">
        <v>7828</v>
      </c>
      <c r="H19" s="101">
        <v>0</v>
      </c>
      <c r="I19" s="101">
        <f t="shared" si="4"/>
        <v>412988</v>
      </c>
      <c r="J19" s="102">
        <f t="shared" si="5"/>
        <v>98.13980457016844</v>
      </c>
      <c r="K19" s="101">
        <v>267782</v>
      </c>
      <c r="L19" s="102">
        <f t="shared" si="6"/>
        <v>63.63398730086308</v>
      </c>
      <c r="M19" s="101">
        <v>3363</v>
      </c>
      <c r="N19" s="102">
        <f t="shared" si="7"/>
        <v>0.7991616288354054</v>
      </c>
      <c r="O19" s="101">
        <v>141843</v>
      </c>
      <c r="P19" s="101">
        <v>65583</v>
      </c>
      <c r="Q19" s="102">
        <f t="shared" si="8"/>
        <v>33.70665564046995</v>
      </c>
      <c r="R19" s="101">
        <v>16350</v>
      </c>
      <c r="S19" s="101" t="s">
        <v>388</v>
      </c>
      <c r="T19" s="101"/>
      <c r="U19" s="101"/>
      <c r="V19" s="101"/>
      <c r="W19" s="105"/>
      <c r="X19" s="105"/>
      <c r="Y19" s="105" t="s">
        <v>388</v>
      </c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110</v>
      </c>
      <c r="B20" s="104" t="s">
        <v>278</v>
      </c>
      <c r="C20" s="103" t="s">
        <v>339</v>
      </c>
      <c r="D20" s="101">
        <f t="shared" si="1"/>
        <v>172601</v>
      </c>
      <c r="E20" s="101">
        <f t="shared" si="2"/>
        <v>3918</v>
      </c>
      <c r="F20" s="102">
        <f t="shared" si="3"/>
        <v>2.2699752608617563</v>
      </c>
      <c r="G20" s="101">
        <v>3918</v>
      </c>
      <c r="H20" s="101">
        <v>0</v>
      </c>
      <c r="I20" s="101">
        <f t="shared" si="4"/>
        <v>168683</v>
      </c>
      <c r="J20" s="102">
        <f t="shared" si="5"/>
        <v>97.73002473913824</v>
      </c>
      <c r="K20" s="101">
        <v>97382</v>
      </c>
      <c r="L20" s="102">
        <f t="shared" si="6"/>
        <v>56.42029883952004</v>
      </c>
      <c r="M20" s="101">
        <v>0</v>
      </c>
      <c r="N20" s="102">
        <f t="shared" si="7"/>
        <v>0</v>
      </c>
      <c r="O20" s="101">
        <v>71301</v>
      </c>
      <c r="P20" s="101">
        <v>13342</v>
      </c>
      <c r="Q20" s="102">
        <f t="shared" si="8"/>
        <v>41.30972589961819</v>
      </c>
      <c r="R20" s="101">
        <v>6754</v>
      </c>
      <c r="S20" s="101"/>
      <c r="T20" s="101" t="s">
        <v>388</v>
      </c>
      <c r="U20" s="101"/>
      <c r="V20" s="101"/>
      <c r="W20" s="105" t="s">
        <v>388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110</v>
      </c>
      <c r="B21" s="104" t="s">
        <v>279</v>
      </c>
      <c r="C21" s="103" t="s">
        <v>340</v>
      </c>
      <c r="D21" s="101">
        <f t="shared" si="1"/>
        <v>102973</v>
      </c>
      <c r="E21" s="101">
        <f t="shared" si="2"/>
        <v>7035</v>
      </c>
      <c r="F21" s="102">
        <f t="shared" si="3"/>
        <v>6.831887970633079</v>
      </c>
      <c r="G21" s="101">
        <v>7035</v>
      </c>
      <c r="H21" s="101">
        <v>0</v>
      </c>
      <c r="I21" s="101">
        <f t="shared" si="4"/>
        <v>95938</v>
      </c>
      <c r="J21" s="102">
        <f t="shared" si="5"/>
        <v>93.16811202936692</v>
      </c>
      <c r="K21" s="101">
        <v>52955</v>
      </c>
      <c r="L21" s="102">
        <f t="shared" si="6"/>
        <v>51.42610198789974</v>
      </c>
      <c r="M21" s="101">
        <v>0</v>
      </c>
      <c r="N21" s="102">
        <f t="shared" si="7"/>
        <v>0</v>
      </c>
      <c r="O21" s="101">
        <v>42983</v>
      </c>
      <c r="P21" s="101">
        <v>18998</v>
      </c>
      <c r="Q21" s="102">
        <f t="shared" si="8"/>
        <v>41.74201004146718</v>
      </c>
      <c r="R21" s="101">
        <v>5964</v>
      </c>
      <c r="S21" s="101" t="s">
        <v>388</v>
      </c>
      <c r="T21" s="101"/>
      <c r="U21" s="101"/>
      <c r="V21" s="101"/>
      <c r="W21" s="105" t="s">
        <v>388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110</v>
      </c>
      <c r="B22" s="104" t="s">
        <v>280</v>
      </c>
      <c r="C22" s="103" t="s">
        <v>341</v>
      </c>
      <c r="D22" s="101">
        <f t="shared" si="1"/>
        <v>81496</v>
      </c>
      <c r="E22" s="101">
        <f t="shared" si="2"/>
        <v>5694</v>
      </c>
      <c r="F22" s="102">
        <f t="shared" si="3"/>
        <v>6.986845980170806</v>
      </c>
      <c r="G22" s="101">
        <v>5694</v>
      </c>
      <c r="H22" s="101">
        <v>0</v>
      </c>
      <c r="I22" s="101">
        <f t="shared" si="4"/>
        <v>75802</v>
      </c>
      <c r="J22" s="102">
        <f t="shared" si="5"/>
        <v>93.01315401982919</v>
      </c>
      <c r="K22" s="101">
        <v>42328</v>
      </c>
      <c r="L22" s="102">
        <f t="shared" si="6"/>
        <v>51.93874545989987</v>
      </c>
      <c r="M22" s="101">
        <v>0</v>
      </c>
      <c r="N22" s="102">
        <f t="shared" si="7"/>
        <v>0</v>
      </c>
      <c r="O22" s="101">
        <v>33474</v>
      </c>
      <c r="P22" s="101">
        <v>5617</v>
      </c>
      <c r="Q22" s="102">
        <f t="shared" si="8"/>
        <v>41.074408559929324</v>
      </c>
      <c r="R22" s="101">
        <v>2353</v>
      </c>
      <c r="S22" s="101" t="s">
        <v>388</v>
      </c>
      <c r="T22" s="101"/>
      <c r="U22" s="101"/>
      <c r="V22" s="101"/>
      <c r="W22" s="105" t="s">
        <v>388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110</v>
      </c>
      <c r="B23" s="104" t="s">
        <v>281</v>
      </c>
      <c r="C23" s="103" t="s">
        <v>342</v>
      </c>
      <c r="D23" s="101">
        <f t="shared" si="1"/>
        <v>75865</v>
      </c>
      <c r="E23" s="101">
        <f t="shared" si="2"/>
        <v>2005</v>
      </c>
      <c r="F23" s="102">
        <f t="shared" si="3"/>
        <v>2.64285243524682</v>
      </c>
      <c r="G23" s="101">
        <v>2005</v>
      </c>
      <c r="H23" s="101">
        <v>0</v>
      </c>
      <c r="I23" s="101">
        <f t="shared" si="4"/>
        <v>73860</v>
      </c>
      <c r="J23" s="102">
        <f t="shared" si="5"/>
        <v>97.35714756475318</v>
      </c>
      <c r="K23" s="101">
        <v>35466</v>
      </c>
      <c r="L23" s="102">
        <f t="shared" si="6"/>
        <v>46.74883015883477</v>
      </c>
      <c r="M23" s="101">
        <v>0</v>
      </c>
      <c r="N23" s="102">
        <f t="shared" si="7"/>
        <v>0</v>
      </c>
      <c r="O23" s="101">
        <v>38394</v>
      </c>
      <c r="P23" s="101">
        <v>14595</v>
      </c>
      <c r="Q23" s="102">
        <f t="shared" si="8"/>
        <v>50.60831740591841</v>
      </c>
      <c r="R23" s="101">
        <v>2037</v>
      </c>
      <c r="S23" s="101" t="s">
        <v>388</v>
      </c>
      <c r="T23" s="101"/>
      <c r="U23" s="101"/>
      <c r="V23" s="101"/>
      <c r="W23" s="105"/>
      <c r="X23" s="105"/>
      <c r="Y23" s="105"/>
      <c r="Z23" s="105" t="s">
        <v>388</v>
      </c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110</v>
      </c>
      <c r="B24" s="104" t="s">
        <v>282</v>
      </c>
      <c r="C24" s="103" t="s">
        <v>343</v>
      </c>
      <c r="D24" s="101">
        <f t="shared" si="1"/>
        <v>53627</v>
      </c>
      <c r="E24" s="101">
        <f t="shared" si="2"/>
        <v>7433</v>
      </c>
      <c r="F24" s="102">
        <f t="shared" si="3"/>
        <v>13.860555317284204</v>
      </c>
      <c r="G24" s="101">
        <v>7433</v>
      </c>
      <c r="H24" s="101">
        <v>0</v>
      </c>
      <c r="I24" s="101">
        <f t="shared" si="4"/>
        <v>46194</v>
      </c>
      <c r="J24" s="102">
        <f t="shared" si="5"/>
        <v>86.13944468271579</v>
      </c>
      <c r="K24" s="101">
        <v>7590</v>
      </c>
      <c r="L24" s="102">
        <f t="shared" si="6"/>
        <v>14.153318291159303</v>
      </c>
      <c r="M24" s="101">
        <v>0</v>
      </c>
      <c r="N24" s="102">
        <f t="shared" si="7"/>
        <v>0</v>
      </c>
      <c r="O24" s="101">
        <v>38604</v>
      </c>
      <c r="P24" s="101">
        <v>19489</v>
      </c>
      <c r="Q24" s="102">
        <f t="shared" si="8"/>
        <v>71.9861263915565</v>
      </c>
      <c r="R24" s="101">
        <v>835</v>
      </c>
      <c r="S24" s="101" t="s">
        <v>388</v>
      </c>
      <c r="T24" s="101"/>
      <c r="U24" s="101"/>
      <c r="V24" s="101"/>
      <c r="W24" s="105" t="s">
        <v>388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110</v>
      </c>
      <c r="B25" s="104" t="s">
        <v>283</v>
      </c>
      <c r="C25" s="103" t="s">
        <v>344</v>
      </c>
      <c r="D25" s="101">
        <f t="shared" si="1"/>
        <v>100095</v>
      </c>
      <c r="E25" s="101">
        <f t="shared" si="2"/>
        <v>12939</v>
      </c>
      <c r="F25" s="102">
        <f t="shared" si="3"/>
        <v>12.926719616364455</v>
      </c>
      <c r="G25" s="101">
        <v>12939</v>
      </c>
      <c r="H25" s="101">
        <v>0</v>
      </c>
      <c r="I25" s="101">
        <f t="shared" si="4"/>
        <v>87156</v>
      </c>
      <c r="J25" s="102">
        <f t="shared" si="5"/>
        <v>87.07328038363555</v>
      </c>
      <c r="K25" s="101">
        <v>15344</v>
      </c>
      <c r="L25" s="102">
        <f t="shared" si="6"/>
        <v>15.329437034816923</v>
      </c>
      <c r="M25" s="101">
        <v>0</v>
      </c>
      <c r="N25" s="102">
        <f t="shared" si="7"/>
        <v>0</v>
      </c>
      <c r="O25" s="101">
        <v>71812</v>
      </c>
      <c r="P25" s="101">
        <v>33702</v>
      </c>
      <c r="Q25" s="102">
        <f t="shared" si="8"/>
        <v>71.74384334881863</v>
      </c>
      <c r="R25" s="101">
        <v>1983</v>
      </c>
      <c r="S25" s="101" t="s">
        <v>388</v>
      </c>
      <c r="T25" s="101"/>
      <c r="U25" s="101"/>
      <c r="V25" s="101"/>
      <c r="W25" s="105" t="s">
        <v>388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110</v>
      </c>
      <c r="B26" s="104" t="s">
        <v>284</v>
      </c>
      <c r="C26" s="103" t="s">
        <v>345</v>
      </c>
      <c r="D26" s="101">
        <f t="shared" si="1"/>
        <v>144239</v>
      </c>
      <c r="E26" s="101">
        <f t="shared" si="2"/>
        <v>6479</v>
      </c>
      <c r="F26" s="102">
        <f t="shared" si="3"/>
        <v>4.491850331741069</v>
      </c>
      <c r="G26" s="101">
        <v>6479</v>
      </c>
      <c r="H26" s="101">
        <v>0</v>
      </c>
      <c r="I26" s="101">
        <f t="shared" si="4"/>
        <v>137760</v>
      </c>
      <c r="J26" s="102">
        <f t="shared" si="5"/>
        <v>95.50814966825894</v>
      </c>
      <c r="K26" s="101">
        <v>101256</v>
      </c>
      <c r="L26" s="102">
        <f t="shared" si="6"/>
        <v>70.2001539112168</v>
      </c>
      <c r="M26" s="101">
        <v>0</v>
      </c>
      <c r="N26" s="102">
        <f t="shared" si="7"/>
        <v>0</v>
      </c>
      <c r="O26" s="101">
        <v>36504</v>
      </c>
      <c r="P26" s="101">
        <v>12501</v>
      </c>
      <c r="Q26" s="102">
        <f t="shared" si="8"/>
        <v>25.30799575704213</v>
      </c>
      <c r="R26" s="101">
        <v>9647</v>
      </c>
      <c r="S26" s="101" t="s">
        <v>388</v>
      </c>
      <c r="T26" s="101"/>
      <c r="U26" s="101"/>
      <c r="V26" s="101"/>
      <c r="W26" s="105" t="s">
        <v>388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110</v>
      </c>
      <c r="B27" s="104" t="s">
        <v>285</v>
      </c>
      <c r="C27" s="103" t="s">
        <v>346</v>
      </c>
      <c r="D27" s="101">
        <f t="shared" si="1"/>
        <v>135530</v>
      </c>
      <c r="E27" s="101">
        <f t="shared" si="2"/>
        <v>8736</v>
      </c>
      <c r="F27" s="102">
        <f t="shared" si="3"/>
        <v>6.4458053567475835</v>
      </c>
      <c r="G27" s="101">
        <v>8736</v>
      </c>
      <c r="H27" s="101">
        <v>0</v>
      </c>
      <c r="I27" s="101">
        <f t="shared" si="4"/>
        <v>126794</v>
      </c>
      <c r="J27" s="102">
        <f t="shared" si="5"/>
        <v>93.55419464325242</v>
      </c>
      <c r="K27" s="101">
        <v>44679</v>
      </c>
      <c r="L27" s="102">
        <f t="shared" si="6"/>
        <v>32.96613295949236</v>
      </c>
      <c r="M27" s="101">
        <v>636</v>
      </c>
      <c r="N27" s="102">
        <f t="shared" si="7"/>
        <v>0.46926879657640375</v>
      </c>
      <c r="O27" s="101">
        <v>81479</v>
      </c>
      <c r="P27" s="101">
        <v>31267</v>
      </c>
      <c r="Q27" s="102">
        <f t="shared" si="8"/>
        <v>60.118792887183645</v>
      </c>
      <c r="R27" s="101">
        <v>3083</v>
      </c>
      <c r="S27" s="101"/>
      <c r="T27" s="101"/>
      <c r="U27" s="101" t="s">
        <v>388</v>
      </c>
      <c r="V27" s="101"/>
      <c r="W27" s="105"/>
      <c r="X27" s="105"/>
      <c r="Y27" s="105" t="s">
        <v>388</v>
      </c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110</v>
      </c>
      <c r="B28" s="104" t="s">
        <v>286</v>
      </c>
      <c r="C28" s="103" t="s">
        <v>347</v>
      </c>
      <c r="D28" s="101">
        <f t="shared" si="1"/>
        <v>51628</v>
      </c>
      <c r="E28" s="101">
        <f t="shared" si="2"/>
        <v>5664</v>
      </c>
      <c r="F28" s="102">
        <f t="shared" si="3"/>
        <v>10.970791043619741</v>
      </c>
      <c r="G28" s="101">
        <v>5664</v>
      </c>
      <c r="H28" s="101">
        <v>0</v>
      </c>
      <c r="I28" s="101">
        <f t="shared" si="4"/>
        <v>45964</v>
      </c>
      <c r="J28" s="102">
        <f t="shared" si="5"/>
        <v>89.02920895638026</v>
      </c>
      <c r="K28" s="101">
        <v>12807</v>
      </c>
      <c r="L28" s="102">
        <f t="shared" si="6"/>
        <v>24.806306655303324</v>
      </c>
      <c r="M28" s="101">
        <v>0</v>
      </c>
      <c r="N28" s="102">
        <f t="shared" si="7"/>
        <v>0</v>
      </c>
      <c r="O28" s="101">
        <v>33157</v>
      </c>
      <c r="P28" s="101">
        <v>13438</v>
      </c>
      <c r="Q28" s="102">
        <f t="shared" si="8"/>
        <v>64.22290230107693</v>
      </c>
      <c r="R28" s="101">
        <v>1090</v>
      </c>
      <c r="S28" s="101" t="s">
        <v>388</v>
      </c>
      <c r="T28" s="101"/>
      <c r="U28" s="101"/>
      <c r="V28" s="101"/>
      <c r="W28" s="105" t="s">
        <v>388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110</v>
      </c>
      <c r="B29" s="104" t="s">
        <v>287</v>
      </c>
      <c r="C29" s="103" t="s">
        <v>348</v>
      </c>
      <c r="D29" s="101">
        <f t="shared" si="1"/>
        <v>106109</v>
      </c>
      <c r="E29" s="101">
        <f t="shared" si="2"/>
        <v>3318</v>
      </c>
      <c r="F29" s="102">
        <f t="shared" si="3"/>
        <v>3.126973206796784</v>
      </c>
      <c r="G29" s="101">
        <v>3318</v>
      </c>
      <c r="H29" s="101">
        <v>0</v>
      </c>
      <c r="I29" s="101">
        <f t="shared" si="4"/>
        <v>102791</v>
      </c>
      <c r="J29" s="102">
        <f t="shared" si="5"/>
        <v>96.87302679320322</v>
      </c>
      <c r="K29" s="101">
        <v>68021</v>
      </c>
      <c r="L29" s="102">
        <f t="shared" si="6"/>
        <v>64.10483559358772</v>
      </c>
      <c r="M29" s="101">
        <v>0</v>
      </c>
      <c r="N29" s="102">
        <f t="shared" si="7"/>
        <v>0</v>
      </c>
      <c r="O29" s="101">
        <v>34770</v>
      </c>
      <c r="P29" s="101">
        <v>5306</v>
      </c>
      <c r="Q29" s="102">
        <f t="shared" si="8"/>
        <v>32.76819119961549</v>
      </c>
      <c r="R29" s="101">
        <v>1498</v>
      </c>
      <c r="S29" s="101"/>
      <c r="T29" s="101" t="s">
        <v>388</v>
      </c>
      <c r="U29" s="101"/>
      <c r="V29" s="101"/>
      <c r="W29" s="105"/>
      <c r="X29" s="105"/>
      <c r="Y29" s="105"/>
      <c r="Z29" s="105" t="s">
        <v>388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110</v>
      </c>
      <c r="B30" s="104" t="s">
        <v>288</v>
      </c>
      <c r="C30" s="103" t="s">
        <v>349</v>
      </c>
      <c r="D30" s="101">
        <f t="shared" si="1"/>
        <v>82016</v>
      </c>
      <c r="E30" s="101">
        <f t="shared" si="2"/>
        <v>4574</v>
      </c>
      <c r="F30" s="102">
        <f t="shared" si="3"/>
        <v>5.576960593055014</v>
      </c>
      <c r="G30" s="101">
        <v>4574</v>
      </c>
      <c r="H30" s="101">
        <v>0</v>
      </c>
      <c r="I30" s="101">
        <f t="shared" si="4"/>
        <v>77442</v>
      </c>
      <c r="J30" s="102">
        <f t="shared" si="5"/>
        <v>94.42303940694498</v>
      </c>
      <c r="K30" s="101">
        <v>48361</v>
      </c>
      <c r="L30" s="102">
        <f t="shared" si="6"/>
        <v>58.965323839250885</v>
      </c>
      <c r="M30" s="101">
        <v>0</v>
      </c>
      <c r="N30" s="102">
        <f t="shared" si="7"/>
        <v>0</v>
      </c>
      <c r="O30" s="101">
        <v>29081</v>
      </c>
      <c r="P30" s="101">
        <v>14405</v>
      </c>
      <c r="Q30" s="102">
        <f t="shared" si="8"/>
        <v>35.45771556769411</v>
      </c>
      <c r="R30" s="101">
        <v>2578</v>
      </c>
      <c r="S30" s="101" t="s">
        <v>388</v>
      </c>
      <c r="T30" s="101"/>
      <c r="U30" s="101"/>
      <c r="V30" s="101"/>
      <c r="W30" s="105" t="s">
        <v>388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110</v>
      </c>
      <c r="B31" s="104" t="s">
        <v>289</v>
      </c>
      <c r="C31" s="103" t="s">
        <v>350</v>
      </c>
      <c r="D31" s="101">
        <f t="shared" si="1"/>
        <v>84639</v>
      </c>
      <c r="E31" s="101">
        <f t="shared" si="2"/>
        <v>1189</v>
      </c>
      <c r="F31" s="102">
        <f t="shared" si="3"/>
        <v>1.4047897541322558</v>
      </c>
      <c r="G31" s="101">
        <v>1189</v>
      </c>
      <c r="H31" s="101">
        <v>0</v>
      </c>
      <c r="I31" s="101">
        <f t="shared" si="4"/>
        <v>83450</v>
      </c>
      <c r="J31" s="102">
        <f t="shared" si="5"/>
        <v>98.59521024586775</v>
      </c>
      <c r="K31" s="101">
        <v>81257</v>
      </c>
      <c r="L31" s="102">
        <f t="shared" si="6"/>
        <v>96.00420609884333</v>
      </c>
      <c r="M31" s="101">
        <v>0</v>
      </c>
      <c r="N31" s="102">
        <f t="shared" si="7"/>
        <v>0</v>
      </c>
      <c r="O31" s="101">
        <v>2193</v>
      </c>
      <c r="P31" s="101">
        <v>836</v>
      </c>
      <c r="Q31" s="102">
        <f t="shared" si="8"/>
        <v>2.5910041470244214</v>
      </c>
      <c r="R31" s="101">
        <v>2168</v>
      </c>
      <c r="S31" s="101" t="s">
        <v>388</v>
      </c>
      <c r="T31" s="101"/>
      <c r="U31" s="101"/>
      <c r="V31" s="101"/>
      <c r="W31" s="105" t="s">
        <v>388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110</v>
      </c>
      <c r="B32" s="104" t="s">
        <v>290</v>
      </c>
      <c r="C32" s="103" t="s">
        <v>351</v>
      </c>
      <c r="D32" s="101">
        <f t="shared" si="1"/>
        <v>65449</v>
      </c>
      <c r="E32" s="101">
        <f t="shared" si="2"/>
        <v>2627</v>
      </c>
      <c r="F32" s="102">
        <f t="shared" si="3"/>
        <v>4.013812281318279</v>
      </c>
      <c r="G32" s="101">
        <v>2627</v>
      </c>
      <c r="H32" s="101">
        <v>0</v>
      </c>
      <c r="I32" s="101">
        <f t="shared" si="4"/>
        <v>62822</v>
      </c>
      <c r="J32" s="102">
        <f t="shared" si="5"/>
        <v>95.98618771868172</v>
      </c>
      <c r="K32" s="101">
        <v>33311</v>
      </c>
      <c r="L32" s="102">
        <f t="shared" si="6"/>
        <v>50.89611758774007</v>
      </c>
      <c r="M32" s="101">
        <v>0</v>
      </c>
      <c r="N32" s="102">
        <f t="shared" si="7"/>
        <v>0</v>
      </c>
      <c r="O32" s="101">
        <v>29511</v>
      </c>
      <c r="P32" s="101">
        <v>8853</v>
      </c>
      <c r="Q32" s="102">
        <f t="shared" si="8"/>
        <v>45.09007013094165</v>
      </c>
      <c r="R32" s="101">
        <v>4496</v>
      </c>
      <c r="S32" s="101"/>
      <c r="T32" s="101" t="s">
        <v>388</v>
      </c>
      <c r="U32" s="101"/>
      <c r="V32" s="101"/>
      <c r="W32" s="105" t="s">
        <v>388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110</v>
      </c>
      <c r="B33" s="104" t="s">
        <v>291</v>
      </c>
      <c r="C33" s="103" t="s">
        <v>352</v>
      </c>
      <c r="D33" s="101">
        <f t="shared" si="1"/>
        <v>79915</v>
      </c>
      <c r="E33" s="101">
        <f t="shared" si="2"/>
        <v>2157</v>
      </c>
      <c r="F33" s="102">
        <f t="shared" si="3"/>
        <v>2.6991178126759685</v>
      </c>
      <c r="G33" s="101">
        <v>2157</v>
      </c>
      <c r="H33" s="101">
        <v>0</v>
      </c>
      <c r="I33" s="101">
        <f t="shared" si="4"/>
        <v>77758</v>
      </c>
      <c r="J33" s="102">
        <f t="shared" si="5"/>
        <v>97.30088218732404</v>
      </c>
      <c r="K33" s="101">
        <v>40473</v>
      </c>
      <c r="L33" s="102">
        <f t="shared" si="6"/>
        <v>50.645060376650186</v>
      </c>
      <c r="M33" s="101">
        <v>0</v>
      </c>
      <c r="N33" s="102">
        <f t="shared" si="7"/>
        <v>0</v>
      </c>
      <c r="O33" s="101">
        <v>37285</v>
      </c>
      <c r="P33" s="101">
        <v>17918</v>
      </c>
      <c r="Q33" s="102">
        <f t="shared" si="8"/>
        <v>46.65582181067384</v>
      </c>
      <c r="R33" s="101">
        <v>1122</v>
      </c>
      <c r="S33" s="101" t="s">
        <v>388</v>
      </c>
      <c r="T33" s="101"/>
      <c r="U33" s="101"/>
      <c r="V33" s="101"/>
      <c r="W33" s="105" t="s">
        <v>388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110</v>
      </c>
      <c r="B34" s="104" t="s">
        <v>292</v>
      </c>
      <c r="C34" s="103" t="s">
        <v>353</v>
      </c>
      <c r="D34" s="101">
        <f t="shared" si="1"/>
        <v>42061</v>
      </c>
      <c r="E34" s="101">
        <f t="shared" si="2"/>
        <v>2395</v>
      </c>
      <c r="F34" s="102">
        <f t="shared" si="3"/>
        <v>5.694110934119493</v>
      </c>
      <c r="G34" s="101">
        <v>2395</v>
      </c>
      <c r="H34" s="101">
        <v>0</v>
      </c>
      <c r="I34" s="101">
        <f t="shared" si="4"/>
        <v>39666</v>
      </c>
      <c r="J34" s="102">
        <f t="shared" si="5"/>
        <v>94.3058890658805</v>
      </c>
      <c r="K34" s="101">
        <v>19213</v>
      </c>
      <c r="L34" s="102">
        <f t="shared" si="6"/>
        <v>45.67889493830389</v>
      </c>
      <c r="M34" s="101">
        <v>0</v>
      </c>
      <c r="N34" s="102">
        <f t="shared" si="7"/>
        <v>0</v>
      </c>
      <c r="O34" s="101">
        <v>20453</v>
      </c>
      <c r="P34" s="101">
        <v>6186</v>
      </c>
      <c r="Q34" s="102">
        <f t="shared" si="8"/>
        <v>48.626994127576616</v>
      </c>
      <c r="R34" s="101">
        <v>2642</v>
      </c>
      <c r="S34" s="101" t="s">
        <v>388</v>
      </c>
      <c r="T34" s="101"/>
      <c r="U34" s="101"/>
      <c r="V34" s="101"/>
      <c r="W34" s="105"/>
      <c r="X34" s="105"/>
      <c r="Y34" s="105" t="s">
        <v>388</v>
      </c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110</v>
      </c>
      <c r="B35" s="104" t="s">
        <v>293</v>
      </c>
      <c r="C35" s="103" t="s">
        <v>354</v>
      </c>
      <c r="D35" s="101">
        <f t="shared" si="1"/>
        <v>46034</v>
      </c>
      <c r="E35" s="101">
        <f t="shared" si="2"/>
        <v>2020</v>
      </c>
      <c r="F35" s="102">
        <f t="shared" si="3"/>
        <v>4.3880609983924925</v>
      </c>
      <c r="G35" s="101">
        <v>2020</v>
      </c>
      <c r="H35" s="101">
        <v>0</v>
      </c>
      <c r="I35" s="101">
        <f t="shared" si="4"/>
        <v>44014</v>
      </c>
      <c r="J35" s="102">
        <f t="shared" si="5"/>
        <v>95.61193900160751</v>
      </c>
      <c r="K35" s="101">
        <v>21524</v>
      </c>
      <c r="L35" s="102">
        <f t="shared" si="6"/>
        <v>46.756745014554454</v>
      </c>
      <c r="M35" s="101">
        <v>0</v>
      </c>
      <c r="N35" s="102">
        <f t="shared" si="7"/>
        <v>0</v>
      </c>
      <c r="O35" s="101">
        <v>22490</v>
      </c>
      <c r="P35" s="101">
        <v>6199</v>
      </c>
      <c r="Q35" s="102">
        <f t="shared" si="8"/>
        <v>48.85519398705305</v>
      </c>
      <c r="R35" s="101">
        <v>2927</v>
      </c>
      <c r="S35" s="101" t="s">
        <v>388</v>
      </c>
      <c r="T35" s="101"/>
      <c r="U35" s="101"/>
      <c r="V35" s="101"/>
      <c r="W35" s="105" t="s">
        <v>388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110</v>
      </c>
      <c r="B36" s="104" t="s">
        <v>294</v>
      </c>
      <c r="C36" s="103" t="s">
        <v>355</v>
      </c>
      <c r="D36" s="101">
        <f t="shared" si="1"/>
        <v>66176</v>
      </c>
      <c r="E36" s="101">
        <f t="shared" si="2"/>
        <v>1210</v>
      </c>
      <c r="F36" s="102">
        <f t="shared" si="3"/>
        <v>1.8284574468085106</v>
      </c>
      <c r="G36" s="101">
        <v>1210</v>
      </c>
      <c r="H36" s="101">
        <v>0</v>
      </c>
      <c r="I36" s="101">
        <f t="shared" si="4"/>
        <v>64966</v>
      </c>
      <c r="J36" s="102">
        <f t="shared" si="5"/>
        <v>98.1715425531915</v>
      </c>
      <c r="K36" s="101">
        <v>48257</v>
      </c>
      <c r="L36" s="102">
        <f t="shared" si="6"/>
        <v>72.9222074468085</v>
      </c>
      <c r="M36" s="101">
        <v>0</v>
      </c>
      <c r="N36" s="102">
        <f t="shared" si="7"/>
        <v>0</v>
      </c>
      <c r="O36" s="101">
        <v>16709</v>
      </c>
      <c r="P36" s="101">
        <v>4393</v>
      </c>
      <c r="Q36" s="102">
        <f t="shared" si="8"/>
        <v>25.24933510638298</v>
      </c>
      <c r="R36" s="101">
        <v>2748</v>
      </c>
      <c r="S36" s="101"/>
      <c r="T36" s="101" t="s">
        <v>388</v>
      </c>
      <c r="U36" s="101"/>
      <c r="V36" s="101"/>
      <c r="W36" s="105" t="s">
        <v>388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110</v>
      </c>
      <c r="B37" s="104" t="s">
        <v>295</v>
      </c>
      <c r="C37" s="103" t="s">
        <v>356</v>
      </c>
      <c r="D37" s="101">
        <f t="shared" si="1"/>
        <v>78888</v>
      </c>
      <c r="E37" s="101">
        <f t="shared" si="2"/>
        <v>1174</v>
      </c>
      <c r="F37" s="102">
        <f t="shared" si="3"/>
        <v>1.4881857823750126</v>
      </c>
      <c r="G37" s="101">
        <v>1174</v>
      </c>
      <c r="H37" s="101">
        <v>0</v>
      </c>
      <c r="I37" s="101">
        <f t="shared" si="4"/>
        <v>77714</v>
      </c>
      <c r="J37" s="102">
        <f t="shared" si="5"/>
        <v>98.51181421762499</v>
      </c>
      <c r="K37" s="101">
        <v>34453</v>
      </c>
      <c r="L37" s="102">
        <f t="shared" si="6"/>
        <v>43.67330899503093</v>
      </c>
      <c r="M37" s="101">
        <v>0</v>
      </c>
      <c r="N37" s="102">
        <f t="shared" si="7"/>
        <v>0</v>
      </c>
      <c r="O37" s="101">
        <v>43261</v>
      </c>
      <c r="P37" s="101">
        <v>23443</v>
      </c>
      <c r="Q37" s="102">
        <f t="shared" si="8"/>
        <v>54.83850522259406</v>
      </c>
      <c r="R37" s="101">
        <v>1239</v>
      </c>
      <c r="S37" s="101"/>
      <c r="T37" s="101" t="s">
        <v>388</v>
      </c>
      <c r="U37" s="101"/>
      <c r="V37" s="101"/>
      <c r="W37" s="105" t="s">
        <v>388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110</v>
      </c>
      <c r="B38" s="104" t="s">
        <v>296</v>
      </c>
      <c r="C38" s="103" t="s">
        <v>357</v>
      </c>
      <c r="D38" s="101">
        <f t="shared" si="1"/>
        <v>66812</v>
      </c>
      <c r="E38" s="101">
        <f t="shared" si="2"/>
        <v>3122</v>
      </c>
      <c r="F38" s="102">
        <f t="shared" si="3"/>
        <v>4.67281326707777</v>
      </c>
      <c r="G38" s="101">
        <v>3122</v>
      </c>
      <c r="H38" s="101">
        <v>0</v>
      </c>
      <c r="I38" s="101">
        <f t="shared" si="4"/>
        <v>63690</v>
      </c>
      <c r="J38" s="102">
        <f t="shared" si="5"/>
        <v>95.32718673292223</v>
      </c>
      <c r="K38" s="101">
        <v>28522</v>
      </c>
      <c r="L38" s="102">
        <f t="shared" si="6"/>
        <v>42.689935939651555</v>
      </c>
      <c r="M38" s="101">
        <v>247</v>
      </c>
      <c r="N38" s="102">
        <f t="shared" si="7"/>
        <v>0.3696940669340837</v>
      </c>
      <c r="O38" s="101">
        <v>34921</v>
      </c>
      <c r="P38" s="101">
        <v>28988</v>
      </c>
      <c r="Q38" s="102">
        <f t="shared" si="8"/>
        <v>52.267556726336586</v>
      </c>
      <c r="R38" s="101">
        <v>1171</v>
      </c>
      <c r="S38" s="101" t="s">
        <v>388</v>
      </c>
      <c r="T38" s="101"/>
      <c r="U38" s="101"/>
      <c r="V38" s="101"/>
      <c r="W38" s="105"/>
      <c r="X38" s="105" t="s">
        <v>388</v>
      </c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110</v>
      </c>
      <c r="B39" s="104" t="s">
        <v>297</v>
      </c>
      <c r="C39" s="103" t="s">
        <v>358</v>
      </c>
      <c r="D39" s="101">
        <f t="shared" si="1"/>
        <v>66247</v>
      </c>
      <c r="E39" s="101">
        <f t="shared" si="2"/>
        <v>8380</v>
      </c>
      <c r="F39" s="102">
        <f t="shared" si="3"/>
        <v>12.649629417181155</v>
      </c>
      <c r="G39" s="101">
        <v>8380</v>
      </c>
      <c r="H39" s="101">
        <v>0</v>
      </c>
      <c r="I39" s="101">
        <f t="shared" si="4"/>
        <v>57867</v>
      </c>
      <c r="J39" s="102">
        <f t="shared" si="5"/>
        <v>87.35037058281885</v>
      </c>
      <c r="K39" s="101">
        <v>0</v>
      </c>
      <c r="L39" s="102">
        <f t="shared" si="6"/>
        <v>0</v>
      </c>
      <c r="M39" s="101">
        <v>3548</v>
      </c>
      <c r="N39" s="102">
        <f t="shared" si="7"/>
        <v>5.355714221021329</v>
      </c>
      <c r="O39" s="101">
        <v>54319</v>
      </c>
      <c r="P39" s="101">
        <v>37287</v>
      </c>
      <c r="Q39" s="102">
        <f t="shared" si="8"/>
        <v>81.99465636179751</v>
      </c>
      <c r="R39" s="101">
        <v>635</v>
      </c>
      <c r="S39" s="101" t="s">
        <v>388</v>
      </c>
      <c r="T39" s="101"/>
      <c r="U39" s="101"/>
      <c r="V39" s="101"/>
      <c r="W39" s="105" t="s">
        <v>388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110</v>
      </c>
      <c r="B40" s="104" t="s">
        <v>298</v>
      </c>
      <c r="C40" s="103" t="s">
        <v>359</v>
      </c>
      <c r="D40" s="101">
        <f t="shared" si="1"/>
        <v>57326</v>
      </c>
      <c r="E40" s="101">
        <f t="shared" si="2"/>
        <v>3958</v>
      </c>
      <c r="F40" s="102">
        <f t="shared" si="3"/>
        <v>6.904371489376548</v>
      </c>
      <c r="G40" s="101">
        <v>3958</v>
      </c>
      <c r="H40" s="101">
        <v>0</v>
      </c>
      <c r="I40" s="101">
        <f t="shared" si="4"/>
        <v>53368</v>
      </c>
      <c r="J40" s="102">
        <f t="shared" si="5"/>
        <v>93.09562851062346</v>
      </c>
      <c r="K40" s="101">
        <v>0</v>
      </c>
      <c r="L40" s="102">
        <f t="shared" si="6"/>
        <v>0</v>
      </c>
      <c r="M40" s="101">
        <v>0</v>
      </c>
      <c r="N40" s="102">
        <f t="shared" si="7"/>
        <v>0</v>
      </c>
      <c r="O40" s="101">
        <v>53368</v>
      </c>
      <c r="P40" s="101">
        <v>24982</v>
      </c>
      <c r="Q40" s="102">
        <f t="shared" si="8"/>
        <v>93.09562851062346</v>
      </c>
      <c r="R40" s="101">
        <v>1097</v>
      </c>
      <c r="S40" s="101" t="s">
        <v>388</v>
      </c>
      <c r="T40" s="101"/>
      <c r="U40" s="101"/>
      <c r="V40" s="101"/>
      <c r="W40" s="105"/>
      <c r="X40" s="105"/>
      <c r="Y40" s="105"/>
      <c r="Z40" s="105" t="s">
        <v>388</v>
      </c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110</v>
      </c>
      <c r="B41" s="104" t="s">
        <v>299</v>
      </c>
      <c r="C41" s="103" t="s">
        <v>360</v>
      </c>
      <c r="D41" s="101">
        <f t="shared" si="1"/>
        <v>79392</v>
      </c>
      <c r="E41" s="101">
        <f t="shared" si="2"/>
        <v>3320</v>
      </c>
      <c r="F41" s="102">
        <f t="shared" si="3"/>
        <v>4.181781539701733</v>
      </c>
      <c r="G41" s="101">
        <v>3320</v>
      </c>
      <c r="H41" s="101">
        <v>0</v>
      </c>
      <c r="I41" s="101">
        <f t="shared" si="4"/>
        <v>76072</v>
      </c>
      <c r="J41" s="102">
        <f t="shared" si="5"/>
        <v>95.81821846029827</v>
      </c>
      <c r="K41" s="101">
        <v>15952</v>
      </c>
      <c r="L41" s="102">
        <f t="shared" si="6"/>
        <v>20.092704554615075</v>
      </c>
      <c r="M41" s="101">
        <v>0</v>
      </c>
      <c r="N41" s="102">
        <f t="shared" si="7"/>
        <v>0</v>
      </c>
      <c r="O41" s="101">
        <v>60120</v>
      </c>
      <c r="P41" s="101">
        <v>16501</v>
      </c>
      <c r="Q41" s="102">
        <f t="shared" si="8"/>
        <v>75.7255139056832</v>
      </c>
      <c r="R41" s="101">
        <v>1471</v>
      </c>
      <c r="S41" s="101" t="s">
        <v>388</v>
      </c>
      <c r="T41" s="101"/>
      <c r="U41" s="101"/>
      <c r="V41" s="101"/>
      <c r="W41" s="105" t="s">
        <v>388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110</v>
      </c>
      <c r="B42" s="104" t="s">
        <v>300</v>
      </c>
      <c r="C42" s="103" t="s">
        <v>361</v>
      </c>
      <c r="D42" s="101">
        <f t="shared" si="1"/>
        <v>44322</v>
      </c>
      <c r="E42" s="101">
        <f t="shared" si="2"/>
        <v>3132</v>
      </c>
      <c r="F42" s="102">
        <f t="shared" si="3"/>
        <v>7.066468119669691</v>
      </c>
      <c r="G42" s="101">
        <v>3132</v>
      </c>
      <c r="H42" s="101">
        <v>0</v>
      </c>
      <c r="I42" s="101">
        <f t="shared" si="4"/>
        <v>41190</v>
      </c>
      <c r="J42" s="102">
        <f t="shared" si="5"/>
        <v>92.9335318803303</v>
      </c>
      <c r="K42" s="101">
        <v>0</v>
      </c>
      <c r="L42" s="102">
        <f t="shared" si="6"/>
        <v>0</v>
      </c>
      <c r="M42" s="101">
        <v>620</v>
      </c>
      <c r="N42" s="102">
        <f t="shared" si="7"/>
        <v>1.3988538423356347</v>
      </c>
      <c r="O42" s="101">
        <v>40570</v>
      </c>
      <c r="P42" s="101">
        <v>24645</v>
      </c>
      <c r="Q42" s="102">
        <f t="shared" si="8"/>
        <v>91.53467803799468</v>
      </c>
      <c r="R42" s="101">
        <v>1383</v>
      </c>
      <c r="S42" s="101" t="s">
        <v>388</v>
      </c>
      <c r="T42" s="101"/>
      <c r="U42" s="101"/>
      <c r="V42" s="101"/>
      <c r="W42" s="105" t="s">
        <v>388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110</v>
      </c>
      <c r="B43" s="104" t="s">
        <v>301</v>
      </c>
      <c r="C43" s="103" t="s">
        <v>362</v>
      </c>
      <c r="D43" s="101">
        <f t="shared" si="1"/>
        <v>39769</v>
      </c>
      <c r="E43" s="101">
        <f t="shared" si="2"/>
        <v>604</v>
      </c>
      <c r="F43" s="102">
        <f t="shared" si="3"/>
        <v>1.5187709019588123</v>
      </c>
      <c r="G43" s="101">
        <v>604</v>
      </c>
      <c r="H43" s="101">
        <v>0</v>
      </c>
      <c r="I43" s="101">
        <f t="shared" si="4"/>
        <v>39165</v>
      </c>
      <c r="J43" s="102">
        <f t="shared" si="5"/>
        <v>98.48122909804118</v>
      </c>
      <c r="K43" s="101">
        <v>19402</v>
      </c>
      <c r="L43" s="102">
        <f t="shared" si="6"/>
        <v>48.78674344338555</v>
      </c>
      <c r="M43" s="101">
        <v>0</v>
      </c>
      <c r="N43" s="102">
        <f t="shared" si="7"/>
        <v>0</v>
      </c>
      <c r="O43" s="101">
        <v>19763</v>
      </c>
      <c r="P43" s="101">
        <v>8997</v>
      </c>
      <c r="Q43" s="102">
        <f t="shared" si="8"/>
        <v>49.69448565465564</v>
      </c>
      <c r="R43" s="101">
        <v>1383</v>
      </c>
      <c r="S43" s="101" t="s">
        <v>388</v>
      </c>
      <c r="T43" s="101"/>
      <c r="U43" s="101"/>
      <c r="V43" s="101"/>
      <c r="W43" s="105" t="s">
        <v>388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110</v>
      </c>
      <c r="B44" s="104" t="s">
        <v>302</v>
      </c>
      <c r="C44" s="103" t="s">
        <v>363</v>
      </c>
      <c r="D44" s="101">
        <f t="shared" si="1"/>
        <v>46740</v>
      </c>
      <c r="E44" s="101">
        <f t="shared" si="2"/>
        <v>482</v>
      </c>
      <c r="F44" s="102">
        <f t="shared" si="3"/>
        <v>1.0312366281557552</v>
      </c>
      <c r="G44" s="101">
        <v>482</v>
      </c>
      <c r="H44" s="101">
        <v>0</v>
      </c>
      <c r="I44" s="101">
        <f t="shared" si="4"/>
        <v>46258</v>
      </c>
      <c r="J44" s="102">
        <f t="shared" si="5"/>
        <v>98.96876337184425</v>
      </c>
      <c r="K44" s="101">
        <v>33552</v>
      </c>
      <c r="L44" s="102">
        <f t="shared" si="6"/>
        <v>71.78433889602054</v>
      </c>
      <c r="M44" s="101">
        <v>0</v>
      </c>
      <c r="N44" s="102">
        <f t="shared" si="7"/>
        <v>0</v>
      </c>
      <c r="O44" s="101">
        <v>12706</v>
      </c>
      <c r="P44" s="101">
        <v>5748</v>
      </c>
      <c r="Q44" s="102">
        <f t="shared" si="8"/>
        <v>27.184424475823704</v>
      </c>
      <c r="R44" s="101">
        <v>937</v>
      </c>
      <c r="S44" s="101"/>
      <c r="T44" s="101" t="s">
        <v>388</v>
      </c>
      <c r="U44" s="101"/>
      <c r="V44" s="101"/>
      <c r="W44" s="105"/>
      <c r="X44" s="105" t="s">
        <v>388</v>
      </c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110</v>
      </c>
      <c r="B45" s="104" t="s">
        <v>303</v>
      </c>
      <c r="C45" s="103" t="s">
        <v>364</v>
      </c>
      <c r="D45" s="101">
        <f t="shared" si="1"/>
        <v>13917</v>
      </c>
      <c r="E45" s="101">
        <f t="shared" si="2"/>
        <v>889</v>
      </c>
      <c r="F45" s="102">
        <f t="shared" si="3"/>
        <v>6.387870949198822</v>
      </c>
      <c r="G45" s="101">
        <v>889</v>
      </c>
      <c r="H45" s="101">
        <v>0</v>
      </c>
      <c r="I45" s="101">
        <f t="shared" si="4"/>
        <v>13028</v>
      </c>
      <c r="J45" s="102">
        <f t="shared" si="5"/>
        <v>93.61212905080117</v>
      </c>
      <c r="K45" s="101">
        <v>1359</v>
      </c>
      <c r="L45" s="102">
        <f t="shared" si="6"/>
        <v>9.765035568010347</v>
      </c>
      <c r="M45" s="101">
        <v>0</v>
      </c>
      <c r="N45" s="102">
        <f t="shared" si="7"/>
        <v>0</v>
      </c>
      <c r="O45" s="101">
        <v>11669</v>
      </c>
      <c r="P45" s="101">
        <v>6737</v>
      </c>
      <c r="Q45" s="102">
        <f t="shared" si="8"/>
        <v>83.84709348279084</v>
      </c>
      <c r="R45" s="101">
        <v>410</v>
      </c>
      <c r="S45" s="101" t="s">
        <v>388</v>
      </c>
      <c r="T45" s="101"/>
      <c r="U45" s="101"/>
      <c r="V45" s="101"/>
      <c r="W45" s="105" t="s">
        <v>388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110</v>
      </c>
      <c r="B46" s="104" t="s">
        <v>304</v>
      </c>
      <c r="C46" s="103" t="s">
        <v>365</v>
      </c>
      <c r="D46" s="101">
        <f t="shared" si="1"/>
        <v>7777</v>
      </c>
      <c r="E46" s="101">
        <f t="shared" si="2"/>
        <v>328</v>
      </c>
      <c r="F46" s="102">
        <f t="shared" si="3"/>
        <v>4.2175646136042175</v>
      </c>
      <c r="G46" s="101">
        <v>328</v>
      </c>
      <c r="H46" s="101">
        <v>0</v>
      </c>
      <c r="I46" s="101">
        <f t="shared" si="4"/>
        <v>7449</v>
      </c>
      <c r="J46" s="102">
        <f t="shared" si="5"/>
        <v>95.78243538639578</v>
      </c>
      <c r="K46" s="101">
        <v>0</v>
      </c>
      <c r="L46" s="102">
        <f t="shared" si="6"/>
        <v>0</v>
      </c>
      <c r="M46" s="101">
        <v>0</v>
      </c>
      <c r="N46" s="102">
        <f t="shared" si="7"/>
        <v>0</v>
      </c>
      <c r="O46" s="101">
        <v>7449</v>
      </c>
      <c r="P46" s="101">
        <v>2627</v>
      </c>
      <c r="Q46" s="102">
        <f t="shared" si="8"/>
        <v>95.78243538639578</v>
      </c>
      <c r="R46" s="101">
        <v>247</v>
      </c>
      <c r="S46" s="101" t="s">
        <v>388</v>
      </c>
      <c r="T46" s="101"/>
      <c r="U46" s="101"/>
      <c r="V46" s="101"/>
      <c r="W46" s="105"/>
      <c r="X46" s="105"/>
      <c r="Y46" s="105"/>
      <c r="Z46" s="105" t="s">
        <v>388</v>
      </c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110</v>
      </c>
      <c r="B47" s="104" t="s">
        <v>305</v>
      </c>
      <c r="C47" s="103" t="s">
        <v>366</v>
      </c>
      <c r="D47" s="101">
        <f t="shared" si="1"/>
        <v>21908</v>
      </c>
      <c r="E47" s="101">
        <f t="shared" si="2"/>
        <v>1148</v>
      </c>
      <c r="F47" s="102">
        <f t="shared" si="3"/>
        <v>5.240094942486763</v>
      </c>
      <c r="G47" s="101">
        <v>1034</v>
      </c>
      <c r="H47" s="101">
        <v>114</v>
      </c>
      <c r="I47" s="101">
        <f t="shared" si="4"/>
        <v>20760</v>
      </c>
      <c r="J47" s="102">
        <f t="shared" si="5"/>
        <v>94.75990505751324</v>
      </c>
      <c r="K47" s="101">
        <v>9673</v>
      </c>
      <c r="L47" s="102">
        <f t="shared" si="6"/>
        <v>44.15282088734709</v>
      </c>
      <c r="M47" s="101">
        <v>0</v>
      </c>
      <c r="N47" s="102">
        <f t="shared" si="7"/>
        <v>0</v>
      </c>
      <c r="O47" s="101">
        <v>11087</v>
      </c>
      <c r="P47" s="101">
        <v>3799</v>
      </c>
      <c r="Q47" s="102">
        <f t="shared" si="8"/>
        <v>50.60708417016615</v>
      </c>
      <c r="R47" s="101">
        <v>443</v>
      </c>
      <c r="S47" s="101" t="s">
        <v>388</v>
      </c>
      <c r="T47" s="101"/>
      <c r="U47" s="101"/>
      <c r="V47" s="101"/>
      <c r="W47" s="105" t="s">
        <v>388</v>
      </c>
      <c r="X47" s="105"/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110</v>
      </c>
      <c r="B48" s="104" t="s">
        <v>306</v>
      </c>
      <c r="C48" s="103" t="s">
        <v>367</v>
      </c>
      <c r="D48" s="101">
        <f t="shared" si="1"/>
        <v>33754</v>
      </c>
      <c r="E48" s="101">
        <f t="shared" si="2"/>
        <v>2362</v>
      </c>
      <c r="F48" s="102">
        <f t="shared" si="3"/>
        <v>6.9976891627658935</v>
      </c>
      <c r="G48" s="101">
        <v>2362</v>
      </c>
      <c r="H48" s="101">
        <v>0</v>
      </c>
      <c r="I48" s="101">
        <f t="shared" si="4"/>
        <v>31392</v>
      </c>
      <c r="J48" s="102">
        <f t="shared" si="5"/>
        <v>93.0023108372341</v>
      </c>
      <c r="K48" s="101">
        <v>3705</v>
      </c>
      <c r="L48" s="102">
        <f t="shared" si="6"/>
        <v>10.97647686200154</v>
      </c>
      <c r="M48" s="101">
        <v>0</v>
      </c>
      <c r="N48" s="102">
        <f t="shared" si="7"/>
        <v>0</v>
      </c>
      <c r="O48" s="101">
        <v>27687</v>
      </c>
      <c r="P48" s="101">
        <v>7137</v>
      </c>
      <c r="Q48" s="102">
        <f t="shared" si="8"/>
        <v>82.02583397523256</v>
      </c>
      <c r="R48" s="101">
        <v>372</v>
      </c>
      <c r="S48" s="101" t="s">
        <v>388</v>
      </c>
      <c r="T48" s="101"/>
      <c r="U48" s="101"/>
      <c r="V48" s="101"/>
      <c r="W48" s="105" t="s">
        <v>388</v>
      </c>
      <c r="X48" s="105"/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110</v>
      </c>
      <c r="B49" s="104" t="s">
        <v>307</v>
      </c>
      <c r="C49" s="103" t="s">
        <v>368</v>
      </c>
      <c r="D49" s="101">
        <f t="shared" si="1"/>
        <v>22976</v>
      </c>
      <c r="E49" s="101">
        <f t="shared" si="2"/>
        <v>1507</v>
      </c>
      <c r="F49" s="102">
        <f t="shared" si="3"/>
        <v>6.559018105849582</v>
      </c>
      <c r="G49" s="101">
        <v>1507</v>
      </c>
      <c r="H49" s="101">
        <v>0</v>
      </c>
      <c r="I49" s="101">
        <f t="shared" si="4"/>
        <v>21469</v>
      </c>
      <c r="J49" s="102">
        <f t="shared" si="5"/>
        <v>93.44098189415043</v>
      </c>
      <c r="K49" s="101">
        <v>0</v>
      </c>
      <c r="L49" s="102">
        <f t="shared" si="6"/>
        <v>0</v>
      </c>
      <c r="M49" s="101">
        <v>0</v>
      </c>
      <c r="N49" s="102">
        <f t="shared" si="7"/>
        <v>0</v>
      </c>
      <c r="O49" s="101">
        <v>21469</v>
      </c>
      <c r="P49" s="101">
        <v>6107</v>
      </c>
      <c r="Q49" s="102">
        <f t="shared" si="8"/>
        <v>93.44098189415043</v>
      </c>
      <c r="R49" s="101">
        <v>333</v>
      </c>
      <c r="S49" s="101" t="s">
        <v>388</v>
      </c>
      <c r="T49" s="101"/>
      <c r="U49" s="101"/>
      <c r="V49" s="101"/>
      <c r="W49" s="105" t="s">
        <v>388</v>
      </c>
      <c r="X49" s="105"/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110</v>
      </c>
      <c r="B50" s="104" t="s">
        <v>308</v>
      </c>
      <c r="C50" s="103" t="s">
        <v>369</v>
      </c>
      <c r="D50" s="101">
        <f t="shared" si="1"/>
        <v>23915</v>
      </c>
      <c r="E50" s="101">
        <f t="shared" si="2"/>
        <v>1125</v>
      </c>
      <c r="F50" s="102">
        <f t="shared" si="3"/>
        <v>4.704160568680744</v>
      </c>
      <c r="G50" s="101">
        <v>1125</v>
      </c>
      <c r="H50" s="101">
        <v>0</v>
      </c>
      <c r="I50" s="101">
        <f t="shared" si="4"/>
        <v>22790</v>
      </c>
      <c r="J50" s="102">
        <f t="shared" si="5"/>
        <v>95.29583943131925</v>
      </c>
      <c r="K50" s="101">
        <v>0</v>
      </c>
      <c r="L50" s="102">
        <f t="shared" si="6"/>
        <v>0</v>
      </c>
      <c r="M50" s="101">
        <v>0</v>
      </c>
      <c r="N50" s="102">
        <f t="shared" si="7"/>
        <v>0</v>
      </c>
      <c r="O50" s="101">
        <v>22790</v>
      </c>
      <c r="P50" s="101">
        <v>5937</v>
      </c>
      <c r="Q50" s="102">
        <f t="shared" si="8"/>
        <v>95.29583943131925</v>
      </c>
      <c r="R50" s="101">
        <v>423</v>
      </c>
      <c r="S50" s="101" t="s">
        <v>388</v>
      </c>
      <c r="T50" s="101"/>
      <c r="U50" s="101"/>
      <c r="V50" s="101"/>
      <c r="W50" s="105" t="s">
        <v>388</v>
      </c>
      <c r="X50" s="105"/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110</v>
      </c>
      <c r="B51" s="104" t="s">
        <v>309</v>
      </c>
      <c r="C51" s="103" t="s">
        <v>370</v>
      </c>
      <c r="D51" s="101">
        <f t="shared" si="1"/>
        <v>38919</v>
      </c>
      <c r="E51" s="101">
        <f t="shared" si="2"/>
        <v>2995</v>
      </c>
      <c r="F51" s="102">
        <f t="shared" si="3"/>
        <v>7.6954700788817805</v>
      </c>
      <c r="G51" s="101">
        <v>2995</v>
      </c>
      <c r="H51" s="101">
        <v>0</v>
      </c>
      <c r="I51" s="101">
        <f t="shared" si="4"/>
        <v>35924</v>
      </c>
      <c r="J51" s="102">
        <f t="shared" si="5"/>
        <v>92.30452992111822</v>
      </c>
      <c r="K51" s="101">
        <v>0</v>
      </c>
      <c r="L51" s="102">
        <f t="shared" si="6"/>
        <v>0</v>
      </c>
      <c r="M51" s="101">
        <v>0</v>
      </c>
      <c r="N51" s="102">
        <f t="shared" si="7"/>
        <v>0</v>
      </c>
      <c r="O51" s="101">
        <v>35924</v>
      </c>
      <c r="P51" s="101">
        <v>16302</v>
      </c>
      <c r="Q51" s="102">
        <f t="shared" si="8"/>
        <v>92.30452992111822</v>
      </c>
      <c r="R51" s="101">
        <v>1198</v>
      </c>
      <c r="S51" s="101" t="s">
        <v>388</v>
      </c>
      <c r="T51" s="101"/>
      <c r="U51" s="101"/>
      <c r="V51" s="101"/>
      <c r="W51" s="105" t="s">
        <v>388</v>
      </c>
      <c r="X51" s="105"/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110</v>
      </c>
      <c r="B52" s="104" t="s">
        <v>310</v>
      </c>
      <c r="C52" s="103" t="s">
        <v>371</v>
      </c>
      <c r="D52" s="101">
        <f t="shared" si="1"/>
        <v>29779</v>
      </c>
      <c r="E52" s="101">
        <f t="shared" si="2"/>
        <v>620</v>
      </c>
      <c r="F52" s="102">
        <f t="shared" si="3"/>
        <v>2.0820040968467715</v>
      </c>
      <c r="G52" s="101">
        <v>620</v>
      </c>
      <c r="H52" s="101">
        <v>0</v>
      </c>
      <c r="I52" s="101">
        <f t="shared" si="4"/>
        <v>29159</v>
      </c>
      <c r="J52" s="102">
        <f t="shared" si="5"/>
        <v>97.91799590315323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29159</v>
      </c>
      <c r="P52" s="101">
        <v>10951</v>
      </c>
      <c r="Q52" s="102">
        <f t="shared" si="8"/>
        <v>97.91799590315323</v>
      </c>
      <c r="R52" s="101">
        <v>499</v>
      </c>
      <c r="S52" s="101" t="s">
        <v>388</v>
      </c>
      <c r="T52" s="101"/>
      <c r="U52" s="101"/>
      <c r="V52" s="101"/>
      <c r="W52" s="105" t="s">
        <v>388</v>
      </c>
      <c r="X52" s="105"/>
      <c r="Y52" s="105"/>
      <c r="Z52" s="105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110</v>
      </c>
      <c r="B53" s="104" t="s">
        <v>311</v>
      </c>
      <c r="C53" s="103" t="s">
        <v>372</v>
      </c>
      <c r="D53" s="101">
        <f t="shared" si="1"/>
        <v>36691</v>
      </c>
      <c r="E53" s="101">
        <f t="shared" si="2"/>
        <v>1350</v>
      </c>
      <c r="F53" s="102">
        <f t="shared" si="3"/>
        <v>3.679376413834455</v>
      </c>
      <c r="G53" s="101">
        <v>1350</v>
      </c>
      <c r="H53" s="101">
        <v>0</v>
      </c>
      <c r="I53" s="101">
        <f t="shared" si="4"/>
        <v>35341</v>
      </c>
      <c r="J53" s="102">
        <f t="shared" si="5"/>
        <v>96.32062358616554</v>
      </c>
      <c r="K53" s="101">
        <v>0</v>
      </c>
      <c r="L53" s="102">
        <f t="shared" si="6"/>
        <v>0</v>
      </c>
      <c r="M53" s="101">
        <v>402</v>
      </c>
      <c r="N53" s="102">
        <f t="shared" si="7"/>
        <v>1.0956365321195933</v>
      </c>
      <c r="O53" s="101">
        <v>34939</v>
      </c>
      <c r="P53" s="101">
        <v>22575</v>
      </c>
      <c r="Q53" s="102">
        <f t="shared" si="8"/>
        <v>95.22498705404595</v>
      </c>
      <c r="R53" s="101">
        <v>1215</v>
      </c>
      <c r="S53" s="101" t="s">
        <v>388</v>
      </c>
      <c r="T53" s="101"/>
      <c r="U53" s="101"/>
      <c r="V53" s="101"/>
      <c r="W53" s="105" t="s">
        <v>388</v>
      </c>
      <c r="X53" s="105"/>
      <c r="Y53" s="105"/>
      <c r="Z53" s="105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110</v>
      </c>
      <c r="B54" s="104" t="s">
        <v>312</v>
      </c>
      <c r="C54" s="103" t="s">
        <v>373</v>
      </c>
      <c r="D54" s="101">
        <f t="shared" si="1"/>
        <v>4498</v>
      </c>
      <c r="E54" s="101">
        <f t="shared" si="2"/>
        <v>40</v>
      </c>
      <c r="F54" s="102">
        <f t="shared" si="3"/>
        <v>0.8892841262783459</v>
      </c>
      <c r="G54" s="101">
        <v>40</v>
      </c>
      <c r="H54" s="101">
        <v>0</v>
      </c>
      <c r="I54" s="101">
        <f t="shared" si="4"/>
        <v>4458</v>
      </c>
      <c r="J54" s="102">
        <f t="shared" si="5"/>
        <v>99.11071587372166</v>
      </c>
      <c r="K54" s="101">
        <v>0</v>
      </c>
      <c r="L54" s="102">
        <f t="shared" si="6"/>
        <v>0</v>
      </c>
      <c r="M54" s="101">
        <v>0</v>
      </c>
      <c r="N54" s="102">
        <f t="shared" si="7"/>
        <v>0</v>
      </c>
      <c r="O54" s="101">
        <v>4458</v>
      </c>
      <c r="P54" s="101">
        <v>4180</v>
      </c>
      <c r="Q54" s="102">
        <f t="shared" si="8"/>
        <v>99.11071587372166</v>
      </c>
      <c r="R54" s="101">
        <v>208</v>
      </c>
      <c r="S54" s="101" t="s">
        <v>388</v>
      </c>
      <c r="T54" s="101"/>
      <c r="U54" s="101"/>
      <c r="V54" s="101"/>
      <c r="W54" s="105" t="s">
        <v>388</v>
      </c>
      <c r="X54" s="105"/>
      <c r="Y54" s="105"/>
      <c r="Z54" s="105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110</v>
      </c>
      <c r="B55" s="104" t="s">
        <v>313</v>
      </c>
      <c r="C55" s="103" t="s">
        <v>374</v>
      </c>
      <c r="D55" s="101">
        <f t="shared" si="1"/>
        <v>25064</v>
      </c>
      <c r="E55" s="101">
        <f t="shared" si="2"/>
        <v>2323</v>
      </c>
      <c r="F55" s="102">
        <f t="shared" si="3"/>
        <v>9.268273220555379</v>
      </c>
      <c r="G55" s="101">
        <v>2323</v>
      </c>
      <c r="H55" s="101">
        <v>0</v>
      </c>
      <c r="I55" s="101">
        <f t="shared" si="4"/>
        <v>22741</v>
      </c>
      <c r="J55" s="102">
        <f t="shared" si="5"/>
        <v>90.73172677944463</v>
      </c>
      <c r="K55" s="101">
        <v>12110</v>
      </c>
      <c r="L55" s="102">
        <f t="shared" si="6"/>
        <v>48.31631024577083</v>
      </c>
      <c r="M55" s="101">
        <v>0</v>
      </c>
      <c r="N55" s="102">
        <f t="shared" si="7"/>
        <v>0</v>
      </c>
      <c r="O55" s="101">
        <v>10631</v>
      </c>
      <c r="P55" s="101">
        <v>4070</v>
      </c>
      <c r="Q55" s="102">
        <f t="shared" si="8"/>
        <v>42.41541653367379</v>
      </c>
      <c r="R55" s="101">
        <v>175</v>
      </c>
      <c r="S55" s="101" t="s">
        <v>388</v>
      </c>
      <c r="T55" s="101"/>
      <c r="U55" s="101"/>
      <c r="V55" s="101"/>
      <c r="W55" s="105" t="s">
        <v>388</v>
      </c>
      <c r="X55" s="105"/>
      <c r="Y55" s="105"/>
      <c r="Z55" s="105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110</v>
      </c>
      <c r="B56" s="104" t="s">
        <v>314</v>
      </c>
      <c r="C56" s="103" t="s">
        <v>375</v>
      </c>
      <c r="D56" s="101">
        <f t="shared" si="1"/>
        <v>48438</v>
      </c>
      <c r="E56" s="101">
        <f t="shared" si="2"/>
        <v>2010</v>
      </c>
      <c r="F56" s="102">
        <f t="shared" si="3"/>
        <v>4.149634584417193</v>
      </c>
      <c r="G56" s="101">
        <v>2010</v>
      </c>
      <c r="H56" s="101">
        <v>0</v>
      </c>
      <c r="I56" s="101">
        <f t="shared" si="4"/>
        <v>46428</v>
      </c>
      <c r="J56" s="102">
        <f t="shared" si="5"/>
        <v>95.8503654155828</v>
      </c>
      <c r="K56" s="101">
        <v>28431</v>
      </c>
      <c r="L56" s="102">
        <f t="shared" si="6"/>
        <v>58.69565217391305</v>
      </c>
      <c r="M56" s="101">
        <v>0</v>
      </c>
      <c r="N56" s="102">
        <f t="shared" si="7"/>
        <v>0</v>
      </c>
      <c r="O56" s="101">
        <v>17997</v>
      </c>
      <c r="P56" s="101">
        <v>7673</v>
      </c>
      <c r="Q56" s="102">
        <f t="shared" si="8"/>
        <v>37.15471324166976</v>
      </c>
      <c r="R56" s="101">
        <v>1438</v>
      </c>
      <c r="S56" s="101"/>
      <c r="T56" s="101" t="s">
        <v>388</v>
      </c>
      <c r="U56" s="101"/>
      <c r="V56" s="101"/>
      <c r="W56" s="105" t="s">
        <v>388</v>
      </c>
      <c r="X56" s="105"/>
      <c r="Y56" s="105"/>
      <c r="Z56" s="105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110</v>
      </c>
      <c r="B57" s="104" t="s">
        <v>315</v>
      </c>
      <c r="C57" s="103" t="s">
        <v>376</v>
      </c>
      <c r="D57" s="101">
        <f t="shared" si="1"/>
        <v>21248</v>
      </c>
      <c r="E57" s="101">
        <f t="shared" si="2"/>
        <v>2310</v>
      </c>
      <c r="F57" s="102">
        <f t="shared" si="3"/>
        <v>10.871611445783133</v>
      </c>
      <c r="G57" s="101">
        <v>2100</v>
      </c>
      <c r="H57" s="101">
        <v>210</v>
      </c>
      <c r="I57" s="101">
        <f t="shared" si="4"/>
        <v>18938</v>
      </c>
      <c r="J57" s="102">
        <f t="shared" si="5"/>
        <v>89.12838855421687</v>
      </c>
      <c r="K57" s="101">
        <v>0</v>
      </c>
      <c r="L57" s="102">
        <f t="shared" si="6"/>
        <v>0</v>
      </c>
      <c r="M57" s="101">
        <v>0</v>
      </c>
      <c r="N57" s="102">
        <f t="shared" si="7"/>
        <v>0</v>
      </c>
      <c r="O57" s="101">
        <v>18938</v>
      </c>
      <c r="P57" s="101">
        <v>2862</v>
      </c>
      <c r="Q57" s="102">
        <f t="shared" si="8"/>
        <v>89.12838855421687</v>
      </c>
      <c r="R57" s="101">
        <v>273</v>
      </c>
      <c r="S57" s="101" t="s">
        <v>388</v>
      </c>
      <c r="T57" s="101"/>
      <c r="U57" s="101"/>
      <c r="V57" s="101"/>
      <c r="W57" s="105" t="s">
        <v>388</v>
      </c>
      <c r="X57" s="105"/>
      <c r="Y57" s="105"/>
      <c r="Z57" s="105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110</v>
      </c>
      <c r="B58" s="104" t="s">
        <v>316</v>
      </c>
      <c r="C58" s="103" t="s">
        <v>377</v>
      </c>
      <c r="D58" s="101">
        <f t="shared" si="1"/>
        <v>24153</v>
      </c>
      <c r="E58" s="101">
        <f t="shared" si="2"/>
        <v>3708</v>
      </c>
      <c r="F58" s="102">
        <f t="shared" si="3"/>
        <v>15.352130170165196</v>
      </c>
      <c r="G58" s="101">
        <v>3665</v>
      </c>
      <c r="H58" s="101">
        <v>43</v>
      </c>
      <c r="I58" s="101">
        <f t="shared" si="4"/>
        <v>20445</v>
      </c>
      <c r="J58" s="102">
        <f t="shared" si="5"/>
        <v>84.6478698298348</v>
      </c>
      <c r="K58" s="101">
        <v>0</v>
      </c>
      <c r="L58" s="102">
        <f t="shared" si="6"/>
        <v>0</v>
      </c>
      <c r="M58" s="101">
        <v>0</v>
      </c>
      <c r="N58" s="102">
        <f t="shared" si="7"/>
        <v>0</v>
      </c>
      <c r="O58" s="101">
        <v>20445</v>
      </c>
      <c r="P58" s="101">
        <v>8479</v>
      </c>
      <c r="Q58" s="102">
        <f t="shared" si="8"/>
        <v>84.6478698298348</v>
      </c>
      <c r="R58" s="101">
        <v>272</v>
      </c>
      <c r="S58" s="101" t="s">
        <v>388</v>
      </c>
      <c r="T58" s="101"/>
      <c r="U58" s="101"/>
      <c r="V58" s="101"/>
      <c r="W58" s="105" t="s">
        <v>388</v>
      </c>
      <c r="X58" s="105"/>
      <c r="Y58" s="105"/>
      <c r="Z58" s="105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110</v>
      </c>
      <c r="B59" s="104" t="s">
        <v>317</v>
      </c>
      <c r="C59" s="103" t="s">
        <v>378</v>
      </c>
      <c r="D59" s="101">
        <f t="shared" si="1"/>
        <v>42306</v>
      </c>
      <c r="E59" s="101">
        <f t="shared" si="2"/>
        <v>2616</v>
      </c>
      <c r="F59" s="102">
        <f t="shared" si="3"/>
        <v>6.18352006807545</v>
      </c>
      <c r="G59" s="101">
        <v>2616</v>
      </c>
      <c r="H59" s="101">
        <v>0</v>
      </c>
      <c r="I59" s="101">
        <f t="shared" si="4"/>
        <v>39690</v>
      </c>
      <c r="J59" s="102">
        <f t="shared" si="5"/>
        <v>93.81647993192455</v>
      </c>
      <c r="K59" s="101">
        <v>22250</v>
      </c>
      <c r="L59" s="102">
        <f t="shared" si="6"/>
        <v>52.593012811421545</v>
      </c>
      <c r="M59" s="101">
        <v>0</v>
      </c>
      <c r="N59" s="102">
        <f t="shared" si="7"/>
        <v>0</v>
      </c>
      <c r="O59" s="101">
        <v>17440</v>
      </c>
      <c r="P59" s="101">
        <v>4644</v>
      </c>
      <c r="Q59" s="102">
        <f t="shared" si="8"/>
        <v>41.223467120503</v>
      </c>
      <c r="R59" s="101">
        <v>888</v>
      </c>
      <c r="S59" s="101" t="s">
        <v>388</v>
      </c>
      <c r="T59" s="101"/>
      <c r="U59" s="101"/>
      <c r="V59" s="101"/>
      <c r="W59" s="105" t="s">
        <v>388</v>
      </c>
      <c r="X59" s="105"/>
      <c r="Y59" s="105"/>
      <c r="Z59" s="105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110</v>
      </c>
      <c r="B60" s="104" t="s">
        <v>318</v>
      </c>
      <c r="C60" s="103" t="s">
        <v>379</v>
      </c>
      <c r="D60" s="101">
        <f t="shared" si="1"/>
        <v>24202</v>
      </c>
      <c r="E60" s="101">
        <f t="shared" si="2"/>
        <v>1673</v>
      </c>
      <c r="F60" s="102">
        <f t="shared" si="3"/>
        <v>6.912651846954796</v>
      </c>
      <c r="G60" s="101">
        <v>1673</v>
      </c>
      <c r="H60" s="101">
        <v>0</v>
      </c>
      <c r="I60" s="101">
        <f t="shared" si="4"/>
        <v>22529</v>
      </c>
      <c r="J60" s="102">
        <f t="shared" si="5"/>
        <v>93.0873481530452</v>
      </c>
      <c r="K60" s="101">
        <v>4993</v>
      </c>
      <c r="L60" s="102">
        <f t="shared" si="6"/>
        <v>20.63052640277663</v>
      </c>
      <c r="M60" s="101">
        <v>0</v>
      </c>
      <c r="N60" s="102">
        <f t="shared" si="7"/>
        <v>0</v>
      </c>
      <c r="O60" s="101">
        <v>17536</v>
      </c>
      <c r="P60" s="101">
        <v>4053</v>
      </c>
      <c r="Q60" s="102">
        <f t="shared" si="8"/>
        <v>72.45682175026857</v>
      </c>
      <c r="R60" s="101">
        <v>456</v>
      </c>
      <c r="S60" s="101" t="s">
        <v>388</v>
      </c>
      <c r="T60" s="101"/>
      <c r="U60" s="101"/>
      <c r="V60" s="101"/>
      <c r="W60" s="105" t="s">
        <v>388</v>
      </c>
      <c r="X60" s="105"/>
      <c r="Y60" s="105"/>
      <c r="Z60" s="105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110</v>
      </c>
      <c r="B61" s="104" t="s">
        <v>319</v>
      </c>
      <c r="C61" s="103" t="s">
        <v>380</v>
      </c>
      <c r="D61" s="101">
        <f t="shared" si="1"/>
        <v>22669</v>
      </c>
      <c r="E61" s="101">
        <f t="shared" si="2"/>
        <v>870</v>
      </c>
      <c r="F61" s="102">
        <f t="shared" si="3"/>
        <v>3.8378402223300543</v>
      </c>
      <c r="G61" s="101">
        <v>870</v>
      </c>
      <c r="H61" s="101">
        <v>0</v>
      </c>
      <c r="I61" s="101">
        <f t="shared" si="4"/>
        <v>21799</v>
      </c>
      <c r="J61" s="102">
        <f t="shared" si="5"/>
        <v>96.16215977766994</v>
      </c>
      <c r="K61" s="101">
        <v>10867</v>
      </c>
      <c r="L61" s="102">
        <f t="shared" si="6"/>
        <v>47.937712294322644</v>
      </c>
      <c r="M61" s="101">
        <v>0</v>
      </c>
      <c r="N61" s="102">
        <f t="shared" si="7"/>
        <v>0</v>
      </c>
      <c r="O61" s="101">
        <v>10932</v>
      </c>
      <c r="P61" s="101">
        <v>4862</v>
      </c>
      <c r="Q61" s="102">
        <f t="shared" si="8"/>
        <v>48.224447483347305</v>
      </c>
      <c r="R61" s="101">
        <v>258</v>
      </c>
      <c r="S61" s="101" t="s">
        <v>388</v>
      </c>
      <c r="T61" s="101"/>
      <c r="U61" s="101"/>
      <c r="V61" s="101"/>
      <c r="W61" s="105" t="s">
        <v>388</v>
      </c>
      <c r="X61" s="105"/>
      <c r="Y61" s="105"/>
      <c r="Z61" s="105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110</v>
      </c>
      <c r="B62" s="104" t="s">
        <v>320</v>
      </c>
      <c r="C62" s="103" t="s">
        <v>381</v>
      </c>
      <c r="D62" s="101">
        <f t="shared" si="1"/>
        <v>12731</v>
      </c>
      <c r="E62" s="101">
        <f t="shared" si="2"/>
        <v>478</v>
      </c>
      <c r="F62" s="102">
        <f t="shared" si="3"/>
        <v>3.7546147199748643</v>
      </c>
      <c r="G62" s="101">
        <v>478</v>
      </c>
      <c r="H62" s="101">
        <v>0</v>
      </c>
      <c r="I62" s="101">
        <f t="shared" si="4"/>
        <v>12253</v>
      </c>
      <c r="J62" s="102">
        <f t="shared" si="5"/>
        <v>96.24538528002513</v>
      </c>
      <c r="K62" s="101">
        <v>6274</v>
      </c>
      <c r="L62" s="102">
        <f t="shared" si="6"/>
        <v>49.2812819102977</v>
      </c>
      <c r="M62" s="101">
        <v>0</v>
      </c>
      <c r="N62" s="102">
        <f t="shared" si="7"/>
        <v>0</v>
      </c>
      <c r="O62" s="101">
        <v>5979</v>
      </c>
      <c r="P62" s="101">
        <v>453</v>
      </c>
      <c r="Q62" s="102">
        <f t="shared" si="8"/>
        <v>46.96410336972744</v>
      </c>
      <c r="R62" s="101">
        <v>98</v>
      </c>
      <c r="S62" s="101" t="s">
        <v>388</v>
      </c>
      <c r="T62" s="101"/>
      <c r="U62" s="101"/>
      <c r="V62" s="101"/>
      <c r="W62" s="105" t="s">
        <v>388</v>
      </c>
      <c r="X62" s="105"/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110</v>
      </c>
      <c r="B63" s="104" t="s">
        <v>321</v>
      </c>
      <c r="C63" s="103" t="s">
        <v>382</v>
      </c>
      <c r="D63" s="101">
        <f t="shared" si="1"/>
        <v>36175</v>
      </c>
      <c r="E63" s="101">
        <f t="shared" si="2"/>
        <v>1350</v>
      </c>
      <c r="F63" s="102">
        <f t="shared" si="3"/>
        <v>3.7318590186592946</v>
      </c>
      <c r="G63" s="101">
        <v>1350</v>
      </c>
      <c r="H63" s="101">
        <v>0</v>
      </c>
      <c r="I63" s="101">
        <f t="shared" si="4"/>
        <v>34825</v>
      </c>
      <c r="J63" s="102">
        <f t="shared" si="5"/>
        <v>96.2681409813407</v>
      </c>
      <c r="K63" s="101">
        <v>19556</v>
      </c>
      <c r="L63" s="102">
        <f t="shared" si="6"/>
        <v>54.059433310297166</v>
      </c>
      <c r="M63" s="101">
        <v>0</v>
      </c>
      <c r="N63" s="102">
        <f t="shared" si="7"/>
        <v>0</v>
      </c>
      <c r="O63" s="101">
        <v>15269</v>
      </c>
      <c r="P63" s="101">
        <v>12174</v>
      </c>
      <c r="Q63" s="102">
        <f t="shared" si="8"/>
        <v>42.20870767104354</v>
      </c>
      <c r="R63" s="101">
        <v>1094</v>
      </c>
      <c r="S63" s="101" t="s">
        <v>388</v>
      </c>
      <c r="T63" s="101"/>
      <c r="U63" s="101"/>
      <c r="V63" s="101"/>
      <c r="W63" s="105" t="s">
        <v>388</v>
      </c>
      <c r="X63" s="105"/>
      <c r="Y63" s="105"/>
      <c r="Z63" s="105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  <row r="64" spans="1:58" ht="12" customHeight="1">
      <c r="A64" s="103" t="s">
        <v>110</v>
      </c>
      <c r="B64" s="104" t="s">
        <v>322</v>
      </c>
      <c r="C64" s="103" t="s">
        <v>383</v>
      </c>
      <c r="D64" s="101">
        <f t="shared" si="1"/>
        <v>57416</v>
      </c>
      <c r="E64" s="101">
        <f t="shared" si="2"/>
        <v>413</v>
      </c>
      <c r="F64" s="102">
        <f t="shared" si="3"/>
        <v>0.7193116901212205</v>
      </c>
      <c r="G64" s="101">
        <v>413</v>
      </c>
      <c r="H64" s="101">
        <v>0</v>
      </c>
      <c r="I64" s="101">
        <f t="shared" si="4"/>
        <v>57003</v>
      </c>
      <c r="J64" s="102">
        <f t="shared" si="5"/>
        <v>99.28068830987878</v>
      </c>
      <c r="K64" s="101">
        <v>37209</v>
      </c>
      <c r="L64" s="102">
        <f t="shared" si="6"/>
        <v>64.80597742789467</v>
      </c>
      <c r="M64" s="101">
        <v>1456</v>
      </c>
      <c r="N64" s="102">
        <f t="shared" si="7"/>
        <v>2.5358785007663367</v>
      </c>
      <c r="O64" s="101">
        <v>18338</v>
      </c>
      <c r="P64" s="101">
        <v>13101</v>
      </c>
      <c r="Q64" s="102">
        <f t="shared" si="8"/>
        <v>31.93883238121778</v>
      </c>
      <c r="R64" s="101">
        <v>2030</v>
      </c>
      <c r="S64" s="101"/>
      <c r="T64" s="101" t="s">
        <v>388</v>
      </c>
      <c r="U64" s="101"/>
      <c r="V64" s="101"/>
      <c r="W64" s="105" t="s">
        <v>388</v>
      </c>
      <c r="X64" s="105"/>
      <c r="Y64" s="105"/>
      <c r="Z64" s="105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</row>
    <row r="65" spans="1:58" ht="12" customHeight="1">
      <c r="A65" s="103" t="s">
        <v>110</v>
      </c>
      <c r="B65" s="104" t="s">
        <v>323</v>
      </c>
      <c r="C65" s="103" t="s">
        <v>384</v>
      </c>
      <c r="D65" s="101">
        <f t="shared" si="1"/>
        <v>6279</v>
      </c>
      <c r="E65" s="101">
        <f t="shared" si="2"/>
        <v>1132</v>
      </c>
      <c r="F65" s="102">
        <f t="shared" si="3"/>
        <v>18.02834846313107</v>
      </c>
      <c r="G65" s="101">
        <v>1132</v>
      </c>
      <c r="H65" s="101">
        <v>0</v>
      </c>
      <c r="I65" s="101">
        <f t="shared" si="4"/>
        <v>5147</v>
      </c>
      <c r="J65" s="102">
        <f t="shared" si="5"/>
        <v>81.97165153686893</v>
      </c>
      <c r="K65" s="101">
        <v>0</v>
      </c>
      <c r="L65" s="102">
        <f t="shared" si="6"/>
        <v>0</v>
      </c>
      <c r="M65" s="101">
        <v>0</v>
      </c>
      <c r="N65" s="102">
        <f t="shared" si="7"/>
        <v>0</v>
      </c>
      <c r="O65" s="101">
        <v>5147</v>
      </c>
      <c r="P65" s="101">
        <v>3397</v>
      </c>
      <c r="Q65" s="102">
        <f t="shared" si="8"/>
        <v>81.97165153686893</v>
      </c>
      <c r="R65" s="101">
        <v>50</v>
      </c>
      <c r="S65" s="101"/>
      <c r="T65" s="101"/>
      <c r="U65" s="101"/>
      <c r="V65" s="101" t="s">
        <v>388</v>
      </c>
      <c r="W65" s="105"/>
      <c r="X65" s="105"/>
      <c r="Y65" s="105"/>
      <c r="Z65" s="105" t="s">
        <v>388</v>
      </c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</row>
    <row r="66" spans="1:58" ht="12" customHeight="1">
      <c r="A66" s="103" t="s">
        <v>110</v>
      </c>
      <c r="B66" s="104" t="s">
        <v>324</v>
      </c>
      <c r="C66" s="103" t="s">
        <v>385</v>
      </c>
      <c r="D66" s="101">
        <f t="shared" si="1"/>
        <v>4178</v>
      </c>
      <c r="E66" s="101">
        <f t="shared" si="2"/>
        <v>608</v>
      </c>
      <c r="F66" s="102">
        <f t="shared" si="3"/>
        <v>14.552417424605075</v>
      </c>
      <c r="G66" s="101">
        <v>485</v>
      </c>
      <c r="H66" s="101">
        <v>123</v>
      </c>
      <c r="I66" s="101">
        <f t="shared" si="4"/>
        <v>3570</v>
      </c>
      <c r="J66" s="102">
        <f t="shared" si="5"/>
        <v>85.44758257539492</v>
      </c>
      <c r="K66" s="101">
        <v>1758</v>
      </c>
      <c r="L66" s="102">
        <f t="shared" si="6"/>
        <v>42.077549066539014</v>
      </c>
      <c r="M66" s="101">
        <v>0</v>
      </c>
      <c r="N66" s="102">
        <f t="shared" si="7"/>
        <v>0</v>
      </c>
      <c r="O66" s="101">
        <v>1812</v>
      </c>
      <c r="P66" s="101">
        <v>928</v>
      </c>
      <c r="Q66" s="102">
        <f t="shared" si="8"/>
        <v>43.37003350885591</v>
      </c>
      <c r="R66" s="101">
        <v>32</v>
      </c>
      <c r="S66" s="101"/>
      <c r="T66" s="101"/>
      <c r="U66" s="101"/>
      <c r="V66" s="101" t="s">
        <v>388</v>
      </c>
      <c r="W66" s="105"/>
      <c r="X66" s="105"/>
      <c r="Y66" s="105"/>
      <c r="Z66" s="105" t="s">
        <v>388</v>
      </c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</row>
    <row r="67" spans="1:58" ht="12" customHeight="1">
      <c r="A67" s="103" t="s">
        <v>110</v>
      </c>
      <c r="B67" s="104" t="s">
        <v>325</v>
      </c>
      <c r="C67" s="103" t="s">
        <v>386</v>
      </c>
      <c r="D67" s="101">
        <f t="shared" si="1"/>
        <v>1465</v>
      </c>
      <c r="E67" s="101">
        <f t="shared" si="2"/>
        <v>458</v>
      </c>
      <c r="F67" s="102">
        <f t="shared" si="3"/>
        <v>31.262798634812288</v>
      </c>
      <c r="G67" s="101">
        <v>458</v>
      </c>
      <c r="H67" s="101">
        <v>0</v>
      </c>
      <c r="I67" s="101">
        <f t="shared" si="4"/>
        <v>1007</v>
      </c>
      <c r="J67" s="102">
        <f t="shared" si="5"/>
        <v>68.73720136518772</v>
      </c>
      <c r="K67" s="101">
        <v>0</v>
      </c>
      <c r="L67" s="102">
        <f t="shared" si="6"/>
        <v>0</v>
      </c>
      <c r="M67" s="101">
        <v>0</v>
      </c>
      <c r="N67" s="102">
        <f t="shared" si="7"/>
        <v>0</v>
      </c>
      <c r="O67" s="101">
        <v>1007</v>
      </c>
      <c r="P67" s="101">
        <v>722</v>
      </c>
      <c r="Q67" s="102">
        <f t="shared" si="8"/>
        <v>68.73720136518772</v>
      </c>
      <c r="R67" s="101">
        <v>4</v>
      </c>
      <c r="S67" s="101"/>
      <c r="T67" s="101"/>
      <c r="U67" s="101"/>
      <c r="V67" s="101" t="s">
        <v>388</v>
      </c>
      <c r="W67" s="105"/>
      <c r="X67" s="105"/>
      <c r="Y67" s="105"/>
      <c r="Z67" s="105" t="s">
        <v>388</v>
      </c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</row>
    <row r="68" spans="1:58" ht="12" customHeight="1">
      <c r="A68" s="103" t="s">
        <v>110</v>
      </c>
      <c r="B68" s="104" t="s">
        <v>326</v>
      </c>
      <c r="C68" s="103" t="s">
        <v>387</v>
      </c>
      <c r="D68" s="101">
        <f t="shared" si="1"/>
        <v>22341</v>
      </c>
      <c r="E68" s="101">
        <f t="shared" si="2"/>
        <v>843</v>
      </c>
      <c r="F68" s="102">
        <f t="shared" si="3"/>
        <v>3.7733315429031826</v>
      </c>
      <c r="G68" s="101">
        <v>835</v>
      </c>
      <c r="H68" s="101">
        <v>8</v>
      </c>
      <c r="I68" s="101">
        <f t="shared" si="4"/>
        <v>21498</v>
      </c>
      <c r="J68" s="102">
        <f t="shared" si="5"/>
        <v>96.22666845709682</v>
      </c>
      <c r="K68" s="101">
        <v>15692</v>
      </c>
      <c r="L68" s="102">
        <f t="shared" si="6"/>
        <v>70.23857481759993</v>
      </c>
      <c r="M68" s="101">
        <v>0</v>
      </c>
      <c r="N68" s="102">
        <f t="shared" si="7"/>
        <v>0</v>
      </c>
      <c r="O68" s="101">
        <v>5806</v>
      </c>
      <c r="P68" s="101">
        <v>2902</v>
      </c>
      <c r="Q68" s="102">
        <f t="shared" si="8"/>
        <v>25.98809363949689</v>
      </c>
      <c r="R68" s="101">
        <v>1211</v>
      </c>
      <c r="S68" s="101" t="s">
        <v>388</v>
      </c>
      <c r="T68" s="101"/>
      <c r="U68" s="101"/>
      <c r="V68" s="101"/>
      <c r="W68" s="105"/>
      <c r="X68" s="105" t="s">
        <v>388</v>
      </c>
      <c r="Y68" s="105"/>
      <c r="Z68" s="105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391</v>
      </c>
      <c r="B7" s="109" t="s">
        <v>389</v>
      </c>
      <c r="C7" s="108" t="s">
        <v>390</v>
      </c>
      <c r="D7" s="110">
        <f aca="true" t="shared" si="0" ref="D7:AI7">SUM(D8:D68)</f>
        <v>1358959</v>
      </c>
      <c r="E7" s="110">
        <f t="shared" si="0"/>
        <v>22721</v>
      </c>
      <c r="F7" s="110">
        <f t="shared" si="0"/>
        <v>22721</v>
      </c>
      <c r="G7" s="110">
        <f t="shared" si="0"/>
        <v>0</v>
      </c>
      <c r="H7" s="110">
        <f t="shared" si="0"/>
        <v>88679</v>
      </c>
      <c r="I7" s="110">
        <f t="shared" si="0"/>
        <v>66088</v>
      </c>
      <c r="J7" s="110">
        <f t="shared" si="0"/>
        <v>22591</v>
      </c>
      <c r="K7" s="110">
        <f t="shared" si="0"/>
        <v>1247559</v>
      </c>
      <c r="L7" s="110">
        <f t="shared" si="0"/>
        <v>101966</v>
      </c>
      <c r="M7" s="110">
        <f t="shared" si="0"/>
        <v>1145593</v>
      </c>
      <c r="N7" s="110">
        <f t="shared" si="0"/>
        <v>1348257</v>
      </c>
      <c r="O7" s="110">
        <f t="shared" si="0"/>
        <v>190775</v>
      </c>
      <c r="P7" s="110">
        <f t="shared" si="0"/>
        <v>165241</v>
      </c>
      <c r="Q7" s="110">
        <f t="shared" si="0"/>
        <v>0</v>
      </c>
      <c r="R7" s="110">
        <f t="shared" si="0"/>
        <v>0</v>
      </c>
      <c r="S7" s="110">
        <f t="shared" si="0"/>
        <v>25534</v>
      </c>
      <c r="T7" s="110">
        <f t="shared" si="0"/>
        <v>0</v>
      </c>
      <c r="U7" s="110">
        <f t="shared" si="0"/>
        <v>0</v>
      </c>
      <c r="V7" s="110">
        <f t="shared" si="0"/>
        <v>1157133</v>
      </c>
      <c r="W7" s="110">
        <f t="shared" si="0"/>
        <v>1103197</v>
      </c>
      <c r="X7" s="110">
        <f t="shared" si="0"/>
        <v>0</v>
      </c>
      <c r="Y7" s="110">
        <f t="shared" si="0"/>
        <v>0</v>
      </c>
      <c r="Z7" s="110">
        <f t="shared" si="0"/>
        <v>53936</v>
      </c>
      <c r="AA7" s="110">
        <f t="shared" si="0"/>
        <v>0</v>
      </c>
      <c r="AB7" s="110">
        <f t="shared" si="0"/>
        <v>0</v>
      </c>
      <c r="AC7" s="110">
        <f t="shared" si="0"/>
        <v>349</v>
      </c>
      <c r="AD7" s="110">
        <f t="shared" si="0"/>
        <v>349</v>
      </c>
      <c r="AE7" s="110">
        <f t="shared" si="0"/>
        <v>0</v>
      </c>
      <c r="AF7" s="110">
        <f t="shared" si="0"/>
        <v>24100</v>
      </c>
      <c r="AG7" s="110">
        <f t="shared" si="0"/>
        <v>24100</v>
      </c>
      <c r="AH7" s="110">
        <f t="shared" si="0"/>
        <v>0</v>
      </c>
      <c r="AI7" s="110">
        <f t="shared" si="0"/>
        <v>0</v>
      </c>
      <c r="AJ7" s="110">
        <f aca="true" t="shared" si="1" ref="AJ7:BC7">SUM(AJ8:AJ68)</f>
        <v>33642</v>
      </c>
      <c r="AK7" s="110">
        <f t="shared" si="1"/>
        <v>10594</v>
      </c>
      <c r="AL7" s="110">
        <f t="shared" si="1"/>
        <v>427</v>
      </c>
      <c r="AM7" s="110">
        <f t="shared" si="1"/>
        <v>19431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676</v>
      </c>
      <c r="AR7" s="110">
        <f t="shared" si="1"/>
        <v>213</v>
      </c>
      <c r="AS7" s="110">
        <f t="shared" si="1"/>
        <v>2301</v>
      </c>
      <c r="AT7" s="110">
        <f t="shared" si="1"/>
        <v>2837</v>
      </c>
      <c r="AU7" s="110">
        <f t="shared" si="1"/>
        <v>1459</v>
      </c>
      <c r="AV7" s="110">
        <f t="shared" si="1"/>
        <v>20</v>
      </c>
      <c r="AW7" s="110">
        <f t="shared" si="1"/>
        <v>1358</v>
      </c>
      <c r="AX7" s="110">
        <f t="shared" si="1"/>
        <v>0</v>
      </c>
      <c r="AY7" s="110">
        <f t="shared" si="1"/>
        <v>0</v>
      </c>
      <c r="AZ7" s="110">
        <f t="shared" si="1"/>
        <v>919</v>
      </c>
      <c r="BA7" s="110">
        <f t="shared" si="1"/>
        <v>919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110</v>
      </c>
      <c r="B8" s="112" t="s">
        <v>266</v>
      </c>
      <c r="C8" s="111" t="s">
        <v>327</v>
      </c>
      <c r="D8" s="101">
        <f>SUM(E8,+H8,+K8)</f>
        <v>47195</v>
      </c>
      <c r="E8" s="101">
        <f>SUM(F8:G8)</f>
        <v>17995</v>
      </c>
      <c r="F8" s="101">
        <v>17995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29200</v>
      </c>
      <c r="L8" s="101">
        <v>0</v>
      </c>
      <c r="M8" s="101">
        <v>29200</v>
      </c>
      <c r="N8" s="101">
        <f>SUM(O8,+V8,+AC8)</f>
        <v>47195</v>
      </c>
      <c r="O8" s="101">
        <f>SUM(P8:U8)</f>
        <v>17995</v>
      </c>
      <c r="P8" s="101">
        <v>0</v>
      </c>
      <c r="Q8" s="101">
        <v>0</v>
      </c>
      <c r="R8" s="101">
        <v>0</v>
      </c>
      <c r="S8" s="101">
        <v>17995</v>
      </c>
      <c r="T8" s="101">
        <v>0</v>
      </c>
      <c r="U8" s="101">
        <v>0</v>
      </c>
      <c r="V8" s="101">
        <f>SUM(W8:AB8)</f>
        <v>29200</v>
      </c>
      <c r="W8" s="101">
        <v>0</v>
      </c>
      <c r="X8" s="101">
        <v>0</v>
      </c>
      <c r="Y8" s="101">
        <v>0</v>
      </c>
      <c r="Z8" s="101">
        <v>29200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110</v>
      </c>
      <c r="B9" s="112" t="s">
        <v>267</v>
      </c>
      <c r="C9" s="111" t="s">
        <v>328</v>
      </c>
      <c r="D9" s="101">
        <f aca="true" t="shared" si="2" ref="D9:D68">SUM(E9,+H9,+K9)</f>
        <v>50141</v>
      </c>
      <c r="E9" s="101">
        <f aca="true" t="shared" si="3" ref="E9:E68">SUM(F9:G9)</f>
        <v>116</v>
      </c>
      <c r="F9" s="101">
        <v>116</v>
      </c>
      <c r="G9" s="101">
        <v>0</v>
      </c>
      <c r="H9" s="101">
        <f aca="true" t="shared" si="4" ref="H9:H68">SUM(I9:J9)</f>
        <v>0</v>
      </c>
      <c r="I9" s="101">
        <v>0</v>
      </c>
      <c r="J9" s="101">
        <v>0</v>
      </c>
      <c r="K9" s="101">
        <f aca="true" t="shared" si="5" ref="K9:K68">SUM(L9:M9)</f>
        <v>50025</v>
      </c>
      <c r="L9" s="101">
        <v>3571</v>
      </c>
      <c r="M9" s="101">
        <v>46454</v>
      </c>
      <c r="N9" s="101">
        <f aca="true" t="shared" si="6" ref="N9:N68">SUM(O9,+V9,+AC9)</f>
        <v>50141</v>
      </c>
      <c r="O9" s="101">
        <f aca="true" t="shared" si="7" ref="O9:O68">SUM(P9:U9)</f>
        <v>3687</v>
      </c>
      <c r="P9" s="101">
        <v>3687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68">SUM(W9:AB9)</f>
        <v>46454</v>
      </c>
      <c r="W9" s="101">
        <v>46454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68">SUM(AD9:AE9)</f>
        <v>0</v>
      </c>
      <c r="AD9" s="101">
        <v>0</v>
      </c>
      <c r="AE9" s="101">
        <v>0</v>
      </c>
      <c r="AF9" s="101">
        <f aca="true" t="shared" si="10" ref="AF9:AF68">SUM(AG9:AI9)</f>
        <v>4386</v>
      </c>
      <c r="AG9" s="101">
        <v>4386</v>
      </c>
      <c r="AH9" s="101">
        <v>0</v>
      </c>
      <c r="AI9" s="101">
        <v>0</v>
      </c>
      <c r="AJ9" s="101">
        <f aca="true" t="shared" si="11" ref="AJ9:AJ68">SUM(AK9:AS9)</f>
        <v>4386</v>
      </c>
      <c r="AK9" s="101">
        <v>0</v>
      </c>
      <c r="AL9" s="101">
        <v>0</v>
      </c>
      <c r="AM9" s="101">
        <v>4386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68">SUM(AU9:AY9)</f>
        <v>265</v>
      </c>
      <c r="AU9" s="101">
        <v>0</v>
      </c>
      <c r="AV9" s="101">
        <v>0</v>
      </c>
      <c r="AW9" s="101">
        <v>265</v>
      </c>
      <c r="AX9" s="101">
        <v>0</v>
      </c>
      <c r="AY9" s="101">
        <v>0</v>
      </c>
      <c r="AZ9" s="101">
        <f aca="true" t="shared" si="13" ref="AZ9:AZ68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110</v>
      </c>
      <c r="B10" s="112" t="s">
        <v>268</v>
      </c>
      <c r="C10" s="111" t="s">
        <v>329</v>
      </c>
      <c r="D10" s="101">
        <f t="shared" si="2"/>
        <v>74554</v>
      </c>
      <c r="E10" s="101">
        <f t="shared" si="3"/>
        <v>23</v>
      </c>
      <c r="F10" s="101">
        <v>23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74531</v>
      </c>
      <c r="L10" s="101">
        <v>5365</v>
      </c>
      <c r="M10" s="101">
        <v>69166</v>
      </c>
      <c r="N10" s="101">
        <f t="shared" si="6"/>
        <v>74554</v>
      </c>
      <c r="O10" s="101">
        <f t="shared" si="7"/>
        <v>5388</v>
      </c>
      <c r="P10" s="101">
        <v>5388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69166</v>
      </c>
      <c r="W10" s="101">
        <v>69166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83</v>
      </c>
      <c r="AG10" s="101">
        <v>83</v>
      </c>
      <c r="AH10" s="101">
        <v>0</v>
      </c>
      <c r="AI10" s="101">
        <v>0</v>
      </c>
      <c r="AJ10" s="101">
        <f t="shared" si="11"/>
        <v>2834</v>
      </c>
      <c r="AK10" s="101">
        <v>2834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83</v>
      </c>
      <c r="AU10" s="101">
        <v>83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110</v>
      </c>
      <c r="B11" s="112" t="s">
        <v>269</v>
      </c>
      <c r="C11" s="111" t="s">
        <v>330</v>
      </c>
      <c r="D11" s="101">
        <f t="shared" si="2"/>
        <v>87118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87118</v>
      </c>
      <c r="L11" s="101">
        <v>19757</v>
      </c>
      <c r="M11" s="101">
        <v>67361</v>
      </c>
      <c r="N11" s="101">
        <f t="shared" si="6"/>
        <v>87118</v>
      </c>
      <c r="O11" s="101">
        <f t="shared" si="7"/>
        <v>19757</v>
      </c>
      <c r="P11" s="101">
        <v>13121</v>
      </c>
      <c r="Q11" s="101">
        <v>0</v>
      </c>
      <c r="R11" s="101">
        <v>0</v>
      </c>
      <c r="S11" s="101">
        <v>6636</v>
      </c>
      <c r="T11" s="101">
        <v>0</v>
      </c>
      <c r="U11" s="101">
        <v>0</v>
      </c>
      <c r="V11" s="101">
        <f t="shared" si="8"/>
        <v>67361</v>
      </c>
      <c r="W11" s="101">
        <v>55083</v>
      </c>
      <c r="X11" s="101">
        <v>0</v>
      </c>
      <c r="Y11" s="101">
        <v>0</v>
      </c>
      <c r="Z11" s="101">
        <v>12278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3669</v>
      </c>
      <c r="AG11" s="101">
        <v>3669</v>
      </c>
      <c r="AH11" s="101">
        <v>0</v>
      </c>
      <c r="AI11" s="101">
        <v>0</v>
      </c>
      <c r="AJ11" s="101">
        <f t="shared" si="11"/>
        <v>3669</v>
      </c>
      <c r="AK11" s="101">
        <v>0</v>
      </c>
      <c r="AL11" s="101">
        <v>0</v>
      </c>
      <c r="AM11" s="101">
        <v>3669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110</v>
      </c>
      <c r="B12" s="112" t="s">
        <v>270</v>
      </c>
      <c r="C12" s="111" t="s">
        <v>331</v>
      </c>
      <c r="D12" s="101">
        <f t="shared" si="2"/>
        <v>35524</v>
      </c>
      <c r="E12" s="101">
        <f t="shared" si="3"/>
        <v>0</v>
      </c>
      <c r="F12" s="101">
        <v>0</v>
      </c>
      <c r="G12" s="101">
        <v>0</v>
      </c>
      <c r="H12" s="101">
        <f t="shared" si="4"/>
        <v>7172</v>
      </c>
      <c r="I12" s="101">
        <v>7172</v>
      </c>
      <c r="J12" s="101">
        <v>0</v>
      </c>
      <c r="K12" s="101">
        <f t="shared" si="5"/>
        <v>28352</v>
      </c>
      <c r="L12" s="101">
        <v>0</v>
      </c>
      <c r="M12" s="101">
        <v>28352</v>
      </c>
      <c r="N12" s="101">
        <f t="shared" si="6"/>
        <v>35576</v>
      </c>
      <c r="O12" s="101">
        <f t="shared" si="7"/>
        <v>7172</v>
      </c>
      <c r="P12" s="101">
        <v>7172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28352</v>
      </c>
      <c r="W12" s="101">
        <v>28352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52</v>
      </c>
      <c r="AD12" s="101">
        <v>52</v>
      </c>
      <c r="AE12" s="101">
        <v>0</v>
      </c>
      <c r="AF12" s="101">
        <f t="shared" si="10"/>
        <v>828</v>
      </c>
      <c r="AG12" s="101">
        <v>828</v>
      </c>
      <c r="AH12" s="101">
        <v>0</v>
      </c>
      <c r="AI12" s="101">
        <v>0</v>
      </c>
      <c r="AJ12" s="101">
        <f t="shared" si="11"/>
        <v>828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828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110</v>
      </c>
      <c r="B13" s="112" t="s">
        <v>271</v>
      </c>
      <c r="C13" s="111" t="s">
        <v>332</v>
      </c>
      <c r="D13" s="101">
        <f t="shared" si="2"/>
        <v>28265</v>
      </c>
      <c r="E13" s="101">
        <f t="shared" si="3"/>
        <v>0</v>
      </c>
      <c r="F13" s="101">
        <v>0</v>
      </c>
      <c r="G13" s="101">
        <v>0</v>
      </c>
      <c r="H13" s="101">
        <f t="shared" si="4"/>
        <v>3531</v>
      </c>
      <c r="I13" s="101">
        <v>3531</v>
      </c>
      <c r="J13" s="101">
        <v>0</v>
      </c>
      <c r="K13" s="101">
        <f t="shared" si="5"/>
        <v>24734</v>
      </c>
      <c r="L13" s="101">
        <v>0</v>
      </c>
      <c r="M13" s="101">
        <v>24734</v>
      </c>
      <c r="N13" s="101">
        <f t="shared" si="6"/>
        <v>28265</v>
      </c>
      <c r="O13" s="101">
        <f t="shared" si="7"/>
        <v>3531</v>
      </c>
      <c r="P13" s="101">
        <v>3531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24734</v>
      </c>
      <c r="W13" s="101">
        <v>24734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102</v>
      </c>
      <c r="AG13" s="101">
        <v>102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102</v>
      </c>
      <c r="AU13" s="101">
        <v>102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110</v>
      </c>
      <c r="B14" s="112" t="s">
        <v>272</v>
      </c>
      <c r="C14" s="111" t="s">
        <v>333</v>
      </c>
      <c r="D14" s="101">
        <f t="shared" si="2"/>
        <v>50411</v>
      </c>
      <c r="E14" s="101">
        <f t="shared" si="3"/>
        <v>818</v>
      </c>
      <c r="F14" s="101">
        <v>818</v>
      </c>
      <c r="G14" s="101">
        <v>0</v>
      </c>
      <c r="H14" s="101">
        <f t="shared" si="4"/>
        <v>10214</v>
      </c>
      <c r="I14" s="101">
        <v>10214</v>
      </c>
      <c r="J14" s="101">
        <v>0</v>
      </c>
      <c r="K14" s="101">
        <f t="shared" si="5"/>
        <v>39379</v>
      </c>
      <c r="L14" s="101">
        <v>0</v>
      </c>
      <c r="M14" s="101">
        <v>39379</v>
      </c>
      <c r="N14" s="101">
        <f t="shared" si="6"/>
        <v>50411</v>
      </c>
      <c r="O14" s="101">
        <f t="shared" si="7"/>
        <v>11032</v>
      </c>
      <c r="P14" s="101">
        <v>11032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39379</v>
      </c>
      <c r="W14" s="101">
        <v>39379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160</v>
      </c>
      <c r="AG14" s="101">
        <v>160</v>
      </c>
      <c r="AH14" s="101">
        <v>0</v>
      </c>
      <c r="AI14" s="101">
        <v>0</v>
      </c>
      <c r="AJ14" s="101">
        <f t="shared" si="11"/>
        <v>714</v>
      </c>
      <c r="AK14" s="101">
        <v>714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160</v>
      </c>
      <c r="AU14" s="101">
        <v>160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110</v>
      </c>
      <c r="B15" s="112" t="s">
        <v>273</v>
      </c>
      <c r="C15" s="111" t="s">
        <v>334</v>
      </c>
      <c r="D15" s="101">
        <f t="shared" si="2"/>
        <v>25185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25185</v>
      </c>
      <c r="L15" s="101">
        <v>2487</v>
      </c>
      <c r="M15" s="101">
        <v>22698</v>
      </c>
      <c r="N15" s="101">
        <f t="shared" si="6"/>
        <v>25194</v>
      </c>
      <c r="O15" s="101">
        <f t="shared" si="7"/>
        <v>2487</v>
      </c>
      <c r="P15" s="101">
        <v>2487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22698</v>
      </c>
      <c r="W15" s="101">
        <v>22698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9</v>
      </c>
      <c r="AD15" s="101">
        <v>9</v>
      </c>
      <c r="AE15" s="101">
        <v>0</v>
      </c>
      <c r="AF15" s="101">
        <f t="shared" si="10"/>
        <v>91</v>
      </c>
      <c r="AG15" s="101">
        <v>91</v>
      </c>
      <c r="AH15" s="101">
        <v>0</v>
      </c>
      <c r="AI15" s="101">
        <v>0</v>
      </c>
      <c r="AJ15" s="101">
        <f t="shared" si="11"/>
        <v>91</v>
      </c>
      <c r="AK15" s="101">
        <v>0</v>
      </c>
      <c r="AL15" s="101">
        <v>0</v>
      </c>
      <c r="AM15" s="101">
        <v>91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110</v>
      </c>
      <c r="B16" s="112" t="s">
        <v>274</v>
      </c>
      <c r="C16" s="111" t="s">
        <v>335</v>
      </c>
      <c r="D16" s="101">
        <f t="shared" si="2"/>
        <v>20375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20375</v>
      </c>
      <c r="L16" s="101">
        <v>3142</v>
      </c>
      <c r="M16" s="101">
        <v>17233</v>
      </c>
      <c r="N16" s="101">
        <f t="shared" si="6"/>
        <v>20375</v>
      </c>
      <c r="O16" s="101">
        <f t="shared" si="7"/>
        <v>3142</v>
      </c>
      <c r="P16" s="101">
        <v>3142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17233</v>
      </c>
      <c r="W16" s="101">
        <v>17233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350</v>
      </c>
      <c r="AG16" s="101">
        <v>350</v>
      </c>
      <c r="AH16" s="101">
        <v>0</v>
      </c>
      <c r="AI16" s="101">
        <v>0</v>
      </c>
      <c r="AJ16" s="101">
        <f t="shared" si="11"/>
        <v>1293</v>
      </c>
      <c r="AK16" s="101">
        <v>995</v>
      </c>
      <c r="AL16" s="101">
        <v>0</v>
      </c>
      <c r="AM16" s="101">
        <v>298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67</v>
      </c>
      <c r="AU16" s="101">
        <v>52</v>
      </c>
      <c r="AV16" s="101">
        <v>0</v>
      </c>
      <c r="AW16" s="101">
        <v>15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110</v>
      </c>
      <c r="B17" s="112" t="s">
        <v>275</v>
      </c>
      <c r="C17" s="111" t="s">
        <v>336</v>
      </c>
      <c r="D17" s="101">
        <f t="shared" si="2"/>
        <v>23453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23453</v>
      </c>
      <c r="L17" s="101">
        <v>4361</v>
      </c>
      <c r="M17" s="101">
        <v>19092</v>
      </c>
      <c r="N17" s="101">
        <f t="shared" si="6"/>
        <v>23453</v>
      </c>
      <c r="O17" s="101">
        <f t="shared" si="7"/>
        <v>4361</v>
      </c>
      <c r="P17" s="101">
        <v>4361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19092</v>
      </c>
      <c r="W17" s="101">
        <v>19092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81</v>
      </c>
      <c r="AG17" s="101">
        <v>81</v>
      </c>
      <c r="AH17" s="101">
        <v>0</v>
      </c>
      <c r="AI17" s="101">
        <v>0</v>
      </c>
      <c r="AJ17" s="101">
        <f t="shared" si="11"/>
        <v>301</v>
      </c>
      <c r="AK17" s="101">
        <v>301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81</v>
      </c>
      <c r="AU17" s="101">
        <v>81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110</v>
      </c>
      <c r="B18" s="112" t="s">
        <v>276</v>
      </c>
      <c r="C18" s="111" t="s">
        <v>337</v>
      </c>
      <c r="D18" s="101">
        <f t="shared" si="2"/>
        <v>33402</v>
      </c>
      <c r="E18" s="101">
        <f t="shared" si="3"/>
        <v>0</v>
      </c>
      <c r="F18" s="101">
        <v>0</v>
      </c>
      <c r="G18" s="101">
        <v>0</v>
      </c>
      <c r="H18" s="101">
        <f t="shared" si="4"/>
        <v>2258</v>
      </c>
      <c r="I18" s="101">
        <v>2258</v>
      </c>
      <c r="J18" s="101">
        <v>0</v>
      </c>
      <c r="K18" s="101">
        <f t="shared" si="5"/>
        <v>31144</v>
      </c>
      <c r="L18" s="101">
        <v>0</v>
      </c>
      <c r="M18" s="101">
        <v>31144</v>
      </c>
      <c r="N18" s="101">
        <f t="shared" si="6"/>
        <v>33402</v>
      </c>
      <c r="O18" s="101">
        <f t="shared" si="7"/>
        <v>2258</v>
      </c>
      <c r="P18" s="101">
        <v>1355</v>
      </c>
      <c r="Q18" s="101">
        <v>0</v>
      </c>
      <c r="R18" s="101">
        <v>0</v>
      </c>
      <c r="S18" s="101">
        <v>903</v>
      </c>
      <c r="T18" s="101">
        <v>0</v>
      </c>
      <c r="U18" s="101">
        <v>0</v>
      </c>
      <c r="V18" s="101">
        <f t="shared" si="8"/>
        <v>31144</v>
      </c>
      <c r="W18" s="101">
        <v>18686</v>
      </c>
      <c r="X18" s="101">
        <v>0</v>
      </c>
      <c r="Y18" s="101">
        <v>0</v>
      </c>
      <c r="Z18" s="101">
        <v>12458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202</v>
      </c>
      <c r="AG18" s="101">
        <v>202</v>
      </c>
      <c r="AH18" s="101">
        <v>0</v>
      </c>
      <c r="AI18" s="101">
        <v>0</v>
      </c>
      <c r="AJ18" s="101">
        <f t="shared" si="11"/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202</v>
      </c>
      <c r="AU18" s="101">
        <v>202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110</v>
      </c>
      <c r="B19" s="112" t="s">
        <v>277</v>
      </c>
      <c r="C19" s="111" t="s">
        <v>338</v>
      </c>
      <c r="D19" s="101">
        <f t="shared" si="2"/>
        <v>122289</v>
      </c>
      <c r="E19" s="101">
        <f t="shared" si="3"/>
        <v>728</v>
      </c>
      <c r="F19" s="101">
        <v>728</v>
      </c>
      <c r="G19" s="101">
        <v>0</v>
      </c>
      <c r="H19" s="101">
        <f t="shared" si="4"/>
        <v>13147</v>
      </c>
      <c r="I19" s="101">
        <v>0</v>
      </c>
      <c r="J19" s="101">
        <v>13147</v>
      </c>
      <c r="K19" s="101">
        <f t="shared" si="5"/>
        <v>108414</v>
      </c>
      <c r="L19" s="101">
        <v>16283</v>
      </c>
      <c r="M19" s="101">
        <v>92131</v>
      </c>
      <c r="N19" s="101">
        <f t="shared" si="6"/>
        <v>122289</v>
      </c>
      <c r="O19" s="101">
        <f t="shared" si="7"/>
        <v>17011</v>
      </c>
      <c r="P19" s="101">
        <v>17011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105278</v>
      </c>
      <c r="W19" s="101">
        <v>105278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137</v>
      </c>
      <c r="AG19" s="101">
        <v>137</v>
      </c>
      <c r="AH19" s="101">
        <v>0</v>
      </c>
      <c r="AI19" s="101">
        <v>0</v>
      </c>
      <c r="AJ19" s="101">
        <f t="shared" si="11"/>
        <v>2607</v>
      </c>
      <c r="AK19" s="101">
        <v>2607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137</v>
      </c>
      <c r="AU19" s="101">
        <v>137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99</v>
      </c>
      <c r="BA19" s="101">
        <v>99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110</v>
      </c>
      <c r="B20" s="112" t="s">
        <v>278</v>
      </c>
      <c r="C20" s="111" t="s">
        <v>339</v>
      </c>
      <c r="D20" s="101">
        <f t="shared" si="2"/>
        <v>42520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42520</v>
      </c>
      <c r="L20" s="101">
        <v>3314</v>
      </c>
      <c r="M20" s="101">
        <v>39206</v>
      </c>
      <c r="N20" s="101">
        <f t="shared" si="6"/>
        <v>42520</v>
      </c>
      <c r="O20" s="101">
        <f t="shared" si="7"/>
        <v>3314</v>
      </c>
      <c r="P20" s="101">
        <v>3314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39206</v>
      </c>
      <c r="W20" s="101">
        <v>39206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1789</v>
      </c>
      <c r="AG20" s="101">
        <v>1789</v>
      </c>
      <c r="AH20" s="101">
        <v>0</v>
      </c>
      <c r="AI20" s="101">
        <v>0</v>
      </c>
      <c r="AJ20" s="101">
        <f t="shared" si="11"/>
        <v>1789</v>
      </c>
      <c r="AK20" s="101">
        <v>0</v>
      </c>
      <c r="AL20" s="101">
        <v>0</v>
      </c>
      <c r="AM20" s="101">
        <v>1789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232</v>
      </c>
      <c r="AU20" s="101">
        <v>0</v>
      </c>
      <c r="AV20" s="101">
        <v>0</v>
      </c>
      <c r="AW20" s="101">
        <v>232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110</v>
      </c>
      <c r="B21" s="112" t="s">
        <v>279</v>
      </c>
      <c r="C21" s="111" t="s">
        <v>340</v>
      </c>
      <c r="D21" s="101">
        <f t="shared" si="2"/>
        <v>38024</v>
      </c>
      <c r="E21" s="101">
        <f t="shared" si="3"/>
        <v>0</v>
      </c>
      <c r="F21" s="101">
        <v>0</v>
      </c>
      <c r="G21" s="101">
        <v>0</v>
      </c>
      <c r="H21" s="101">
        <f t="shared" si="4"/>
        <v>3408</v>
      </c>
      <c r="I21" s="101">
        <v>3408</v>
      </c>
      <c r="J21" s="101">
        <v>0</v>
      </c>
      <c r="K21" s="101">
        <f t="shared" si="5"/>
        <v>34616</v>
      </c>
      <c r="L21" s="101">
        <v>0</v>
      </c>
      <c r="M21" s="101">
        <v>34616</v>
      </c>
      <c r="N21" s="101">
        <f t="shared" si="6"/>
        <v>38024</v>
      </c>
      <c r="O21" s="101">
        <f t="shared" si="7"/>
        <v>3408</v>
      </c>
      <c r="P21" s="101">
        <v>3408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34616</v>
      </c>
      <c r="W21" s="101">
        <v>34616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305</v>
      </c>
      <c r="AG21" s="101">
        <v>305</v>
      </c>
      <c r="AH21" s="101">
        <v>0</v>
      </c>
      <c r="AI21" s="101">
        <v>0</v>
      </c>
      <c r="AJ21" s="101">
        <f t="shared" si="11"/>
        <v>305</v>
      </c>
      <c r="AK21" s="101">
        <v>0</v>
      </c>
      <c r="AL21" s="101">
        <v>0</v>
      </c>
      <c r="AM21" s="101">
        <v>305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111</v>
      </c>
      <c r="AU21" s="101">
        <v>0</v>
      </c>
      <c r="AV21" s="101">
        <v>0</v>
      </c>
      <c r="AW21" s="101">
        <v>111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110</v>
      </c>
      <c r="B22" s="112" t="s">
        <v>280</v>
      </c>
      <c r="C22" s="111" t="s">
        <v>341</v>
      </c>
      <c r="D22" s="101">
        <f t="shared" si="2"/>
        <v>17119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17119</v>
      </c>
      <c r="L22" s="101">
        <v>3579</v>
      </c>
      <c r="M22" s="101">
        <v>13540</v>
      </c>
      <c r="N22" s="101">
        <f t="shared" si="6"/>
        <v>17119</v>
      </c>
      <c r="O22" s="101">
        <f t="shared" si="7"/>
        <v>3579</v>
      </c>
      <c r="P22" s="101">
        <v>3579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13540</v>
      </c>
      <c r="W22" s="101">
        <v>13540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145</v>
      </c>
      <c r="AG22" s="101">
        <v>145</v>
      </c>
      <c r="AH22" s="101">
        <v>0</v>
      </c>
      <c r="AI22" s="101">
        <v>0</v>
      </c>
      <c r="AJ22" s="101">
        <f t="shared" si="11"/>
        <v>106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106</v>
      </c>
      <c r="AS22" s="101">
        <v>0</v>
      </c>
      <c r="AT22" s="101">
        <f t="shared" si="12"/>
        <v>39</v>
      </c>
      <c r="AU22" s="101">
        <v>39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110</v>
      </c>
      <c r="B23" s="112" t="s">
        <v>281</v>
      </c>
      <c r="C23" s="111" t="s">
        <v>342</v>
      </c>
      <c r="D23" s="101">
        <f t="shared" si="2"/>
        <v>15351</v>
      </c>
      <c r="E23" s="101">
        <f t="shared" si="3"/>
        <v>0</v>
      </c>
      <c r="F23" s="101">
        <v>0</v>
      </c>
      <c r="G23" s="101">
        <v>0</v>
      </c>
      <c r="H23" s="101">
        <f t="shared" si="4"/>
        <v>2303</v>
      </c>
      <c r="I23" s="101">
        <v>2303</v>
      </c>
      <c r="J23" s="101">
        <v>0</v>
      </c>
      <c r="K23" s="101">
        <f t="shared" si="5"/>
        <v>13048</v>
      </c>
      <c r="L23" s="101">
        <v>0</v>
      </c>
      <c r="M23" s="101">
        <v>13048</v>
      </c>
      <c r="N23" s="101">
        <f t="shared" si="6"/>
        <v>15351</v>
      </c>
      <c r="O23" s="101">
        <f t="shared" si="7"/>
        <v>2303</v>
      </c>
      <c r="P23" s="101">
        <v>2303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13048</v>
      </c>
      <c r="W23" s="101">
        <v>13048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69</v>
      </c>
      <c r="AG23" s="101">
        <v>69</v>
      </c>
      <c r="AH23" s="101">
        <v>0</v>
      </c>
      <c r="AI23" s="101">
        <v>0</v>
      </c>
      <c r="AJ23" s="101">
        <f t="shared" si="11"/>
        <v>69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69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110</v>
      </c>
      <c r="B24" s="112" t="s">
        <v>282</v>
      </c>
      <c r="C24" s="111" t="s">
        <v>343</v>
      </c>
      <c r="D24" s="101">
        <f t="shared" si="2"/>
        <v>26730</v>
      </c>
      <c r="E24" s="101">
        <f t="shared" si="3"/>
        <v>0</v>
      </c>
      <c r="F24" s="101">
        <v>0</v>
      </c>
      <c r="G24" s="101">
        <v>0</v>
      </c>
      <c r="H24" s="101">
        <f t="shared" si="4"/>
        <v>3645</v>
      </c>
      <c r="I24" s="101">
        <v>3645</v>
      </c>
      <c r="J24" s="101">
        <v>0</v>
      </c>
      <c r="K24" s="101">
        <f t="shared" si="5"/>
        <v>23085</v>
      </c>
      <c r="L24" s="101">
        <v>0</v>
      </c>
      <c r="M24" s="101">
        <v>23085</v>
      </c>
      <c r="N24" s="101">
        <f t="shared" si="6"/>
        <v>26730</v>
      </c>
      <c r="O24" s="101">
        <f t="shared" si="7"/>
        <v>3645</v>
      </c>
      <c r="P24" s="101">
        <v>3645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23085</v>
      </c>
      <c r="W24" s="101">
        <v>23085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97</v>
      </c>
      <c r="AG24" s="101">
        <v>97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97</v>
      </c>
      <c r="AU24" s="101">
        <v>97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110</v>
      </c>
      <c r="B25" s="112" t="s">
        <v>283</v>
      </c>
      <c r="C25" s="111" t="s">
        <v>344</v>
      </c>
      <c r="D25" s="101">
        <f t="shared" si="2"/>
        <v>40231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40231</v>
      </c>
      <c r="L25" s="101">
        <v>6718</v>
      </c>
      <c r="M25" s="101">
        <v>33513</v>
      </c>
      <c r="N25" s="101">
        <f t="shared" si="6"/>
        <v>40231</v>
      </c>
      <c r="O25" s="101">
        <f t="shared" si="7"/>
        <v>6718</v>
      </c>
      <c r="P25" s="101">
        <v>6718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33513</v>
      </c>
      <c r="W25" s="101">
        <v>33513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179</v>
      </c>
      <c r="AG25" s="101">
        <v>179</v>
      </c>
      <c r="AH25" s="101">
        <v>0</v>
      </c>
      <c r="AI25" s="101">
        <v>0</v>
      </c>
      <c r="AJ25" s="101">
        <f t="shared" si="11"/>
        <v>179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179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110</v>
      </c>
      <c r="B26" s="112" t="s">
        <v>284</v>
      </c>
      <c r="C26" s="111" t="s">
        <v>345</v>
      </c>
      <c r="D26" s="101">
        <f t="shared" si="2"/>
        <v>20553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20553</v>
      </c>
      <c r="L26" s="101">
        <v>5297</v>
      </c>
      <c r="M26" s="101">
        <v>15256</v>
      </c>
      <c r="N26" s="101">
        <f t="shared" si="6"/>
        <v>20553</v>
      </c>
      <c r="O26" s="101">
        <f t="shared" si="7"/>
        <v>5297</v>
      </c>
      <c r="P26" s="101">
        <v>5297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15256</v>
      </c>
      <c r="W26" s="101">
        <v>15256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64</v>
      </c>
      <c r="AG26" s="101">
        <v>64</v>
      </c>
      <c r="AH26" s="101">
        <v>0</v>
      </c>
      <c r="AI26" s="101">
        <v>0</v>
      </c>
      <c r="AJ26" s="101">
        <f t="shared" si="11"/>
        <v>64</v>
      </c>
      <c r="AK26" s="101">
        <v>0</v>
      </c>
      <c r="AL26" s="101">
        <v>0</v>
      </c>
      <c r="AM26" s="101">
        <v>64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11</v>
      </c>
      <c r="AU26" s="101">
        <v>0</v>
      </c>
      <c r="AV26" s="101">
        <v>0</v>
      </c>
      <c r="AW26" s="101">
        <v>11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110</v>
      </c>
      <c r="B27" s="112" t="s">
        <v>285</v>
      </c>
      <c r="C27" s="111" t="s">
        <v>346</v>
      </c>
      <c r="D27" s="101">
        <f t="shared" si="2"/>
        <v>42139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42139</v>
      </c>
      <c r="L27" s="101">
        <v>5647</v>
      </c>
      <c r="M27" s="101">
        <v>36492</v>
      </c>
      <c r="N27" s="101">
        <f t="shared" si="6"/>
        <v>42139</v>
      </c>
      <c r="O27" s="101">
        <f t="shared" si="7"/>
        <v>5647</v>
      </c>
      <c r="P27" s="101">
        <v>5647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36492</v>
      </c>
      <c r="W27" s="101">
        <v>36492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2027</v>
      </c>
      <c r="AG27" s="101">
        <v>2027</v>
      </c>
      <c r="AH27" s="101">
        <v>0</v>
      </c>
      <c r="AI27" s="101">
        <v>0</v>
      </c>
      <c r="AJ27" s="101">
        <f t="shared" si="11"/>
        <v>2027</v>
      </c>
      <c r="AK27" s="101">
        <v>0</v>
      </c>
      <c r="AL27" s="101">
        <v>0</v>
      </c>
      <c r="AM27" s="101">
        <v>2027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166</v>
      </c>
      <c r="AU27" s="101">
        <v>0</v>
      </c>
      <c r="AV27" s="101">
        <v>0</v>
      </c>
      <c r="AW27" s="101">
        <v>166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110</v>
      </c>
      <c r="B28" s="112" t="s">
        <v>286</v>
      </c>
      <c r="C28" s="111" t="s">
        <v>347</v>
      </c>
      <c r="D28" s="101">
        <f t="shared" si="2"/>
        <v>15154</v>
      </c>
      <c r="E28" s="101">
        <f t="shared" si="3"/>
        <v>1597</v>
      </c>
      <c r="F28" s="101">
        <v>1597</v>
      </c>
      <c r="G28" s="101">
        <v>0</v>
      </c>
      <c r="H28" s="101">
        <f t="shared" si="4"/>
        <v>1282</v>
      </c>
      <c r="I28" s="101">
        <v>1282</v>
      </c>
      <c r="J28" s="101">
        <v>0</v>
      </c>
      <c r="K28" s="101">
        <f t="shared" si="5"/>
        <v>12275</v>
      </c>
      <c r="L28" s="101">
        <v>224</v>
      </c>
      <c r="M28" s="101">
        <v>12051</v>
      </c>
      <c r="N28" s="101">
        <f t="shared" si="6"/>
        <v>15154</v>
      </c>
      <c r="O28" s="101">
        <f t="shared" si="7"/>
        <v>3103</v>
      </c>
      <c r="P28" s="101">
        <v>3103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12051</v>
      </c>
      <c r="W28" s="101">
        <v>12051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935</v>
      </c>
      <c r="AG28" s="101">
        <v>935</v>
      </c>
      <c r="AH28" s="101">
        <v>0</v>
      </c>
      <c r="AI28" s="101">
        <v>0</v>
      </c>
      <c r="AJ28" s="101">
        <f t="shared" si="11"/>
        <v>935</v>
      </c>
      <c r="AK28" s="101">
        <v>0</v>
      </c>
      <c r="AL28" s="101">
        <v>0</v>
      </c>
      <c r="AM28" s="101">
        <v>935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103</v>
      </c>
      <c r="AU28" s="101">
        <v>0</v>
      </c>
      <c r="AV28" s="101">
        <v>0</v>
      </c>
      <c r="AW28" s="101">
        <v>103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110</v>
      </c>
      <c r="B29" s="112" t="s">
        <v>287</v>
      </c>
      <c r="C29" s="111" t="s">
        <v>348</v>
      </c>
      <c r="D29" s="101">
        <f t="shared" si="2"/>
        <v>27628</v>
      </c>
      <c r="E29" s="101">
        <f t="shared" si="3"/>
        <v>0</v>
      </c>
      <c r="F29" s="101">
        <v>0</v>
      </c>
      <c r="G29" s="101">
        <v>0</v>
      </c>
      <c r="H29" s="101">
        <f t="shared" si="4"/>
        <v>3961</v>
      </c>
      <c r="I29" s="101">
        <v>3961</v>
      </c>
      <c r="J29" s="101">
        <v>0</v>
      </c>
      <c r="K29" s="101">
        <f t="shared" si="5"/>
        <v>23667</v>
      </c>
      <c r="L29" s="101">
        <v>0</v>
      </c>
      <c r="M29" s="101">
        <v>23667</v>
      </c>
      <c r="N29" s="101">
        <f t="shared" si="6"/>
        <v>27628</v>
      </c>
      <c r="O29" s="101">
        <f t="shared" si="7"/>
        <v>3961</v>
      </c>
      <c r="P29" s="101">
        <v>3961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23667</v>
      </c>
      <c r="W29" s="101">
        <v>23667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83</v>
      </c>
      <c r="AG29" s="101">
        <v>83</v>
      </c>
      <c r="AH29" s="101">
        <v>0</v>
      </c>
      <c r="AI29" s="101">
        <v>0</v>
      </c>
      <c r="AJ29" s="101">
        <f t="shared" si="11"/>
        <v>753</v>
      </c>
      <c r="AK29" s="101">
        <v>753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83</v>
      </c>
      <c r="AU29" s="101">
        <v>83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110</v>
      </c>
      <c r="B30" s="112" t="s">
        <v>288</v>
      </c>
      <c r="C30" s="111" t="s">
        <v>349</v>
      </c>
      <c r="D30" s="101">
        <f t="shared" si="2"/>
        <v>22580</v>
      </c>
      <c r="E30" s="101">
        <f t="shared" si="3"/>
        <v>0</v>
      </c>
      <c r="F30" s="101">
        <v>0</v>
      </c>
      <c r="G30" s="101">
        <v>0</v>
      </c>
      <c r="H30" s="101">
        <f t="shared" si="4"/>
        <v>3693</v>
      </c>
      <c r="I30" s="101">
        <v>3693</v>
      </c>
      <c r="J30" s="101">
        <v>0</v>
      </c>
      <c r="K30" s="101">
        <f t="shared" si="5"/>
        <v>18887</v>
      </c>
      <c r="L30" s="101">
        <v>0</v>
      </c>
      <c r="M30" s="101">
        <v>18887</v>
      </c>
      <c r="N30" s="101">
        <f t="shared" si="6"/>
        <v>22580</v>
      </c>
      <c r="O30" s="101">
        <f t="shared" si="7"/>
        <v>3693</v>
      </c>
      <c r="P30" s="101">
        <v>3693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18887</v>
      </c>
      <c r="W30" s="101">
        <v>18887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547</v>
      </c>
      <c r="AG30" s="101">
        <v>547</v>
      </c>
      <c r="AH30" s="101">
        <v>0</v>
      </c>
      <c r="AI30" s="101">
        <v>0</v>
      </c>
      <c r="AJ30" s="101">
        <f t="shared" si="11"/>
        <v>547</v>
      </c>
      <c r="AK30" s="101">
        <v>0</v>
      </c>
      <c r="AL30" s="101">
        <v>0</v>
      </c>
      <c r="AM30" s="101">
        <v>547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50</v>
      </c>
      <c r="AU30" s="101">
        <v>0</v>
      </c>
      <c r="AV30" s="101">
        <v>0</v>
      </c>
      <c r="AW30" s="101">
        <v>50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110</v>
      </c>
      <c r="B31" s="112" t="s">
        <v>289</v>
      </c>
      <c r="C31" s="111" t="s">
        <v>350</v>
      </c>
      <c r="D31" s="101">
        <f t="shared" si="2"/>
        <v>5089</v>
      </c>
      <c r="E31" s="101">
        <f t="shared" si="3"/>
        <v>0</v>
      </c>
      <c r="F31" s="101">
        <v>0</v>
      </c>
      <c r="G31" s="101">
        <v>0</v>
      </c>
      <c r="H31" s="101">
        <f t="shared" si="4"/>
        <v>1071</v>
      </c>
      <c r="I31" s="101">
        <v>1071</v>
      </c>
      <c r="J31" s="101">
        <v>0</v>
      </c>
      <c r="K31" s="101">
        <f t="shared" si="5"/>
        <v>4018</v>
      </c>
      <c r="L31" s="101">
        <v>0</v>
      </c>
      <c r="M31" s="101">
        <v>4018</v>
      </c>
      <c r="N31" s="101">
        <f t="shared" si="6"/>
        <v>5089</v>
      </c>
      <c r="O31" s="101">
        <f t="shared" si="7"/>
        <v>1071</v>
      </c>
      <c r="P31" s="101">
        <v>1071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4018</v>
      </c>
      <c r="W31" s="101">
        <v>4018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54</v>
      </c>
      <c r="AG31" s="101">
        <v>54</v>
      </c>
      <c r="AH31" s="101">
        <v>0</v>
      </c>
      <c r="AI31" s="101">
        <v>0</v>
      </c>
      <c r="AJ31" s="101">
        <f t="shared" si="11"/>
        <v>139</v>
      </c>
      <c r="AK31" s="101">
        <v>100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39</v>
      </c>
      <c r="AT31" s="101">
        <f t="shared" si="12"/>
        <v>15</v>
      </c>
      <c r="AU31" s="101">
        <v>15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110</v>
      </c>
      <c r="B32" s="112" t="s">
        <v>290</v>
      </c>
      <c r="C32" s="111" t="s">
        <v>351</v>
      </c>
      <c r="D32" s="101">
        <f t="shared" si="2"/>
        <v>22471</v>
      </c>
      <c r="E32" s="101">
        <f t="shared" si="3"/>
        <v>0</v>
      </c>
      <c r="F32" s="101">
        <v>0</v>
      </c>
      <c r="G32" s="101">
        <v>0</v>
      </c>
      <c r="H32" s="101">
        <f t="shared" si="4"/>
        <v>1925</v>
      </c>
      <c r="I32" s="101">
        <v>1925</v>
      </c>
      <c r="J32" s="101">
        <v>0</v>
      </c>
      <c r="K32" s="101">
        <f t="shared" si="5"/>
        <v>20546</v>
      </c>
      <c r="L32" s="101">
        <v>0</v>
      </c>
      <c r="M32" s="101">
        <v>20546</v>
      </c>
      <c r="N32" s="101">
        <f t="shared" si="6"/>
        <v>22471</v>
      </c>
      <c r="O32" s="101">
        <f t="shared" si="7"/>
        <v>1925</v>
      </c>
      <c r="P32" s="101">
        <v>1925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20546</v>
      </c>
      <c r="W32" s="101">
        <v>20546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206</v>
      </c>
      <c r="AG32" s="101">
        <v>206</v>
      </c>
      <c r="AH32" s="101">
        <v>0</v>
      </c>
      <c r="AI32" s="101">
        <v>0</v>
      </c>
      <c r="AJ32" s="101">
        <f t="shared" si="11"/>
        <v>206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201</v>
      </c>
      <c r="AR32" s="101">
        <v>5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110</v>
      </c>
      <c r="B33" s="112" t="s">
        <v>291</v>
      </c>
      <c r="C33" s="111" t="s">
        <v>352</v>
      </c>
      <c r="D33" s="101">
        <f t="shared" si="2"/>
        <v>20037</v>
      </c>
      <c r="E33" s="101">
        <f t="shared" si="3"/>
        <v>0</v>
      </c>
      <c r="F33" s="101">
        <v>0</v>
      </c>
      <c r="G33" s="101">
        <v>0</v>
      </c>
      <c r="H33" s="101">
        <f t="shared" si="4"/>
        <v>1118</v>
      </c>
      <c r="I33" s="101">
        <v>1118</v>
      </c>
      <c r="J33" s="101">
        <v>0</v>
      </c>
      <c r="K33" s="101">
        <f t="shared" si="5"/>
        <v>18919</v>
      </c>
      <c r="L33" s="101">
        <v>0</v>
      </c>
      <c r="M33" s="101">
        <v>18919</v>
      </c>
      <c r="N33" s="101">
        <f t="shared" si="6"/>
        <v>20037</v>
      </c>
      <c r="O33" s="101">
        <f t="shared" si="7"/>
        <v>1118</v>
      </c>
      <c r="P33" s="101">
        <v>1118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18919</v>
      </c>
      <c r="W33" s="101">
        <v>18919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131</v>
      </c>
      <c r="AG33" s="101">
        <v>131</v>
      </c>
      <c r="AH33" s="101">
        <v>0</v>
      </c>
      <c r="AI33" s="101">
        <v>0</v>
      </c>
      <c r="AJ33" s="101">
        <f t="shared" si="11"/>
        <v>116</v>
      </c>
      <c r="AK33" s="101">
        <v>4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98</v>
      </c>
      <c r="AR33" s="101">
        <v>14</v>
      </c>
      <c r="AS33" s="101">
        <v>0</v>
      </c>
      <c r="AT33" s="101">
        <f t="shared" si="12"/>
        <v>19</v>
      </c>
      <c r="AU33" s="101">
        <v>19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110</v>
      </c>
      <c r="B34" s="112" t="s">
        <v>292</v>
      </c>
      <c r="C34" s="111" t="s">
        <v>353</v>
      </c>
      <c r="D34" s="101">
        <f t="shared" si="2"/>
        <v>13189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13189</v>
      </c>
      <c r="L34" s="101">
        <v>1224</v>
      </c>
      <c r="M34" s="101">
        <v>11965</v>
      </c>
      <c r="N34" s="101">
        <f t="shared" si="6"/>
        <v>13189</v>
      </c>
      <c r="O34" s="101">
        <f t="shared" si="7"/>
        <v>1224</v>
      </c>
      <c r="P34" s="101">
        <v>1224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11965</v>
      </c>
      <c r="W34" s="101">
        <v>11965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50</v>
      </c>
      <c r="AG34" s="101">
        <v>50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50</v>
      </c>
      <c r="AU34" s="101">
        <v>50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110</v>
      </c>
      <c r="B35" s="112" t="s">
        <v>293</v>
      </c>
      <c r="C35" s="111" t="s">
        <v>354</v>
      </c>
      <c r="D35" s="101">
        <f t="shared" si="2"/>
        <v>10745</v>
      </c>
      <c r="E35" s="101">
        <f t="shared" si="3"/>
        <v>0</v>
      </c>
      <c r="F35" s="101">
        <v>0</v>
      </c>
      <c r="G35" s="101">
        <v>0</v>
      </c>
      <c r="H35" s="101">
        <f t="shared" si="4"/>
        <v>1136</v>
      </c>
      <c r="I35" s="101">
        <v>1136</v>
      </c>
      <c r="J35" s="101">
        <v>0</v>
      </c>
      <c r="K35" s="101">
        <f t="shared" si="5"/>
        <v>9609</v>
      </c>
      <c r="L35" s="101">
        <v>0</v>
      </c>
      <c r="M35" s="101">
        <v>9609</v>
      </c>
      <c r="N35" s="101">
        <f t="shared" si="6"/>
        <v>10745</v>
      </c>
      <c r="O35" s="101">
        <f t="shared" si="7"/>
        <v>1136</v>
      </c>
      <c r="P35" s="101">
        <v>1136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9609</v>
      </c>
      <c r="W35" s="101">
        <v>9609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48</v>
      </c>
      <c r="AG35" s="101">
        <v>48</v>
      </c>
      <c r="AH35" s="101">
        <v>0</v>
      </c>
      <c r="AI35" s="101">
        <v>0</v>
      </c>
      <c r="AJ35" s="101">
        <f t="shared" si="11"/>
        <v>48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48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110</v>
      </c>
      <c r="B36" s="112" t="s">
        <v>294</v>
      </c>
      <c r="C36" s="111" t="s">
        <v>355</v>
      </c>
      <c r="D36" s="101">
        <f t="shared" si="2"/>
        <v>8584</v>
      </c>
      <c r="E36" s="101">
        <f t="shared" si="3"/>
        <v>0</v>
      </c>
      <c r="F36" s="101">
        <v>0</v>
      </c>
      <c r="G36" s="101">
        <v>0</v>
      </c>
      <c r="H36" s="101">
        <f t="shared" si="4"/>
        <v>590</v>
      </c>
      <c r="I36" s="101">
        <v>590</v>
      </c>
      <c r="J36" s="101">
        <v>0</v>
      </c>
      <c r="K36" s="101">
        <f t="shared" si="5"/>
        <v>7994</v>
      </c>
      <c r="L36" s="101">
        <v>0</v>
      </c>
      <c r="M36" s="101">
        <v>7994</v>
      </c>
      <c r="N36" s="101">
        <f t="shared" si="6"/>
        <v>8584</v>
      </c>
      <c r="O36" s="101">
        <f t="shared" si="7"/>
        <v>590</v>
      </c>
      <c r="P36" s="101">
        <v>590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7994</v>
      </c>
      <c r="W36" s="101">
        <v>7994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208</v>
      </c>
      <c r="AG36" s="101">
        <v>208</v>
      </c>
      <c r="AH36" s="101">
        <v>0</v>
      </c>
      <c r="AI36" s="101">
        <v>0</v>
      </c>
      <c r="AJ36" s="101">
        <f t="shared" si="11"/>
        <v>208</v>
      </c>
      <c r="AK36" s="101">
        <v>0</v>
      </c>
      <c r="AL36" s="101">
        <v>0</v>
      </c>
      <c r="AM36" s="101">
        <v>208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19</v>
      </c>
      <c r="AU36" s="101">
        <v>0</v>
      </c>
      <c r="AV36" s="101">
        <v>0</v>
      </c>
      <c r="AW36" s="101">
        <v>19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110</v>
      </c>
      <c r="B37" s="112" t="s">
        <v>295</v>
      </c>
      <c r="C37" s="111" t="s">
        <v>356</v>
      </c>
      <c r="D37" s="101">
        <f t="shared" si="2"/>
        <v>17973</v>
      </c>
      <c r="E37" s="101">
        <f t="shared" si="3"/>
        <v>0</v>
      </c>
      <c r="F37" s="101">
        <v>0</v>
      </c>
      <c r="G37" s="101">
        <v>0</v>
      </c>
      <c r="H37" s="101">
        <f t="shared" si="4"/>
        <v>719</v>
      </c>
      <c r="I37" s="101">
        <v>719</v>
      </c>
      <c r="J37" s="101">
        <v>0</v>
      </c>
      <c r="K37" s="101">
        <f t="shared" si="5"/>
        <v>17254</v>
      </c>
      <c r="L37" s="101">
        <v>0</v>
      </c>
      <c r="M37" s="101">
        <v>17254</v>
      </c>
      <c r="N37" s="101">
        <f t="shared" si="6"/>
        <v>17973</v>
      </c>
      <c r="O37" s="101">
        <f t="shared" si="7"/>
        <v>719</v>
      </c>
      <c r="P37" s="101">
        <v>719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17254</v>
      </c>
      <c r="W37" s="101">
        <v>17254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641</v>
      </c>
      <c r="AG37" s="101">
        <v>641</v>
      </c>
      <c r="AH37" s="101">
        <v>0</v>
      </c>
      <c r="AI37" s="101">
        <v>0</v>
      </c>
      <c r="AJ37" s="101">
        <f t="shared" si="11"/>
        <v>641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13</v>
      </c>
      <c r="AR37" s="101">
        <v>0</v>
      </c>
      <c r="AS37" s="101">
        <v>628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110</v>
      </c>
      <c r="B38" s="112" t="s">
        <v>296</v>
      </c>
      <c r="C38" s="111" t="s">
        <v>357</v>
      </c>
      <c r="D38" s="101">
        <f t="shared" si="2"/>
        <v>11208</v>
      </c>
      <c r="E38" s="101">
        <f t="shared" si="3"/>
        <v>1444</v>
      </c>
      <c r="F38" s="101">
        <v>1444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9764</v>
      </c>
      <c r="L38" s="101">
        <v>0</v>
      </c>
      <c r="M38" s="101">
        <v>9764</v>
      </c>
      <c r="N38" s="101">
        <f t="shared" si="6"/>
        <v>11208</v>
      </c>
      <c r="O38" s="101">
        <f t="shared" si="7"/>
        <v>1444</v>
      </c>
      <c r="P38" s="101">
        <v>1444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9764</v>
      </c>
      <c r="W38" s="101">
        <v>9764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291</v>
      </c>
      <c r="AG38" s="101">
        <v>291</v>
      </c>
      <c r="AH38" s="101">
        <v>0</v>
      </c>
      <c r="AI38" s="101">
        <v>0</v>
      </c>
      <c r="AJ38" s="101">
        <f t="shared" si="11"/>
        <v>290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271</v>
      </c>
      <c r="AR38" s="101">
        <v>19</v>
      </c>
      <c r="AS38" s="101">
        <v>0</v>
      </c>
      <c r="AT38" s="101">
        <f t="shared" si="12"/>
        <v>1</v>
      </c>
      <c r="AU38" s="101">
        <v>1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110</v>
      </c>
      <c r="B39" s="112" t="s">
        <v>297</v>
      </c>
      <c r="C39" s="111" t="s">
        <v>358</v>
      </c>
      <c r="D39" s="101">
        <f t="shared" si="2"/>
        <v>22643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22643</v>
      </c>
      <c r="L39" s="101">
        <v>3426</v>
      </c>
      <c r="M39" s="101">
        <v>19217</v>
      </c>
      <c r="N39" s="101">
        <f t="shared" si="6"/>
        <v>22643</v>
      </c>
      <c r="O39" s="101">
        <f t="shared" si="7"/>
        <v>3426</v>
      </c>
      <c r="P39" s="101">
        <v>3426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19217</v>
      </c>
      <c r="W39" s="101">
        <v>19217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464</v>
      </c>
      <c r="AG39" s="101">
        <v>464</v>
      </c>
      <c r="AH39" s="101">
        <v>0</v>
      </c>
      <c r="AI39" s="101">
        <v>0</v>
      </c>
      <c r="AJ39" s="101">
        <f t="shared" si="11"/>
        <v>1418</v>
      </c>
      <c r="AK39" s="101">
        <v>1009</v>
      </c>
      <c r="AL39" s="101">
        <v>0</v>
      </c>
      <c r="AM39" s="101">
        <v>409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55</v>
      </c>
      <c r="AU39" s="101">
        <v>55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110</v>
      </c>
      <c r="B40" s="112" t="s">
        <v>298</v>
      </c>
      <c r="C40" s="111" t="s">
        <v>359</v>
      </c>
      <c r="D40" s="101">
        <f t="shared" si="2"/>
        <v>25496</v>
      </c>
      <c r="E40" s="101">
        <f t="shared" si="3"/>
        <v>0</v>
      </c>
      <c r="F40" s="101">
        <v>0</v>
      </c>
      <c r="G40" s="101">
        <v>0</v>
      </c>
      <c r="H40" s="101">
        <f t="shared" si="4"/>
        <v>2515</v>
      </c>
      <c r="I40" s="101">
        <v>2515</v>
      </c>
      <c r="J40" s="101">
        <v>0</v>
      </c>
      <c r="K40" s="101">
        <f t="shared" si="5"/>
        <v>22981</v>
      </c>
      <c r="L40" s="101">
        <v>0</v>
      </c>
      <c r="M40" s="101">
        <v>22981</v>
      </c>
      <c r="N40" s="101">
        <f t="shared" si="6"/>
        <v>25496</v>
      </c>
      <c r="O40" s="101">
        <f t="shared" si="7"/>
        <v>2515</v>
      </c>
      <c r="P40" s="101">
        <v>2515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22981</v>
      </c>
      <c r="W40" s="101">
        <v>22981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69</v>
      </c>
      <c r="AG40" s="101">
        <v>69</v>
      </c>
      <c r="AH40" s="101">
        <v>0</v>
      </c>
      <c r="AI40" s="101">
        <v>0</v>
      </c>
      <c r="AJ40" s="101">
        <f t="shared" si="11"/>
        <v>294</v>
      </c>
      <c r="AK40" s="101">
        <v>0</v>
      </c>
      <c r="AL40" s="101">
        <v>236</v>
      </c>
      <c r="AM40" s="101">
        <v>56</v>
      </c>
      <c r="AN40" s="101">
        <v>0</v>
      </c>
      <c r="AO40" s="101">
        <v>0</v>
      </c>
      <c r="AP40" s="101">
        <v>0</v>
      </c>
      <c r="AQ40" s="101">
        <v>0</v>
      </c>
      <c r="AR40" s="101">
        <v>2</v>
      </c>
      <c r="AS40" s="101">
        <v>0</v>
      </c>
      <c r="AT40" s="101">
        <f t="shared" si="12"/>
        <v>22</v>
      </c>
      <c r="AU40" s="101">
        <v>0</v>
      </c>
      <c r="AV40" s="101">
        <v>11</v>
      </c>
      <c r="AW40" s="101">
        <v>11</v>
      </c>
      <c r="AX40" s="101">
        <v>0</v>
      </c>
      <c r="AY40" s="101">
        <v>0</v>
      </c>
      <c r="AZ40" s="101">
        <f t="shared" si="13"/>
        <v>236</v>
      </c>
      <c r="BA40" s="101">
        <v>236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110</v>
      </c>
      <c r="B41" s="112" t="s">
        <v>299</v>
      </c>
      <c r="C41" s="111" t="s">
        <v>360</v>
      </c>
      <c r="D41" s="101">
        <f t="shared" si="2"/>
        <v>30284</v>
      </c>
      <c r="E41" s="101">
        <f t="shared" si="3"/>
        <v>0</v>
      </c>
      <c r="F41" s="101">
        <v>0</v>
      </c>
      <c r="G41" s="101">
        <v>0</v>
      </c>
      <c r="H41" s="101">
        <f t="shared" si="4"/>
        <v>3473</v>
      </c>
      <c r="I41" s="101">
        <v>3473</v>
      </c>
      <c r="J41" s="101">
        <v>0</v>
      </c>
      <c r="K41" s="101">
        <f t="shared" si="5"/>
        <v>26811</v>
      </c>
      <c r="L41" s="101">
        <v>0</v>
      </c>
      <c r="M41" s="101">
        <v>26811</v>
      </c>
      <c r="N41" s="101">
        <f t="shared" si="6"/>
        <v>30284</v>
      </c>
      <c r="O41" s="101">
        <f t="shared" si="7"/>
        <v>3473</v>
      </c>
      <c r="P41" s="101">
        <v>3473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26811</v>
      </c>
      <c r="W41" s="101">
        <v>26811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366</v>
      </c>
      <c r="AG41" s="101">
        <v>366</v>
      </c>
      <c r="AH41" s="101">
        <v>0</v>
      </c>
      <c r="AI41" s="101">
        <v>0</v>
      </c>
      <c r="AJ41" s="101">
        <f t="shared" si="11"/>
        <v>366</v>
      </c>
      <c r="AK41" s="101">
        <v>0</v>
      </c>
      <c r="AL41" s="101">
        <v>0</v>
      </c>
      <c r="AM41" s="101">
        <v>366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64</v>
      </c>
      <c r="AU41" s="101">
        <v>0</v>
      </c>
      <c r="AV41" s="101">
        <v>0</v>
      </c>
      <c r="AW41" s="101">
        <v>64</v>
      </c>
      <c r="AX41" s="101">
        <v>0</v>
      </c>
      <c r="AY41" s="101">
        <v>0</v>
      </c>
      <c r="AZ41" s="101">
        <f t="shared" si="13"/>
        <v>281</v>
      </c>
      <c r="BA41" s="101">
        <v>281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110</v>
      </c>
      <c r="B42" s="112" t="s">
        <v>300</v>
      </c>
      <c r="C42" s="111" t="s">
        <v>361</v>
      </c>
      <c r="D42" s="101">
        <f t="shared" si="2"/>
        <v>26993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26993</v>
      </c>
      <c r="L42" s="101">
        <v>2106</v>
      </c>
      <c r="M42" s="101">
        <v>24887</v>
      </c>
      <c r="N42" s="101">
        <f t="shared" si="6"/>
        <v>26993</v>
      </c>
      <c r="O42" s="101">
        <f t="shared" si="7"/>
        <v>2106</v>
      </c>
      <c r="P42" s="101">
        <v>2106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24887</v>
      </c>
      <c r="W42" s="101">
        <v>24887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1379</v>
      </c>
      <c r="AG42" s="101">
        <v>1379</v>
      </c>
      <c r="AH42" s="101">
        <v>0</v>
      </c>
      <c r="AI42" s="101">
        <v>0</v>
      </c>
      <c r="AJ42" s="101">
        <f t="shared" si="11"/>
        <v>1379</v>
      </c>
      <c r="AK42" s="101">
        <v>0</v>
      </c>
      <c r="AL42" s="101">
        <v>0</v>
      </c>
      <c r="AM42" s="101">
        <v>1379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138</v>
      </c>
      <c r="AU42" s="101">
        <v>0</v>
      </c>
      <c r="AV42" s="101">
        <v>0</v>
      </c>
      <c r="AW42" s="101">
        <v>138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110</v>
      </c>
      <c r="B43" s="112" t="s">
        <v>301</v>
      </c>
      <c r="C43" s="111" t="s">
        <v>362</v>
      </c>
      <c r="D43" s="101">
        <f t="shared" si="2"/>
        <v>11925</v>
      </c>
      <c r="E43" s="101">
        <f t="shared" si="3"/>
        <v>0</v>
      </c>
      <c r="F43" s="101">
        <v>0</v>
      </c>
      <c r="G43" s="101">
        <v>0</v>
      </c>
      <c r="H43" s="101">
        <f t="shared" si="4"/>
        <v>729</v>
      </c>
      <c r="I43" s="101">
        <v>729</v>
      </c>
      <c r="J43" s="101">
        <v>0</v>
      </c>
      <c r="K43" s="101">
        <f t="shared" si="5"/>
        <v>11196</v>
      </c>
      <c r="L43" s="101">
        <v>0</v>
      </c>
      <c r="M43" s="101">
        <v>11196</v>
      </c>
      <c r="N43" s="101">
        <f t="shared" si="6"/>
        <v>11925</v>
      </c>
      <c r="O43" s="101">
        <f t="shared" si="7"/>
        <v>729</v>
      </c>
      <c r="P43" s="101">
        <v>729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11196</v>
      </c>
      <c r="W43" s="101">
        <v>11196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427</v>
      </c>
      <c r="AG43" s="101">
        <v>427</v>
      </c>
      <c r="AH43" s="101">
        <v>0</v>
      </c>
      <c r="AI43" s="101">
        <v>0</v>
      </c>
      <c r="AJ43" s="101">
        <f t="shared" si="11"/>
        <v>427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8</v>
      </c>
      <c r="AR43" s="101">
        <v>0</v>
      </c>
      <c r="AS43" s="101">
        <v>419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110</v>
      </c>
      <c r="B44" s="112" t="s">
        <v>302</v>
      </c>
      <c r="C44" s="111" t="s">
        <v>363</v>
      </c>
      <c r="D44" s="101">
        <f t="shared" si="2"/>
        <v>7361</v>
      </c>
      <c r="E44" s="101">
        <f t="shared" si="3"/>
        <v>0</v>
      </c>
      <c r="F44" s="101">
        <v>0</v>
      </c>
      <c r="G44" s="101">
        <v>0</v>
      </c>
      <c r="H44" s="101">
        <f t="shared" si="4"/>
        <v>534</v>
      </c>
      <c r="I44" s="101">
        <v>534</v>
      </c>
      <c r="J44" s="101">
        <v>0</v>
      </c>
      <c r="K44" s="101">
        <f t="shared" si="5"/>
        <v>6827</v>
      </c>
      <c r="L44" s="101">
        <v>0</v>
      </c>
      <c r="M44" s="101">
        <v>6827</v>
      </c>
      <c r="N44" s="101">
        <f t="shared" si="6"/>
        <v>7361</v>
      </c>
      <c r="O44" s="101">
        <f t="shared" si="7"/>
        <v>534</v>
      </c>
      <c r="P44" s="101">
        <v>534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6827</v>
      </c>
      <c r="W44" s="101">
        <v>6827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82</v>
      </c>
      <c r="AG44" s="101">
        <v>82</v>
      </c>
      <c r="AH44" s="101">
        <v>0</v>
      </c>
      <c r="AI44" s="101">
        <v>0</v>
      </c>
      <c r="AJ44" s="101">
        <f t="shared" si="11"/>
        <v>85</v>
      </c>
      <c r="AK44" s="101">
        <v>4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76</v>
      </c>
      <c r="AR44" s="101">
        <v>5</v>
      </c>
      <c r="AS44" s="101">
        <v>0</v>
      </c>
      <c r="AT44" s="101">
        <f t="shared" si="12"/>
        <v>1</v>
      </c>
      <c r="AU44" s="101">
        <v>1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110</v>
      </c>
      <c r="B45" s="112" t="s">
        <v>303</v>
      </c>
      <c r="C45" s="111" t="s">
        <v>364</v>
      </c>
      <c r="D45" s="101">
        <f t="shared" si="2"/>
        <v>6479</v>
      </c>
      <c r="E45" s="101">
        <f t="shared" si="3"/>
        <v>0</v>
      </c>
      <c r="F45" s="101">
        <v>0</v>
      </c>
      <c r="G45" s="101">
        <v>0</v>
      </c>
      <c r="H45" s="101">
        <f t="shared" si="4"/>
        <v>5941</v>
      </c>
      <c r="I45" s="101">
        <v>779</v>
      </c>
      <c r="J45" s="101">
        <v>5162</v>
      </c>
      <c r="K45" s="101">
        <f t="shared" si="5"/>
        <v>538</v>
      </c>
      <c r="L45" s="101">
        <v>0</v>
      </c>
      <c r="M45" s="101">
        <v>538</v>
      </c>
      <c r="N45" s="101">
        <f t="shared" si="6"/>
        <v>6479</v>
      </c>
      <c r="O45" s="101">
        <f t="shared" si="7"/>
        <v>779</v>
      </c>
      <c r="P45" s="101">
        <v>779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5700</v>
      </c>
      <c r="W45" s="101">
        <v>5700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78</v>
      </c>
      <c r="AG45" s="101">
        <v>78</v>
      </c>
      <c r="AH45" s="101">
        <v>0</v>
      </c>
      <c r="AI45" s="101">
        <v>0</v>
      </c>
      <c r="AJ45" s="101">
        <f t="shared" si="11"/>
        <v>78</v>
      </c>
      <c r="AK45" s="101">
        <v>0</v>
      </c>
      <c r="AL45" s="101">
        <v>0</v>
      </c>
      <c r="AM45" s="101">
        <v>78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14</v>
      </c>
      <c r="AU45" s="101">
        <v>0</v>
      </c>
      <c r="AV45" s="101">
        <v>0</v>
      </c>
      <c r="AW45" s="101">
        <v>14</v>
      </c>
      <c r="AX45" s="101">
        <v>0</v>
      </c>
      <c r="AY45" s="101">
        <v>0</v>
      </c>
      <c r="AZ45" s="101">
        <f t="shared" si="13"/>
        <v>65</v>
      </c>
      <c r="BA45" s="101">
        <v>65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110</v>
      </c>
      <c r="B46" s="112" t="s">
        <v>304</v>
      </c>
      <c r="C46" s="111" t="s">
        <v>365</v>
      </c>
      <c r="D46" s="101">
        <f t="shared" si="2"/>
        <v>4573</v>
      </c>
      <c r="E46" s="101">
        <f t="shared" si="3"/>
        <v>0</v>
      </c>
      <c r="F46" s="101">
        <v>0</v>
      </c>
      <c r="G46" s="101">
        <v>0</v>
      </c>
      <c r="H46" s="101">
        <f t="shared" si="4"/>
        <v>4573</v>
      </c>
      <c r="I46" s="101">
        <v>291</v>
      </c>
      <c r="J46" s="101">
        <v>4282</v>
      </c>
      <c r="K46" s="101">
        <f t="shared" si="5"/>
        <v>0</v>
      </c>
      <c r="L46" s="101">
        <v>0</v>
      </c>
      <c r="M46" s="101">
        <v>0</v>
      </c>
      <c r="N46" s="101">
        <f t="shared" si="6"/>
        <v>4573</v>
      </c>
      <c r="O46" s="101">
        <f t="shared" si="7"/>
        <v>291</v>
      </c>
      <c r="P46" s="101">
        <v>291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4282</v>
      </c>
      <c r="W46" s="101">
        <v>4282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12</v>
      </c>
      <c r="AG46" s="101">
        <v>12</v>
      </c>
      <c r="AH46" s="101">
        <v>0</v>
      </c>
      <c r="AI46" s="101">
        <v>0</v>
      </c>
      <c r="AJ46" s="101">
        <f t="shared" si="11"/>
        <v>53</v>
      </c>
      <c r="AK46" s="101">
        <v>0</v>
      </c>
      <c r="AL46" s="101">
        <v>43</v>
      </c>
      <c r="AM46" s="101">
        <v>10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4</v>
      </c>
      <c r="AU46" s="101">
        <v>0</v>
      </c>
      <c r="AV46" s="101">
        <v>2</v>
      </c>
      <c r="AW46" s="101">
        <v>2</v>
      </c>
      <c r="AX46" s="101">
        <v>0</v>
      </c>
      <c r="AY46" s="101">
        <v>0</v>
      </c>
      <c r="AZ46" s="101">
        <f t="shared" si="13"/>
        <v>43</v>
      </c>
      <c r="BA46" s="101">
        <v>43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110</v>
      </c>
      <c r="B47" s="112" t="s">
        <v>305</v>
      </c>
      <c r="C47" s="111" t="s">
        <v>366</v>
      </c>
      <c r="D47" s="101">
        <f t="shared" si="2"/>
        <v>7793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7793</v>
      </c>
      <c r="L47" s="101">
        <v>1263</v>
      </c>
      <c r="M47" s="101">
        <v>6530</v>
      </c>
      <c r="N47" s="101">
        <f t="shared" si="6"/>
        <v>7964</v>
      </c>
      <c r="O47" s="101">
        <f t="shared" si="7"/>
        <v>1263</v>
      </c>
      <c r="P47" s="101">
        <v>1263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6530</v>
      </c>
      <c r="W47" s="101">
        <v>6530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171</v>
      </c>
      <c r="AD47" s="101">
        <v>171</v>
      </c>
      <c r="AE47" s="101">
        <v>0</v>
      </c>
      <c r="AF47" s="101">
        <f t="shared" si="10"/>
        <v>35</v>
      </c>
      <c r="AG47" s="101">
        <v>35</v>
      </c>
      <c r="AH47" s="101">
        <v>0</v>
      </c>
      <c r="AI47" s="101">
        <v>0</v>
      </c>
      <c r="AJ47" s="101">
        <f t="shared" si="11"/>
        <v>35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35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110</v>
      </c>
      <c r="B48" s="112" t="s">
        <v>306</v>
      </c>
      <c r="C48" s="111" t="s">
        <v>367</v>
      </c>
      <c r="D48" s="101">
        <f t="shared" si="2"/>
        <v>12316</v>
      </c>
      <c r="E48" s="101">
        <f t="shared" si="3"/>
        <v>0</v>
      </c>
      <c r="F48" s="101">
        <v>0</v>
      </c>
      <c r="G48" s="101">
        <v>0</v>
      </c>
      <c r="H48" s="101">
        <f t="shared" si="4"/>
        <v>1749</v>
      </c>
      <c r="I48" s="101">
        <v>1749</v>
      </c>
      <c r="J48" s="101">
        <v>0</v>
      </c>
      <c r="K48" s="101">
        <f t="shared" si="5"/>
        <v>10567</v>
      </c>
      <c r="L48" s="101">
        <v>0</v>
      </c>
      <c r="M48" s="101">
        <v>10567</v>
      </c>
      <c r="N48" s="101">
        <f t="shared" si="6"/>
        <v>12316</v>
      </c>
      <c r="O48" s="101">
        <f t="shared" si="7"/>
        <v>1749</v>
      </c>
      <c r="P48" s="101">
        <v>1749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10567</v>
      </c>
      <c r="W48" s="101">
        <v>10567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55</v>
      </c>
      <c r="AG48" s="101">
        <v>55</v>
      </c>
      <c r="AH48" s="101">
        <v>0</v>
      </c>
      <c r="AI48" s="101">
        <v>0</v>
      </c>
      <c r="AJ48" s="101">
        <f t="shared" si="11"/>
        <v>55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55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110</v>
      </c>
      <c r="B49" s="112" t="s">
        <v>307</v>
      </c>
      <c r="C49" s="111" t="s">
        <v>368</v>
      </c>
      <c r="D49" s="101">
        <f t="shared" si="2"/>
        <v>8880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8880</v>
      </c>
      <c r="L49" s="101">
        <v>1141</v>
      </c>
      <c r="M49" s="101">
        <v>7739</v>
      </c>
      <c r="N49" s="101">
        <f t="shared" si="6"/>
        <v>8880</v>
      </c>
      <c r="O49" s="101">
        <f t="shared" si="7"/>
        <v>1141</v>
      </c>
      <c r="P49" s="101">
        <v>1141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 t="shared" si="8"/>
        <v>7739</v>
      </c>
      <c r="W49" s="101">
        <v>7739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207</v>
      </c>
      <c r="AG49" s="101">
        <v>207</v>
      </c>
      <c r="AH49" s="101">
        <v>0</v>
      </c>
      <c r="AI49" s="101">
        <v>0</v>
      </c>
      <c r="AJ49" s="101">
        <f t="shared" si="11"/>
        <v>543</v>
      </c>
      <c r="AK49" s="101">
        <v>354</v>
      </c>
      <c r="AL49" s="101">
        <v>0</v>
      </c>
      <c r="AM49" s="101">
        <v>189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18</v>
      </c>
      <c r="AU49" s="101">
        <v>18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110</v>
      </c>
      <c r="B50" s="112" t="s">
        <v>308</v>
      </c>
      <c r="C50" s="111" t="s">
        <v>369</v>
      </c>
      <c r="D50" s="101">
        <f t="shared" si="2"/>
        <v>7872</v>
      </c>
      <c r="E50" s="101">
        <f t="shared" si="3"/>
        <v>0</v>
      </c>
      <c r="F50" s="101">
        <v>0</v>
      </c>
      <c r="G50" s="101">
        <v>0</v>
      </c>
      <c r="H50" s="101">
        <f t="shared" si="4"/>
        <v>0</v>
      </c>
      <c r="I50" s="101">
        <v>0</v>
      </c>
      <c r="J50" s="101">
        <v>0</v>
      </c>
      <c r="K50" s="101">
        <f t="shared" si="5"/>
        <v>7872</v>
      </c>
      <c r="L50" s="101">
        <v>839</v>
      </c>
      <c r="M50" s="101">
        <v>7033</v>
      </c>
      <c r="N50" s="101">
        <f t="shared" si="6"/>
        <v>7872</v>
      </c>
      <c r="O50" s="101">
        <f t="shared" si="7"/>
        <v>839</v>
      </c>
      <c r="P50" s="101">
        <v>839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7033</v>
      </c>
      <c r="W50" s="101">
        <v>7033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194</v>
      </c>
      <c r="AG50" s="101">
        <v>194</v>
      </c>
      <c r="AH50" s="101">
        <v>0</v>
      </c>
      <c r="AI50" s="101">
        <v>0</v>
      </c>
      <c r="AJ50" s="101">
        <f t="shared" si="11"/>
        <v>483</v>
      </c>
      <c r="AK50" s="101">
        <v>306</v>
      </c>
      <c r="AL50" s="101">
        <v>0</v>
      </c>
      <c r="AM50" s="101">
        <v>177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17</v>
      </c>
      <c r="AU50" s="101">
        <v>17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110</v>
      </c>
      <c r="B51" s="112" t="s">
        <v>309</v>
      </c>
      <c r="C51" s="111" t="s">
        <v>370</v>
      </c>
      <c r="D51" s="101">
        <f t="shared" si="2"/>
        <v>15745</v>
      </c>
      <c r="E51" s="101">
        <f t="shared" si="3"/>
        <v>0</v>
      </c>
      <c r="F51" s="101">
        <v>0</v>
      </c>
      <c r="G51" s="101">
        <v>0</v>
      </c>
      <c r="H51" s="101">
        <f t="shared" si="4"/>
        <v>1671</v>
      </c>
      <c r="I51" s="101">
        <v>1671</v>
      </c>
      <c r="J51" s="101">
        <v>0</v>
      </c>
      <c r="K51" s="101">
        <f t="shared" si="5"/>
        <v>14074</v>
      </c>
      <c r="L51" s="101">
        <v>0</v>
      </c>
      <c r="M51" s="101">
        <v>14074</v>
      </c>
      <c r="N51" s="101">
        <f t="shared" si="6"/>
        <v>15745</v>
      </c>
      <c r="O51" s="101">
        <f t="shared" si="7"/>
        <v>1671</v>
      </c>
      <c r="P51" s="101">
        <v>1671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14074</v>
      </c>
      <c r="W51" s="101">
        <v>14074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44</v>
      </c>
      <c r="AG51" s="101">
        <v>44</v>
      </c>
      <c r="AH51" s="101">
        <v>0</v>
      </c>
      <c r="AI51" s="101">
        <v>0</v>
      </c>
      <c r="AJ51" s="101">
        <f t="shared" si="11"/>
        <v>185</v>
      </c>
      <c r="AK51" s="101">
        <v>0</v>
      </c>
      <c r="AL51" s="101">
        <v>148</v>
      </c>
      <c r="AM51" s="101">
        <v>35</v>
      </c>
      <c r="AN51" s="101">
        <v>0</v>
      </c>
      <c r="AO51" s="101">
        <v>0</v>
      </c>
      <c r="AP51" s="101">
        <v>0</v>
      </c>
      <c r="AQ51" s="101">
        <v>0</v>
      </c>
      <c r="AR51" s="101">
        <v>2</v>
      </c>
      <c r="AS51" s="101">
        <v>0</v>
      </c>
      <c r="AT51" s="101">
        <f t="shared" si="12"/>
        <v>14</v>
      </c>
      <c r="AU51" s="101">
        <v>0</v>
      </c>
      <c r="AV51" s="101">
        <v>7</v>
      </c>
      <c r="AW51" s="101">
        <v>7</v>
      </c>
      <c r="AX51" s="101">
        <v>0</v>
      </c>
      <c r="AY51" s="101">
        <v>0</v>
      </c>
      <c r="AZ51" s="101">
        <f t="shared" si="13"/>
        <v>148</v>
      </c>
      <c r="BA51" s="101">
        <v>148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110</v>
      </c>
      <c r="B52" s="112" t="s">
        <v>310</v>
      </c>
      <c r="C52" s="111" t="s">
        <v>371</v>
      </c>
      <c r="D52" s="101">
        <f t="shared" si="2"/>
        <v>11885</v>
      </c>
      <c r="E52" s="101">
        <f t="shared" si="3"/>
        <v>0</v>
      </c>
      <c r="F52" s="101">
        <v>0</v>
      </c>
      <c r="G52" s="101">
        <v>0</v>
      </c>
      <c r="H52" s="101">
        <f t="shared" si="4"/>
        <v>0</v>
      </c>
      <c r="I52" s="101">
        <v>0</v>
      </c>
      <c r="J52" s="101">
        <v>0</v>
      </c>
      <c r="K52" s="101">
        <f t="shared" si="5"/>
        <v>11885</v>
      </c>
      <c r="L52" s="101">
        <v>763</v>
      </c>
      <c r="M52" s="101">
        <v>11122</v>
      </c>
      <c r="N52" s="101">
        <f t="shared" si="6"/>
        <v>11885</v>
      </c>
      <c r="O52" s="101">
        <f t="shared" si="7"/>
        <v>763</v>
      </c>
      <c r="P52" s="101">
        <v>763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11122</v>
      </c>
      <c r="W52" s="101">
        <v>11122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313</v>
      </c>
      <c r="AG52" s="101">
        <v>313</v>
      </c>
      <c r="AH52" s="101">
        <v>0</v>
      </c>
      <c r="AI52" s="101">
        <v>0</v>
      </c>
      <c r="AJ52" s="101">
        <f t="shared" si="11"/>
        <v>686</v>
      </c>
      <c r="AK52" s="101">
        <v>409</v>
      </c>
      <c r="AL52" s="101">
        <v>0</v>
      </c>
      <c r="AM52" s="101">
        <v>277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65</v>
      </c>
      <c r="AU52" s="101">
        <v>36</v>
      </c>
      <c r="AV52" s="101">
        <v>0</v>
      </c>
      <c r="AW52" s="101">
        <v>29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110</v>
      </c>
      <c r="B53" s="112" t="s">
        <v>311</v>
      </c>
      <c r="C53" s="111" t="s">
        <v>372</v>
      </c>
      <c r="D53" s="101">
        <f t="shared" si="2"/>
        <v>20797</v>
      </c>
      <c r="E53" s="101">
        <f t="shared" si="3"/>
        <v>0</v>
      </c>
      <c r="F53" s="101">
        <v>0</v>
      </c>
      <c r="G53" s="101">
        <v>0</v>
      </c>
      <c r="H53" s="101">
        <f t="shared" si="4"/>
        <v>0</v>
      </c>
      <c r="I53" s="101">
        <v>0</v>
      </c>
      <c r="J53" s="101">
        <v>0</v>
      </c>
      <c r="K53" s="101">
        <f t="shared" si="5"/>
        <v>20797</v>
      </c>
      <c r="L53" s="101">
        <v>1096</v>
      </c>
      <c r="M53" s="101">
        <v>19701</v>
      </c>
      <c r="N53" s="101">
        <f t="shared" si="6"/>
        <v>20797</v>
      </c>
      <c r="O53" s="101">
        <f t="shared" si="7"/>
        <v>1096</v>
      </c>
      <c r="P53" s="101">
        <v>1096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19701</v>
      </c>
      <c r="W53" s="101">
        <v>19701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0</v>
      </c>
      <c r="AD53" s="101">
        <v>0</v>
      </c>
      <c r="AE53" s="101">
        <v>0</v>
      </c>
      <c r="AF53" s="101">
        <f t="shared" si="10"/>
        <v>1063</v>
      </c>
      <c r="AG53" s="101">
        <v>1063</v>
      </c>
      <c r="AH53" s="101">
        <v>0</v>
      </c>
      <c r="AI53" s="101">
        <v>0</v>
      </c>
      <c r="AJ53" s="101">
        <f t="shared" si="11"/>
        <v>1063</v>
      </c>
      <c r="AK53" s="101">
        <v>0</v>
      </c>
      <c r="AL53" s="101">
        <v>0</v>
      </c>
      <c r="AM53" s="101">
        <v>1063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 t="shared" si="12"/>
        <v>0</v>
      </c>
      <c r="AU53" s="101">
        <v>0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110</v>
      </c>
      <c r="B54" s="112" t="s">
        <v>312</v>
      </c>
      <c r="C54" s="111" t="s">
        <v>373</v>
      </c>
      <c r="D54" s="101">
        <f t="shared" si="2"/>
        <v>6408</v>
      </c>
      <c r="E54" s="101">
        <f t="shared" si="3"/>
        <v>0</v>
      </c>
      <c r="F54" s="101">
        <v>0</v>
      </c>
      <c r="G54" s="101">
        <v>0</v>
      </c>
      <c r="H54" s="101">
        <f t="shared" si="4"/>
        <v>0</v>
      </c>
      <c r="I54" s="101">
        <v>0</v>
      </c>
      <c r="J54" s="101">
        <v>0</v>
      </c>
      <c r="K54" s="101">
        <f t="shared" si="5"/>
        <v>6408</v>
      </c>
      <c r="L54" s="101">
        <v>571</v>
      </c>
      <c r="M54" s="101">
        <v>5837</v>
      </c>
      <c r="N54" s="101">
        <f t="shared" si="6"/>
        <v>6408</v>
      </c>
      <c r="O54" s="101">
        <f t="shared" si="7"/>
        <v>571</v>
      </c>
      <c r="P54" s="101">
        <v>571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5837</v>
      </c>
      <c r="W54" s="101">
        <v>5837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328</v>
      </c>
      <c r="AG54" s="101">
        <v>328</v>
      </c>
      <c r="AH54" s="101">
        <v>0</v>
      </c>
      <c r="AI54" s="101">
        <v>0</v>
      </c>
      <c r="AJ54" s="101">
        <f t="shared" si="11"/>
        <v>328</v>
      </c>
      <c r="AK54" s="101">
        <v>0</v>
      </c>
      <c r="AL54" s="101">
        <v>0</v>
      </c>
      <c r="AM54" s="101">
        <v>328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 t="shared" si="12"/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110</v>
      </c>
      <c r="B55" s="112" t="s">
        <v>313</v>
      </c>
      <c r="C55" s="111" t="s">
        <v>374</v>
      </c>
      <c r="D55" s="101">
        <f t="shared" si="2"/>
        <v>7877</v>
      </c>
      <c r="E55" s="101">
        <f t="shared" si="3"/>
        <v>0</v>
      </c>
      <c r="F55" s="101">
        <v>0</v>
      </c>
      <c r="G55" s="101">
        <v>0</v>
      </c>
      <c r="H55" s="101">
        <f t="shared" si="4"/>
        <v>1155</v>
      </c>
      <c r="I55" s="101">
        <v>1155</v>
      </c>
      <c r="J55" s="101">
        <v>0</v>
      </c>
      <c r="K55" s="101">
        <f t="shared" si="5"/>
        <v>6722</v>
      </c>
      <c r="L55" s="101">
        <v>0</v>
      </c>
      <c r="M55" s="101">
        <v>6722</v>
      </c>
      <c r="N55" s="101">
        <f t="shared" si="6"/>
        <v>7877</v>
      </c>
      <c r="O55" s="101">
        <f t="shared" si="7"/>
        <v>1155</v>
      </c>
      <c r="P55" s="101">
        <v>1155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6722</v>
      </c>
      <c r="W55" s="101">
        <v>6722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0</v>
      </c>
      <c r="AD55" s="101">
        <v>0</v>
      </c>
      <c r="AE55" s="101">
        <v>0</v>
      </c>
      <c r="AF55" s="101">
        <f t="shared" si="10"/>
        <v>191</v>
      </c>
      <c r="AG55" s="101">
        <v>191</v>
      </c>
      <c r="AH55" s="101">
        <v>0</v>
      </c>
      <c r="AI55" s="101">
        <v>0</v>
      </c>
      <c r="AJ55" s="101">
        <f t="shared" si="11"/>
        <v>191</v>
      </c>
      <c r="AK55" s="101">
        <v>0</v>
      </c>
      <c r="AL55" s="101">
        <v>0</v>
      </c>
      <c r="AM55" s="101">
        <v>191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 t="shared" si="12"/>
        <v>17</v>
      </c>
      <c r="AU55" s="101">
        <v>0</v>
      </c>
      <c r="AV55" s="101">
        <v>0</v>
      </c>
      <c r="AW55" s="101">
        <v>17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110</v>
      </c>
      <c r="B56" s="112" t="s">
        <v>314</v>
      </c>
      <c r="C56" s="111" t="s">
        <v>375</v>
      </c>
      <c r="D56" s="101">
        <f t="shared" si="2"/>
        <v>13691</v>
      </c>
      <c r="E56" s="101">
        <f t="shared" si="3"/>
        <v>0</v>
      </c>
      <c r="F56" s="101">
        <v>0</v>
      </c>
      <c r="G56" s="101">
        <v>0</v>
      </c>
      <c r="H56" s="101">
        <f t="shared" si="4"/>
        <v>2016</v>
      </c>
      <c r="I56" s="101">
        <v>2016</v>
      </c>
      <c r="J56" s="101">
        <v>0</v>
      </c>
      <c r="K56" s="101">
        <f t="shared" si="5"/>
        <v>11675</v>
      </c>
      <c r="L56" s="101">
        <v>0</v>
      </c>
      <c r="M56" s="101">
        <v>11675</v>
      </c>
      <c r="N56" s="101">
        <f t="shared" si="6"/>
        <v>13691</v>
      </c>
      <c r="O56" s="101">
        <f t="shared" si="7"/>
        <v>2016</v>
      </c>
      <c r="P56" s="101">
        <v>2016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11675</v>
      </c>
      <c r="W56" s="101">
        <v>11675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0</v>
      </c>
      <c r="AD56" s="101">
        <v>0</v>
      </c>
      <c r="AE56" s="101">
        <v>0</v>
      </c>
      <c r="AF56" s="101">
        <f t="shared" si="10"/>
        <v>331</v>
      </c>
      <c r="AG56" s="101">
        <v>331</v>
      </c>
      <c r="AH56" s="101">
        <v>0</v>
      </c>
      <c r="AI56" s="101">
        <v>0</v>
      </c>
      <c r="AJ56" s="101">
        <f t="shared" si="11"/>
        <v>331</v>
      </c>
      <c r="AK56" s="101">
        <v>0</v>
      </c>
      <c r="AL56" s="101">
        <v>0</v>
      </c>
      <c r="AM56" s="101">
        <v>331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 t="shared" si="12"/>
        <v>30</v>
      </c>
      <c r="AU56" s="101">
        <v>0</v>
      </c>
      <c r="AV56" s="101">
        <v>0</v>
      </c>
      <c r="AW56" s="101">
        <v>30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110</v>
      </c>
      <c r="B57" s="112" t="s">
        <v>315</v>
      </c>
      <c r="C57" s="111" t="s">
        <v>376</v>
      </c>
      <c r="D57" s="101">
        <f t="shared" si="2"/>
        <v>13950</v>
      </c>
      <c r="E57" s="101">
        <f t="shared" si="3"/>
        <v>0</v>
      </c>
      <c r="F57" s="101">
        <v>0</v>
      </c>
      <c r="G57" s="101">
        <v>0</v>
      </c>
      <c r="H57" s="101">
        <f t="shared" si="4"/>
        <v>0</v>
      </c>
      <c r="I57" s="101">
        <v>0</v>
      </c>
      <c r="J57" s="101">
        <v>0</v>
      </c>
      <c r="K57" s="101">
        <f t="shared" si="5"/>
        <v>13950</v>
      </c>
      <c r="L57" s="101">
        <v>2899</v>
      </c>
      <c r="M57" s="101">
        <v>11051</v>
      </c>
      <c r="N57" s="101">
        <f t="shared" si="6"/>
        <v>2899</v>
      </c>
      <c r="O57" s="101">
        <f t="shared" si="7"/>
        <v>2899</v>
      </c>
      <c r="P57" s="101">
        <v>2899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60</v>
      </c>
      <c r="AG57" s="101">
        <v>60</v>
      </c>
      <c r="AH57" s="101">
        <v>0</v>
      </c>
      <c r="AI57" s="101">
        <v>0</v>
      </c>
      <c r="AJ57" s="101">
        <f t="shared" si="11"/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 t="shared" si="12"/>
        <v>60</v>
      </c>
      <c r="AU57" s="101">
        <v>60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110</v>
      </c>
      <c r="B58" s="112" t="s">
        <v>316</v>
      </c>
      <c r="C58" s="111" t="s">
        <v>377</v>
      </c>
      <c r="D58" s="101">
        <f t="shared" si="2"/>
        <v>13563</v>
      </c>
      <c r="E58" s="101">
        <f t="shared" si="3"/>
        <v>0</v>
      </c>
      <c r="F58" s="101">
        <v>0</v>
      </c>
      <c r="G58" s="101">
        <v>0</v>
      </c>
      <c r="H58" s="101">
        <f t="shared" si="4"/>
        <v>0</v>
      </c>
      <c r="I58" s="101">
        <v>0</v>
      </c>
      <c r="J58" s="101">
        <v>0</v>
      </c>
      <c r="K58" s="101">
        <f t="shared" si="5"/>
        <v>13563</v>
      </c>
      <c r="L58" s="101">
        <v>1953</v>
      </c>
      <c r="M58" s="101">
        <v>11610</v>
      </c>
      <c r="N58" s="101">
        <f t="shared" si="6"/>
        <v>13586</v>
      </c>
      <c r="O58" s="101">
        <f t="shared" si="7"/>
        <v>1953</v>
      </c>
      <c r="P58" s="101">
        <v>1953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11610</v>
      </c>
      <c r="W58" s="101">
        <v>11610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23</v>
      </c>
      <c r="AD58" s="101">
        <v>23</v>
      </c>
      <c r="AE58" s="101">
        <v>0</v>
      </c>
      <c r="AF58" s="101">
        <f t="shared" si="10"/>
        <v>59</v>
      </c>
      <c r="AG58" s="101">
        <v>59</v>
      </c>
      <c r="AH58" s="101">
        <v>0</v>
      </c>
      <c r="AI58" s="101">
        <v>0</v>
      </c>
      <c r="AJ58" s="101">
        <f t="shared" si="11"/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 t="shared" si="12"/>
        <v>59</v>
      </c>
      <c r="AU58" s="101">
        <v>59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0</v>
      </c>
      <c r="BA58" s="101">
        <v>0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110</v>
      </c>
      <c r="B59" s="112" t="s">
        <v>317</v>
      </c>
      <c r="C59" s="111" t="s">
        <v>378</v>
      </c>
      <c r="D59" s="101">
        <f t="shared" si="2"/>
        <v>14794</v>
      </c>
      <c r="E59" s="101">
        <f t="shared" si="3"/>
        <v>0</v>
      </c>
      <c r="F59" s="101">
        <v>0</v>
      </c>
      <c r="G59" s="101">
        <v>0</v>
      </c>
      <c r="H59" s="101">
        <f t="shared" si="4"/>
        <v>2591</v>
      </c>
      <c r="I59" s="101">
        <v>2591</v>
      </c>
      <c r="J59" s="101">
        <v>0</v>
      </c>
      <c r="K59" s="101">
        <f t="shared" si="5"/>
        <v>12203</v>
      </c>
      <c r="L59" s="101">
        <v>0</v>
      </c>
      <c r="M59" s="101">
        <v>12203</v>
      </c>
      <c r="N59" s="101">
        <f t="shared" si="6"/>
        <v>14794</v>
      </c>
      <c r="O59" s="101">
        <f t="shared" si="7"/>
        <v>2591</v>
      </c>
      <c r="P59" s="101">
        <v>2591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12203</v>
      </c>
      <c r="W59" s="101">
        <v>12203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0</v>
      </c>
      <c r="AD59" s="101">
        <v>0</v>
      </c>
      <c r="AE59" s="101">
        <v>0</v>
      </c>
      <c r="AF59" s="101">
        <f t="shared" si="10"/>
        <v>54</v>
      </c>
      <c r="AG59" s="101">
        <v>54</v>
      </c>
      <c r="AH59" s="101">
        <v>0</v>
      </c>
      <c r="AI59" s="101">
        <v>0</v>
      </c>
      <c r="AJ59" s="101">
        <f t="shared" si="11"/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 t="shared" si="12"/>
        <v>54</v>
      </c>
      <c r="AU59" s="101">
        <v>54</v>
      </c>
      <c r="AV59" s="101">
        <v>0</v>
      </c>
      <c r="AW59" s="101">
        <v>0</v>
      </c>
      <c r="AX59" s="101">
        <v>0</v>
      </c>
      <c r="AY59" s="101">
        <v>0</v>
      </c>
      <c r="AZ59" s="101">
        <f t="shared" si="13"/>
        <v>0</v>
      </c>
      <c r="BA59" s="101">
        <v>0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110</v>
      </c>
      <c r="B60" s="112" t="s">
        <v>318</v>
      </c>
      <c r="C60" s="111" t="s">
        <v>379</v>
      </c>
      <c r="D60" s="101">
        <f t="shared" si="2"/>
        <v>10304</v>
      </c>
      <c r="E60" s="101">
        <f t="shared" si="3"/>
        <v>0</v>
      </c>
      <c r="F60" s="101">
        <v>0</v>
      </c>
      <c r="G60" s="101">
        <v>0</v>
      </c>
      <c r="H60" s="101">
        <f t="shared" si="4"/>
        <v>0</v>
      </c>
      <c r="I60" s="101">
        <v>0</v>
      </c>
      <c r="J60" s="101">
        <v>0</v>
      </c>
      <c r="K60" s="101">
        <f t="shared" si="5"/>
        <v>10304</v>
      </c>
      <c r="L60" s="101">
        <v>1168</v>
      </c>
      <c r="M60" s="101">
        <v>9136</v>
      </c>
      <c r="N60" s="101">
        <f t="shared" si="6"/>
        <v>10304</v>
      </c>
      <c r="O60" s="101">
        <f t="shared" si="7"/>
        <v>1168</v>
      </c>
      <c r="P60" s="101">
        <v>1168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9136</v>
      </c>
      <c r="W60" s="101">
        <v>9136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0</v>
      </c>
      <c r="AD60" s="101">
        <v>0</v>
      </c>
      <c r="AE60" s="101">
        <v>0</v>
      </c>
      <c r="AF60" s="101">
        <f t="shared" si="10"/>
        <v>85</v>
      </c>
      <c r="AG60" s="101">
        <v>85</v>
      </c>
      <c r="AH60" s="101">
        <v>0</v>
      </c>
      <c r="AI60" s="101">
        <v>0</v>
      </c>
      <c r="AJ60" s="101">
        <f t="shared" si="11"/>
        <v>85</v>
      </c>
      <c r="AK60" s="101">
        <v>0</v>
      </c>
      <c r="AL60" s="101">
        <v>0</v>
      </c>
      <c r="AM60" s="101">
        <v>85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 t="shared" si="12"/>
        <v>31</v>
      </c>
      <c r="AU60" s="101">
        <v>0</v>
      </c>
      <c r="AV60" s="101">
        <v>0</v>
      </c>
      <c r="AW60" s="101">
        <v>31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110</v>
      </c>
      <c r="B61" s="112" t="s">
        <v>319</v>
      </c>
      <c r="C61" s="111" t="s">
        <v>380</v>
      </c>
      <c r="D61" s="101">
        <f t="shared" si="2"/>
        <v>11847</v>
      </c>
      <c r="E61" s="101">
        <f t="shared" si="3"/>
        <v>0</v>
      </c>
      <c r="F61" s="101">
        <v>0</v>
      </c>
      <c r="G61" s="101">
        <v>0</v>
      </c>
      <c r="H61" s="101">
        <f t="shared" si="4"/>
        <v>0</v>
      </c>
      <c r="I61" s="101">
        <v>0</v>
      </c>
      <c r="J61" s="101">
        <v>0</v>
      </c>
      <c r="K61" s="101">
        <f t="shared" si="5"/>
        <v>11847</v>
      </c>
      <c r="L61" s="101">
        <v>581</v>
      </c>
      <c r="M61" s="101">
        <v>11266</v>
      </c>
      <c r="N61" s="101">
        <f t="shared" si="6"/>
        <v>11847</v>
      </c>
      <c r="O61" s="101">
        <f t="shared" si="7"/>
        <v>581</v>
      </c>
      <c r="P61" s="101">
        <v>581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11266</v>
      </c>
      <c r="W61" s="101">
        <v>11266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0</v>
      </c>
      <c r="AD61" s="101">
        <v>0</v>
      </c>
      <c r="AE61" s="101">
        <v>0</v>
      </c>
      <c r="AF61" s="101">
        <f t="shared" si="10"/>
        <v>91</v>
      </c>
      <c r="AG61" s="101">
        <v>91</v>
      </c>
      <c r="AH61" s="101">
        <v>0</v>
      </c>
      <c r="AI61" s="101">
        <v>0</v>
      </c>
      <c r="AJ61" s="101">
        <f t="shared" si="11"/>
        <v>91</v>
      </c>
      <c r="AK61" s="101">
        <v>0</v>
      </c>
      <c r="AL61" s="101">
        <v>0</v>
      </c>
      <c r="AM61" s="101">
        <v>91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 t="shared" si="12"/>
        <v>33</v>
      </c>
      <c r="AU61" s="101">
        <v>0</v>
      </c>
      <c r="AV61" s="101">
        <v>0</v>
      </c>
      <c r="AW61" s="101">
        <v>33</v>
      </c>
      <c r="AX61" s="101">
        <v>0</v>
      </c>
      <c r="AY61" s="101">
        <v>0</v>
      </c>
      <c r="AZ61" s="101">
        <f t="shared" si="13"/>
        <v>0</v>
      </c>
      <c r="BA61" s="101">
        <v>0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110</v>
      </c>
      <c r="B62" s="112" t="s">
        <v>320</v>
      </c>
      <c r="C62" s="111" t="s">
        <v>381</v>
      </c>
      <c r="D62" s="101">
        <f t="shared" si="2"/>
        <v>3513</v>
      </c>
      <c r="E62" s="101">
        <f t="shared" si="3"/>
        <v>0</v>
      </c>
      <c r="F62" s="101">
        <v>0</v>
      </c>
      <c r="G62" s="101">
        <v>0</v>
      </c>
      <c r="H62" s="101">
        <f t="shared" si="4"/>
        <v>0</v>
      </c>
      <c r="I62" s="101">
        <v>0</v>
      </c>
      <c r="J62" s="101">
        <v>0</v>
      </c>
      <c r="K62" s="101">
        <f t="shared" si="5"/>
        <v>3513</v>
      </c>
      <c r="L62" s="101">
        <v>389</v>
      </c>
      <c r="M62" s="101">
        <v>3124</v>
      </c>
      <c r="N62" s="101">
        <f t="shared" si="6"/>
        <v>3513</v>
      </c>
      <c r="O62" s="101">
        <f t="shared" si="7"/>
        <v>389</v>
      </c>
      <c r="P62" s="101">
        <v>389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3124</v>
      </c>
      <c r="W62" s="101">
        <v>3124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0</v>
      </c>
      <c r="AD62" s="101">
        <v>0</v>
      </c>
      <c r="AE62" s="101">
        <v>0</v>
      </c>
      <c r="AF62" s="101">
        <f t="shared" si="10"/>
        <v>29</v>
      </c>
      <c r="AG62" s="101">
        <v>29</v>
      </c>
      <c r="AH62" s="101">
        <v>0</v>
      </c>
      <c r="AI62" s="101">
        <v>0</v>
      </c>
      <c r="AJ62" s="101">
        <f t="shared" si="11"/>
        <v>29</v>
      </c>
      <c r="AK62" s="101">
        <v>0</v>
      </c>
      <c r="AL62" s="101">
        <v>0</v>
      </c>
      <c r="AM62" s="101">
        <v>29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 t="shared" si="12"/>
        <v>10</v>
      </c>
      <c r="AU62" s="101">
        <v>0</v>
      </c>
      <c r="AV62" s="101">
        <v>0</v>
      </c>
      <c r="AW62" s="101">
        <v>10</v>
      </c>
      <c r="AX62" s="101">
        <v>0</v>
      </c>
      <c r="AY62" s="101">
        <v>0</v>
      </c>
      <c r="AZ62" s="101">
        <f t="shared" si="13"/>
        <v>0</v>
      </c>
      <c r="BA62" s="101">
        <v>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110</v>
      </c>
      <c r="B63" s="112" t="s">
        <v>321</v>
      </c>
      <c r="C63" s="111" t="s">
        <v>382</v>
      </c>
      <c r="D63" s="101">
        <f t="shared" si="2"/>
        <v>9813</v>
      </c>
      <c r="E63" s="101">
        <f t="shared" si="3"/>
        <v>0</v>
      </c>
      <c r="F63" s="101">
        <v>0</v>
      </c>
      <c r="G63" s="101">
        <v>0</v>
      </c>
      <c r="H63" s="101">
        <f t="shared" si="4"/>
        <v>0</v>
      </c>
      <c r="I63" s="101">
        <v>0</v>
      </c>
      <c r="J63" s="101">
        <v>0</v>
      </c>
      <c r="K63" s="101">
        <f t="shared" si="5"/>
        <v>9813</v>
      </c>
      <c r="L63" s="101">
        <v>1264</v>
      </c>
      <c r="M63" s="101">
        <v>8549</v>
      </c>
      <c r="N63" s="101">
        <f t="shared" si="6"/>
        <v>9813</v>
      </c>
      <c r="O63" s="101">
        <f t="shared" si="7"/>
        <v>1264</v>
      </c>
      <c r="P63" s="101">
        <v>1264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8549</v>
      </c>
      <c r="W63" s="101">
        <v>8549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 t="shared" si="9"/>
        <v>0</v>
      </c>
      <c r="AD63" s="101">
        <v>0</v>
      </c>
      <c r="AE63" s="101">
        <v>0</v>
      </c>
      <c r="AF63" s="101">
        <f t="shared" si="10"/>
        <v>83</v>
      </c>
      <c r="AG63" s="101">
        <v>83</v>
      </c>
      <c r="AH63" s="101">
        <v>0</v>
      </c>
      <c r="AI63" s="101">
        <v>0</v>
      </c>
      <c r="AJ63" s="101">
        <f t="shared" si="11"/>
        <v>60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60</v>
      </c>
      <c r="AS63" s="101">
        <v>0</v>
      </c>
      <c r="AT63" s="101">
        <f t="shared" si="12"/>
        <v>23</v>
      </c>
      <c r="AU63" s="101">
        <v>23</v>
      </c>
      <c r="AV63" s="101">
        <v>0</v>
      </c>
      <c r="AW63" s="101">
        <v>0</v>
      </c>
      <c r="AX63" s="101">
        <v>0</v>
      </c>
      <c r="AY63" s="101">
        <v>0</v>
      </c>
      <c r="AZ63" s="101">
        <f t="shared" si="13"/>
        <v>0</v>
      </c>
      <c r="BA63" s="101">
        <v>0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1" t="s">
        <v>110</v>
      </c>
      <c r="B64" s="112" t="s">
        <v>322</v>
      </c>
      <c r="C64" s="111" t="s">
        <v>383</v>
      </c>
      <c r="D64" s="101">
        <f t="shared" si="2"/>
        <v>6522</v>
      </c>
      <c r="E64" s="101">
        <f t="shared" si="3"/>
        <v>0</v>
      </c>
      <c r="F64" s="101">
        <v>0</v>
      </c>
      <c r="G64" s="101">
        <v>0</v>
      </c>
      <c r="H64" s="101">
        <f t="shared" si="4"/>
        <v>559</v>
      </c>
      <c r="I64" s="101">
        <v>559</v>
      </c>
      <c r="J64" s="101">
        <v>0</v>
      </c>
      <c r="K64" s="101">
        <f t="shared" si="5"/>
        <v>5963</v>
      </c>
      <c r="L64" s="101">
        <v>0</v>
      </c>
      <c r="M64" s="101">
        <v>5963</v>
      </c>
      <c r="N64" s="101">
        <f t="shared" si="6"/>
        <v>6522</v>
      </c>
      <c r="O64" s="101">
        <f t="shared" si="7"/>
        <v>559</v>
      </c>
      <c r="P64" s="101">
        <v>559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 t="shared" si="8"/>
        <v>5963</v>
      </c>
      <c r="W64" s="101">
        <v>5963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 t="shared" si="9"/>
        <v>0</v>
      </c>
      <c r="AD64" s="101">
        <v>0</v>
      </c>
      <c r="AE64" s="101">
        <v>0</v>
      </c>
      <c r="AF64" s="101">
        <f t="shared" si="10"/>
        <v>21</v>
      </c>
      <c r="AG64" s="101">
        <v>21</v>
      </c>
      <c r="AH64" s="101">
        <v>0</v>
      </c>
      <c r="AI64" s="101">
        <v>0</v>
      </c>
      <c r="AJ64" s="101">
        <f t="shared" si="11"/>
        <v>213</v>
      </c>
      <c r="AK64" s="101">
        <v>204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9</v>
      </c>
      <c r="AR64" s="101">
        <v>0</v>
      </c>
      <c r="AS64" s="101">
        <v>0</v>
      </c>
      <c r="AT64" s="101">
        <f t="shared" si="12"/>
        <v>12</v>
      </c>
      <c r="AU64" s="101">
        <v>12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9</v>
      </c>
      <c r="BA64" s="101">
        <v>9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1" t="s">
        <v>110</v>
      </c>
      <c r="B65" s="112" t="s">
        <v>323</v>
      </c>
      <c r="C65" s="111" t="s">
        <v>384</v>
      </c>
      <c r="D65" s="101">
        <f t="shared" si="2"/>
        <v>3527</v>
      </c>
      <c r="E65" s="101">
        <f t="shared" si="3"/>
        <v>0</v>
      </c>
      <c r="F65" s="101">
        <v>0</v>
      </c>
      <c r="G65" s="101">
        <v>0</v>
      </c>
      <c r="H65" s="101">
        <f t="shared" si="4"/>
        <v>0</v>
      </c>
      <c r="I65" s="101">
        <v>0</v>
      </c>
      <c r="J65" s="101">
        <v>0</v>
      </c>
      <c r="K65" s="101">
        <f t="shared" si="5"/>
        <v>3527</v>
      </c>
      <c r="L65" s="101">
        <v>596</v>
      </c>
      <c r="M65" s="101">
        <v>2931</v>
      </c>
      <c r="N65" s="101">
        <f t="shared" si="6"/>
        <v>3527</v>
      </c>
      <c r="O65" s="101">
        <f t="shared" si="7"/>
        <v>596</v>
      </c>
      <c r="P65" s="101">
        <v>596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2931</v>
      </c>
      <c r="W65" s="101">
        <v>2931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0</v>
      </c>
      <c r="AD65" s="101">
        <v>0</v>
      </c>
      <c r="AE65" s="101">
        <v>0</v>
      </c>
      <c r="AF65" s="101">
        <f t="shared" si="10"/>
        <v>2</v>
      </c>
      <c r="AG65" s="101">
        <v>2</v>
      </c>
      <c r="AH65" s="101">
        <v>0</v>
      </c>
      <c r="AI65" s="101">
        <v>0</v>
      </c>
      <c r="AJ65" s="101">
        <f t="shared" si="11"/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0</v>
      </c>
      <c r="AR65" s="101">
        <v>0</v>
      </c>
      <c r="AS65" s="101">
        <v>0</v>
      </c>
      <c r="AT65" s="101">
        <f t="shared" si="12"/>
        <v>2</v>
      </c>
      <c r="AU65" s="101">
        <v>2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30</v>
      </c>
      <c r="BA65" s="101">
        <v>30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1" t="s">
        <v>110</v>
      </c>
      <c r="B66" s="112" t="s">
        <v>324</v>
      </c>
      <c r="C66" s="111" t="s">
        <v>385</v>
      </c>
      <c r="D66" s="101">
        <f t="shared" si="2"/>
        <v>1066</v>
      </c>
      <c r="E66" s="101">
        <f t="shared" si="3"/>
        <v>0</v>
      </c>
      <c r="F66" s="101">
        <v>0</v>
      </c>
      <c r="G66" s="101">
        <v>0</v>
      </c>
      <c r="H66" s="101">
        <f t="shared" si="4"/>
        <v>0</v>
      </c>
      <c r="I66" s="101">
        <v>0</v>
      </c>
      <c r="J66" s="101">
        <v>0</v>
      </c>
      <c r="K66" s="101">
        <f t="shared" si="5"/>
        <v>1066</v>
      </c>
      <c r="L66" s="101">
        <v>229</v>
      </c>
      <c r="M66" s="101">
        <v>837</v>
      </c>
      <c r="N66" s="101">
        <f t="shared" si="6"/>
        <v>1156</v>
      </c>
      <c r="O66" s="101">
        <f t="shared" si="7"/>
        <v>229</v>
      </c>
      <c r="P66" s="101">
        <v>229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 t="shared" si="8"/>
        <v>837</v>
      </c>
      <c r="W66" s="101">
        <v>837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 t="shared" si="9"/>
        <v>90</v>
      </c>
      <c r="AD66" s="101">
        <v>90</v>
      </c>
      <c r="AE66" s="101">
        <v>0</v>
      </c>
      <c r="AF66" s="101">
        <f t="shared" si="10"/>
        <v>1</v>
      </c>
      <c r="AG66" s="101">
        <v>1</v>
      </c>
      <c r="AH66" s="101">
        <v>0</v>
      </c>
      <c r="AI66" s="101">
        <v>0</v>
      </c>
      <c r="AJ66" s="101">
        <f t="shared" si="11"/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 t="shared" si="12"/>
        <v>1</v>
      </c>
      <c r="AU66" s="101">
        <v>1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6</v>
      </c>
      <c r="BA66" s="101">
        <v>6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1" t="s">
        <v>110</v>
      </c>
      <c r="B67" s="112" t="s">
        <v>325</v>
      </c>
      <c r="C67" s="111" t="s">
        <v>386</v>
      </c>
      <c r="D67" s="101">
        <f t="shared" si="2"/>
        <v>1275</v>
      </c>
      <c r="E67" s="101">
        <f t="shared" si="3"/>
        <v>0</v>
      </c>
      <c r="F67" s="101">
        <v>0</v>
      </c>
      <c r="G67" s="101">
        <v>0</v>
      </c>
      <c r="H67" s="101">
        <f t="shared" si="4"/>
        <v>0</v>
      </c>
      <c r="I67" s="101">
        <v>0</v>
      </c>
      <c r="J67" s="101">
        <v>0</v>
      </c>
      <c r="K67" s="101">
        <f t="shared" si="5"/>
        <v>1275</v>
      </c>
      <c r="L67" s="101">
        <v>230</v>
      </c>
      <c r="M67" s="101">
        <v>1045</v>
      </c>
      <c r="N67" s="101">
        <f t="shared" si="6"/>
        <v>1275</v>
      </c>
      <c r="O67" s="101">
        <f t="shared" si="7"/>
        <v>230</v>
      </c>
      <c r="P67" s="101">
        <v>230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 t="shared" si="8"/>
        <v>1045</v>
      </c>
      <c r="W67" s="101">
        <v>1045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 t="shared" si="9"/>
        <v>0</v>
      </c>
      <c r="AD67" s="101">
        <v>0</v>
      </c>
      <c r="AE67" s="101">
        <v>0</v>
      </c>
      <c r="AF67" s="101">
        <f t="shared" si="10"/>
        <v>1</v>
      </c>
      <c r="AG67" s="101">
        <v>1</v>
      </c>
      <c r="AH67" s="101">
        <v>0</v>
      </c>
      <c r="AI67" s="101">
        <v>0</v>
      </c>
      <c r="AJ67" s="101">
        <f t="shared" si="11"/>
        <v>1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1</v>
      </c>
      <c r="AT67" s="101">
        <f t="shared" si="12"/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2</v>
      </c>
      <c r="BA67" s="101">
        <v>2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1" t="s">
        <v>110</v>
      </c>
      <c r="B68" s="112" t="s">
        <v>326</v>
      </c>
      <c r="C68" s="111" t="s">
        <v>387</v>
      </c>
      <c r="D68" s="101">
        <f t="shared" si="2"/>
        <v>4530</v>
      </c>
      <c r="E68" s="101">
        <f t="shared" si="3"/>
        <v>0</v>
      </c>
      <c r="F68" s="101">
        <v>0</v>
      </c>
      <c r="G68" s="101">
        <v>0</v>
      </c>
      <c r="H68" s="101">
        <f t="shared" si="4"/>
        <v>0</v>
      </c>
      <c r="I68" s="101">
        <v>0</v>
      </c>
      <c r="J68" s="101">
        <v>0</v>
      </c>
      <c r="K68" s="101">
        <f t="shared" si="5"/>
        <v>4530</v>
      </c>
      <c r="L68" s="101">
        <v>483</v>
      </c>
      <c r="M68" s="101">
        <v>4047</v>
      </c>
      <c r="N68" s="101">
        <f t="shared" si="6"/>
        <v>4534</v>
      </c>
      <c r="O68" s="101">
        <f t="shared" si="7"/>
        <v>483</v>
      </c>
      <c r="P68" s="101">
        <v>483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 t="shared" si="8"/>
        <v>4047</v>
      </c>
      <c r="W68" s="101">
        <v>4047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 t="shared" si="9"/>
        <v>4</v>
      </c>
      <c r="AD68" s="101">
        <v>4</v>
      </c>
      <c r="AE68" s="101">
        <v>0</v>
      </c>
      <c r="AF68" s="101">
        <f t="shared" si="10"/>
        <v>18</v>
      </c>
      <c r="AG68" s="101">
        <v>18</v>
      </c>
      <c r="AH68" s="101">
        <v>0</v>
      </c>
      <c r="AI68" s="101">
        <v>0</v>
      </c>
      <c r="AJ68" s="101">
        <f t="shared" si="11"/>
        <v>18</v>
      </c>
      <c r="AK68" s="101">
        <v>0</v>
      </c>
      <c r="AL68" s="101">
        <v>0</v>
      </c>
      <c r="AM68" s="101">
        <v>18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 t="shared" si="13"/>
        <v>0</v>
      </c>
      <c r="BA68" s="101">
        <v>0</v>
      </c>
      <c r="BB68" s="101">
        <v>0</v>
      </c>
      <c r="BC68" s="101">
        <v>0</v>
      </c>
      <c r="BD68" s="79"/>
      <c r="BE68" s="79"/>
      <c r="BF68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392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23</v>
      </c>
      <c r="M2" s="19" t="str">
        <f>IF(L2&lt;&gt;"",VLOOKUP(L2,$AI$6:$AJ$52,2,FALSE),"-")</f>
        <v>愛知県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243424</v>
      </c>
      <c r="F7" s="164" t="s">
        <v>45</v>
      </c>
      <c r="G7" s="23" t="s">
        <v>46</v>
      </c>
      <c r="H7" s="37">
        <f aca="true" t="shared" si="0" ref="H7:H12">AD14</f>
        <v>165241</v>
      </c>
      <c r="I7" s="37">
        <f aca="true" t="shared" si="1" ref="I7:I12">AD24</f>
        <v>1103197</v>
      </c>
      <c r="J7" s="37">
        <f aca="true" t="shared" si="2" ref="J7:J12">SUM(H7:I7)</f>
        <v>1268438</v>
      </c>
      <c r="K7" s="38">
        <f aca="true" t="shared" si="3" ref="K7:K12">IF(J$13&gt;0,J7/J$13,0)</f>
        <v>0.941041970223487</v>
      </c>
      <c r="L7" s="39">
        <f>AD34</f>
        <v>24100</v>
      </c>
      <c r="M7" s="40">
        <f>AD37</f>
        <v>919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243424</v>
      </c>
      <c r="AF7" s="28" t="str">
        <f>'水洗化人口等'!B7</f>
        <v>23000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594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594</v>
      </c>
      <c r="AF8" s="28" t="str">
        <f>'水洗化人口等'!B8</f>
        <v>23100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244018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4695718</v>
      </c>
      <c r="AF9" s="28" t="str">
        <f>'水洗化人口等'!B9</f>
        <v>23201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4695718</v>
      </c>
      <c r="F10" s="165"/>
      <c r="G10" s="23" t="s">
        <v>53</v>
      </c>
      <c r="H10" s="37">
        <f t="shared" si="0"/>
        <v>25534</v>
      </c>
      <c r="I10" s="37">
        <f t="shared" si="1"/>
        <v>53936</v>
      </c>
      <c r="J10" s="37">
        <f t="shared" si="2"/>
        <v>79470</v>
      </c>
      <c r="K10" s="38">
        <f t="shared" si="3"/>
        <v>0.05895802977651294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13770</v>
      </c>
      <c r="AF10" s="28" t="str">
        <f>'水洗化人口等'!B10</f>
        <v>23202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13770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2295135</v>
      </c>
      <c r="AF11" s="28" t="str">
        <f>'水洗化人口等'!B11</f>
        <v>23203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2295135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900422</v>
      </c>
      <c r="AF12" s="28" t="str">
        <f>'水洗化人口等'!B12</f>
        <v>23204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7004623</v>
      </c>
      <c r="F13" s="166"/>
      <c r="G13" s="23" t="s">
        <v>49</v>
      </c>
      <c r="H13" s="37">
        <f>SUM(H7:H12)</f>
        <v>190775</v>
      </c>
      <c r="I13" s="37">
        <f>SUM(I7:I12)</f>
        <v>1157133</v>
      </c>
      <c r="J13" s="37">
        <f>SUM(J7:J12)</f>
        <v>1347908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226568</v>
      </c>
      <c r="AF13" s="28" t="str">
        <f>'水洗化人口等'!B13</f>
        <v>23205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7248641</v>
      </c>
      <c r="F14" s="167" t="s">
        <v>59</v>
      </c>
      <c r="G14" s="168"/>
      <c r="H14" s="37">
        <f>AD20</f>
        <v>349</v>
      </c>
      <c r="I14" s="37">
        <f>AD30</f>
        <v>0</v>
      </c>
      <c r="J14" s="37">
        <f>SUM(H14:I14)</f>
        <v>349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165241</v>
      </c>
      <c r="AF14" s="28" t="str">
        <f>'水洗化人口等'!B14</f>
        <v>23206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226568</v>
      </c>
      <c r="F15" s="156" t="s">
        <v>4</v>
      </c>
      <c r="G15" s="157"/>
      <c r="H15" s="47">
        <f>SUM(H13:H14)</f>
        <v>191124</v>
      </c>
      <c r="I15" s="47">
        <f>SUM(I13:I14)</f>
        <v>1157133</v>
      </c>
      <c r="J15" s="47">
        <f>SUM(J13:J14)</f>
        <v>1348257</v>
      </c>
      <c r="K15" s="48" t="s">
        <v>152</v>
      </c>
      <c r="L15" s="49">
        <f>SUM(L7:L9)</f>
        <v>24100</v>
      </c>
      <c r="M15" s="50">
        <f>SUM(M7:M9)</f>
        <v>919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23207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23208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900422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25534</v>
      </c>
      <c r="AF17" s="28" t="str">
        <f>'水洗化人口等'!B17</f>
        <v>23209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23210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0.9663360345753087</v>
      </c>
      <c r="F19" s="167" t="s">
        <v>65</v>
      </c>
      <c r="G19" s="168"/>
      <c r="H19" s="37">
        <f>AD21</f>
        <v>22721</v>
      </c>
      <c r="I19" s="37">
        <f>AD31</f>
        <v>0</v>
      </c>
      <c r="J19" s="41">
        <f>SUM(H19:I19)</f>
        <v>22721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23211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0.033663965424691335</v>
      </c>
      <c r="F20" s="167" t="s">
        <v>67</v>
      </c>
      <c r="G20" s="168"/>
      <c r="H20" s="37">
        <f>AD22</f>
        <v>66088</v>
      </c>
      <c r="I20" s="37">
        <f>AD32</f>
        <v>22591</v>
      </c>
      <c r="J20" s="41">
        <f>SUM(H20:I20)</f>
        <v>88679</v>
      </c>
      <c r="AA20" s="20" t="s">
        <v>59</v>
      </c>
      <c r="AB20" s="81" t="s">
        <v>83</v>
      </c>
      <c r="AC20" s="81" t="s">
        <v>158</v>
      </c>
      <c r="AD20" s="28">
        <f ca="1" t="shared" si="4"/>
        <v>349</v>
      </c>
      <c r="AF20" s="28" t="str">
        <f>'水洗化人口等'!B20</f>
        <v>23212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0.647806671622998</v>
      </c>
      <c r="F21" s="167" t="s">
        <v>69</v>
      </c>
      <c r="G21" s="168"/>
      <c r="H21" s="37">
        <f>AD23</f>
        <v>101966</v>
      </c>
      <c r="I21" s="37">
        <f>AD33</f>
        <v>1145593</v>
      </c>
      <c r="J21" s="41">
        <f>SUM(H21:I21)</f>
        <v>1247559</v>
      </c>
      <c r="AA21" s="20" t="s">
        <v>65</v>
      </c>
      <c r="AB21" s="81" t="s">
        <v>83</v>
      </c>
      <c r="AC21" s="81" t="s">
        <v>159</v>
      </c>
      <c r="AD21" s="28">
        <f ca="1" t="shared" si="4"/>
        <v>22721</v>
      </c>
      <c r="AF21" s="28" t="str">
        <f>'水洗化人口等'!B21</f>
        <v>23213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0.31662969651828526</v>
      </c>
      <c r="F22" s="156" t="s">
        <v>4</v>
      </c>
      <c r="G22" s="157"/>
      <c r="H22" s="47">
        <f>SUM(H19:H21)</f>
        <v>190775</v>
      </c>
      <c r="I22" s="47">
        <f>SUM(I19:I21)</f>
        <v>1168184</v>
      </c>
      <c r="J22" s="52">
        <f>SUM(J19:J21)</f>
        <v>1358959</v>
      </c>
      <c r="AA22" s="20" t="s">
        <v>67</v>
      </c>
      <c r="AB22" s="81" t="s">
        <v>83</v>
      </c>
      <c r="AC22" s="81" t="s">
        <v>160</v>
      </c>
      <c r="AD22" s="28">
        <f ca="1" t="shared" si="4"/>
        <v>66088</v>
      </c>
      <c r="AF22" s="28" t="str">
        <f>'水洗化人口等'!B22</f>
        <v>23214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0.12421942264763837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101966</v>
      </c>
      <c r="AF23" s="28" t="str">
        <f>'水洗化人口等'!B23</f>
        <v>23215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0.9975657533460647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1103197</v>
      </c>
      <c r="AF24" s="28" t="str">
        <f>'水洗化人口等'!B24</f>
        <v>23216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0.002434246653935365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23217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23219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10594</v>
      </c>
      <c r="J27" s="55">
        <f>AD49</f>
        <v>1459</v>
      </c>
      <c r="AA27" s="20" t="s">
        <v>53</v>
      </c>
      <c r="AB27" s="81" t="s">
        <v>83</v>
      </c>
      <c r="AC27" s="81" t="s">
        <v>165</v>
      </c>
      <c r="AD27" s="28">
        <f ca="1" t="shared" si="4"/>
        <v>53936</v>
      </c>
      <c r="AF27" s="28" t="str">
        <f>'水洗化人口等'!B27</f>
        <v>23220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427</v>
      </c>
      <c r="J28" s="55">
        <f>AD50</f>
        <v>20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23221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19431</v>
      </c>
      <c r="J29" s="55">
        <f>AD51</f>
        <v>1358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23222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23223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23224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22591</v>
      </c>
      <c r="AF32" s="28" t="str">
        <f>'水洗化人口等'!B32</f>
        <v>23225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676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1145593</v>
      </c>
      <c r="AF33" s="28" t="str">
        <f>'水洗化人口等'!B33</f>
        <v>23226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213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24100</v>
      </c>
      <c r="AF34" s="28" t="str">
        <f>'水洗化人口等'!B34</f>
        <v>23227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2301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23228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33642</v>
      </c>
      <c r="J36" s="57">
        <f>SUM(J27:J31)</f>
        <v>2837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23229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919</v>
      </c>
      <c r="AF37" s="28" t="str">
        <f>'水洗化人口等'!B37</f>
        <v>23230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23231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23232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10594</v>
      </c>
      <c r="AF40" s="28" t="str">
        <f>'水洗化人口等'!B40</f>
        <v>23233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427</v>
      </c>
      <c r="AF41" s="28" t="str">
        <f>'水洗化人口等'!B41</f>
        <v>23234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19431</v>
      </c>
      <c r="AF42" s="28" t="str">
        <f>'水洗化人口等'!B42</f>
        <v>23235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 t="str">
        <f>'水洗化人口等'!B43</f>
        <v>23302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23304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 t="str">
        <f>'水洗化人口等'!B45</f>
        <v>23342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676</v>
      </c>
      <c r="AF46" s="28" t="str">
        <f>'水洗化人口等'!B46</f>
        <v>23345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213</v>
      </c>
      <c r="AF47" s="28" t="str">
        <f>'水洗化人口等'!B47</f>
        <v>23361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2301</v>
      </c>
      <c r="AF48" s="28" t="str">
        <f>'水洗化人口等'!B48</f>
        <v>23362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1459</v>
      </c>
      <c r="AF49" s="28" t="str">
        <f>'水洗化人口等'!B49</f>
        <v>23421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20</v>
      </c>
      <c r="AF50" s="28" t="str">
        <f>'水洗化人口等'!B50</f>
        <v>23422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1358</v>
      </c>
      <c r="AF51" s="28" t="str">
        <f>'水洗化人口等'!B51</f>
        <v>23423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23424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23425</v>
      </c>
      <c r="AG53" s="19">
        <v>53</v>
      </c>
    </row>
    <row r="54" spans="32:33" ht="13.5">
      <c r="AF54" s="28" t="str">
        <f>'水洗化人口等'!B54</f>
        <v>23427</v>
      </c>
      <c r="AG54" s="19">
        <v>54</v>
      </c>
    </row>
    <row r="55" spans="32:33" ht="13.5">
      <c r="AF55" s="28" t="str">
        <f>'水洗化人口等'!B55</f>
        <v>23441</v>
      </c>
      <c r="AG55" s="19">
        <v>55</v>
      </c>
    </row>
    <row r="56" spans="32:33" ht="13.5">
      <c r="AF56" s="28" t="str">
        <f>'水洗化人口等'!B56</f>
        <v>23442</v>
      </c>
      <c r="AG56" s="19">
        <v>56</v>
      </c>
    </row>
    <row r="57" spans="32:33" ht="13.5">
      <c r="AF57" s="28" t="str">
        <f>'水洗化人口等'!B57</f>
        <v>23445</v>
      </c>
      <c r="AG57" s="19">
        <v>57</v>
      </c>
    </row>
    <row r="58" spans="32:33" ht="13.5">
      <c r="AF58" s="28" t="str">
        <f>'水洗化人口等'!B58</f>
        <v>23446</v>
      </c>
      <c r="AG58" s="19">
        <v>58</v>
      </c>
    </row>
    <row r="59" spans="32:33" ht="13.5">
      <c r="AF59" s="28" t="str">
        <f>'水洗化人口等'!B59</f>
        <v>23447</v>
      </c>
      <c r="AG59" s="19">
        <v>59</v>
      </c>
    </row>
    <row r="60" spans="32:33" ht="13.5">
      <c r="AF60" s="28" t="str">
        <f>'水洗化人口等'!B60</f>
        <v>23481</v>
      </c>
      <c r="AG60" s="19">
        <v>60</v>
      </c>
    </row>
    <row r="61" spans="32:33" ht="13.5">
      <c r="AF61" s="28" t="str">
        <f>'水洗化人口等'!B61</f>
        <v>23482</v>
      </c>
      <c r="AG61" s="19">
        <v>61</v>
      </c>
    </row>
    <row r="62" spans="32:33" ht="13.5">
      <c r="AF62" s="28" t="str">
        <f>'水洗化人口等'!B62</f>
        <v>23483</v>
      </c>
      <c r="AG62" s="19">
        <v>62</v>
      </c>
    </row>
    <row r="63" spans="32:33" ht="13.5">
      <c r="AF63" s="28" t="str">
        <f>'水洗化人口等'!B63</f>
        <v>23501</v>
      </c>
      <c r="AG63" s="19">
        <v>63</v>
      </c>
    </row>
    <row r="64" spans="32:33" ht="13.5">
      <c r="AF64" s="28" t="str">
        <f>'水洗化人口等'!B64</f>
        <v>23521</v>
      </c>
      <c r="AG64" s="19">
        <v>64</v>
      </c>
    </row>
    <row r="65" spans="32:33" ht="13.5">
      <c r="AF65" s="28" t="str">
        <f>'水洗化人口等'!B65</f>
        <v>23561</v>
      </c>
      <c r="AG65" s="19">
        <v>65</v>
      </c>
    </row>
    <row r="66" spans="32:33" ht="13.5">
      <c r="AF66" s="28" t="str">
        <f>'水洗化人口等'!B66</f>
        <v>23562</v>
      </c>
      <c r="AG66" s="19">
        <v>66</v>
      </c>
    </row>
    <row r="67" spans="32:33" ht="13.5">
      <c r="AF67" s="28" t="str">
        <f>'水洗化人口等'!B67</f>
        <v>23563</v>
      </c>
      <c r="AG67" s="19">
        <v>67</v>
      </c>
    </row>
    <row r="68" spans="32:33" ht="13.5">
      <c r="AF68" s="28" t="str">
        <f>'水洗化人口等'!B68</f>
        <v>23603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2010-04-10T02:04:53Z</dcterms:modified>
  <cp:category/>
  <cp:version/>
  <cp:contentType/>
  <cp:contentStatus/>
</cp:coreProperties>
</file>