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<sst xmlns="http://schemas.openxmlformats.org/spreadsheetml/2006/main" count="983" uniqueCount="397">
  <si>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</si>
  <si>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</si>
  <si>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</si>
  <si>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</si>
  <si>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</si>
  <si>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</si>
  <si>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</si>
  <si>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</si>
  <si>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</si>
  <si>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</si>
  <si>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</si>
  <si>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</si>
  <si>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</si>
  <si>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</si>
  <si>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</si>
  <si>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</si>
  <si>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</si>
  <si>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</si>
  <si>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</si>
  <si>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</si>
  <si>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</si>
  <si>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</si>
  <si>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</si>
  <si>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</si>
  <si>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</si>
  <si>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</si>
  <si>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</si>
  <si>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</si>
  <si>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</si>
  <si>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</si>
  <si>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</si>
  <si>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</si>
  <si>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</si>
  <si>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</si>
  <si>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</si>
  <si>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</si>
  <si>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</si>
  <si>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</si>
  <si>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</si>
  <si>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</si>
  <si>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</si>
  <si>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</si>
  <si>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</si>
  <si>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</si>
  <si>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</si>
  <si>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</si>
  <si>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</si>
  <si>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</si>
  <si>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</si>
  <si>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</si>
  <si>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</si>
  <si>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</si>
  <si>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</si>
  <si>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</si>
  <si>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</si>
  <si>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</si>
  <si>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</si>
  <si>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</si>
  <si>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</si>
  <si>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</si>
  <si>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</si>
  <si>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</si>
  <si>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</si>
  <si>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</si>
  <si>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</si>
  <si>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</si>
  <si>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</si>
  <si>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</si>
  <si>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</si>
  <si>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</si>
  <si>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</si>
  <si>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</si>
  <si>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</si>
  <si>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</si>
  <si>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</si>
  <si>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</si>
  <si>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</si>
  <si>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</si>
  <si>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</si>
  <si>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</si>
  <si>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</si>
  <si>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</si>
  <si>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</si>
  <si>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</si>
  <si>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</si>
  <si>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</si>
  <si>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</si>
  <si>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</si>
  <si>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</si>
  <si>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</si>
  <si>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</si>
  <si>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</si>
  <si>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</si>
  <si>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</si>
  <si>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</si>
  <si>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</si>
  <si>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</si>
  <si>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</si>
  <si>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</si>
  <si>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</si>
  <si>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</si>
  <si>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</si>
  <si>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</si>
  <si>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</si>
  <si>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</si>
  <si>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</si>
  <si>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</si>
  <si>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</si>
  <si>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</si>
  <si>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</si>
  <si>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</si>
  <si>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</si>
  <si>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</si>
  <si>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</si>
  <si>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</si>
  <si>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</si>
  <si>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</si>
  <si>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</si>
  <si>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</si>
  <si>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</si>
  <si>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</si>
  <si>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</si>
  <si>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</si>
  <si>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</si>
  <si>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</si>
  <si>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</si>
  <si>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</si>
  <si>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</si>
  <si>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</si>
  <si>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</si>
  <si>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</si>
  <si>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</si>
  <si>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</si>
  <si>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</si>
  <si>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</si>
  <si>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</si>
  <si>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</si>
  <si>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</si>
  <si>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</si>
  <si>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</si>
  <si>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</si>
  <si>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</si>
  <si>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</si>
  <si>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</si>
  <si>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</si>
  <si>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</si>
  <si>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</si>
  <si>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</si>
  <si>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</si>
  <si>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</si>
  <si>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</si>
  <si>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</si>
  <si>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</si>
  <si>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</si>
  <si>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</si>
  <si>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</si>
  <si>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</si>
  <si>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</si>
  <si>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</si>
  <si>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</si>
  <si>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</si>
  <si>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</si>
  <si>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</si>
  <si>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</si>
  <si>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</si>
  <si>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</si>
  <si>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</si>
  <si>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</si>
  <si>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</si>
  <si>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</si>
  <si>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</si>
  <si>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</si>
  <si>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</si>
  <si>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</si>
  <si>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</si>
  <si>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</si>
  <si>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</si>
  <si>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</si>
  <si>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</si>
  <si>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</si>
  <si>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</si>
  <si>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</si>
  <si>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</si>
  <si>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</si>
  <si>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</si>
  <si>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</si>
  <si>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</si>
  <si>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</si>
  <si>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</si>
  <si>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</si>
  <si>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</si>
  <si>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</si>
  <si>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</si>
  <si>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</si>
  <si>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</si>
  <si>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</si>
  <si>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</si>
  <si>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</si>
  <si>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</si>
  <si>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</si>
  <si>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</si>
  <si>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</si>
  <si>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</si>
  <si>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</si>
  <si>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</si>
  <si>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</si>
  <si>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</si>
  <si>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</si>
  <si>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</si>
  <si>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</si>
  <si>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</si>
  <si>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</si>
  <si>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</si>
  <si>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</si>
  <si>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</si>
  <si>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</si>
  <si>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</si>
  <si>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</si>
  <si>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</si>
  <si>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</si>
  <si>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</si>
  <si>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</si>
  <si>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</si>
  <si>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</si>
  <si>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</si>
  <si>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</si>
  <si>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</si>
  <si>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</si>
  <si>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</si>
  <si>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</si>
  <si>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</si>
  <si>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</si>
  <si>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</si>
  <si>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</si>
  <si>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</si>
  <si>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</si>
  <si>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</si>
  <si>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</si>
  <si>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</si>
  <si>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</si>
  <si>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</si>
  <si>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</si>
  <si>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</si>
  <si>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</si>
  <si>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</si>
  <si>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</si>
  <si>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</si>
  <si>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</si>
  <si>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</si>
  <si>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</si>
  <si>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</si>
  <si>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</si>
  <si>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</si>
  <si>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</si>
  <si>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</si>
  <si>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</si>
  <si>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</si>
  <si>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</si>
  <si>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</si>
  <si>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</si>
  <si>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</si>
  <si>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</si>
  <si>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</si>
  <si>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</si>
  <si>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</si>
  <si>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</si>
  <si>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</si>
  <si>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</si>
  <si>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</si>
  <si>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</si>
  <si>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</si>
  <si>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</si>
  <si>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</si>
  <si>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</si>
  <si>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</si>
  <si>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</si>
  <si>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</si>
  <si>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</si>
  <si>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</si>
  <si>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</si>
  <si>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</si>
  <si>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</si>
  <si>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</si>
  <si>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</si>
  <si>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</si>
  <si>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</si>
  <si>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</si>
  <si>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</si>
  <si>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</si>
  <si>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</si>
  <si>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</si>
  <si>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</si>
  <si>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</si>
  <si>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</si>
  <si>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</si>
  <si>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</si>
  <si>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</si>
  <si>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</si>
  <si>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</si>
  <si>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</si>
  <si>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</si>
  <si>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</si>
  <si>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</si>
  <si>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</si>
  <si>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</si>
  <si>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</si>
  <si>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</si>
  <si>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</si>
  <si>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</si>
  <si>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</si>
  <si>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</si>
  <si>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</si>
  <si>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</si>
  <si>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13227</t>
  </si>
  <si>
    <t>13228</t>
  </si>
  <si>
    <t>13229</t>
  </si>
  <si>
    <t>13303</t>
  </si>
  <si>
    <t>13305</t>
  </si>
  <si>
    <t>13307</t>
  </si>
  <si>
    <t>13308</t>
  </si>
  <si>
    <t>13361</t>
  </si>
  <si>
    <t>13362</t>
  </si>
  <si>
    <t>13363</t>
  </si>
  <si>
    <t>13364</t>
  </si>
  <si>
    <t>13381</t>
  </si>
  <si>
    <t>13382</t>
  </si>
  <si>
    <t>13401</t>
  </si>
  <si>
    <t>13402</t>
  </si>
  <si>
    <t>13421</t>
  </si>
  <si>
    <t>東京都23区分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</si>
  <si>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</si>
  <si>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</si>
  <si>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</si>
  <si>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</si>
  <si>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</si>
  <si>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</si>
  <si>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</si>
  <si>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</si>
  <si>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</si>
  <si>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</si>
  <si>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</si>
  <si>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</si>
  <si>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</si>
  <si>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</si>
  <si>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</si>
  <si>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</si>
  <si>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</si>
  <si>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</si>
  <si>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</si>
  <si>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</si>
  <si>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</si>
  <si>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</si>
  <si>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</si>
  <si>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</si>
  <si>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</si>
  <si>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</si>
  <si>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</si>
  <si>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</si>
  <si>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</si>
  <si>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</si>
  <si>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</si>
  <si>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</si>
  <si>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</si>
  <si>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</si>
  <si>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</si>
  <si>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</si>
  <si>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</si>
  <si>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</si>
  <si>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</si>
  <si>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</si>
  <si>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</si>
  <si>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</si>
  <si>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</si>
  <si>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</si>
  <si>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</si>
  <si>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</si>
  <si>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</si>
  <si>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</si>
  <si>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</si>
  <si>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</si>
  <si>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</si>
  <si>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</si>
  <si>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</si>
  <si>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</si>
  <si>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</si>
  <si>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</si>
  <si>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</si>
  <si>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</si>
  <si>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</si>
  <si>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</si>
  <si>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</si>
  <si>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</si>
  <si>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○</t>
  </si>
  <si>
    <t>13000</t>
  </si>
  <si>
    <t>合計</t>
  </si>
  <si>
    <t>東京都</t>
  </si>
  <si>
    <t>13000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</si>
</sst>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1" xfId="62" applyFont="1" applyFill="1" applyBorder="1" applyAlignment="1">
      <alignment horizontal="left" vertical="center"/>
      <protection/>
    </xf>
    <xf numFmtId="0" fontId="4" fillId="34" borderId="22" xfId="62" applyFont="1" applyFill="1" applyBorder="1" applyAlignment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7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7" xfId="0" applyFont="1" applyFill="1" applyBorder="1" applyAlignment="1" quotePrefix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7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22" xfId="63" applyFont="1" applyFill="1" applyBorder="1" applyAlignment="1" quotePrefix="1">
      <alignment horizontal="left" vertical="center" wrapText="1"/>
      <protection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2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7" fillId="0" borderId="40" xfId="65" applyFont="1" applyFill="1" applyBorder="1" applyAlignment="1" quotePrefix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6" sqref="F26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9" t="s">
        <v>260</v>
      </c>
      <c r="B2" s="128" t="s">
        <v>259</v>
      </c>
      <c r="C2" s="131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4" t="s">
        <v>1</v>
      </c>
      <c r="T2" s="114"/>
      <c r="U2" s="114"/>
      <c r="V2" s="115"/>
      <c r="W2" s="113" t="s">
        <v>2</v>
      </c>
      <c r="X2" s="114"/>
      <c r="Y2" s="114"/>
      <c r="Z2" s="115"/>
    </row>
    <row r="3" spans="1:26" s="67" customFormat="1" ht="18.75" customHeight="1">
      <c r="A3" s="126"/>
      <c r="B3" s="129"/>
      <c r="C3" s="132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16"/>
      <c r="T3" s="117"/>
      <c r="U3" s="117"/>
      <c r="V3" s="118"/>
      <c r="W3" s="116"/>
      <c r="X3" s="117"/>
      <c r="Y3" s="117"/>
      <c r="Z3" s="118"/>
    </row>
    <row r="4" spans="1:26" s="67" customFormat="1" ht="26.25" customHeight="1">
      <c r="A4" s="126"/>
      <c r="B4" s="129"/>
      <c r="C4" s="132"/>
      <c r="D4" s="88"/>
      <c r="E4" s="125" t="s">
        <v>4</v>
      </c>
      <c r="F4" s="121" t="s">
        <v>247</v>
      </c>
      <c r="G4" s="121" t="s">
        <v>248</v>
      </c>
      <c r="H4" s="121" t="s">
        <v>249</v>
      </c>
      <c r="I4" s="125" t="s">
        <v>4</v>
      </c>
      <c r="J4" s="121" t="s">
        <v>250</v>
      </c>
      <c r="K4" s="121" t="s">
        <v>251</v>
      </c>
      <c r="L4" s="121" t="s">
        <v>252</v>
      </c>
      <c r="M4" s="121" t="s">
        <v>263</v>
      </c>
      <c r="N4" s="121" t="s">
        <v>264</v>
      </c>
      <c r="O4" s="123" t="s">
        <v>253</v>
      </c>
      <c r="P4" s="91"/>
      <c r="Q4" s="121" t="s">
        <v>254</v>
      </c>
      <c r="R4" s="92"/>
      <c r="S4" s="121" t="s">
        <v>5</v>
      </c>
      <c r="T4" s="121" t="s">
        <v>6</v>
      </c>
      <c r="U4" s="119" t="s">
        <v>7</v>
      </c>
      <c r="V4" s="119" t="s">
        <v>8</v>
      </c>
      <c r="W4" s="121" t="s">
        <v>5</v>
      </c>
      <c r="X4" s="121" t="s">
        <v>6</v>
      </c>
      <c r="Y4" s="119" t="s">
        <v>7</v>
      </c>
      <c r="Z4" s="119" t="s">
        <v>8</v>
      </c>
    </row>
    <row r="5" spans="1:26" s="67" customFormat="1" ht="23.25" customHeight="1">
      <c r="A5" s="126"/>
      <c r="B5" s="129"/>
      <c r="C5" s="132"/>
      <c r="D5" s="88"/>
      <c r="E5" s="125"/>
      <c r="F5" s="122"/>
      <c r="G5" s="122"/>
      <c r="H5" s="122"/>
      <c r="I5" s="125"/>
      <c r="J5" s="122"/>
      <c r="K5" s="122"/>
      <c r="L5" s="122"/>
      <c r="M5" s="122"/>
      <c r="N5" s="122"/>
      <c r="O5" s="122"/>
      <c r="P5" s="93" t="s">
        <v>9</v>
      </c>
      <c r="Q5" s="122"/>
      <c r="R5" s="94"/>
      <c r="S5" s="122"/>
      <c r="T5" s="122"/>
      <c r="U5" s="120"/>
      <c r="V5" s="120"/>
      <c r="W5" s="122"/>
      <c r="X5" s="122"/>
      <c r="Y5" s="120"/>
      <c r="Z5" s="120"/>
    </row>
    <row r="6" spans="1:26" s="6" customFormat="1" ht="18" customHeight="1">
      <c r="A6" s="127"/>
      <c r="B6" s="130"/>
      <c r="C6" s="133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395</v>
      </c>
      <c r="B7" s="100" t="s">
        <v>393</v>
      </c>
      <c r="C7" s="99" t="s">
        <v>394</v>
      </c>
      <c r="D7" s="101">
        <f>SUM(D8:D70)</f>
        <v>12563474</v>
      </c>
      <c r="E7" s="101">
        <f>SUM(E8:E70)</f>
        <v>49853</v>
      </c>
      <c r="F7" s="102">
        <f>IF(D7&gt;0,E7/D7*100,0)</f>
        <v>0.39680903546264357</v>
      </c>
      <c r="G7" s="101">
        <f>SUM(G8:G70)</f>
        <v>49629</v>
      </c>
      <c r="H7" s="101">
        <f>SUM(H8:H70)</f>
        <v>224</v>
      </c>
      <c r="I7" s="101">
        <f>SUM(I8:I70)</f>
        <v>12513621</v>
      </c>
      <c r="J7" s="102">
        <f>IF($D7&gt;0,I7/$D7*100,0)</f>
        <v>99.60319096453736</v>
      </c>
      <c r="K7" s="101">
        <f>SUM(K8:K70)</f>
        <v>12249557</v>
      </c>
      <c r="L7" s="102">
        <f>IF($D7&gt;0,K7/$D7*100,0)</f>
        <v>97.50135193498231</v>
      </c>
      <c r="M7" s="101">
        <f>SUM(M8:M70)</f>
        <v>110467</v>
      </c>
      <c r="N7" s="102">
        <f>IF($D7&gt;0,M7/$D7*100,0)</f>
        <v>0.879271131535752</v>
      </c>
      <c r="O7" s="101">
        <f>SUM(O8:O70)</f>
        <v>153597</v>
      </c>
      <c r="P7" s="101">
        <f>SUM(P8:P70)</f>
        <v>75031</v>
      </c>
      <c r="Q7" s="102">
        <f>IF($D7&gt;0,O7/$D7*100,0)</f>
        <v>1.22256789801929</v>
      </c>
      <c r="R7" s="101">
        <f>SUM(R8:R70)</f>
        <v>404980</v>
      </c>
      <c r="S7" s="101">
        <f aca="true" t="shared" si="0" ref="S7:Z7">COUNTIF(S8:S70,"○")</f>
        <v>18</v>
      </c>
      <c r="T7" s="101">
        <f t="shared" si="0"/>
        <v>9</v>
      </c>
      <c r="U7" s="101">
        <f t="shared" si="0"/>
        <v>29</v>
      </c>
      <c r="V7" s="101">
        <f t="shared" si="0"/>
        <v>3</v>
      </c>
      <c r="W7" s="101">
        <f t="shared" si="0"/>
        <v>23</v>
      </c>
      <c r="X7" s="101">
        <f t="shared" si="0"/>
        <v>2</v>
      </c>
      <c r="Y7" s="101">
        <f t="shared" si="0"/>
        <v>7</v>
      </c>
      <c r="Z7" s="101">
        <f t="shared" si="0"/>
        <v>27</v>
      </c>
    </row>
    <row r="8" spans="1:58" ht="12" customHeight="1">
      <c r="A8" s="103" t="s">
        <v>120</v>
      </c>
      <c r="B8" s="104" t="s">
        <v>266</v>
      </c>
      <c r="C8" s="103" t="s">
        <v>329</v>
      </c>
      <c r="D8" s="101">
        <f>+SUM(E8,+I8)</f>
        <v>0</v>
      </c>
      <c r="E8" s="101">
        <f>+SUM(G8,+H8)</f>
        <v>0</v>
      </c>
      <c r="F8" s="102">
        <f>IF(D8&gt;0,E8/D8*100,0)</f>
        <v>0</v>
      </c>
      <c r="G8" s="101">
        <v>0</v>
      </c>
      <c r="H8" s="101">
        <v>0</v>
      </c>
      <c r="I8" s="101">
        <f>+SUM(K8,+M8,+O8)</f>
        <v>0</v>
      </c>
      <c r="J8" s="102">
        <f>IF($D8&gt;0,I8/$D8*100,0)</f>
        <v>0</v>
      </c>
      <c r="K8" s="101">
        <v>0</v>
      </c>
      <c r="L8" s="102">
        <f>IF($D8&gt;0,K8/$D8*100,0)</f>
        <v>0</v>
      </c>
      <c r="M8" s="101">
        <v>0</v>
      </c>
      <c r="N8" s="102">
        <f>IF($D8&gt;0,M8/$D8*100,0)</f>
        <v>0</v>
      </c>
      <c r="O8" s="101">
        <v>0</v>
      </c>
      <c r="P8" s="101">
        <v>0</v>
      </c>
      <c r="Q8" s="102">
        <f>IF($D8&gt;0,O8/$D8*100,0)</f>
        <v>0</v>
      </c>
      <c r="R8" s="101">
        <v>0</v>
      </c>
      <c r="S8" s="101"/>
      <c r="T8" s="101"/>
      <c r="U8" s="101"/>
      <c r="V8" s="101"/>
      <c r="W8" s="105"/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120</v>
      </c>
      <c r="B9" s="104" t="s">
        <v>267</v>
      </c>
      <c r="C9" s="103" t="s">
        <v>330</v>
      </c>
      <c r="D9" s="101">
        <f aca="true" t="shared" si="1" ref="D9:D70">+SUM(E9,+I9)</f>
        <v>46066</v>
      </c>
      <c r="E9" s="101">
        <f aca="true" t="shared" si="2" ref="E9:E70">+SUM(G9,+H9)</f>
        <v>0</v>
      </c>
      <c r="F9" s="102">
        <f aca="true" t="shared" si="3" ref="F9:F70">IF(D9&gt;0,E9/D9*100,0)</f>
        <v>0</v>
      </c>
      <c r="G9" s="101">
        <v>0</v>
      </c>
      <c r="H9" s="101">
        <v>0</v>
      </c>
      <c r="I9" s="101">
        <f aca="true" t="shared" si="4" ref="I9:I70">+SUM(K9,+M9,+O9)</f>
        <v>46066</v>
      </c>
      <c r="J9" s="102">
        <f aca="true" t="shared" si="5" ref="J9:J70">IF($D9&gt;0,I9/$D9*100,0)</f>
        <v>100</v>
      </c>
      <c r="K9" s="101">
        <v>46066</v>
      </c>
      <c r="L9" s="102">
        <f aca="true" t="shared" si="6" ref="L9:L70">IF($D9&gt;0,K9/$D9*100,0)</f>
        <v>100</v>
      </c>
      <c r="M9" s="101">
        <v>0</v>
      </c>
      <c r="N9" s="102">
        <f aca="true" t="shared" si="7" ref="N9:N70">IF($D9&gt;0,M9/$D9*100,0)</f>
        <v>0</v>
      </c>
      <c r="O9" s="101">
        <v>0</v>
      </c>
      <c r="P9" s="101">
        <v>0</v>
      </c>
      <c r="Q9" s="102">
        <f aca="true" t="shared" si="8" ref="Q9:Q70">IF($D9&gt;0,O9/$D9*100,0)</f>
        <v>0</v>
      </c>
      <c r="R9" s="101">
        <v>2777</v>
      </c>
      <c r="S9" s="101"/>
      <c r="T9" s="101"/>
      <c r="U9" s="101"/>
      <c r="V9" s="101" t="s">
        <v>392</v>
      </c>
      <c r="W9" s="105"/>
      <c r="X9" s="105"/>
      <c r="Y9" s="105"/>
      <c r="Z9" s="105" t="s">
        <v>392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120</v>
      </c>
      <c r="B10" s="104" t="s">
        <v>268</v>
      </c>
      <c r="C10" s="103" t="s">
        <v>331</v>
      </c>
      <c r="D10" s="101">
        <f t="shared" si="1"/>
        <v>110078</v>
      </c>
      <c r="E10" s="101">
        <f t="shared" si="2"/>
        <v>4</v>
      </c>
      <c r="F10" s="102">
        <f t="shared" si="3"/>
        <v>0.0036337869510710587</v>
      </c>
      <c r="G10" s="101">
        <v>4</v>
      </c>
      <c r="H10" s="101">
        <v>0</v>
      </c>
      <c r="I10" s="101">
        <f t="shared" si="4"/>
        <v>110074</v>
      </c>
      <c r="J10" s="102">
        <f t="shared" si="5"/>
        <v>99.99636621304893</v>
      </c>
      <c r="K10" s="101">
        <v>110074</v>
      </c>
      <c r="L10" s="102">
        <f t="shared" si="6"/>
        <v>99.99636621304893</v>
      </c>
      <c r="M10" s="101">
        <v>0</v>
      </c>
      <c r="N10" s="102">
        <f t="shared" si="7"/>
        <v>0</v>
      </c>
      <c r="O10" s="101">
        <v>0</v>
      </c>
      <c r="P10" s="101">
        <v>0</v>
      </c>
      <c r="Q10" s="102">
        <f t="shared" si="8"/>
        <v>0</v>
      </c>
      <c r="R10" s="101">
        <v>4793</v>
      </c>
      <c r="S10" s="101"/>
      <c r="T10" s="101"/>
      <c r="U10" s="101" t="s">
        <v>392</v>
      </c>
      <c r="V10" s="101"/>
      <c r="W10" s="105"/>
      <c r="X10" s="105"/>
      <c r="Y10" s="105"/>
      <c r="Z10" s="105" t="s">
        <v>392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120</v>
      </c>
      <c r="B11" s="104" t="s">
        <v>269</v>
      </c>
      <c r="C11" s="103" t="s">
        <v>332</v>
      </c>
      <c r="D11" s="101">
        <f t="shared" si="1"/>
        <v>219656</v>
      </c>
      <c r="E11" s="101">
        <f t="shared" si="2"/>
        <v>0</v>
      </c>
      <c r="F11" s="102">
        <f t="shared" si="3"/>
        <v>0</v>
      </c>
      <c r="G11" s="101">
        <v>0</v>
      </c>
      <c r="H11" s="101">
        <v>0</v>
      </c>
      <c r="I11" s="101">
        <f t="shared" si="4"/>
        <v>219656</v>
      </c>
      <c r="J11" s="102">
        <f t="shared" si="5"/>
        <v>100</v>
      </c>
      <c r="K11" s="101">
        <v>219656</v>
      </c>
      <c r="L11" s="102">
        <f t="shared" si="6"/>
        <v>100</v>
      </c>
      <c r="M11" s="101">
        <v>0</v>
      </c>
      <c r="N11" s="102">
        <f t="shared" si="7"/>
        <v>0</v>
      </c>
      <c r="O11" s="101">
        <v>0</v>
      </c>
      <c r="P11" s="101">
        <v>0</v>
      </c>
      <c r="Q11" s="102">
        <f t="shared" si="8"/>
        <v>0</v>
      </c>
      <c r="R11" s="101">
        <v>22300</v>
      </c>
      <c r="S11" s="101"/>
      <c r="T11" s="101"/>
      <c r="U11" s="101"/>
      <c r="V11" s="101" t="s">
        <v>392</v>
      </c>
      <c r="W11" s="105"/>
      <c r="X11" s="105"/>
      <c r="Y11" s="105"/>
      <c r="Z11" s="105" t="s">
        <v>392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120</v>
      </c>
      <c r="B12" s="104" t="s">
        <v>270</v>
      </c>
      <c r="C12" s="103" t="s">
        <v>333</v>
      </c>
      <c r="D12" s="101">
        <f t="shared" si="1"/>
        <v>280810</v>
      </c>
      <c r="E12" s="101">
        <f t="shared" si="2"/>
        <v>15</v>
      </c>
      <c r="F12" s="102">
        <f t="shared" si="3"/>
        <v>0.005341690110751042</v>
      </c>
      <c r="G12" s="101">
        <v>15</v>
      </c>
      <c r="H12" s="101">
        <v>0</v>
      </c>
      <c r="I12" s="101">
        <f t="shared" si="4"/>
        <v>280795</v>
      </c>
      <c r="J12" s="102">
        <f t="shared" si="5"/>
        <v>99.99465830988925</v>
      </c>
      <c r="K12" s="101">
        <v>280795</v>
      </c>
      <c r="L12" s="102">
        <f t="shared" si="6"/>
        <v>99.99465830988925</v>
      </c>
      <c r="M12" s="101">
        <v>0</v>
      </c>
      <c r="N12" s="102">
        <f t="shared" si="7"/>
        <v>0</v>
      </c>
      <c r="O12" s="101">
        <v>0</v>
      </c>
      <c r="P12" s="101">
        <v>0</v>
      </c>
      <c r="Q12" s="102">
        <f t="shared" si="8"/>
        <v>0</v>
      </c>
      <c r="R12" s="101">
        <v>33282</v>
      </c>
      <c r="S12" s="101"/>
      <c r="T12" s="101"/>
      <c r="U12" s="101" t="s">
        <v>392</v>
      </c>
      <c r="V12" s="101"/>
      <c r="W12" s="105"/>
      <c r="X12" s="105"/>
      <c r="Y12" s="105"/>
      <c r="Z12" s="105" t="s">
        <v>392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120</v>
      </c>
      <c r="B13" s="104" t="s">
        <v>271</v>
      </c>
      <c r="C13" s="103" t="s">
        <v>334</v>
      </c>
      <c r="D13" s="101">
        <f t="shared" si="1"/>
        <v>187757</v>
      </c>
      <c r="E13" s="101">
        <f t="shared" si="2"/>
        <v>2</v>
      </c>
      <c r="F13" s="102">
        <f t="shared" si="3"/>
        <v>0.0010652066234547845</v>
      </c>
      <c r="G13" s="101">
        <v>2</v>
      </c>
      <c r="H13" s="101">
        <v>0</v>
      </c>
      <c r="I13" s="101">
        <f t="shared" si="4"/>
        <v>187755</v>
      </c>
      <c r="J13" s="102">
        <f t="shared" si="5"/>
        <v>99.99893479337655</v>
      </c>
      <c r="K13" s="101">
        <v>187755</v>
      </c>
      <c r="L13" s="102">
        <f t="shared" si="6"/>
        <v>99.99893479337655</v>
      </c>
      <c r="M13" s="101">
        <v>0</v>
      </c>
      <c r="N13" s="102">
        <f t="shared" si="7"/>
        <v>0</v>
      </c>
      <c r="O13" s="101">
        <v>0</v>
      </c>
      <c r="P13" s="101">
        <v>0</v>
      </c>
      <c r="Q13" s="102">
        <f t="shared" si="8"/>
        <v>0</v>
      </c>
      <c r="R13" s="101">
        <v>7146</v>
      </c>
      <c r="S13" s="101"/>
      <c r="T13" s="101"/>
      <c r="U13" s="101" t="s">
        <v>392</v>
      </c>
      <c r="V13" s="101"/>
      <c r="W13" s="105"/>
      <c r="X13" s="105"/>
      <c r="Y13" s="105"/>
      <c r="Z13" s="105" t="s">
        <v>392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120</v>
      </c>
      <c r="B14" s="104" t="s">
        <v>272</v>
      </c>
      <c r="C14" s="103" t="s">
        <v>335</v>
      </c>
      <c r="D14" s="101">
        <f t="shared" si="1"/>
        <v>164733</v>
      </c>
      <c r="E14" s="101">
        <f t="shared" si="2"/>
        <v>0</v>
      </c>
      <c r="F14" s="102">
        <f t="shared" si="3"/>
        <v>0</v>
      </c>
      <c r="G14" s="101">
        <v>0</v>
      </c>
      <c r="H14" s="101">
        <v>0</v>
      </c>
      <c r="I14" s="101">
        <f t="shared" si="4"/>
        <v>164733</v>
      </c>
      <c r="J14" s="102">
        <f t="shared" si="5"/>
        <v>100</v>
      </c>
      <c r="K14" s="101">
        <v>164733</v>
      </c>
      <c r="L14" s="102">
        <f t="shared" si="6"/>
        <v>100</v>
      </c>
      <c r="M14" s="101">
        <v>0</v>
      </c>
      <c r="N14" s="102">
        <f t="shared" si="7"/>
        <v>0</v>
      </c>
      <c r="O14" s="101">
        <v>0</v>
      </c>
      <c r="P14" s="101">
        <v>0</v>
      </c>
      <c r="Q14" s="102">
        <f t="shared" si="8"/>
        <v>0</v>
      </c>
      <c r="R14" s="101">
        <v>11564</v>
      </c>
      <c r="S14" s="101"/>
      <c r="T14" s="101"/>
      <c r="U14" s="101" t="s">
        <v>392</v>
      </c>
      <c r="V14" s="101"/>
      <c r="W14" s="105" t="s">
        <v>392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120</v>
      </c>
      <c r="B15" s="104" t="s">
        <v>273</v>
      </c>
      <c r="C15" s="103" t="s">
        <v>336</v>
      </c>
      <c r="D15" s="101">
        <f t="shared" si="1"/>
        <v>235416</v>
      </c>
      <c r="E15" s="101">
        <f t="shared" si="2"/>
        <v>7</v>
      </c>
      <c r="F15" s="102">
        <f t="shared" si="3"/>
        <v>0.0029734597478506134</v>
      </c>
      <c r="G15" s="101">
        <v>7</v>
      </c>
      <c r="H15" s="101">
        <v>0</v>
      </c>
      <c r="I15" s="101">
        <f t="shared" si="4"/>
        <v>235409</v>
      </c>
      <c r="J15" s="102">
        <f t="shared" si="5"/>
        <v>99.99702654025215</v>
      </c>
      <c r="K15" s="101">
        <v>235409</v>
      </c>
      <c r="L15" s="102">
        <f t="shared" si="6"/>
        <v>99.99702654025215</v>
      </c>
      <c r="M15" s="101">
        <v>0</v>
      </c>
      <c r="N15" s="102">
        <f t="shared" si="7"/>
        <v>0</v>
      </c>
      <c r="O15" s="101">
        <v>0</v>
      </c>
      <c r="P15" s="101">
        <v>0</v>
      </c>
      <c r="Q15" s="102">
        <f t="shared" si="8"/>
        <v>0</v>
      </c>
      <c r="R15" s="101">
        <v>9074</v>
      </c>
      <c r="S15" s="101"/>
      <c r="T15" s="101"/>
      <c r="U15" s="101" t="s">
        <v>392</v>
      </c>
      <c r="V15" s="101"/>
      <c r="W15" s="105"/>
      <c r="X15" s="105"/>
      <c r="Y15" s="105"/>
      <c r="Z15" s="105" t="s">
        <v>392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120</v>
      </c>
      <c r="B16" s="104" t="s">
        <v>274</v>
      </c>
      <c r="C16" s="103" t="s">
        <v>337</v>
      </c>
      <c r="D16" s="101">
        <f t="shared" si="1"/>
        <v>436253</v>
      </c>
      <c r="E16" s="101">
        <f t="shared" si="2"/>
        <v>19</v>
      </c>
      <c r="F16" s="102">
        <f t="shared" si="3"/>
        <v>0.004355270909311798</v>
      </c>
      <c r="G16" s="101">
        <v>19</v>
      </c>
      <c r="H16" s="101">
        <v>0</v>
      </c>
      <c r="I16" s="101">
        <f t="shared" si="4"/>
        <v>436234</v>
      </c>
      <c r="J16" s="102">
        <f t="shared" si="5"/>
        <v>99.9956447290907</v>
      </c>
      <c r="K16" s="101">
        <v>435506</v>
      </c>
      <c r="L16" s="102">
        <f t="shared" si="6"/>
        <v>99.82876908582864</v>
      </c>
      <c r="M16" s="101">
        <v>0</v>
      </c>
      <c r="N16" s="102">
        <f t="shared" si="7"/>
        <v>0</v>
      </c>
      <c r="O16" s="101">
        <v>728</v>
      </c>
      <c r="P16" s="101">
        <v>578</v>
      </c>
      <c r="Q16" s="102">
        <f t="shared" si="8"/>
        <v>0.16687564326205206</v>
      </c>
      <c r="R16" s="101">
        <v>18819</v>
      </c>
      <c r="S16" s="101"/>
      <c r="T16" s="101"/>
      <c r="U16" s="101" t="s">
        <v>392</v>
      </c>
      <c r="V16" s="101"/>
      <c r="W16" s="105"/>
      <c r="X16" s="105"/>
      <c r="Y16" s="105"/>
      <c r="Z16" s="105" t="s">
        <v>392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120</v>
      </c>
      <c r="B17" s="104" t="s">
        <v>275</v>
      </c>
      <c r="C17" s="103" t="s">
        <v>338</v>
      </c>
      <c r="D17" s="101">
        <f>+SUM(E17,+I17)</f>
        <v>357066</v>
      </c>
      <c r="E17" s="101">
        <f t="shared" si="2"/>
        <v>30</v>
      </c>
      <c r="F17" s="102">
        <f t="shared" si="3"/>
        <v>0.00840180806909647</v>
      </c>
      <c r="G17" s="101">
        <v>30</v>
      </c>
      <c r="H17" s="101">
        <v>0</v>
      </c>
      <c r="I17" s="101">
        <f t="shared" si="4"/>
        <v>357036</v>
      </c>
      <c r="J17" s="102">
        <f t="shared" si="5"/>
        <v>99.9915981919309</v>
      </c>
      <c r="K17" s="101">
        <v>356708</v>
      </c>
      <c r="L17" s="102">
        <f t="shared" si="6"/>
        <v>99.89973842370878</v>
      </c>
      <c r="M17" s="101">
        <v>0</v>
      </c>
      <c r="N17" s="102">
        <f t="shared" si="7"/>
        <v>0</v>
      </c>
      <c r="O17" s="101">
        <v>328</v>
      </c>
      <c r="P17" s="101">
        <v>35</v>
      </c>
      <c r="Q17" s="102">
        <f t="shared" si="8"/>
        <v>0.0918597682221214</v>
      </c>
      <c r="R17" s="101">
        <v>11771</v>
      </c>
      <c r="S17" s="101"/>
      <c r="T17" s="101"/>
      <c r="U17" s="101" t="s">
        <v>392</v>
      </c>
      <c r="V17" s="101"/>
      <c r="W17" s="105"/>
      <c r="X17" s="105"/>
      <c r="Y17" s="105"/>
      <c r="Z17" s="105" t="s">
        <v>392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120</v>
      </c>
      <c r="B18" s="104" t="s">
        <v>276</v>
      </c>
      <c r="C18" s="103" t="s">
        <v>339</v>
      </c>
      <c r="D18" s="101">
        <f t="shared" si="1"/>
        <v>252329</v>
      </c>
      <c r="E18" s="101">
        <f t="shared" si="2"/>
        <v>0</v>
      </c>
      <c r="F18" s="102">
        <f t="shared" si="3"/>
        <v>0</v>
      </c>
      <c r="G18" s="101">
        <v>0</v>
      </c>
      <c r="H18" s="101">
        <v>0</v>
      </c>
      <c r="I18" s="101">
        <f t="shared" si="4"/>
        <v>252329</v>
      </c>
      <c r="J18" s="102">
        <f t="shared" si="5"/>
        <v>100</v>
      </c>
      <c r="K18" s="101">
        <v>252329</v>
      </c>
      <c r="L18" s="102">
        <f t="shared" si="6"/>
        <v>100</v>
      </c>
      <c r="M18" s="101">
        <v>0</v>
      </c>
      <c r="N18" s="102">
        <f t="shared" si="7"/>
        <v>0</v>
      </c>
      <c r="O18" s="101">
        <v>0</v>
      </c>
      <c r="P18" s="101">
        <v>0</v>
      </c>
      <c r="Q18" s="102">
        <f t="shared" si="8"/>
        <v>0</v>
      </c>
      <c r="R18" s="101">
        <v>7916</v>
      </c>
      <c r="S18" s="101"/>
      <c r="T18" s="101"/>
      <c r="U18" s="101" t="s">
        <v>392</v>
      </c>
      <c r="V18" s="101"/>
      <c r="W18" s="105"/>
      <c r="X18" s="105"/>
      <c r="Y18" s="105"/>
      <c r="Z18" s="105" t="s">
        <v>392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120</v>
      </c>
      <c r="B19" s="104" t="s">
        <v>277</v>
      </c>
      <c r="C19" s="103" t="s">
        <v>340</v>
      </c>
      <c r="D19" s="101">
        <f t="shared" si="1"/>
        <v>671979</v>
      </c>
      <c r="E19" s="101">
        <f t="shared" si="2"/>
        <v>91</v>
      </c>
      <c r="F19" s="102">
        <f t="shared" si="3"/>
        <v>0.013542089856974696</v>
      </c>
      <c r="G19" s="101">
        <v>91</v>
      </c>
      <c r="H19" s="101">
        <v>0</v>
      </c>
      <c r="I19" s="101">
        <f t="shared" si="4"/>
        <v>671888</v>
      </c>
      <c r="J19" s="102">
        <f t="shared" si="5"/>
        <v>99.98645791014302</v>
      </c>
      <c r="K19" s="101">
        <v>671703</v>
      </c>
      <c r="L19" s="102">
        <f t="shared" si="6"/>
        <v>99.95892728790632</v>
      </c>
      <c r="M19" s="101">
        <v>0</v>
      </c>
      <c r="N19" s="102">
        <f t="shared" si="7"/>
        <v>0</v>
      </c>
      <c r="O19" s="101">
        <v>185</v>
      </c>
      <c r="P19" s="101">
        <v>166</v>
      </c>
      <c r="Q19" s="102">
        <f t="shared" si="8"/>
        <v>0.0275306222367068</v>
      </c>
      <c r="R19" s="101">
        <v>17846</v>
      </c>
      <c r="S19" s="101"/>
      <c r="T19" s="101"/>
      <c r="U19" s="101" t="s">
        <v>392</v>
      </c>
      <c r="V19" s="101"/>
      <c r="W19" s="105"/>
      <c r="X19" s="105"/>
      <c r="Y19" s="105" t="s">
        <v>392</v>
      </c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120</v>
      </c>
      <c r="B20" s="104" t="s">
        <v>278</v>
      </c>
      <c r="C20" s="103" t="s">
        <v>341</v>
      </c>
      <c r="D20" s="101">
        <f t="shared" si="1"/>
        <v>829841</v>
      </c>
      <c r="E20" s="101">
        <f t="shared" si="2"/>
        <v>344</v>
      </c>
      <c r="F20" s="102">
        <f t="shared" si="3"/>
        <v>0.04145372426766091</v>
      </c>
      <c r="G20" s="101">
        <v>344</v>
      </c>
      <c r="H20" s="101">
        <v>0</v>
      </c>
      <c r="I20" s="101">
        <f t="shared" si="4"/>
        <v>829497</v>
      </c>
      <c r="J20" s="102">
        <f t="shared" si="5"/>
        <v>99.95854627573235</v>
      </c>
      <c r="K20" s="101">
        <v>828289</v>
      </c>
      <c r="L20" s="102">
        <f t="shared" si="6"/>
        <v>99.8129762207459</v>
      </c>
      <c r="M20" s="101">
        <v>0</v>
      </c>
      <c r="N20" s="102">
        <f t="shared" si="7"/>
        <v>0</v>
      </c>
      <c r="O20" s="101">
        <v>1208</v>
      </c>
      <c r="P20" s="101">
        <v>4</v>
      </c>
      <c r="Q20" s="102">
        <f t="shared" si="8"/>
        <v>0.14557005498643716</v>
      </c>
      <c r="R20" s="101">
        <v>15595</v>
      </c>
      <c r="S20" s="101"/>
      <c r="T20" s="101"/>
      <c r="U20" s="101" t="s">
        <v>392</v>
      </c>
      <c r="V20" s="101"/>
      <c r="W20" s="105"/>
      <c r="X20" s="105"/>
      <c r="Y20" s="105"/>
      <c r="Z20" s="105" t="s">
        <v>392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120</v>
      </c>
      <c r="B21" s="104" t="s">
        <v>279</v>
      </c>
      <c r="C21" s="103" t="s">
        <v>342</v>
      </c>
      <c r="D21" s="101">
        <f t="shared" si="1"/>
        <v>196337</v>
      </c>
      <c r="E21" s="101">
        <f t="shared" si="2"/>
        <v>4</v>
      </c>
      <c r="F21" s="102">
        <f t="shared" si="3"/>
        <v>0.0020373133948262427</v>
      </c>
      <c r="G21" s="101">
        <v>4</v>
      </c>
      <c r="H21" s="101">
        <v>0</v>
      </c>
      <c r="I21" s="101">
        <f t="shared" si="4"/>
        <v>196333</v>
      </c>
      <c r="J21" s="102">
        <f t="shared" si="5"/>
        <v>99.99796268660516</v>
      </c>
      <c r="K21" s="101">
        <v>196313</v>
      </c>
      <c r="L21" s="102">
        <f t="shared" si="6"/>
        <v>99.98777611963105</v>
      </c>
      <c r="M21" s="101">
        <v>0</v>
      </c>
      <c r="N21" s="102">
        <f t="shared" si="7"/>
        <v>0</v>
      </c>
      <c r="O21" s="101">
        <v>20</v>
      </c>
      <c r="P21" s="101">
        <v>0</v>
      </c>
      <c r="Q21" s="102">
        <f t="shared" si="8"/>
        <v>0.010186566974131214</v>
      </c>
      <c r="R21" s="101">
        <v>11329</v>
      </c>
      <c r="S21" s="101"/>
      <c r="T21" s="101"/>
      <c r="U21" s="101" t="s">
        <v>392</v>
      </c>
      <c r="V21" s="101"/>
      <c r="W21" s="105"/>
      <c r="X21" s="105"/>
      <c r="Y21" s="105"/>
      <c r="Z21" s="105" t="s">
        <v>392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120</v>
      </c>
      <c r="B22" s="104" t="s">
        <v>280</v>
      </c>
      <c r="C22" s="103" t="s">
        <v>343</v>
      </c>
      <c r="D22" s="101">
        <f t="shared" si="1"/>
        <v>300622</v>
      </c>
      <c r="E22" s="101">
        <f t="shared" si="2"/>
        <v>19</v>
      </c>
      <c r="F22" s="102">
        <f t="shared" si="3"/>
        <v>0.00632022939106253</v>
      </c>
      <c r="G22" s="101">
        <v>19</v>
      </c>
      <c r="H22" s="101">
        <v>0</v>
      </c>
      <c r="I22" s="101">
        <f t="shared" si="4"/>
        <v>300603</v>
      </c>
      <c r="J22" s="102">
        <f t="shared" si="5"/>
        <v>99.99367977060894</v>
      </c>
      <c r="K22" s="101">
        <v>300603</v>
      </c>
      <c r="L22" s="102">
        <f t="shared" si="6"/>
        <v>99.99367977060894</v>
      </c>
      <c r="M22" s="101">
        <v>0</v>
      </c>
      <c r="N22" s="102">
        <f t="shared" si="7"/>
        <v>0</v>
      </c>
      <c r="O22" s="101">
        <v>0</v>
      </c>
      <c r="P22" s="101">
        <v>0</v>
      </c>
      <c r="Q22" s="102">
        <f t="shared" si="8"/>
        <v>0</v>
      </c>
      <c r="R22" s="101">
        <v>11608</v>
      </c>
      <c r="S22" s="101"/>
      <c r="T22" s="101"/>
      <c r="U22" s="101"/>
      <c r="V22" s="101"/>
      <c r="W22" s="105"/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120</v>
      </c>
      <c r="B23" s="104" t="s">
        <v>281</v>
      </c>
      <c r="C23" s="103" t="s">
        <v>344</v>
      </c>
      <c r="D23" s="101">
        <f t="shared" si="1"/>
        <v>526593</v>
      </c>
      <c r="E23" s="101">
        <f t="shared" si="2"/>
        <v>98</v>
      </c>
      <c r="F23" s="102">
        <f t="shared" si="3"/>
        <v>0.018610198008708813</v>
      </c>
      <c r="G23" s="101">
        <v>98</v>
      </c>
      <c r="H23" s="101">
        <v>0</v>
      </c>
      <c r="I23" s="101">
        <f t="shared" si="4"/>
        <v>526495</v>
      </c>
      <c r="J23" s="102">
        <f t="shared" si="5"/>
        <v>99.9813898019913</v>
      </c>
      <c r="K23" s="101">
        <v>526354</v>
      </c>
      <c r="L23" s="102">
        <f t="shared" si="6"/>
        <v>99.95461390485632</v>
      </c>
      <c r="M23" s="101">
        <v>0</v>
      </c>
      <c r="N23" s="102">
        <f t="shared" si="7"/>
        <v>0</v>
      </c>
      <c r="O23" s="101">
        <v>141</v>
      </c>
      <c r="P23" s="101">
        <v>0</v>
      </c>
      <c r="Q23" s="102">
        <f t="shared" si="8"/>
        <v>0.02677589713497901</v>
      </c>
      <c r="R23" s="101">
        <v>11350</v>
      </c>
      <c r="S23" s="101"/>
      <c r="T23" s="101"/>
      <c r="U23" s="101" t="s">
        <v>392</v>
      </c>
      <c r="V23" s="101"/>
      <c r="W23" s="105"/>
      <c r="X23" s="105"/>
      <c r="Y23" s="105"/>
      <c r="Z23" s="105" t="s">
        <v>392</v>
      </c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120</v>
      </c>
      <c r="B24" s="104" t="s">
        <v>282</v>
      </c>
      <c r="C24" s="103" t="s">
        <v>345</v>
      </c>
      <c r="D24" s="101">
        <f t="shared" si="1"/>
        <v>243495</v>
      </c>
      <c r="E24" s="101">
        <f t="shared" si="2"/>
        <v>7</v>
      </c>
      <c r="F24" s="102">
        <f t="shared" si="3"/>
        <v>0.0028748023573379328</v>
      </c>
      <c r="G24" s="101">
        <v>7</v>
      </c>
      <c r="H24" s="101">
        <v>0</v>
      </c>
      <c r="I24" s="101">
        <f t="shared" si="4"/>
        <v>243488</v>
      </c>
      <c r="J24" s="102">
        <f t="shared" si="5"/>
        <v>99.99712519764266</v>
      </c>
      <c r="K24" s="101">
        <v>243488</v>
      </c>
      <c r="L24" s="102">
        <f t="shared" si="6"/>
        <v>99.99712519764266</v>
      </c>
      <c r="M24" s="101">
        <v>0</v>
      </c>
      <c r="N24" s="102">
        <f t="shared" si="7"/>
        <v>0</v>
      </c>
      <c r="O24" s="101">
        <v>0</v>
      </c>
      <c r="P24" s="101">
        <v>0</v>
      </c>
      <c r="Q24" s="102">
        <f t="shared" si="8"/>
        <v>0</v>
      </c>
      <c r="R24" s="101">
        <v>16964</v>
      </c>
      <c r="S24" s="101"/>
      <c r="T24" s="101"/>
      <c r="U24" s="101" t="s">
        <v>392</v>
      </c>
      <c r="V24" s="101"/>
      <c r="W24" s="105"/>
      <c r="X24" s="105"/>
      <c r="Y24" s="105"/>
      <c r="Z24" s="105" t="s">
        <v>392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120</v>
      </c>
      <c r="B25" s="104" t="s">
        <v>283</v>
      </c>
      <c r="C25" s="103" t="s">
        <v>346</v>
      </c>
      <c r="D25" s="101">
        <f t="shared" si="1"/>
        <v>319307</v>
      </c>
      <c r="E25" s="101">
        <f t="shared" si="2"/>
        <v>47</v>
      </c>
      <c r="F25" s="102">
        <f t="shared" si="3"/>
        <v>0.014719376650057783</v>
      </c>
      <c r="G25" s="101">
        <v>47</v>
      </c>
      <c r="H25" s="101">
        <v>0</v>
      </c>
      <c r="I25" s="101">
        <f t="shared" si="4"/>
        <v>319260</v>
      </c>
      <c r="J25" s="102">
        <f t="shared" si="5"/>
        <v>99.98528062334994</v>
      </c>
      <c r="K25" s="101">
        <v>319172</v>
      </c>
      <c r="L25" s="102">
        <f t="shared" si="6"/>
        <v>99.95772093940941</v>
      </c>
      <c r="M25" s="101">
        <v>0</v>
      </c>
      <c r="N25" s="102">
        <f t="shared" si="7"/>
        <v>0</v>
      </c>
      <c r="O25" s="101">
        <v>88</v>
      </c>
      <c r="P25" s="101">
        <v>0</v>
      </c>
      <c r="Q25" s="102">
        <f t="shared" si="8"/>
        <v>0.02755968394053372</v>
      </c>
      <c r="R25" s="101">
        <v>15299</v>
      </c>
      <c r="S25" s="101"/>
      <c r="T25" s="101"/>
      <c r="U25" s="101" t="s">
        <v>392</v>
      </c>
      <c r="V25" s="101"/>
      <c r="W25" s="105"/>
      <c r="X25" s="105"/>
      <c r="Y25" s="105"/>
      <c r="Z25" s="105" t="s">
        <v>392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120</v>
      </c>
      <c r="B26" s="104" t="s">
        <v>284</v>
      </c>
      <c r="C26" s="103" t="s">
        <v>347</v>
      </c>
      <c r="D26" s="101">
        <f t="shared" si="1"/>
        <v>183920</v>
      </c>
      <c r="E26" s="101">
        <f t="shared" si="2"/>
        <v>9</v>
      </c>
      <c r="F26" s="102">
        <f t="shared" si="3"/>
        <v>0.00489343192692475</v>
      </c>
      <c r="G26" s="101">
        <v>9</v>
      </c>
      <c r="H26" s="101">
        <v>0</v>
      </c>
      <c r="I26" s="101">
        <f t="shared" si="4"/>
        <v>183911</v>
      </c>
      <c r="J26" s="102">
        <f t="shared" si="5"/>
        <v>99.99510656807308</v>
      </c>
      <c r="K26" s="101">
        <v>183911</v>
      </c>
      <c r="L26" s="102">
        <f t="shared" si="6"/>
        <v>99.99510656807308</v>
      </c>
      <c r="M26" s="101">
        <v>0</v>
      </c>
      <c r="N26" s="102">
        <f t="shared" si="7"/>
        <v>0</v>
      </c>
      <c r="O26" s="101">
        <v>0</v>
      </c>
      <c r="P26" s="101">
        <v>0</v>
      </c>
      <c r="Q26" s="102">
        <f t="shared" si="8"/>
        <v>0</v>
      </c>
      <c r="R26" s="101">
        <v>15472</v>
      </c>
      <c r="S26" s="101"/>
      <c r="T26" s="101"/>
      <c r="U26" s="101" t="s">
        <v>392</v>
      </c>
      <c r="V26" s="101"/>
      <c r="W26" s="105"/>
      <c r="X26" s="105"/>
      <c r="Y26" s="105"/>
      <c r="Z26" s="105" t="s">
        <v>392</v>
      </c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120</v>
      </c>
      <c r="B27" s="104" t="s">
        <v>285</v>
      </c>
      <c r="C27" s="103" t="s">
        <v>348</v>
      </c>
      <c r="D27" s="101">
        <f t="shared" si="1"/>
        <v>516050</v>
      </c>
      <c r="E27" s="101">
        <f t="shared" si="2"/>
        <v>164</v>
      </c>
      <c r="F27" s="102">
        <f t="shared" si="3"/>
        <v>0.03177986629202596</v>
      </c>
      <c r="G27" s="101">
        <v>164</v>
      </c>
      <c r="H27" s="101">
        <v>0</v>
      </c>
      <c r="I27" s="101">
        <f t="shared" si="4"/>
        <v>515886</v>
      </c>
      <c r="J27" s="102">
        <f t="shared" si="5"/>
        <v>99.96822013370797</v>
      </c>
      <c r="K27" s="101">
        <v>515864</v>
      </c>
      <c r="L27" s="102">
        <f t="shared" si="6"/>
        <v>99.9639569809127</v>
      </c>
      <c r="M27" s="101">
        <v>0</v>
      </c>
      <c r="N27" s="102">
        <f t="shared" si="7"/>
        <v>0</v>
      </c>
      <c r="O27" s="101">
        <v>22</v>
      </c>
      <c r="P27" s="101">
        <v>20</v>
      </c>
      <c r="Q27" s="102">
        <f t="shared" si="8"/>
        <v>0.004263152795271776</v>
      </c>
      <c r="R27" s="101">
        <v>17526</v>
      </c>
      <c r="S27" s="101"/>
      <c r="T27" s="101"/>
      <c r="U27" s="101" t="s">
        <v>392</v>
      </c>
      <c r="V27" s="101"/>
      <c r="W27" s="105"/>
      <c r="X27" s="105"/>
      <c r="Y27" s="105"/>
      <c r="Z27" s="105" t="s">
        <v>392</v>
      </c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120</v>
      </c>
      <c r="B28" s="104" t="s">
        <v>286</v>
      </c>
      <c r="C28" s="103" t="s">
        <v>349</v>
      </c>
      <c r="D28" s="101">
        <f t="shared" si="1"/>
        <v>688752</v>
      </c>
      <c r="E28" s="101">
        <f t="shared" si="2"/>
        <v>486</v>
      </c>
      <c r="F28" s="102">
        <f t="shared" si="3"/>
        <v>0.07056240853021117</v>
      </c>
      <c r="G28" s="101">
        <v>486</v>
      </c>
      <c r="H28" s="101">
        <v>0</v>
      </c>
      <c r="I28" s="101">
        <f t="shared" si="4"/>
        <v>688266</v>
      </c>
      <c r="J28" s="102">
        <f t="shared" si="5"/>
        <v>99.92943759146979</v>
      </c>
      <c r="K28" s="101">
        <v>687341</v>
      </c>
      <c r="L28" s="102">
        <f t="shared" si="6"/>
        <v>99.79513671103678</v>
      </c>
      <c r="M28" s="101">
        <v>0</v>
      </c>
      <c r="N28" s="102">
        <f t="shared" si="7"/>
        <v>0</v>
      </c>
      <c r="O28" s="101">
        <v>925</v>
      </c>
      <c r="P28" s="101">
        <v>0</v>
      </c>
      <c r="Q28" s="102">
        <f t="shared" si="8"/>
        <v>0.13430088043301508</v>
      </c>
      <c r="R28" s="101">
        <v>13625</v>
      </c>
      <c r="S28" s="101"/>
      <c r="T28" s="101"/>
      <c r="U28" s="101" t="s">
        <v>392</v>
      </c>
      <c r="V28" s="101"/>
      <c r="W28" s="105"/>
      <c r="X28" s="105"/>
      <c r="Y28" s="105" t="s">
        <v>392</v>
      </c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120</v>
      </c>
      <c r="B29" s="104" t="s">
        <v>287</v>
      </c>
      <c r="C29" s="103" t="s">
        <v>350</v>
      </c>
      <c r="D29" s="101">
        <f t="shared" si="1"/>
        <v>633885</v>
      </c>
      <c r="E29" s="101">
        <f t="shared" si="2"/>
        <v>1804</v>
      </c>
      <c r="F29" s="102">
        <f t="shared" si="3"/>
        <v>0.2845942087287126</v>
      </c>
      <c r="G29" s="101">
        <v>1804</v>
      </c>
      <c r="H29" s="101">
        <v>0</v>
      </c>
      <c r="I29" s="101">
        <f t="shared" si="4"/>
        <v>632081</v>
      </c>
      <c r="J29" s="102">
        <f t="shared" si="5"/>
        <v>99.71540579127128</v>
      </c>
      <c r="K29" s="101">
        <v>630846</v>
      </c>
      <c r="L29" s="102">
        <f t="shared" si="6"/>
        <v>99.52057549871033</v>
      </c>
      <c r="M29" s="101">
        <v>0</v>
      </c>
      <c r="N29" s="102">
        <f t="shared" si="7"/>
        <v>0</v>
      </c>
      <c r="O29" s="101">
        <v>1235</v>
      </c>
      <c r="P29" s="101">
        <v>479</v>
      </c>
      <c r="Q29" s="102">
        <f t="shared" si="8"/>
        <v>0.1948302925609535</v>
      </c>
      <c r="R29" s="101">
        <v>22994</v>
      </c>
      <c r="S29" s="101"/>
      <c r="T29" s="101"/>
      <c r="U29" s="101" t="s">
        <v>392</v>
      </c>
      <c r="V29" s="101"/>
      <c r="W29" s="105"/>
      <c r="X29" s="105"/>
      <c r="Y29" s="105"/>
      <c r="Z29" s="105" t="s">
        <v>392</v>
      </c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120</v>
      </c>
      <c r="B30" s="104" t="s">
        <v>288</v>
      </c>
      <c r="C30" s="103" t="s">
        <v>351</v>
      </c>
      <c r="D30" s="101">
        <f t="shared" si="1"/>
        <v>430384</v>
      </c>
      <c r="E30" s="101">
        <f t="shared" si="2"/>
        <v>1085</v>
      </c>
      <c r="F30" s="102">
        <f t="shared" si="3"/>
        <v>0.2521004498308487</v>
      </c>
      <c r="G30" s="101">
        <v>1085</v>
      </c>
      <c r="H30" s="101">
        <v>0</v>
      </c>
      <c r="I30" s="101">
        <f t="shared" si="4"/>
        <v>429299</v>
      </c>
      <c r="J30" s="102">
        <f t="shared" si="5"/>
        <v>99.74789955016915</v>
      </c>
      <c r="K30" s="101">
        <v>428565</v>
      </c>
      <c r="L30" s="102">
        <f t="shared" si="6"/>
        <v>99.5773541767352</v>
      </c>
      <c r="M30" s="101">
        <v>0</v>
      </c>
      <c r="N30" s="102">
        <f t="shared" si="7"/>
        <v>0</v>
      </c>
      <c r="O30" s="101">
        <v>734</v>
      </c>
      <c r="P30" s="101">
        <v>5</v>
      </c>
      <c r="Q30" s="102">
        <f t="shared" si="8"/>
        <v>0.17054537343395665</v>
      </c>
      <c r="R30" s="101">
        <v>13989</v>
      </c>
      <c r="S30" s="101"/>
      <c r="T30" s="101"/>
      <c r="U30" s="101" t="s">
        <v>392</v>
      </c>
      <c r="V30" s="101"/>
      <c r="W30" s="105"/>
      <c r="X30" s="105"/>
      <c r="Y30" s="105"/>
      <c r="Z30" s="105" t="s">
        <v>392</v>
      </c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120</v>
      </c>
      <c r="B31" s="104" t="s">
        <v>289</v>
      </c>
      <c r="C31" s="103" t="s">
        <v>352</v>
      </c>
      <c r="D31" s="101">
        <f t="shared" si="1"/>
        <v>649253</v>
      </c>
      <c r="E31" s="101">
        <f t="shared" si="2"/>
        <v>754</v>
      </c>
      <c r="F31" s="102">
        <f t="shared" si="3"/>
        <v>0.11613346415033893</v>
      </c>
      <c r="G31" s="101">
        <v>754</v>
      </c>
      <c r="H31" s="101">
        <v>0</v>
      </c>
      <c r="I31" s="101">
        <f t="shared" si="4"/>
        <v>648499</v>
      </c>
      <c r="J31" s="102">
        <f t="shared" si="5"/>
        <v>99.88386653584966</v>
      </c>
      <c r="K31" s="101">
        <v>645487</v>
      </c>
      <c r="L31" s="102">
        <f t="shared" si="6"/>
        <v>99.41994877189632</v>
      </c>
      <c r="M31" s="101">
        <v>0</v>
      </c>
      <c r="N31" s="102">
        <f t="shared" si="7"/>
        <v>0</v>
      </c>
      <c r="O31" s="101">
        <v>3012</v>
      </c>
      <c r="P31" s="101">
        <v>57</v>
      </c>
      <c r="Q31" s="102">
        <f t="shared" si="8"/>
        <v>0.4639177639533433</v>
      </c>
      <c r="R31" s="101">
        <v>24215</v>
      </c>
      <c r="S31" s="101"/>
      <c r="T31" s="101"/>
      <c r="U31" s="101" t="s">
        <v>392</v>
      </c>
      <c r="V31" s="101"/>
      <c r="W31" s="105"/>
      <c r="X31" s="105"/>
      <c r="Y31" s="105"/>
      <c r="Z31" s="105" t="s">
        <v>392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120</v>
      </c>
      <c r="B32" s="104" t="s">
        <v>290</v>
      </c>
      <c r="C32" s="103" t="s">
        <v>353</v>
      </c>
      <c r="D32" s="101">
        <f t="shared" si="1"/>
        <v>547392</v>
      </c>
      <c r="E32" s="101">
        <f t="shared" si="2"/>
        <v>8759</v>
      </c>
      <c r="F32" s="102">
        <f t="shared" si="3"/>
        <v>1.600132994271016</v>
      </c>
      <c r="G32" s="101">
        <v>8759</v>
      </c>
      <c r="H32" s="101">
        <v>0</v>
      </c>
      <c r="I32" s="101">
        <f t="shared" si="4"/>
        <v>538633</v>
      </c>
      <c r="J32" s="102">
        <f t="shared" si="5"/>
        <v>98.39986700572898</v>
      </c>
      <c r="K32" s="101">
        <v>483729</v>
      </c>
      <c r="L32" s="102">
        <f t="shared" si="6"/>
        <v>88.36976061031217</v>
      </c>
      <c r="M32" s="101">
        <v>0</v>
      </c>
      <c r="N32" s="102">
        <f t="shared" si="7"/>
        <v>0</v>
      </c>
      <c r="O32" s="101">
        <v>54904</v>
      </c>
      <c r="P32" s="101">
        <v>31094</v>
      </c>
      <c r="Q32" s="102">
        <f t="shared" si="8"/>
        <v>10.030106395416812</v>
      </c>
      <c r="R32" s="101">
        <v>8904</v>
      </c>
      <c r="S32" s="101"/>
      <c r="T32" s="101"/>
      <c r="U32" s="101" t="s">
        <v>392</v>
      </c>
      <c r="V32" s="101"/>
      <c r="W32" s="105"/>
      <c r="X32" s="105"/>
      <c r="Y32" s="105" t="s">
        <v>392</v>
      </c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120</v>
      </c>
      <c r="B33" s="104" t="s">
        <v>291</v>
      </c>
      <c r="C33" s="103" t="s">
        <v>354</v>
      </c>
      <c r="D33" s="101">
        <f t="shared" si="1"/>
        <v>177139</v>
      </c>
      <c r="E33" s="101">
        <f t="shared" si="2"/>
        <v>544</v>
      </c>
      <c r="F33" s="102">
        <f t="shared" si="3"/>
        <v>0.30710346112375025</v>
      </c>
      <c r="G33" s="101">
        <v>544</v>
      </c>
      <c r="H33" s="101">
        <v>0</v>
      </c>
      <c r="I33" s="101">
        <f t="shared" si="4"/>
        <v>176595</v>
      </c>
      <c r="J33" s="102">
        <f t="shared" si="5"/>
        <v>99.69289653887625</v>
      </c>
      <c r="K33" s="101">
        <v>175966</v>
      </c>
      <c r="L33" s="102">
        <f t="shared" si="6"/>
        <v>99.33780816195191</v>
      </c>
      <c r="M33" s="101">
        <v>0</v>
      </c>
      <c r="N33" s="102">
        <f t="shared" si="7"/>
        <v>0</v>
      </c>
      <c r="O33" s="101">
        <v>629</v>
      </c>
      <c r="P33" s="101">
        <v>0</v>
      </c>
      <c r="Q33" s="102">
        <f t="shared" si="8"/>
        <v>0.35508837692433626</v>
      </c>
      <c r="R33" s="101">
        <v>3520</v>
      </c>
      <c r="S33" s="101" t="s">
        <v>392</v>
      </c>
      <c r="T33" s="101"/>
      <c r="U33" s="101"/>
      <c r="V33" s="101"/>
      <c r="W33" s="105"/>
      <c r="X33" s="105"/>
      <c r="Y33" s="105"/>
      <c r="Z33" s="105" t="s">
        <v>392</v>
      </c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120</v>
      </c>
      <c r="B34" s="104" t="s">
        <v>292</v>
      </c>
      <c r="C34" s="103" t="s">
        <v>355</v>
      </c>
      <c r="D34" s="101">
        <f t="shared" si="1"/>
        <v>134447</v>
      </c>
      <c r="E34" s="101">
        <f t="shared" si="2"/>
        <v>15</v>
      </c>
      <c r="F34" s="102">
        <f t="shared" si="3"/>
        <v>0.011156812721741653</v>
      </c>
      <c r="G34" s="101">
        <v>15</v>
      </c>
      <c r="H34" s="101">
        <v>0</v>
      </c>
      <c r="I34" s="101">
        <f t="shared" si="4"/>
        <v>134432</v>
      </c>
      <c r="J34" s="102">
        <f t="shared" si="5"/>
        <v>99.98884318727825</v>
      </c>
      <c r="K34" s="101">
        <v>134432</v>
      </c>
      <c r="L34" s="102">
        <f t="shared" si="6"/>
        <v>99.98884318727825</v>
      </c>
      <c r="M34" s="101">
        <v>0</v>
      </c>
      <c r="N34" s="102">
        <f t="shared" si="7"/>
        <v>0</v>
      </c>
      <c r="O34" s="101">
        <v>0</v>
      </c>
      <c r="P34" s="101">
        <v>0</v>
      </c>
      <c r="Q34" s="102">
        <f t="shared" si="8"/>
        <v>0</v>
      </c>
      <c r="R34" s="101">
        <v>2439</v>
      </c>
      <c r="S34" s="101" t="s">
        <v>392</v>
      </c>
      <c r="T34" s="101"/>
      <c r="U34" s="101"/>
      <c r="V34" s="101"/>
      <c r="W34" s="105" t="s">
        <v>392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120</v>
      </c>
      <c r="B35" s="104" t="s">
        <v>293</v>
      </c>
      <c r="C35" s="103" t="s">
        <v>356</v>
      </c>
      <c r="D35" s="101">
        <f t="shared" si="1"/>
        <v>179053</v>
      </c>
      <c r="E35" s="101">
        <f t="shared" si="2"/>
        <v>7</v>
      </c>
      <c r="F35" s="102">
        <f t="shared" si="3"/>
        <v>0.003909456976425974</v>
      </c>
      <c r="G35" s="101">
        <v>7</v>
      </c>
      <c r="H35" s="101">
        <v>0</v>
      </c>
      <c r="I35" s="101">
        <f t="shared" si="4"/>
        <v>179046</v>
      </c>
      <c r="J35" s="102">
        <f t="shared" si="5"/>
        <v>99.99609054302357</v>
      </c>
      <c r="K35" s="101">
        <v>179032</v>
      </c>
      <c r="L35" s="102">
        <f t="shared" si="6"/>
        <v>99.98827162907072</v>
      </c>
      <c r="M35" s="101">
        <v>0</v>
      </c>
      <c r="N35" s="102">
        <f t="shared" si="7"/>
        <v>0</v>
      </c>
      <c r="O35" s="101">
        <v>14</v>
      </c>
      <c r="P35" s="101">
        <v>0</v>
      </c>
      <c r="Q35" s="102">
        <f t="shared" si="8"/>
        <v>0.007818913952851949</v>
      </c>
      <c r="R35" s="101">
        <v>3249</v>
      </c>
      <c r="S35" s="101" t="s">
        <v>392</v>
      </c>
      <c r="T35" s="101"/>
      <c r="U35" s="101"/>
      <c r="V35" s="101"/>
      <c r="W35" s="105"/>
      <c r="X35" s="105"/>
      <c r="Y35" s="105"/>
      <c r="Z35" s="105" t="s">
        <v>392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120</v>
      </c>
      <c r="B36" s="104" t="s">
        <v>294</v>
      </c>
      <c r="C36" s="103" t="s">
        <v>357</v>
      </c>
      <c r="D36" s="101">
        <f t="shared" si="1"/>
        <v>138459</v>
      </c>
      <c r="E36" s="101">
        <f t="shared" si="2"/>
        <v>3389</v>
      </c>
      <c r="F36" s="102">
        <f t="shared" si="3"/>
        <v>2.447655984804166</v>
      </c>
      <c r="G36" s="101">
        <v>3389</v>
      </c>
      <c r="H36" s="101">
        <v>0</v>
      </c>
      <c r="I36" s="101">
        <f t="shared" si="4"/>
        <v>135070</v>
      </c>
      <c r="J36" s="102">
        <f t="shared" si="5"/>
        <v>97.55234401519584</v>
      </c>
      <c r="K36" s="101">
        <v>131331</v>
      </c>
      <c r="L36" s="102">
        <f t="shared" si="6"/>
        <v>94.85190561826967</v>
      </c>
      <c r="M36" s="101">
        <v>0</v>
      </c>
      <c r="N36" s="102">
        <f t="shared" si="7"/>
        <v>0</v>
      </c>
      <c r="O36" s="101">
        <v>3739</v>
      </c>
      <c r="P36" s="101">
        <v>1442</v>
      </c>
      <c r="Q36" s="102">
        <f t="shared" si="8"/>
        <v>2.700438396926166</v>
      </c>
      <c r="R36" s="101">
        <v>1549</v>
      </c>
      <c r="S36" s="101"/>
      <c r="T36" s="101"/>
      <c r="U36" s="101" t="s">
        <v>392</v>
      </c>
      <c r="V36" s="101"/>
      <c r="W36" s="105"/>
      <c r="X36" s="105"/>
      <c r="Y36" s="105"/>
      <c r="Z36" s="105" t="s">
        <v>392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120</v>
      </c>
      <c r="B37" s="104" t="s">
        <v>295</v>
      </c>
      <c r="C37" s="103" t="s">
        <v>358</v>
      </c>
      <c r="D37" s="101">
        <f t="shared" si="1"/>
        <v>242533</v>
      </c>
      <c r="E37" s="101">
        <f t="shared" si="2"/>
        <v>123</v>
      </c>
      <c r="F37" s="102">
        <f t="shared" si="3"/>
        <v>0.050714748096135374</v>
      </c>
      <c r="G37" s="101">
        <v>123</v>
      </c>
      <c r="H37" s="101">
        <v>0</v>
      </c>
      <c r="I37" s="101">
        <f t="shared" si="4"/>
        <v>242410</v>
      </c>
      <c r="J37" s="102">
        <f t="shared" si="5"/>
        <v>99.94928525190386</v>
      </c>
      <c r="K37" s="101">
        <v>242328</v>
      </c>
      <c r="L37" s="102">
        <f t="shared" si="6"/>
        <v>99.91547541983977</v>
      </c>
      <c r="M37" s="101">
        <v>0</v>
      </c>
      <c r="N37" s="102">
        <f t="shared" si="7"/>
        <v>0</v>
      </c>
      <c r="O37" s="101">
        <v>82</v>
      </c>
      <c r="P37" s="101">
        <v>0</v>
      </c>
      <c r="Q37" s="102">
        <f t="shared" si="8"/>
        <v>0.03380983206409025</v>
      </c>
      <c r="R37" s="101">
        <v>4336</v>
      </c>
      <c r="S37" s="101"/>
      <c r="T37" s="101" t="s">
        <v>392</v>
      </c>
      <c r="U37" s="101"/>
      <c r="V37" s="101"/>
      <c r="W37" s="105"/>
      <c r="X37" s="105" t="s">
        <v>392</v>
      </c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120</v>
      </c>
      <c r="B38" s="104" t="s">
        <v>296</v>
      </c>
      <c r="C38" s="103" t="s">
        <v>359</v>
      </c>
      <c r="D38" s="101">
        <f t="shared" si="1"/>
        <v>110578</v>
      </c>
      <c r="E38" s="101">
        <f t="shared" si="2"/>
        <v>917</v>
      </c>
      <c r="F38" s="102">
        <f t="shared" si="3"/>
        <v>0.8292788800665594</v>
      </c>
      <c r="G38" s="101">
        <v>917</v>
      </c>
      <c r="H38" s="101">
        <v>0</v>
      </c>
      <c r="I38" s="101">
        <f t="shared" si="4"/>
        <v>109661</v>
      </c>
      <c r="J38" s="102">
        <f t="shared" si="5"/>
        <v>99.17072111993343</v>
      </c>
      <c r="K38" s="101">
        <v>0</v>
      </c>
      <c r="L38" s="102">
        <f t="shared" si="6"/>
        <v>0</v>
      </c>
      <c r="M38" s="101">
        <v>108171</v>
      </c>
      <c r="N38" s="102">
        <f t="shared" si="7"/>
        <v>97.82325598220261</v>
      </c>
      <c r="O38" s="101">
        <v>1490</v>
      </c>
      <c r="P38" s="101">
        <v>507</v>
      </c>
      <c r="Q38" s="102">
        <f t="shared" si="8"/>
        <v>1.3474651377308327</v>
      </c>
      <c r="R38" s="101">
        <v>2176</v>
      </c>
      <c r="S38" s="101" t="s">
        <v>392</v>
      </c>
      <c r="T38" s="101"/>
      <c r="U38" s="101"/>
      <c r="V38" s="101"/>
      <c r="W38" s="105" t="s">
        <v>392</v>
      </c>
      <c r="X38" s="105"/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120</v>
      </c>
      <c r="B39" s="104" t="s">
        <v>297</v>
      </c>
      <c r="C39" s="103" t="s">
        <v>360</v>
      </c>
      <c r="D39" s="101">
        <f t="shared" si="1"/>
        <v>214630</v>
      </c>
      <c r="E39" s="101">
        <f t="shared" si="2"/>
        <v>127</v>
      </c>
      <c r="F39" s="102">
        <f t="shared" si="3"/>
        <v>0.0591715976331361</v>
      </c>
      <c r="G39" s="101">
        <v>127</v>
      </c>
      <c r="H39" s="101">
        <v>0</v>
      </c>
      <c r="I39" s="101">
        <f t="shared" si="4"/>
        <v>214503</v>
      </c>
      <c r="J39" s="102">
        <f t="shared" si="5"/>
        <v>99.94082840236686</v>
      </c>
      <c r="K39" s="101">
        <v>214437</v>
      </c>
      <c r="L39" s="102">
        <f t="shared" si="6"/>
        <v>99.91007780832129</v>
      </c>
      <c r="M39" s="101">
        <v>0</v>
      </c>
      <c r="N39" s="102">
        <f t="shared" si="7"/>
        <v>0</v>
      </c>
      <c r="O39" s="101">
        <v>66</v>
      </c>
      <c r="P39" s="101">
        <v>0</v>
      </c>
      <c r="Q39" s="102">
        <f t="shared" si="8"/>
        <v>0.03075059404556679</v>
      </c>
      <c r="R39" s="101">
        <v>3841</v>
      </c>
      <c r="S39" s="101" t="s">
        <v>392</v>
      </c>
      <c r="T39" s="101"/>
      <c r="U39" s="101"/>
      <c r="V39" s="101"/>
      <c r="W39" s="105"/>
      <c r="X39" s="105"/>
      <c r="Y39" s="105"/>
      <c r="Z39" s="105" t="s">
        <v>392</v>
      </c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120</v>
      </c>
      <c r="B40" s="104" t="s">
        <v>298</v>
      </c>
      <c r="C40" s="103" t="s">
        <v>361</v>
      </c>
      <c r="D40" s="101">
        <f t="shared" si="1"/>
        <v>413999</v>
      </c>
      <c r="E40" s="101">
        <f t="shared" si="2"/>
        <v>3397</v>
      </c>
      <c r="F40" s="102">
        <f t="shared" si="3"/>
        <v>0.8205333829308766</v>
      </c>
      <c r="G40" s="101">
        <v>3397</v>
      </c>
      <c r="H40" s="101">
        <v>0</v>
      </c>
      <c r="I40" s="101">
        <f t="shared" si="4"/>
        <v>410602</v>
      </c>
      <c r="J40" s="102">
        <f t="shared" si="5"/>
        <v>99.17946661706912</v>
      </c>
      <c r="K40" s="101">
        <v>381307</v>
      </c>
      <c r="L40" s="102">
        <f t="shared" si="6"/>
        <v>92.10336256850862</v>
      </c>
      <c r="M40" s="101">
        <v>0</v>
      </c>
      <c r="N40" s="102">
        <f t="shared" si="7"/>
        <v>0</v>
      </c>
      <c r="O40" s="101">
        <v>29295</v>
      </c>
      <c r="P40" s="101">
        <v>22059</v>
      </c>
      <c r="Q40" s="102">
        <f t="shared" si="8"/>
        <v>7.076104048560504</v>
      </c>
      <c r="R40" s="101">
        <v>5550</v>
      </c>
      <c r="S40" s="101"/>
      <c r="T40" s="101"/>
      <c r="U40" s="101" t="s">
        <v>392</v>
      </c>
      <c r="V40" s="101"/>
      <c r="W40" s="105"/>
      <c r="X40" s="105"/>
      <c r="Y40" s="105" t="s">
        <v>392</v>
      </c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120</v>
      </c>
      <c r="B41" s="104" t="s">
        <v>299</v>
      </c>
      <c r="C41" s="103" t="s">
        <v>362</v>
      </c>
      <c r="D41" s="101">
        <f t="shared" si="1"/>
        <v>110995</v>
      </c>
      <c r="E41" s="101">
        <f t="shared" si="2"/>
        <v>54</v>
      </c>
      <c r="F41" s="102">
        <f t="shared" si="3"/>
        <v>0.04865084012793369</v>
      </c>
      <c r="G41" s="101">
        <v>54</v>
      </c>
      <c r="H41" s="101">
        <v>0</v>
      </c>
      <c r="I41" s="101">
        <f t="shared" si="4"/>
        <v>110941</v>
      </c>
      <c r="J41" s="102">
        <f t="shared" si="5"/>
        <v>99.95134915987207</v>
      </c>
      <c r="K41" s="101">
        <v>110879</v>
      </c>
      <c r="L41" s="102">
        <f t="shared" si="6"/>
        <v>99.89549078787333</v>
      </c>
      <c r="M41" s="101">
        <v>0</v>
      </c>
      <c r="N41" s="102">
        <f t="shared" si="7"/>
        <v>0</v>
      </c>
      <c r="O41" s="101">
        <v>62</v>
      </c>
      <c r="P41" s="101">
        <v>0</v>
      </c>
      <c r="Q41" s="102">
        <f t="shared" si="8"/>
        <v>0.055858371998738686</v>
      </c>
      <c r="R41" s="101">
        <v>2384</v>
      </c>
      <c r="S41" s="101" t="s">
        <v>392</v>
      </c>
      <c r="T41" s="101"/>
      <c r="U41" s="101"/>
      <c r="V41" s="101"/>
      <c r="W41" s="105" t="s">
        <v>392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120</v>
      </c>
      <c r="B42" s="104" t="s">
        <v>300</v>
      </c>
      <c r="C42" s="103" t="s">
        <v>363</v>
      </c>
      <c r="D42" s="101">
        <f t="shared" si="1"/>
        <v>183197</v>
      </c>
      <c r="E42" s="101">
        <f t="shared" si="2"/>
        <v>325</v>
      </c>
      <c r="F42" s="102">
        <f t="shared" si="3"/>
        <v>0.17740465182290102</v>
      </c>
      <c r="G42" s="101">
        <v>325</v>
      </c>
      <c r="H42" s="101">
        <v>0</v>
      </c>
      <c r="I42" s="101">
        <f t="shared" si="4"/>
        <v>182872</v>
      </c>
      <c r="J42" s="102">
        <f t="shared" si="5"/>
        <v>99.8225953481771</v>
      </c>
      <c r="K42" s="101">
        <v>182533</v>
      </c>
      <c r="L42" s="102">
        <f t="shared" si="6"/>
        <v>99.63754864981414</v>
      </c>
      <c r="M42" s="101">
        <v>0</v>
      </c>
      <c r="N42" s="102">
        <f t="shared" si="7"/>
        <v>0</v>
      </c>
      <c r="O42" s="101">
        <v>339</v>
      </c>
      <c r="P42" s="101">
        <v>0</v>
      </c>
      <c r="Q42" s="102">
        <f t="shared" si="8"/>
        <v>0.18504669836296445</v>
      </c>
      <c r="R42" s="101">
        <v>4063</v>
      </c>
      <c r="S42" s="101"/>
      <c r="T42" s="101" t="s">
        <v>392</v>
      </c>
      <c r="U42" s="101"/>
      <c r="V42" s="101"/>
      <c r="W42" s="105" t="s">
        <v>392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120</v>
      </c>
      <c r="B43" s="104" t="s">
        <v>301</v>
      </c>
      <c r="C43" s="103" t="s">
        <v>364</v>
      </c>
      <c r="D43" s="101">
        <f t="shared" si="1"/>
        <v>173364</v>
      </c>
      <c r="E43" s="101">
        <f t="shared" si="2"/>
        <v>8495</v>
      </c>
      <c r="F43" s="102">
        <f t="shared" si="3"/>
        <v>4.900094598647931</v>
      </c>
      <c r="G43" s="101">
        <v>8495</v>
      </c>
      <c r="H43" s="101">
        <v>0</v>
      </c>
      <c r="I43" s="101">
        <f t="shared" si="4"/>
        <v>164869</v>
      </c>
      <c r="J43" s="102">
        <f t="shared" si="5"/>
        <v>95.09990540135207</v>
      </c>
      <c r="K43" s="101">
        <v>156027</v>
      </c>
      <c r="L43" s="102">
        <f t="shared" si="6"/>
        <v>89.9996539073856</v>
      </c>
      <c r="M43" s="101">
        <v>0</v>
      </c>
      <c r="N43" s="102">
        <f t="shared" si="7"/>
        <v>0</v>
      </c>
      <c r="O43" s="101">
        <v>8842</v>
      </c>
      <c r="P43" s="101">
        <v>1052</v>
      </c>
      <c r="Q43" s="102">
        <f t="shared" si="8"/>
        <v>5.100251493966452</v>
      </c>
      <c r="R43" s="101">
        <v>2422</v>
      </c>
      <c r="S43" s="101"/>
      <c r="T43" s="101"/>
      <c r="U43" s="101" t="s">
        <v>392</v>
      </c>
      <c r="V43" s="101"/>
      <c r="W43" s="105" t="s">
        <v>392</v>
      </c>
      <c r="X43" s="105"/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120</v>
      </c>
      <c r="B44" s="104" t="s">
        <v>302</v>
      </c>
      <c r="C44" s="103" t="s">
        <v>365</v>
      </c>
      <c r="D44" s="101">
        <f t="shared" si="1"/>
        <v>147768</v>
      </c>
      <c r="E44" s="101">
        <f t="shared" si="2"/>
        <v>710</v>
      </c>
      <c r="F44" s="102">
        <f t="shared" si="3"/>
        <v>0.48048291917059177</v>
      </c>
      <c r="G44" s="101">
        <v>710</v>
      </c>
      <c r="H44" s="101">
        <v>0</v>
      </c>
      <c r="I44" s="101">
        <f t="shared" si="4"/>
        <v>147058</v>
      </c>
      <c r="J44" s="102">
        <f t="shared" si="5"/>
        <v>99.51951708082942</v>
      </c>
      <c r="K44" s="101">
        <v>145551</v>
      </c>
      <c r="L44" s="102">
        <f t="shared" si="6"/>
        <v>98.49967516647719</v>
      </c>
      <c r="M44" s="101">
        <v>0</v>
      </c>
      <c r="N44" s="102">
        <f t="shared" si="7"/>
        <v>0</v>
      </c>
      <c r="O44" s="101">
        <v>1507</v>
      </c>
      <c r="P44" s="101">
        <v>495</v>
      </c>
      <c r="Q44" s="102">
        <f t="shared" si="8"/>
        <v>1.0198419143522277</v>
      </c>
      <c r="R44" s="101">
        <v>2052</v>
      </c>
      <c r="S44" s="101" t="s">
        <v>392</v>
      </c>
      <c r="T44" s="101"/>
      <c r="U44" s="101"/>
      <c r="V44" s="101"/>
      <c r="W44" s="105" t="s">
        <v>392</v>
      </c>
      <c r="X44" s="105"/>
      <c r="Y44" s="105"/>
      <c r="Z44" s="10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120</v>
      </c>
      <c r="B45" s="104" t="s">
        <v>303</v>
      </c>
      <c r="C45" s="103" t="s">
        <v>366</v>
      </c>
      <c r="D45" s="101">
        <f t="shared" si="1"/>
        <v>115824</v>
      </c>
      <c r="E45" s="101">
        <f t="shared" si="2"/>
        <v>337</v>
      </c>
      <c r="F45" s="102">
        <f t="shared" si="3"/>
        <v>0.29095869595247964</v>
      </c>
      <c r="G45" s="101">
        <v>337</v>
      </c>
      <c r="H45" s="101">
        <v>0</v>
      </c>
      <c r="I45" s="101">
        <f t="shared" si="4"/>
        <v>115487</v>
      </c>
      <c r="J45" s="102">
        <f t="shared" si="5"/>
        <v>99.70904130404752</v>
      </c>
      <c r="K45" s="101">
        <v>114633</v>
      </c>
      <c r="L45" s="102">
        <f t="shared" si="6"/>
        <v>98.97171570658931</v>
      </c>
      <c r="M45" s="101">
        <v>0</v>
      </c>
      <c r="N45" s="102">
        <f t="shared" si="7"/>
        <v>0</v>
      </c>
      <c r="O45" s="101">
        <v>854</v>
      </c>
      <c r="P45" s="101">
        <v>4</v>
      </c>
      <c r="Q45" s="102">
        <f t="shared" si="8"/>
        <v>0.7373255974582125</v>
      </c>
      <c r="R45" s="101">
        <v>1718</v>
      </c>
      <c r="S45" s="101"/>
      <c r="T45" s="101" t="s">
        <v>392</v>
      </c>
      <c r="U45" s="101"/>
      <c r="V45" s="101"/>
      <c r="W45" s="105" t="s">
        <v>392</v>
      </c>
      <c r="X45" s="105"/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120</v>
      </c>
      <c r="B46" s="104" t="s">
        <v>304</v>
      </c>
      <c r="C46" s="103" t="s">
        <v>367</v>
      </c>
      <c r="D46" s="101">
        <f t="shared" si="1"/>
        <v>72749</v>
      </c>
      <c r="E46" s="101">
        <f t="shared" si="2"/>
        <v>719</v>
      </c>
      <c r="F46" s="102">
        <f t="shared" si="3"/>
        <v>0.9883297364912234</v>
      </c>
      <c r="G46" s="101">
        <v>719</v>
      </c>
      <c r="H46" s="101">
        <v>0</v>
      </c>
      <c r="I46" s="101">
        <f t="shared" si="4"/>
        <v>72030</v>
      </c>
      <c r="J46" s="102">
        <f t="shared" si="5"/>
        <v>99.01167026350878</v>
      </c>
      <c r="K46" s="101">
        <v>71551</v>
      </c>
      <c r="L46" s="102">
        <f t="shared" si="6"/>
        <v>98.35324196896177</v>
      </c>
      <c r="M46" s="101">
        <v>0</v>
      </c>
      <c r="N46" s="102">
        <f t="shared" si="7"/>
        <v>0</v>
      </c>
      <c r="O46" s="101">
        <v>479</v>
      </c>
      <c r="P46" s="101">
        <v>0</v>
      </c>
      <c r="Q46" s="102">
        <f t="shared" si="8"/>
        <v>0.6584282945470041</v>
      </c>
      <c r="R46" s="101">
        <v>1509</v>
      </c>
      <c r="S46" s="101" t="s">
        <v>392</v>
      </c>
      <c r="T46" s="101"/>
      <c r="U46" s="101"/>
      <c r="V46" s="101"/>
      <c r="W46" s="105" t="s">
        <v>392</v>
      </c>
      <c r="X46" s="105"/>
      <c r="Y46" s="105"/>
      <c r="Z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120</v>
      </c>
      <c r="B47" s="104" t="s">
        <v>305</v>
      </c>
      <c r="C47" s="103" t="s">
        <v>368</v>
      </c>
      <c r="D47" s="101">
        <f t="shared" si="1"/>
        <v>58534</v>
      </c>
      <c r="E47" s="101">
        <f t="shared" si="2"/>
        <v>143</v>
      </c>
      <c r="F47" s="102">
        <f t="shared" si="3"/>
        <v>0.24430245669183723</v>
      </c>
      <c r="G47" s="101">
        <v>143</v>
      </c>
      <c r="H47" s="101">
        <v>0</v>
      </c>
      <c r="I47" s="101">
        <f t="shared" si="4"/>
        <v>58391</v>
      </c>
      <c r="J47" s="102">
        <f t="shared" si="5"/>
        <v>99.75569754330816</v>
      </c>
      <c r="K47" s="101">
        <v>58319</v>
      </c>
      <c r="L47" s="102">
        <f t="shared" si="6"/>
        <v>99.63269211056823</v>
      </c>
      <c r="M47" s="101">
        <v>0</v>
      </c>
      <c r="N47" s="102">
        <f t="shared" si="7"/>
        <v>0</v>
      </c>
      <c r="O47" s="101">
        <v>72</v>
      </c>
      <c r="P47" s="101">
        <v>0</v>
      </c>
      <c r="Q47" s="102">
        <f t="shared" si="8"/>
        <v>0.12300543273994602</v>
      </c>
      <c r="R47" s="101">
        <v>2361</v>
      </c>
      <c r="S47" s="101"/>
      <c r="T47" s="101" t="s">
        <v>392</v>
      </c>
      <c r="U47" s="101"/>
      <c r="V47" s="101"/>
      <c r="W47" s="105"/>
      <c r="X47" s="105"/>
      <c r="Y47" s="105"/>
      <c r="Z47" s="105" t="s">
        <v>392</v>
      </c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120</v>
      </c>
      <c r="B48" s="104" t="s">
        <v>306</v>
      </c>
      <c r="C48" s="103" t="s">
        <v>369</v>
      </c>
      <c r="D48" s="101">
        <f t="shared" si="1"/>
        <v>76033</v>
      </c>
      <c r="E48" s="101">
        <f t="shared" si="2"/>
        <v>0</v>
      </c>
      <c r="F48" s="102">
        <f t="shared" si="3"/>
        <v>0</v>
      </c>
      <c r="G48" s="101">
        <v>0</v>
      </c>
      <c r="H48" s="101">
        <v>0</v>
      </c>
      <c r="I48" s="101">
        <f t="shared" si="4"/>
        <v>76033</v>
      </c>
      <c r="J48" s="102">
        <f t="shared" si="5"/>
        <v>100</v>
      </c>
      <c r="K48" s="101">
        <v>76033</v>
      </c>
      <c r="L48" s="102">
        <f t="shared" si="6"/>
        <v>100</v>
      </c>
      <c r="M48" s="101">
        <v>0</v>
      </c>
      <c r="N48" s="102">
        <f t="shared" si="7"/>
        <v>0</v>
      </c>
      <c r="O48" s="101">
        <v>0</v>
      </c>
      <c r="P48" s="101">
        <v>0</v>
      </c>
      <c r="Q48" s="102">
        <f t="shared" si="8"/>
        <v>0</v>
      </c>
      <c r="R48" s="101">
        <v>902</v>
      </c>
      <c r="S48" s="101"/>
      <c r="T48" s="101"/>
      <c r="U48" s="101"/>
      <c r="V48" s="101" t="s">
        <v>392</v>
      </c>
      <c r="W48" s="105"/>
      <c r="X48" s="105"/>
      <c r="Y48" s="105"/>
      <c r="Z48" s="105" t="s">
        <v>392</v>
      </c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  <row r="49" spans="1:58" ht="12" customHeight="1">
      <c r="A49" s="103" t="s">
        <v>120</v>
      </c>
      <c r="B49" s="104" t="s">
        <v>307</v>
      </c>
      <c r="C49" s="103" t="s">
        <v>370</v>
      </c>
      <c r="D49" s="101">
        <f t="shared" si="1"/>
        <v>82145</v>
      </c>
      <c r="E49" s="101">
        <f t="shared" si="2"/>
        <v>343</v>
      </c>
      <c r="F49" s="102">
        <f t="shared" si="3"/>
        <v>0.41755432466979125</v>
      </c>
      <c r="G49" s="101">
        <v>343</v>
      </c>
      <c r="H49" s="101">
        <v>0</v>
      </c>
      <c r="I49" s="101">
        <f t="shared" si="4"/>
        <v>81802</v>
      </c>
      <c r="J49" s="102">
        <f t="shared" si="5"/>
        <v>99.5824456753302</v>
      </c>
      <c r="K49" s="101">
        <v>80375</v>
      </c>
      <c r="L49" s="102">
        <f t="shared" si="6"/>
        <v>97.84527360155822</v>
      </c>
      <c r="M49" s="101">
        <v>0</v>
      </c>
      <c r="N49" s="102">
        <f t="shared" si="7"/>
        <v>0</v>
      </c>
      <c r="O49" s="101">
        <v>1427</v>
      </c>
      <c r="P49" s="101">
        <v>9</v>
      </c>
      <c r="Q49" s="102">
        <f t="shared" si="8"/>
        <v>1.7371720737719885</v>
      </c>
      <c r="R49" s="101">
        <v>994</v>
      </c>
      <c r="S49" s="101"/>
      <c r="T49" s="101" t="s">
        <v>392</v>
      </c>
      <c r="U49" s="101"/>
      <c r="V49" s="101"/>
      <c r="W49" s="105" t="s">
        <v>392</v>
      </c>
      <c r="X49" s="105"/>
      <c r="Y49" s="105"/>
      <c r="Z49" s="105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</row>
    <row r="50" spans="1:58" ht="12" customHeight="1">
      <c r="A50" s="103" t="s">
        <v>120</v>
      </c>
      <c r="B50" s="104" t="s">
        <v>308</v>
      </c>
      <c r="C50" s="103" t="s">
        <v>371</v>
      </c>
      <c r="D50" s="101">
        <f t="shared" si="1"/>
        <v>73454</v>
      </c>
      <c r="E50" s="101">
        <f t="shared" si="2"/>
        <v>161</v>
      </c>
      <c r="F50" s="102">
        <f t="shared" si="3"/>
        <v>0.21918479592670242</v>
      </c>
      <c r="G50" s="101">
        <v>161</v>
      </c>
      <c r="H50" s="101">
        <v>0</v>
      </c>
      <c r="I50" s="101">
        <f t="shared" si="4"/>
        <v>73293</v>
      </c>
      <c r="J50" s="102">
        <f t="shared" si="5"/>
        <v>99.78081520407329</v>
      </c>
      <c r="K50" s="101">
        <v>72355</v>
      </c>
      <c r="L50" s="102">
        <f t="shared" si="6"/>
        <v>98.50382552345685</v>
      </c>
      <c r="M50" s="101">
        <v>0</v>
      </c>
      <c r="N50" s="102">
        <f t="shared" si="7"/>
        <v>0</v>
      </c>
      <c r="O50" s="101">
        <v>938</v>
      </c>
      <c r="P50" s="101">
        <v>0</v>
      </c>
      <c r="Q50" s="102">
        <f t="shared" si="8"/>
        <v>1.2769896806164402</v>
      </c>
      <c r="R50" s="101">
        <v>969</v>
      </c>
      <c r="S50" s="101"/>
      <c r="T50" s="101" t="s">
        <v>392</v>
      </c>
      <c r="U50" s="101"/>
      <c r="V50" s="101"/>
      <c r="W50" s="105" t="s">
        <v>392</v>
      </c>
      <c r="X50" s="105"/>
      <c r="Y50" s="105"/>
      <c r="Z50" s="105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</row>
    <row r="51" spans="1:58" ht="12" customHeight="1">
      <c r="A51" s="103" t="s">
        <v>120</v>
      </c>
      <c r="B51" s="104" t="s">
        <v>309</v>
      </c>
      <c r="C51" s="103" t="s">
        <v>372</v>
      </c>
      <c r="D51" s="101">
        <f t="shared" si="1"/>
        <v>116452</v>
      </c>
      <c r="E51" s="101">
        <f t="shared" si="2"/>
        <v>626</v>
      </c>
      <c r="F51" s="102">
        <f t="shared" si="3"/>
        <v>0.5375605399649641</v>
      </c>
      <c r="G51" s="101">
        <v>626</v>
      </c>
      <c r="H51" s="101">
        <v>0</v>
      </c>
      <c r="I51" s="101">
        <f t="shared" si="4"/>
        <v>115826</v>
      </c>
      <c r="J51" s="102">
        <f t="shared" si="5"/>
        <v>99.46243946003503</v>
      </c>
      <c r="K51" s="101">
        <v>115826</v>
      </c>
      <c r="L51" s="102">
        <f t="shared" si="6"/>
        <v>99.46243946003503</v>
      </c>
      <c r="M51" s="101">
        <v>0</v>
      </c>
      <c r="N51" s="102">
        <f t="shared" si="7"/>
        <v>0</v>
      </c>
      <c r="O51" s="101">
        <v>0</v>
      </c>
      <c r="P51" s="101">
        <v>0</v>
      </c>
      <c r="Q51" s="102">
        <f t="shared" si="8"/>
        <v>0</v>
      </c>
      <c r="R51" s="101">
        <v>1747</v>
      </c>
      <c r="S51" s="101"/>
      <c r="T51" s="101" t="s">
        <v>392</v>
      </c>
      <c r="U51" s="101"/>
      <c r="V51" s="101"/>
      <c r="W51" s="105" t="s">
        <v>392</v>
      </c>
      <c r="X51" s="105"/>
      <c r="Y51" s="105"/>
      <c r="Z51" s="105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</row>
    <row r="52" spans="1:58" ht="12" customHeight="1">
      <c r="A52" s="103" t="s">
        <v>120</v>
      </c>
      <c r="B52" s="104" t="s">
        <v>310</v>
      </c>
      <c r="C52" s="103" t="s">
        <v>373</v>
      </c>
      <c r="D52" s="101">
        <f t="shared" si="1"/>
        <v>70391</v>
      </c>
      <c r="E52" s="101">
        <f t="shared" si="2"/>
        <v>593</v>
      </c>
      <c r="F52" s="102">
        <f t="shared" si="3"/>
        <v>0.8424372433975934</v>
      </c>
      <c r="G52" s="101">
        <v>593</v>
      </c>
      <c r="H52" s="101">
        <v>0</v>
      </c>
      <c r="I52" s="101">
        <f t="shared" si="4"/>
        <v>69798</v>
      </c>
      <c r="J52" s="102">
        <f t="shared" si="5"/>
        <v>99.1575627566024</v>
      </c>
      <c r="K52" s="101">
        <v>69258</v>
      </c>
      <c r="L52" s="102">
        <f t="shared" si="6"/>
        <v>98.39041922973108</v>
      </c>
      <c r="M52" s="101">
        <v>0</v>
      </c>
      <c r="N52" s="102">
        <f t="shared" si="7"/>
        <v>0</v>
      </c>
      <c r="O52" s="101">
        <v>540</v>
      </c>
      <c r="P52" s="101">
        <v>0</v>
      </c>
      <c r="Q52" s="102">
        <f t="shared" si="8"/>
        <v>0.767143526871333</v>
      </c>
      <c r="R52" s="101">
        <v>1173</v>
      </c>
      <c r="S52" s="101"/>
      <c r="T52" s="101" t="s">
        <v>392</v>
      </c>
      <c r="U52" s="101"/>
      <c r="V52" s="101"/>
      <c r="W52" s="105"/>
      <c r="X52" s="105"/>
      <c r="Y52" s="105"/>
      <c r="Z52" s="105" t="s">
        <v>392</v>
      </c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</row>
    <row r="53" spans="1:58" ht="12" customHeight="1">
      <c r="A53" s="103" t="s">
        <v>120</v>
      </c>
      <c r="B53" s="104" t="s">
        <v>311</v>
      </c>
      <c r="C53" s="103" t="s">
        <v>374</v>
      </c>
      <c r="D53" s="101">
        <f t="shared" si="1"/>
        <v>145126</v>
      </c>
      <c r="E53" s="101">
        <f t="shared" si="2"/>
        <v>175</v>
      </c>
      <c r="F53" s="102">
        <f t="shared" si="3"/>
        <v>0.12058487107754641</v>
      </c>
      <c r="G53" s="101">
        <v>175</v>
      </c>
      <c r="H53" s="101">
        <v>0</v>
      </c>
      <c r="I53" s="101">
        <f t="shared" si="4"/>
        <v>144951</v>
      </c>
      <c r="J53" s="102">
        <f t="shared" si="5"/>
        <v>99.87941512892246</v>
      </c>
      <c r="K53" s="101">
        <v>144765</v>
      </c>
      <c r="L53" s="102">
        <f t="shared" si="6"/>
        <v>99.75125063737718</v>
      </c>
      <c r="M53" s="101">
        <v>0</v>
      </c>
      <c r="N53" s="102">
        <f t="shared" si="7"/>
        <v>0</v>
      </c>
      <c r="O53" s="101">
        <v>186</v>
      </c>
      <c r="P53" s="101">
        <v>0</v>
      </c>
      <c r="Q53" s="102">
        <f t="shared" si="8"/>
        <v>0.1281644915452779</v>
      </c>
      <c r="R53" s="101">
        <v>2238</v>
      </c>
      <c r="S53" s="101" t="s">
        <v>392</v>
      </c>
      <c r="T53" s="101"/>
      <c r="U53" s="101"/>
      <c r="V53" s="101"/>
      <c r="W53" s="105" t="s">
        <v>392</v>
      </c>
      <c r="X53" s="105"/>
      <c r="Y53" s="105"/>
      <c r="Z53" s="105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</row>
    <row r="54" spans="1:58" ht="12" customHeight="1">
      <c r="A54" s="103" t="s">
        <v>120</v>
      </c>
      <c r="B54" s="104" t="s">
        <v>312</v>
      </c>
      <c r="C54" s="103" t="s">
        <v>375</v>
      </c>
      <c r="D54" s="101">
        <f t="shared" si="1"/>
        <v>80890</v>
      </c>
      <c r="E54" s="101">
        <f t="shared" si="2"/>
        <v>847</v>
      </c>
      <c r="F54" s="102">
        <f t="shared" si="3"/>
        <v>1.0471010013598714</v>
      </c>
      <c r="G54" s="101">
        <v>847</v>
      </c>
      <c r="H54" s="101">
        <v>0</v>
      </c>
      <c r="I54" s="101">
        <f t="shared" si="4"/>
        <v>80043</v>
      </c>
      <c r="J54" s="102">
        <f t="shared" si="5"/>
        <v>98.95289899864012</v>
      </c>
      <c r="K54" s="101">
        <v>76612</v>
      </c>
      <c r="L54" s="102">
        <f t="shared" si="6"/>
        <v>94.71133638274199</v>
      </c>
      <c r="M54" s="101">
        <v>0</v>
      </c>
      <c r="N54" s="102">
        <f t="shared" si="7"/>
        <v>0</v>
      </c>
      <c r="O54" s="101">
        <v>3431</v>
      </c>
      <c r="P54" s="101">
        <v>718</v>
      </c>
      <c r="Q54" s="102">
        <f t="shared" si="8"/>
        <v>4.241562615898133</v>
      </c>
      <c r="R54" s="101">
        <v>1092</v>
      </c>
      <c r="S54" s="101" t="s">
        <v>392</v>
      </c>
      <c r="T54" s="101"/>
      <c r="U54" s="101"/>
      <c r="V54" s="101"/>
      <c r="W54" s="105" t="s">
        <v>392</v>
      </c>
      <c r="X54" s="105"/>
      <c r="Y54" s="105"/>
      <c r="Z54" s="105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</row>
    <row r="55" spans="1:58" ht="12" customHeight="1">
      <c r="A55" s="103" t="s">
        <v>120</v>
      </c>
      <c r="B55" s="104" t="s">
        <v>313</v>
      </c>
      <c r="C55" s="103" t="s">
        <v>376</v>
      </c>
      <c r="D55" s="101">
        <f t="shared" si="1"/>
        <v>55868</v>
      </c>
      <c r="E55" s="101">
        <f t="shared" si="2"/>
        <v>82</v>
      </c>
      <c r="F55" s="102">
        <f t="shared" si="3"/>
        <v>0.14677453998711248</v>
      </c>
      <c r="G55" s="101">
        <v>82</v>
      </c>
      <c r="H55" s="101">
        <v>0</v>
      </c>
      <c r="I55" s="101">
        <f t="shared" si="4"/>
        <v>55786</v>
      </c>
      <c r="J55" s="102">
        <f t="shared" si="5"/>
        <v>99.85322546001288</v>
      </c>
      <c r="K55" s="101">
        <v>55718</v>
      </c>
      <c r="L55" s="102">
        <f t="shared" si="6"/>
        <v>99.73150998782845</v>
      </c>
      <c r="M55" s="101">
        <v>0</v>
      </c>
      <c r="N55" s="102">
        <f t="shared" si="7"/>
        <v>0</v>
      </c>
      <c r="O55" s="101">
        <v>68</v>
      </c>
      <c r="P55" s="101">
        <v>0</v>
      </c>
      <c r="Q55" s="102">
        <f t="shared" si="8"/>
        <v>0.12171547218443474</v>
      </c>
      <c r="R55" s="101">
        <v>1799</v>
      </c>
      <c r="S55" s="101" t="s">
        <v>392</v>
      </c>
      <c r="T55" s="101"/>
      <c r="U55" s="101"/>
      <c r="V55" s="101"/>
      <c r="W55" s="105" t="s">
        <v>392</v>
      </c>
      <c r="X55" s="105"/>
      <c r="Y55" s="105"/>
      <c r="Z55" s="105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</row>
    <row r="56" spans="1:58" ht="12" customHeight="1">
      <c r="A56" s="103" t="s">
        <v>120</v>
      </c>
      <c r="B56" s="104" t="s">
        <v>314</v>
      </c>
      <c r="C56" s="103" t="s">
        <v>377</v>
      </c>
      <c r="D56" s="101">
        <f t="shared" si="1"/>
        <v>80806</v>
      </c>
      <c r="E56" s="101">
        <f t="shared" si="2"/>
        <v>2285</v>
      </c>
      <c r="F56" s="102">
        <f t="shared" si="3"/>
        <v>2.827760314828107</v>
      </c>
      <c r="G56" s="101">
        <v>2268</v>
      </c>
      <c r="H56" s="101">
        <v>17</v>
      </c>
      <c r="I56" s="101">
        <f t="shared" si="4"/>
        <v>78521</v>
      </c>
      <c r="J56" s="102">
        <f t="shared" si="5"/>
        <v>97.17223968517189</v>
      </c>
      <c r="K56" s="101">
        <v>69565</v>
      </c>
      <c r="L56" s="102">
        <f t="shared" si="6"/>
        <v>86.08890428928545</v>
      </c>
      <c r="M56" s="101">
        <v>0</v>
      </c>
      <c r="N56" s="102">
        <f t="shared" si="7"/>
        <v>0</v>
      </c>
      <c r="O56" s="101">
        <v>8956</v>
      </c>
      <c r="P56" s="101">
        <v>2935</v>
      </c>
      <c r="Q56" s="102">
        <f t="shared" si="8"/>
        <v>11.083335395886444</v>
      </c>
      <c r="R56" s="101">
        <v>642</v>
      </c>
      <c r="S56" s="101" t="s">
        <v>392</v>
      </c>
      <c r="T56" s="101"/>
      <c r="U56" s="101"/>
      <c r="V56" s="101"/>
      <c r="W56" s="105" t="s">
        <v>392</v>
      </c>
      <c r="X56" s="105"/>
      <c r="Y56" s="105"/>
      <c r="Z56" s="105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</row>
    <row r="57" spans="1:58" ht="12" customHeight="1">
      <c r="A57" s="103" t="s">
        <v>120</v>
      </c>
      <c r="B57" s="104" t="s">
        <v>315</v>
      </c>
      <c r="C57" s="103" t="s">
        <v>378</v>
      </c>
      <c r="D57" s="101">
        <f t="shared" si="1"/>
        <v>193488</v>
      </c>
      <c r="E57" s="101">
        <f t="shared" si="2"/>
        <v>297</v>
      </c>
      <c r="F57" s="102">
        <f t="shared" si="3"/>
        <v>0.15349789134209874</v>
      </c>
      <c r="G57" s="101">
        <v>297</v>
      </c>
      <c r="H57" s="101">
        <v>0</v>
      </c>
      <c r="I57" s="101">
        <f t="shared" si="4"/>
        <v>193191</v>
      </c>
      <c r="J57" s="102">
        <f t="shared" si="5"/>
        <v>99.8465021086579</v>
      </c>
      <c r="K57" s="101">
        <v>192758</v>
      </c>
      <c r="L57" s="102">
        <f t="shared" si="6"/>
        <v>99.62271562060695</v>
      </c>
      <c r="M57" s="101">
        <v>0</v>
      </c>
      <c r="N57" s="102">
        <f t="shared" si="7"/>
        <v>0</v>
      </c>
      <c r="O57" s="101">
        <v>433</v>
      </c>
      <c r="P57" s="101">
        <v>0</v>
      </c>
      <c r="Q57" s="102">
        <f t="shared" si="8"/>
        <v>0.22378648805093854</v>
      </c>
      <c r="R57" s="101">
        <v>3199</v>
      </c>
      <c r="S57" s="101" t="s">
        <v>392</v>
      </c>
      <c r="T57" s="101"/>
      <c r="U57" s="101"/>
      <c r="V57" s="101"/>
      <c r="W57" s="105" t="s">
        <v>392</v>
      </c>
      <c r="X57" s="105"/>
      <c r="Y57" s="105"/>
      <c r="Z57" s="105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</row>
    <row r="58" spans="1:58" ht="12" customHeight="1">
      <c r="A58" s="103" t="s">
        <v>120</v>
      </c>
      <c r="B58" s="104" t="s">
        <v>316</v>
      </c>
      <c r="C58" s="103" t="s">
        <v>379</v>
      </c>
      <c r="D58" s="101">
        <f t="shared" si="1"/>
        <v>33777</v>
      </c>
      <c r="E58" s="101">
        <f t="shared" si="2"/>
        <v>555</v>
      </c>
      <c r="F58" s="102">
        <f t="shared" si="3"/>
        <v>1.6431299404920507</v>
      </c>
      <c r="G58" s="101">
        <v>555</v>
      </c>
      <c r="H58" s="101">
        <v>0</v>
      </c>
      <c r="I58" s="101">
        <f t="shared" si="4"/>
        <v>33222</v>
      </c>
      <c r="J58" s="102">
        <f t="shared" si="5"/>
        <v>98.35687005950795</v>
      </c>
      <c r="K58" s="101">
        <v>31594</v>
      </c>
      <c r="L58" s="102">
        <f t="shared" si="6"/>
        <v>93.53702223406461</v>
      </c>
      <c r="M58" s="101">
        <v>0</v>
      </c>
      <c r="N58" s="102">
        <f t="shared" si="7"/>
        <v>0</v>
      </c>
      <c r="O58" s="101">
        <v>1628</v>
      </c>
      <c r="P58" s="101">
        <v>506</v>
      </c>
      <c r="Q58" s="102">
        <f t="shared" si="8"/>
        <v>4.819847825443349</v>
      </c>
      <c r="R58" s="101">
        <v>662</v>
      </c>
      <c r="S58" s="101"/>
      <c r="T58" s="101" t="s">
        <v>392</v>
      </c>
      <c r="U58" s="101"/>
      <c r="V58" s="101"/>
      <c r="W58" s="105"/>
      <c r="X58" s="105"/>
      <c r="Y58" s="105"/>
      <c r="Z58" s="105" t="s">
        <v>392</v>
      </c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</row>
    <row r="59" spans="1:58" ht="12" customHeight="1">
      <c r="A59" s="103" t="s">
        <v>120</v>
      </c>
      <c r="B59" s="104" t="s">
        <v>317</v>
      </c>
      <c r="C59" s="103" t="s">
        <v>380</v>
      </c>
      <c r="D59" s="101">
        <f t="shared" si="1"/>
        <v>15882</v>
      </c>
      <c r="E59" s="101">
        <f t="shared" si="2"/>
        <v>304</v>
      </c>
      <c r="F59" s="102">
        <f t="shared" si="3"/>
        <v>1.9141166099987408</v>
      </c>
      <c r="G59" s="101">
        <v>301</v>
      </c>
      <c r="H59" s="101">
        <v>3</v>
      </c>
      <c r="I59" s="101">
        <f t="shared" si="4"/>
        <v>15578</v>
      </c>
      <c r="J59" s="102">
        <f t="shared" si="5"/>
        <v>98.08588339000126</v>
      </c>
      <c r="K59" s="101">
        <v>14553</v>
      </c>
      <c r="L59" s="102">
        <f t="shared" si="6"/>
        <v>91.6320362674726</v>
      </c>
      <c r="M59" s="101">
        <v>0</v>
      </c>
      <c r="N59" s="102">
        <f t="shared" si="7"/>
        <v>0</v>
      </c>
      <c r="O59" s="101">
        <v>1025</v>
      </c>
      <c r="P59" s="101">
        <v>253</v>
      </c>
      <c r="Q59" s="102">
        <f t="shared" si="8"/>
        <v>6.453847122528648</v>
      </c>
      <c r="R59" s="101">
        <v>72</v>
      </c>
      <c r="S59" s="101" t="s">
        <v>392</v>
      </c>
      <c r="T59" s="101"/>
      <c r="U59" s="101"/>
      <c r="V59" s="101"/>
      <c r="W59" s="105" t="s">
        <v>392</v>
      </c>
      <c r="X59" s="105"/>
      <c r="Y59" s="105"/>
      <c r="Z59" s="105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</row>
    <row r="60" spans="1:58" ht="12" customHeight="1">
      <c r="A60" s="103" t="s">
        <v>120</v>
      </c>
      <c r="B60" s="104" t="s">
        <v>318</v>
      </c>
      <c r="C60" s="103" t="s">
        <v>381</v>
      </c>
      <c r="D60" s="101">
        <f t="shared" si="1"/>
        <v>2833</v>
      </c>
      <c r="E60" s="101">
        <f t="shared" si="2"/>
        <v>867</v>
      </c>
      <c r="F60" s="102">
        <f t="shared" si="3"/>
        <v>30.60360042357925</v>
      </c>
      <c r="G60" s="101">
        <v>768</v>
      </c>
      <c r="H60" s="101">
        <v>99</v>
      </c>
      <c r="I60" s="101">
        <f t="shared" si="4"/>
        <v>1966</v>
      </c>
      <c r="J60" s="102">
        <f t="shared" si="5"/>
        <v>69.39639957642075</v>
      </c>
      <c r="K60" s="101">
        <v>621</v>
      </c>
      <c r="L60" s="102">
        <f t="shared" si="6"/>
        <v>21.920225908930462</v>
      </c>
      <c r="M60" s="101">
        <v>0</v>
      </c>
      <c r="N60" s="102">
        <f t="shared" si="7"/>
        <v>0</v>
      </c>
      <c r="O60" s="101">
        <v>1345</v>
      </c>
      <c r="P60" s="101">
        <v>926</v>
      </c>
      <c r="Q60" s="102">
        <f t="shared" si="8"/>
        <v>47.47617366749029</v>
      </c>
      <c r="R60" s="101">
        <v>11</v>
      </c>
      <c r="S60" s="101"/>
      <c r="T60" s="101"/>
      <c r="U60" s="101" t="s">
        <v>392</v>
      </c>
      <c r="V60" s="101"/>
      <c r="W60" s="105"/>
      <c r="X60" s="105" t="s">
        <v>392</v>
      </c>
      <c r="Y60" s="105"/>
      <c r="Z60" s="105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</row>
    <row r="61" spans="1:58" ht="12" customHeight="1">
      <c r="A61" s="103" t="s">
        <v>120</v>
      </c>
      <c r="B61" s="104" t="s">
        <v>319</v>
      </c>
      <c r="C61" s="103" t="s">
        <v>382</v>
      </c>
      <c r="D61" s="101">
        <f t="shared" si="1"/>
        <v>6499</v>
      </c>
      <c r="E61" s="101">
        <f t="shared" si="2"/>
        <v>1957</v>
      </c>
      <c r="F61" s="102">
        <f t="shared" si="3"/>
        <v>30.11232497307278</v>
      </c>
      <c r="G61" s="101">
        <v>1852</v>
      </c>
      <c r="H61" s="101">
        <v>105</v>
      </c>
      <c r="I61" s="101">
        <f t="shared" si="4"/>
        <v>4542</v>
      </c>
      <c r="J61" s="102">
        <f t="shared" si="5"/>
        <v>69.88767502692723</v>
      </c>
      <c r="K61" s="101">
        <v>296</v>
      </c>
      <c r="L61" s="102">
        <f t="shared" si="6"/>
        <v>4.554546853362056</v>
      </c>
      <c r="M61" s="101">
        <v>0</v>
      </c>
      <c r="N61" s="102">
        <f t="shared" si="7"/>
        <v>0</v>
      </c>
      <c r="O61" s="101">
        <v>4246</v>
      </c>
      <c r="P61" s="101">
        <v>2987</v>
      </c>
      <c r="Q61" s="102">
        <f t="shared" si="8"/>
        <v>65.33312817356517</v>
      </c>
      <c r="R61" s="101">
        <v>15</v>
      </c>
      <c r="S61" s="101"/>
      <c r="T61" s="101"/>
      <c r="U61" s="101" t="s">
        <v>392</v>
      </c>
      <c r="V61" s="101"/>
      <c r="W61" s="105" t="s">
        <v>392</v>
      </c>
      <c r="X61" s="105"/>
      <c r="Y61" s="105"/>
      <c r="Z61" s="105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</row>
    <row r="62" spans="1:58" ht="12" customHeight="1">
      <c r="A62" s="103" t="s">
        <v>120</v>
      </c>
      <c r="B62" s="104" t="s">
        <v>320</v>
      </c>
      <c r="C62" s="103" t="s">
        <v>383</v>
      </c>
      <c r="D62" s="101">
        <f t="shared" si="1"/>
        <v>8900</v>
      </c>
      <c r="E62" s="101">
        <f t="shared" si="2"/>
        <v>3225</v>
      </c>
      <c r="F62" s="102">
        <f t="shared" si="3"/>
        <v>36.235955056179776</v>
      </c>
      <c r="G62" s="101">
        <v>3225</v>
      </c>
      <c r="H62" s="101">
        <v>0</v>
      </c>
      <c r="I62" s="101">
        <f t="shared" si="4"/>
        <v>5675</v>
      </c>
      <c r="J62" s="102">
        <f t="shared" si="5"/>
        <v>63.76404494382022</v>
      </c>
      <c r="K62" s="101">
        <v>0</v>
      </c>
      <c r="L62" s="102">
        <f t="shared" si="6"/>
        <v>0</v>
      </c>
      <c r="M62" s="101">
        <v>0</v>
      </c>
      <c r="N62" s="102">
        <f t="shared" si="7"/>
        <v>0</v>
      </c>
      <c r="O62" s="101">
        <v>5675</v>
      </c>
      <c r="P62" s="101">
        <v>2988</v>
      </c>
      <c r="Q62" s="102">
        <f t="shared" si="8"/>
        <v>63.76404494382022</v>
      </c>
      <c r="R62" s="101">
        <v>0</v>
      </c>
      <c r="S62" s="101" t="s">
        <v>392</v>
      </c>
      <c r="T62" s="101"/>
      <c r="U62" s="101"/>
      <c r="V62" s="101"/>
      <c r="W62" s="105" t="s">
        <v>392</v>
      </c>
      <c r="X62" s="105"/>
      <c r="Y62" s="105"/>
      <c r="Z62" s="105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</row>
    <row r="63" spans="1:58" ht="12" customHeight="1">
      <c r="A63" s="103" t="s">
        <v>120</v>
      </c>
      <c r="B63" s="104" t="s">
        <v>321</v>
      </c>
      <c r="C63" s="103" t="s">
        <v>384</v>
      </c>
      <c r="D63" s="101">
        <f t="shared" si="1"/>
        <v>303</v>
      </c>
      <c r="E63" s="101">
        <f t="shared" si="2"/>
        <v>0</v>
      </c>
      <c r="F63" s="102">
        <f t="shared" si="3"/>
        <v>0</v>
      </c>
      <c r="G63" s="101">
        <v>0</v>
      </c>
      <c r="H63" s="101">
        <v>0</v>
      </c>
      <c r="I63" s="101">
        <f t="shared" si="4"/>
        <v>303</v>
      </c>
      <c r="J63" s="102">
        <f t="shared" si="5"/>
        <v>100</v>
      </c>
      <c r="K63" s="101">
        <v>0</v>
      </c>
      <c r="L63" s="102">
        <f t="shared" si="6"/>
        <v>0</v>
      </c>
      <c r="M63" s="101">
        <v>0</v>
      </c>
      <c r="N63" s="102">
        <f t="shared" si="7"/>
        <v>0</v>
      </c>
      <c r="O63" s="101">
        <v>303</v>
      </c>
      <c r="P63" s="101">
        <v>291</v>
      </c>
      <c r="Q63" s="102">
        <f t="shared" si="8"/>
        <v>100</v>
      </c>
      <c r="R63" s="101">
        <v>1</v>
      </c>
      <c r="S63" s="101" t="s">
        <v>392</v>
      </c>
      <c r="T63" s="101"/>
      <c r="U63" s="101"/>
      <c r="V63" s="101"/>
      <c r="W63" s="105" t="s">
        <v>392</v>
      </c>
      <c r="X63" s="105"/>
      <c r="Y63" s="105"/>
      <c r="Z63" s="105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</row>
    <row r="64" spans="1:58" ht="12" customHeight="1">
      <c r="A64" s="103" t="s">
        <v>120</v>
      </c>
      <c r="B64" s="104" t="s">
        <v>322</v>
      </c>
      <c r="C64" s="103" t="s">
        <v>385</v>
      </c>
      <c r="D64" s="101">
        <f t="shared" si="1"/>
        <v>3088</v>
      </c>
      <c r="E64" s="101">
        <f t="shared" si="2"/>
        <v>154</v>
      </c>
      <c r="F64" s="102">
        <f t="shared" si="3"/>
        <v>4.987046632124352</v>
      </c>
      <c r="G64" s="101">
        <v>154</v>
      </c>
      <c r="H64" s="101">
        <v>0</v>
      </c>
      <c r="I64" s="101">
        <f t="shared" si="4"/>
        <v>2934</v>
      </c>
      <c r="J64" s="102">
        <f t="shared" si="5"/>
        <v>95.01295336787565</v>
      </c>
      <c r="K64" s="101">
        <v>206</v>
      </c>
      <c r="L64" s="102">
        <f t="shared" si="6"/>
        <v>6.670984455958549</v>
      </c>
      <c r="M64" s="101">
        <v>0</v>
      </c>
      <c r="N64" s="102">
        <f t="shared" si="7"/>
        <v>0</v>
      </c>
      <c r="O64" s="101">
        <v>2728</v>
      </c>
      <c r="P64" s="101">
        <v>955</v>
      </c>
      <c r="Q64" s="102">
        <f t="shared" si="8"/>
        <v>88.3419689119171</v>
      </c>
      <c r="R64" s="101">
        <v>0</v>
      </c>
      <c r="S64" s="101" t="s">
        <v>392</v>
      </c>
      <c r="T64" s="101"/>
      <c r="U64" s="101"/>
      <c r="V64" s="101"/>
      <c r="W64" s="105" t="s">
        <v>392</v>
      </c>
      <c r="X64" s="105"/>
      <c r="Y64" s="105"/>
      <c r="Z64" s="105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</row>
    <row r="65" spans="1:58" ht="12" customHeight="1">
      <c r="A65" s="103" t="s">
        <v>120</v>
      </c>
      <c r="B65" s="104" t="s">
        <v>323</v>
      </c>
      <c r="C65" s="103" t="s">
        <v>386</v>
      </c>
      <c r="D65" s="101">
        <f t="shared" si="1"/>
        <v>2053</v>
      </c>
      <c r="E65" s="101">
        <f t="shared" si="2"/>
        <v>440</v>
      </c>
      <c r="F65" s="102">
        <f t="shared" si="3"/>
        <v>21.43205065757428</v>
      </c>
      <c r="G65" s="101">
        <v>440</v>
      </c>
      <c r="H65" s="101">
        <v>0</v>
      </c>
      <c r="I65" s="101">
        <f t="shared" si="4"/>
        <v>1613</v>
      </c>
      <c r="J65" s="102">
        <f t="shared" si="5"/>
        <v>78.56794934242572</v>
      </c>
      <c r="K65" s="101">
        <v>0</v>
      </c>
      <c r="L65" s="102">
        <f t="shared" si="6"/>
        <v>0</v>
      </c>
      <c r="M65" s="101">
        <v>0</v>
      </c>
      <c r="N65" s="102">
        <f t="shared" si="7"/>
        <v>0</v>
      </c>
      <c r="O65" s="101">
        <v>1613</v>
      </c>
      <c r="P65" s="101">
        <v>1559</v>
      </c>
      <c r="Q65" s="102">
        <f t="shared" si="8"/>
        <v>78.56794934242572</v>
      </c>
      <c r="R65" s="101">
        <v>4</v>
      </c>
      <c r="S65" s="101"/>
      <c r="T65" s="101"/>
      <c r="U65" s="101"/>
      <c r="V65" s="101"/>
      <c r="W65" s="105"/>
      <c r="X65" s="105"/>
      <c r="Y65" s="105"/>
      <c r="Z65" s="105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</row>
    <row r="66" spans="1:58" ht="12" customHeight="1">
      <c r="A66" s="103" t="s">
        <v>120</v>
      </c>
      <c r="B66" s="104" t="s">
        <v>324</v>
      </c>
      <c r="C66" s="103" t="s">
        <v>387</v>
      </c>
      <c r="D66" s="101">
        <f t="shared" si="1"/>
        <v>2870</v>
      </c>
      <c r="E66" s="101">
        <f t="shared" si="2"/>
        <v>976</v>
      </c>
      <c r="F66" s="102">
        <f t="shared" si="3"/>
        <v>34.00696864111498</v>
      </c>
      <c r="G66" s="101">
        <v>976</v>
      </c>
      <c r="H66" s="101">
        <v>0</v>
      </c>
      <c r="I66" s="101">
        <f t="shared" si="4"/>
        <v>1894</v>
      </c>
      <c r="J66" s="102">
        <f t="shared" si="5"/>
        <v>65.99303135888502</v>
      </c>
      <c r="K66" s="101">
        <v>0</v>
      </c>
      <c r="L66" s="102">
        <f t="shared" si="6"/>
        <v>0</v>
      </c>
      <c r="M66" s="101">
        <v>0</v>
      </c>
      <c r="N66" s="102">
        <f t="shared" si="7"/>
        <v>0</v>
      </c>
      <c r="O66" s="101">
        <v>1894</v>
      </c>
      <c r="P66" s="101">
        <v>0</v>
      </c>
      <c r="Q66" s="102">
        <f t="shared" si="8"/>
        <v>65.99303135888502</v>
      </c>
      <c r="R66" s="101">
        <v>0</v>
      </c>
      <c r="S66" s="101" t="s">
        <v>392</v>
      </c>
      <c r="T66" s="101"/>
      <c r="U66" s="101"/>
      <c r="V66" s="101"/>
      <c r="W66" s="105" t="s">
        <v>392</v>
      </c>
      <c r="X66" s="105"/>
      <c r="Y66" s="105"/>
      <c r="Z66" s="105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</row>
    <row r="67" spans="1:58" ht="12" customHeight="1">
      <c r="A67" s="103" t="s">
        <v>120</v>
      </c>
      <c r="B67" s="104" t="s">
        <v>325</v>
      </c>
      <c r="C67" s="103" t="s">
        <v>388</v>
      </c>
      <c r="D67" s="101">
        <f t="shared" si="1"/>
        <v>299</v>
      </c>
      <c r="E67" s="101">
        <f t="shared" si="2"/>
        <v>10</v>
      </c>
      <c r="F67" s="102">
        <f t="shared" si="3"/>
        <v>3.3444816053511706</v>
      </c>
      <c r="G67" s="101">
        <v>10</v>
      </c>
      <c r="H67" s="101">
        <v>0</v>
      </c>
      <c r="I67" s="101">
        <f t="shared" si="4"/>
        <v>289</v>
      </c>
      <c r="J67" s="102">
        <f t="shared" si="5"/>
        <v>96.65551839464884</v>
      </c>
      <c r="K67" s="101">
        <v>0</v>
      </c>
      <c r="L67" s="102">
        <f t="shared" si="6"/>
        <v>0</v>
      </c>
      <c r="M67" s="101">
        <v>0</v>
      </c>
      <c r="N67" s="102">
        <f t="shared" si="7"/>
        <v>0</v>
      </c>
      <c r="O67" s="101">
        <v>289</v>
      </c>
      <c r="P67" s="101">
        <v>140</v>
      </c>
      <c r="Q67" s="102">
        <f t="shared" si="8"/>
        <v>96.65551839464884</v>
      </c>
      <c r="R67" s="101">
        <v>2</v>
      </c>
      <c r="S67" s="101"/>
      <c r="T67" s="101"/>
      <c r="U67" s="101" t="s">
        <v>392</v>
      </c>
      <c r="V67" s="101"/>
      <c r="W67" s="105"/>
      <c r="X67" s="105"/>
      <c r="Y67" s="105" t="s">
        <v>392</v>
      </c>
      <c r="Z67" s="105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</row>
    <row r="68" spans="1:58" ht="12" customHeight="1">
      <c r="A68" s="103" t="s">
        <v>120</v>
      </c>
      <c r="B68" s="104" t="s">
        <v>326</v>
      </c>
      <c r="C68" s="103" t="s">
        <v>389</v>
      </c>
      <c r="D68" s="101">
        <f t="shared" si="1"/>
        <v>8475</v>
      </c>
      <c r="E68" s="101">
        <f t="shared" si="2"/>
        <v>2906</v>
      </c>
      <c r="F68" s="102">
        <f t="shared" si="3"/>
        <v>34.28908554572271</v>
      </c>
      <c r="G68" s="101">
        <v>2906</v>
      </c>
      <c r="H68" s="101">
        <v>0</v>
      </c>
      <c r="I68" s="101">
        <f t="shared" si="4"/>
        <v>5569</v>
      </c>
      <c r="J68" s="102">
        <f t="shared" si="5"/>
        <v>65.71091445427729</v>
      </c>
      <c r="K68" s="101">
        <v>0</v>
      </c>
      <c r="L68" s="102">
        <f t="shared" si="6"/>
        <v>0</v>
      </c>
      <c r="M68" s="101">
        <v>0</v>
      </c>
      <c r="N68" s="102">
        <f t="shared" si="7"/>
        <v>0</v>
      </c>
      <c r="O68" s="101">
        <v>5569</v>
      </c>
      <c r="P68" s="101">
        <v>2573</v>
      </c>
      <c r="Q68" s="102">
        <f t="shared" si="8"/>
        <v>65.71091445427729</v>
      </c>
      <c r="R68" s="101">
        <v>118</v>
      </c>
      <c r="S68" s="101"/>
      <c r="T68" s="101"/>
      <c r="U68" s="101" t="s">
        <v>392</v>
      </c>
      <c r="V68" s="101"/>
      <c r="W68" s="105"/>
      <c r="X68" s="105"/>
      <c r="Y68" s="105" t="s">
        <v>392</v>
      </c>
      <c r="Z68" s="105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</row>
    <row r="69" spans="1:58" ht="12" customHeight="1">
      <c r="A69" s="103" t="s">
        <v>120</v>
      </c>
      <c r="B69" s="104" t="s">
        <v>327</v>
      </c>
      <c r="C69" s="103" t="s">
        <v>390</v>
      </c>
      <c r="D69" s="101">
        <f t="shared" si="1"/>
        <v>181</v>
      </c>
      <c r="E69" s="101">
        <f t="shared" si="2"/>
        <v>0</v>
      </c>
      <c r="F69" s="102">
        <f t="shared" si="3"/>
        <v>0</v>
      </c>
      <c r="G69" s="101">
        <v>0</v>
      </c>
      <c r="H69" s="101">
        <v>0</v>
      </c>
      <c r="I69" s="101">
        <f t="shared" si="4"/>
        <v>181</v>
      </c>
      <c r="J69" s="102">
        <f t="shared" si="5"/>
        <v>100</v>
      </c>
      <c r="K69" s="101">
        <v>0</v>
      </c>
      <c r="L69" s="102">
        <f t="shared" si="6"/>
        <v>0</v>
      </c>
      <c r="M69" s="101">
        <v>0</v>
      </c>
      <c r="N69" s="102">
        <f t="shared" si="7"/>
        <v>0</v>
      </c>
      <c r="O69" s="101">
        <v>181</v>
      </c>
      <c r="P69" s="101">
        <v>194</v>
      </c>
      <c r="Q69" s="102">
        <f t="shared" si="8"/>
        <v>100</v>
      </c>
      <c r="R69" s="101">
        <v>1</v>
      </c>
      <c r="S69" s="101"/>
      <c r="T69" s="101"/>
      <c r="U69" s="101"/>
      <c r="V69" s="101"/>
      <c r="W69" s="105"/>
      <c r="X69" s="105"/>
      <c r="Y69" s="105"/>
      <c r="Z69" s="105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</row>
    <row r="70" spans="1:58" ht="12" customHeight="1">
      <c r="A70" s="103" t="s">
        <v>120</v>
      </c>
      <c r="B70" s="104" t="s">
        <v>328</v>
      </c>
      <c r="C70" s="103" t="s">
        <v>391</v>
      </c>
      <c r="D70" s="101">
        <f t="shared" si="1"/>
        <v>2418</v>
      </c>
      <c r="E70" s="101">
        <f t="shared" si="2"/>
        <v>0</v>
      </c>
      <c r="F70" s="102">
        <f t="shared" si="3"/>
        <v>0</v>
      </c>
      <c r="G70" s="101">
        <v>0</v>
      </c>
      <c r="H70" s="101">
        <v>0</v>
      </c>
      <c r="I70" s="101">
        <f t="shared" si="4"/>
        <v>2418</v>
      </c>
      <c r="J70" s="102">
        <f t="shared" si="5"/>
        <v>100</v>
      </c>
      <c r="K70" s="101">
        <v>0</v>
      </c>
      <c r="L70" s="102">
        <f t="shared" si="6"/>
        <v>0</v>
      </c>
      <c r="M70" s="101">
        <v>2296</v>
      </c>
      <c r="N70" s="102">
        <f t="shared" si="7"/>
        <v>94.95450785773366</v>
      </c>
      <c r="O70" s="101">
        <v>122</v>
      </c>
      <c r="P70" s="101">
        <v>0</v>
      </c>
      <c r="Q70" s="102">
        <f t="shared" si="8"/>
        <v>5.045492142266336</v>
      </c>
      <c r="R70" s="101">
        <v>12</v>
      </c>
      <c r="S70" s="101"/>
      <c r="T70" s="101"/>
      <c r="U70" s="101" t="s">
        <v>392</v>
      </c>
      <c r="V70" s="101"/>
      <c r="W70" s="105"/>
      <c r="X70" s="105"/>
      <c r="Y70" s="105" t="s">
        <v>392</v>
      </c>
      <c r="Z70" s="105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38" t="s">
        <v>260</v>
      </c>
      <c r="B2" s="141" t="s">
        <v>259</v>
      </c>
      <c r="C2" s="144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47" t="s">
        <v>13</v>
      </c>
      <c r="AG2" s="148"/>
      <c r="AH2" s="148"/>
      <c r="AI2" s="149"/>
      <c r="AJ2" s="147" t="s">
        <v>135</v>
      </c>
      <c r="AK2" s="148"/>
      <c r="AL2" s="148"/>
      <c r="AM2" s="148"/>
      <c r="AN2" s="148"/>
      <c r="AO2" s="148"/>
      <c r="AP2" s="148"/>
      <c r="AQ2" s="148"/>
      <c r="AR2" s="148"/>
      <c r="AS2" s="149"/>
      <c r="AT2" s="137" t="s">
        <v>14</v>
      </c>
      <c r="AU2" s="134"/>
      <c r="AV2" s="134"/>
      <c r="AW2" s="134"/>
      <c r="AX2" s="134"/>
      <c r="AY2" s="134"/>
      <c r="AZ2" s="147" t="s">
        <v>15</v>
      </c>
      <c r="BA2" s="148"/>
      <c r="BB2" s="148"/>
      <c r="BC2" s="149"/>
    </row>
    <row r="3" spans="1:55" s="67" customFormat="1" ht="26.25" customHeight="1">
      <c r="A3" s="139"/>
      <c r="B3" s="142"/>
      <c r="C3" s="145"/>
      <c r="D3" s="70" t="s">
        <v>16</v>
      </c>
      <c r="E3" s="150" t="s">
        <v>17</v>
      </c>
      <c r="F3" s="148"/>
      <c r="G3" s="149"/>
      <c r="H3" s="153" t="s">
        <v>18</v>
      </c>
      <c r="I3" s="154"/>
      <c r="J3" s="155"/>
      <c r="K3" s="150" t="s">
        <v>19</v>
      </c>
      <c r="L3" s="154"/>
      <c r="M3" s="155"/>
      <c r="N3" s="70" t="s">
        <v>16</v>
      </c>
      <c r="O3" s="150" t="s">
        <v>133</v>
      </c>
      <c r="P3" s="151"/>
      <c r="Q3" s="151"/>
      <c r="R3" s="151"/>
      <c r="S3" s="151"/>
      <c r="T3" s="151"/>
      <c r="U3" s="152"/>
      <c r="V3" s="150" t="s">
        <v>134</v>
      </c>
      <c r="W3" s="151"/>
      <c r="X3" s="151"/>
      <c r="Y3" s="151"/>
      <c r="Z3" s="151"/>
      <c r="AA3" s="151"/>
      <c r="AB3" s="152"/>
      <c r="AC3" s="16" t="s">
        <v>20</v>
      </c>
      <c r="AD3" s="68"/>
      <c r="AE3" s="69"/>
      <c r="AF3" s="136" t="s">
        <v>16</v>
      </c>
      <c r="AG3" s="134" t="s">
        <v>21</v>
      </c>
      <c r="AH3" s="134" t="s">
        <v>22</v>
      </c>
      <c r="AI3" s="134" t="s">
        <v>23</v>
      </c>
      <c r="AJ3" s="135" t="s">
        <v>16</v>
      </c>
      <c r="AK3" s="134" t="s">
        <v>24</v>
      </c>
      <c r="AL3" s="134" t="s">
        <v>25</v>
      </c>
      <c r="AM3" s="134" t="s">
        <v>26</v>
      </c>
      <c r="AN3" s="134" t="s">
        <v>22</v>
      </c>
      <c r="AO3" s="134" t="s">
        <v>27</v>
      </c>
      <c r="AP3" s="134" t="s">
        <v>28</v>
      </c>
      <c r="AQ3" s="134" t="s">
        <v>29</v>
      </c>
      <c r="AR3" s="134" t="s">
        <v>30</v>
      </c>
      <c r="AS3" s="134" t="s">
        <v>31</v>
      </c>
      <c r="AT3" s="136" t="s">
        <v>16</v>
      </c>
      <c r="AU3" s="134" t="s">
        <v>24</v>
      </c>
      <c r="AV3" s="134" t="s">
        <v>25</v>
      </c>
      <c r="AW3" s="134" t="s">
        <v>26</v>
      </c>
      <c r="AX3" s="134" t="s">
        <v>22</v>
      </c>
      <c r="AY3" s="134" t="s">
        <v>27</v>
      </c>
      <c r="AZ3" s="136" t="s">
        <v>16</v>
      </c>
      <c r="BA3" s="134" t="s">
        <v>21</v>
      </c>
      <c r="BB3" s="134" t="s">
        <v>22</v>
      </c>
      <c r="BC3" s="134" t="s">
        <v>23</v>
      </c>
    </row>
    <row r="4" spans="1:55" s="67" customFormat="1" ht="26.25" customHeight="1">
      <c r="A4" s="139"/>
      <c r="B4" s="142"/>
      <c r="C4" s="145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36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  <c r="AU4" s="135"/>
      <c r="AV4" s="135"/>
      <c r="AW4" s="135"/>
      <c r="AX4" s="135"/>
      <c r="AY4" s="135"/>
      <c r="AZ4" s="136"/>
      <c r="BA4" s="135"/>
      <c r="BB4" s="135"/>
      <c r="BC4" s="135"/>
    </row>
    <row r="5" spans="1:55" s="78" customFormat="1" ht="23.25" customHeight="1">
      <c r="A5" s="139"/>
      <c r="B5" s="142"/>
      <c r="C5" s="14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35"/>
      <c r="AM5" s="71"/>
      <c r="AN5" s="71"/>
      <c r="AO5" s="71"/>
      <c r="AP5" s="71"/>
      <c r="AQ5" s="71"/>
      <c r="AR5" s="71"/>
      <c r="AS5" s="71"/>
      <c r="AT5" s="71"/>
      <c r="AU5" s="71"/>
      <c r="AV5" s="135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0"/>
      <c r="B6" s="143"/>
      <c r="C6" s="146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395</v>
      </c>
      <c r="B7" s="109" t="s">
        <v>393</v>
      </c>
      <c r="C7" s="108" t="s">
        <v>394</v>
      </c>
      <c r="D7" s="110">
        <f aca="true" t="shared" si="0" ref="D7:AI7">SUM(D8:D70)</f>
        <v>157923</v>
      </c>
      <c r="E7" s="110">
        <f t="shared" si="0"/>
        <v>12474</v>
      </c>
      <c r="F7" s="110">
        <f t="shared" si="0"/>
        <v>11395</v>
      </c>
      <c r="G7" s="110">
        <f t="shared" si="0"/>
        <v>1079</v>
      </c>
      <c r="H7" s="110">
        <f t="shared" si="0"/>
        <v>55681</v>
      </c>
      <c r="I7" s="110">
        <f t="shared" si="0"/>
        <v>38358</v>
      </c>
      <c r="J7" s="110">
        <f t="shared" si="0"/>
        <v>17323</v>
      </c>
      <c r="K7" s="110">
        <f t="shared" si="0"/>
        <v>89768</v>
      </c>
      <c r="L7" s="110">
        <f t="shared" si="0"/>
        <v>142</v>
      </c>
      <c r="M7" s="110">
        <f t="shared" si="0"/>
        <v>89626</v>
      </c>
      <c r="N7" s="110">
        <f t="shared" si="0"/>
        <v>157567</v>
      </c>
      <c r="O7" s="110">
        <f t="shared" si="0"/>
        <v>49895</v>
      </c>
      <c r="P7" s="110">
        <f t="shared" si="0"/>
        <v>25852</v>
      </c>
      <c r="Q7" s="110">
        <f t="shared" si="0"/>
        <v>0</v>
      </c>
      <c r="R7" s="110">
        <f t="shared" si="0"/>
        <v>0</v>
      </c>
      <c r="S7" s="110">
        <f t="shared" si="0"/>
        <v>10867</v>
      </c>
      <c r="T7" s="110">
        <f t="shared" si="0"/>
        <v>0</v>
      </c>
      <c r="U7" s="110">
        <f t="shared" si="0"/>
        <v>13176</v>
      </c>
      <c r="V7" s="110">
        <f t="shared" si="0"/>
        <v>107388</v>
      </c>
      <c r="W7" s="110">
        <f t="shared" si="0"/>
        <v>52009</v>
      </c>
      <c r="X7" s="110">
        <f t="shared" si="0"/>
        <v>0</v>
      </c>
      <c r="Y7" s="110">
        <f t="shared" si="0"/>
        <v>0</v>
      </c>
      <c r="Z7" s="110">
        <f t="shared" si="0"/>
        <v>40033</v>
      </c>
      <c r="AA7" s="110">
        <f t="shared" si="0"/>
        <v>0</v>
      </c>
      <c r="AB7" s="110">
        <f t="shared" si="0"/>
        <v>15346</v>
      </c>
      <c r="AC7" s="110">
        <f t="shared" si="0"/>
        <v>284</v>
      </c>
      <c r="AD7" s="110">
        <f t="shared" si="0"/>
        <v>262</v>
      </c>
      <c r="AE7" s="110">
        <f t="shared" si="0"/>
        <v>22</v>
      </c>
      <c r="AF7" s="110">
        <f t="shared" si="0"/>
        <v>2616</v>
      </c>
      <c r="AG7" s="110">
        <f t="shared" si="0"/>
        <v>2616</v>
      </c>
      <c r="AH7" s="110">
        <f t="shared" si="0"/>
        <v>0</v>
      </c>
      <c r="AI7" s="110">
        <f t="shared" si="0"/>
        <v>0</v>
      </c>
      <c r="AJ7" s="110">
        <f aca="true" t="shared" si="1" ref="AJ7:BC7">SUM(AJ8:AJ70)</f>
        <v>32014</v>
      </c>
      <c r="AK7" s="110">
        <f t="shared" si="1"/>
        <v>2</v>
      </c>
      <c r="AL7" s="110">
        <f t="shared" si="1"/>
        <v>0</v>
      </c>
      <c r="AM7" s="110">
        <f t="shared" si="1"/>
        <v>1102</v>
      </c>
      <c r="AN7" s="110">
        <f t="shared" si="1"/>
        <v>0</v>
      </c>
      <c r="AO7" s="110">
        <f t="shared" si="1"/>
        <v>0</v>
      </c>
      <c r="AP7" s="110">
        <f t="shared" si="1"/>
        <v>30130</v>
      </c>
      <c r="AQ7" s="110">
        <f t="shared" si="1"/>
        <v>107</v>
      </c>
      <c r="AR7" s="110">
        <f t="shared" si="1"/>
        <v>41</v>
      </c>
      <c r="AS7" s="110">
        <f t="shared" si="1"/>
        <v>632</v>
      </c>
      <c r="AT7" s="110">
        <f t="shared" si="1"/>
        <v>14</v>
      </c>
      <c r="AU7" s="110">
        <f t="shared" si="1"/>
        <v>14</v>
      </c>
      <c r="AV7" s="110">
        <f t="shared" si="1"/>
        <v>0</v>
      </c>
      <c r="AW7" s="110">
        <f t="shared" si="1"/>
        <v>0</v>
      </c>
      <c r="AX7" s="110">
        <f t="shared" si="1"/>
        <v>0</v>
      </c>
      <c r="AY7" s="110">
        <f t="shared" si="1"/>
        <v>0</v>
      </c>
      <c r="AZ7" s="110">
        <f t="shared" si="1"/>
        <v>508</v>
      </c>
      <c r="BA7" s="110">
        <f t="shared" si="1"/>
        <v>508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120</v>
      </c>
      <c r="B8" s="112" t="s">
        <v>266</v>
      </c>
      <c r="C8" s="111" t="s">
        <v>329</v>
      </c>
      <c r="D8" s="101">
        <f>SUM(E8,+H8,+K8)</f>
        <v>19367</v>
      </c>
      <c r="E8" s="101">
        <f>SUM(F8:G8)</f>
        <v>4918</v>
      </c>
      <c r="F8" s="101">
        <v>4918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14449</v>
      </c>
      <c r="L8" s="101">
        <v>0</v>
      </c>
      <c r="M8" s="101">
        <v>14449</v>
      </c>
      <c r="N8" s="101">
        <f>SUM(O8,+V8,+AC8)</f>
        <v>18727</v>
      </c>
      <c r="O8" s="101">
        <f>SUM(P8:U8)</f>
        <v>4918</v>
      </c>
      <c r="P8" s="101">
        <v>0</v>
      </c>
      <c r="Q8" s="101">
        <v>0</v>
      </c>
      <c r="R8" s="101">
        <v>0</v>
      </c>
      <c r="S8" s="101">
        <v>4918</v>
      </c>
      <c r="T8" s="101">
        <v>0</v>
      </c>
      <c r="U8" s="101">
        <v>0</v>
      </c>
      <c r="V8" s="101">
        <f>SUM(W8:AB8)</f>
        <v>13809</v>
      </c>
      <c r="W8" s="101">
        <v>0</v>
      </c>
      <c r="X8" s="101">
        <v>0</v>
      </c>
      <c r="Y8" s="101">
        <v>0</v>
      </c>
      <c r="Z8" s="101">
        <v>13809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640</v>
      </c>
      <c r="AK8" s="101">
        <v>0</v>
      </c>
      <c r="AL8" s="101">
        <v>0</v>
      </c>
      <c r="AM8" s="101">
        <v>599</v>
      </c>
      <c r="AN8" s="101">
        <v>0</v>
      </c>
      <c r="AO8" s="101">
        <v>0</v>
      </c>
      <c r="AP8" s="101">
        <v>0</v>
      </c>
      <c r="AQ8" s="101">
        <v>0</v>
      </c>
      <c r="AR8" s="101">
        <v>41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120</v>
      </c>
      <c r="B9" s="112" t="s">
        <v>267</v>
      </c>
      <c r="C9" s="111" t="s">
        <v>330</v>
      </c>
      <c r="D9" s="101">
        <f aca="true" t="shared" si="2" ref="D9:D70">SUM(E9,+H9,+K9)</f>
        <v>0</v>
      </c>
      <c r="E9" s="101">
        <f aca="true" t="shared" si="3" ref="E9:E70">SUM(F9:G9)</f>
        <v>0</v>
      </c>
      <c r="F9" s="101">
        <v>0</v>
      </c>
      <c r="G9" s="101">
        <v>0</v>
      </c>
      <c r="H9" s="101">
        <f aca="true" t="shared" si="4" ref="H9:H70">SUM(I9:J9)</f>
        <v>0</v>
      </c>
      <c r="I9" s="101">
        <v>0</v>
      </c>
      <c r="J9" s="101">
        <v>0</v>
      </c>
      <c r="K9" s="101">
        <f aca="true" t="shared" si="5" ref="K9:K70">SUM(L9:M9)</f>
        <v>0</v>
      </c>
      <c r="L9" s="101">
        <v>0</v>
      </c>
      <c r="M9" s="101">
        <v>0</v>
      </c>
      <c r="N9" s="101">
        <f aca="true" t="shared" si="6" ref="N9:N70">SUM(O9,+V9,+AC9)</f>
        <v>0</v>
      </c>
      <c r="O9" s="101">
        <f aca="true" t="shared" si="7" ref="O9:O70">SUM(P9:U9)</f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70">SUM(W9:AB9)</f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70">SUM(AD9:AE9)</f>
        <v>0</v>
      </c>
      <c r="AD9" s="101">
        <v>0</v>
      </c>
      <c r="AE9" s="101">
        <v>0</v>
      </c>
      <c r="AF9" s="101">
        <f aca="true" t="shared" si="10" ref="AF9:AF70">SUM(AG9:AI9)</f>
        <v>0</v>
      </c>
      <c r="AG9" s="101">
        <v>0</v>
      </c>
      <c r="AH9" s="101">
        <v>0</v>
      </c>
      <c r="AI9" s="101">
        <v>0</v>
      </c>
      <c r="AJ9" s="101">
        <f aca="true" t="shared" si="11" ref="AJ9:AJ70"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70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70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120</v>
      </c>
      <c r="B10" s="112" t="s">
        <v>268</v>
      </c>
      <c r="C10" s="111" t="s">
        <v>331</v>
      </c>
      <c r="D10" s="101">
        <f t="shared" si="2"/>
        <v>0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0</v>
      </c>
      <c r="L10" s="101">
        <v>0</v>
      </c>
      <c r="M10" s="101">
        <v>0</v>
      </c>
      <c r="N10" s="101">
        <f t="shared" si="6"/>
        <v>0</v>
      </c>
      <c r="O10" s="101">
        <f t="shared" si="7"/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0</v>
      </c>
      <c r="AG10" s="101">
        <v>0</v>
      </c>
      <c r="AH10" s="101">
        <v>0</v>
      </c>
      <c r="AI10" s="101">
        <v>0</v>
      </c>
      <c r="AJ10" s="101">
        <f t="shared" si="11"/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120</v>
      </c>
      <c r="B11" s="112" t="s">
        <v>269</v>
      </c>
      <c r="C11" s="111" t="s">
        <v>332</v>
      </c>
      <c r="D11" s="101">
        <f t="shared" si="2"/>
        <v>0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0</v>
      </c>
      <c r="L11" s="101">
        <v>0</v>
      </c>
      <c r="M11" s="101">
        <v>0</v>
      </c>
      <c r="N11" s="101">
        <f t="shared" si="6"/>
        <v>0</v>
      </c>
      <c r="O11" s="101">
        <f t="shared" si="7"/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0</v>
      </c>
      <c r="AG11" s="101">
        <v>0</v>
      </c>
      <c r="AH11" s="101">
        <v>0</v>
      </c>
      <c r="AI11" s="101">
        <v>0</v>
      </c>
      <c r="AJ11" s="101">
        <f t="shared" si="11"/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120</v>
      </c>
      <c r="B12" s="112" t="s">
        <v>270</v>
      </c>
      <c r="C12" s="111" t="s">
        <v>333</v>
      </c>
      <c r="D12" s="101">
        <f t="shared" si="2"/>
        <v>0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0</v>
      </c>
      <c r="L12" s="101">
        <v>0</v>
      </c>
      <c r="M12" s="101">
        <v>0</v>
      </c>
      <c r="N12" s="101">
        <f t="shared" si="6"/>
        <v>0</v>
      </c>
      <c r="O12" s="101">
        <f t="shared" si="7"/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0</v>
      </c>
      <c r="AG12" s="101">
        <v>0</v>
      </c>
      <c r="AH12" s="101">
        <v>0</v>
      </c>
      <c r="AI12" s="101">
        <v>0</v>
      </c>
      <c r="AJ12" s="101">
        <f t="shared" si="11"/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120</v>
      </c>
      <c r="B13" s="112" t="s">
        <v>271</v>
      </c>
      <c r="C13" s="111" t="s">
        <v>334</v>
      </c>
      <c r="D13" s="101">
        <f t="shared" si="2"/>
        <v>0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0</v>
      </c>
      <c r="L13" s="101">
        <v>0</v>
      </c>
      <c r="M13" s="101">
        <v>0</v>
      </c>
      <c r="N13" s="101">
        <f t="shared" si="6"/>
        <v>0</v>
      </c>
      <c r="O13" s="101">
        <f t="shared" si="7"/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0</v>
      </c>
      <c r="AG13" s="101">
        <v>0</v>
      </c>
      <c r="AH13" s="101">
        <v>0</v>
      </c>
      <c r="AI13" s="101">
        <v>0</v>
      </c>
      <c r="AJ13" s="101">
        <f t="shared" si="11"/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120</v>
      </c>
      <c r="B14" s="112" t="s">
        <v>272</v>
      </c>
      <c r="C14" s="111" t="s">
        <v>335</v>
      </c>
      <c r="D14" s="101">
        <f t="shared" si="2"/>
        <v>0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0</v>
      </c>
      <c r="L14" s="101">
        <v>0</v>
      </c>
      <c r="M14" s="101">
        <v>0</v>
      </c>
      <c r="N14" s="101">
        <f t="shared" si="6"/>
        <v>0</v>
      </c>
      <c r="O14" s="101">
        <f t="shared" si="7"/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0</v>
      </c>
      <c r="AG14" s="101">
        <v>0</v>
      </c>
      <c r="AH14" s="101">
        <v>0</v>
      </c>
      <c r="AI14" s="101">
        <v>0</v>
      </c>
      <c r="AJ14" s="101">
        <f t="shared" si="11"/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120</v>
      </c>
      <c r="B15" s="112" t="s">
        <v>273</v>
      </c>
      <c r="C15" s="111" t="s">
        <v>336</v>
      </c>
      <c r="D15" s="101">
        <f t="shared" si="2"/>
        <v>0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0</v>
      </c>
      <c r="L15" s="101">
        <v>0</v>
      </c>
      <c r="M15" s="101">
        <v>0</v>
      </c>
      <c r="N15" s="101">
        <f t="shared" si="6"/>
        <v>0</v>
      </c>
      <c r="O15" s="101">
        <f t="shared" si="7"/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0</v>
      </c>
      <c r="AG15" s="101">
        <v>0</v>
      </c>
      <c r="AH15" s="101">
        <v>0</v>
      </c>
      <c r="AI15" s="101">
        <v>0</v>
      </c>
      <c r="AJ15" s="101">
        <f t="shared" si="11"/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120</v>
      </c>
      <c r="B16" s="112" t="s">
        <v>274</v>
      </c>
      <c r="C16" s="111" t="s">
        <v>337</v>
      </c>
      <c r="D16" s="101">
        <f t="shared" si="2"/>
        <v>0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0</v>
      </c>
      <c r="L16" s="101">
        <v>0</v>
      </c>
      <c r="M16" s="101">
        <v>0</v>
      </c>
      <c r="N16" s="101">
        <f t="shared" si="6"/>
        <v>0</v>
      </c>
      <c r="O16" s="101">
        <f t="shared" si="7"/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0</v>
      </c>
      <c r="AG16" s="101">
        <v>0</v>
      </c>
      <c r="AH16" s="101">
        <v>0</v>
      </c>
      <c r="AI16" s="101">
        <v>0</v>
      </c>
      <c r="AJ16" s="101">
        <f t="shared" si="11"/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120</v>
      </c>
      <c r="B17" s="112" t="s">
        <v>275</v>
      </c>
      <c r="C17" s="111" t="s">
        <v>338</v>
      </c>
      <c r="D17" s="101">
        <f t="shared" si="2"/>
        <v>0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0</v>
      </c>
      <c r="L17" s="101">
        <v>0</v>
      </c>
      <c r="M17" s="101">
        <v>0</v>
      </c>
      <c r="N17" s="101">
        <f t="shared" si="6"/>
        <v>0</v>
      </c>
      <c r="O17" s="101">
        <f t="shared" si="7"/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0</v>
      </c>
      <c r="AG17" s="101">
        <v>0</v>
      </c>
      <c r="AH17" s="101">
        <v>0</v>
      </c>
      <c r="AI17" s="101">
        <v>0</v>
      </c>
      <c r="AJ17" s="101">
        <f t="shared" si="11"/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120</v>
      </c>
      <c r="B18" s="112" t="s">
        <v>276</v>
      </c>
      <c r="C18" s="111" t="s">
        <v>339</v>
      </c>
      <c r="D18" s="101">
        <f t="shared" si="2"/>
        <v>0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0</v>
      </c>
      <c r="L18" s="101">
        <v>0</v>
      </c>
      <c r="M18" s="101">
        <v>0</v>
      </c>
      <c r="N18" s="101">
        <f t="shared" si="6"/>
        <v>0</v>
      </c>
      <c r="O18" s="101">
        <f t="shared" si="7"/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0</v>
      </c>
      <c r="AG18" s="101">
        <v>0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120</v>
      </c>
      <c r="B19" s="112" t="s">
        <v>277</v>
      </c>
      <c r="C19" s="111" t="s">
        <v>340</v>
      </c>
      <c r="D19" s="101">
        <f t="shared" si="2"/>
        <v>0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0</v>
      </c>
      <c r="L19" s="101">
        <v>0</v>
      </c>
      <c r="M19" s="101">
        <v>0</v>
      </c>
      <c r="N19" s="101">
        <f t="shared" si="6"/>
        <v>0</v>
      </c>
      <c r="O19" s="101">
        <f t="shared" si="7"/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0</v>
      </c>
      <c r="AG19" s="101">
        <v>0</v>
      </c>
      <c r="AH19" s="101">
        <v>0</v>
      </c>
      <c r="AI19" s="101">
        <v>0</v>
      </c>
      <c r="AJ19" s="101">
        <f t="shared" si="11"/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120</v>
      </c>
      <c r="B20" s="112" t="s">
        <v>278</v>
      </c>
      <c r="C20" s="111" t="s">
        <v>341</v>
      </c>
      <c r="D20" s="101">
        <f t="shared" si="2"/>
        <v>0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0</v>
      </c>
      <c r="L20" s="101">
        <v>0</v>
      </c>
      <c r="M20" s="101">
        <v>0</v>
      </c>
      <c r="N20" s="101">
        <f t="shared" si="6"/>
        <v>0</v>
      </c>
      <c r="O20" s="101">
        <f t="shared" si="7"/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0</v>
      </c>
      <c r="AG20" s="101">
        <v>0</v>
      </c>
      <c r="AH20" s="101">
        <v>0</v>
      </c>
      <c r="AI20" s="101">
        <v>0</v>
      </c>
      <c r="AJ20" s="101">
        <f t="shared" si="11"/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120</v>
      </c>
      <c r="B21" s="112" t="s">
        <v>279</v>
      </c>
      <c r="C21" s="111" t="s">
        <v>342</v>
      </c>
      <c r="D21" s="101">
        <f t="shared" si="2"/>
        <v>0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0</v>
      </c>
      <c r="L21" s="101">
        <v>0</v>
      </c>
      <c r="M21" s="101">
        <v>0</v>
      </c>
      <c r="N21" s="101">
        <f t="shared" si="6"/>
        <v>0</v>
      </c>
      <c r="O21" s="101">
        <f t="shared" si="7"/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0</v>
      </c>
      <c r="AG21" s="101">
        <v>0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120</v>
      </c>
      <c r="B22" s="112" t="s">
        <v>280</v>
      </c>
      <c r="C22" s="111" t="s">
        <v>343</v>
      </c>
      <c r="D22" s="101">
        <f t="shared" si="2"/>
        <v>0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0</v>
      </c>
      <c r="L22" s="101">
        <v>0</v>
      </c>
      <c r="M22" s="101">
        <v>0</v>
      </c>
      <c r="N22" s="101">
        <f t="shared" si="6"/>
        <v>0</v>
      </c>
      <c r="O22" s="101">
        <f t="shared" si="7"/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0</v>
      </c>
      <c r="AG22" s="101">
        <v>0</v>
      </c>
      <c r="AH22" s="101">
        <v>0</v>
      </c>
      <c r="AI22" s="101">
        <v>0</v>
      </c>
      <c r="AJ22" s="101">
        <f t="shared" si="11"/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120</v>
      </c>
      <c r="B23" s="112" t="s">
        <v>281</v>
      </c>
      <c r="C23" s="111" t="s">
        <v>344</v>
      </c>
      <c r="D23" s="101">
        <f t="shared" si="2"/>
        <v>0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0</v>
      </c>
      <c r="L23" s="101">
        <v>0</v>
      </c>
      <c r="M23" s="101">
        <v>0</v>
      </c>
      <c r="N23" s="101">
        <f t="shared" si="6"/>
        <v>0</v>
      </c>
      <c r="O23" s="101">
        <f t="shared" si="7"/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0</v>
      </c>
      <c r="AG23" s="101">
        <v>0</v>
      </c>
      <c r="AH23" s="101">
        <v>0</v>
      </c>
      <c r="AI23" s="101">
        <v>0</v>
      </c>
      <c r="AJ23" s="101">
        <f t="shared" si="11"/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120</v>
      </c>
      <c r="B24" s="112" t="s">
        <v>282</v>
      </c>
      <c r="C24" s="111" t="s">
        <v>345</v>
      </c>
      <c r="D24" s="101">
        <f t="shared" si="2"/>
        <v>0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0</v>
      </c>
      <c r="L24" s="101">
        <v>0</v>
      </c>
      <c r="M24" s="101">
        <v>0</v>
      </c>
      <c r="N24" s="101">
        <f t="shared" si="6"/>
        <v>0</v>
      </c>
      <c r="O24" s="101">
        <f t="shared" si="7"/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0</v>
      </c>
      <c r="AG24" s="101">
        <v>0</v>
      </c>
      <c r="AH24" s="101">
        <v>0</v>
      </c>
      <c r="AI24" s="101">
        <v>0</v>
      </c>
      <c r="AJ24" s="101">
        <f t="shared" si="11"/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120</v>
      </c>
      <c r="B25" s="112" t="s">
        <v>283</v>
      </c>
      <c r="C25" s="111" t="s">
        <v>346</v>
      </c>
      <c r="D25" s="101">
        <f t="shared" si="2"/>
        <v>0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0</v>
      </c>
      <c r="L25" s="101">
        <v>0</v>
      </c>
      <c r="M25" s="101">
        <v>0</v>
      </c>
      <c r="N25" s="101">
        <f t="shared" si="6"/>
        <v>0</v>
      </c>
      <c r="O25" s="101">
        <f t="shared" si="7"/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0</v>
      </c>
      <c r="AG25" s="101">
        <v>0</v>
      </c>
      <c r="AH25" s="101">
        <v>0</v>
      </c>
      <c r="AI25" s="101">
        <v>0</v>
      </c>
      <c r="AJ25" s="101">
        <f t="shared" si="11"/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120</v>
      </c>
      <c r="B26" s="112" t="s">
        <v>284</v>
      </c>
      <c r="C26" s="111" t="s">
        <v>347</v>
      </c>
      <c r="D26" s="101">
        <f t="shared" si="2"/>
        <v>0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0</v>
      </c>
      <c r="L26" s="101">
        <v>0</v>
      </c>
      <c r="M26" s="101">
        <v>0</v>
      </c>
      <c r="N26" s="101">
        <f t="shared" si="6"/>
        <v>0</v>
      </c>
      <c r="O26" s="101">
        <f t="shared" si="7"/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0</v>
      </c>
      <c r="AG26" s="101">
        <v>0</v>
      </c>
      <c r="AH26" s="101">
        <v>0</v>
      </c>
      <c r="AI26" s="101">
        <v>0</v>
      </c>
      <c r="AJ26" s="101">
        <f t="shared" si="11"/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120</v>
      </c>
      <c r="B27" s="112" t="s">
        <v>285</v>
      </c>
      <c r="C27" s="111" t="s">
        <v>348</v>
      </c>
      <c r="D27" s="101">
        <f t="shared" si="2"/>
        <v>0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0</v>
      </c>
      <c r="L27" s="101">
        <v>0</v>
      </c>
      <c r="M27" s="101">
        <v>0</v>
      </c>
      <c r="N27" s="101">
        <f t="shared" si="6"/>
        <v>0</v>
      </c>
      <c r="O27" s="101">
        <f t="shared" si="7"/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0</v>
      </c>
      <c r="AG27" s="101">
        <v>0</v>
      </c>
      <c r="AH27" s="101">
        <v>0</v>
      </c>
      <c r="AI27" s="101">
        <v>0</v>
      </c>
      <c r="AJ27" s="101">
        <f t="shared" si="11"/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120</v>
      </c>
      <c r="B28" s="112" t="s">
        <v>286</v>
      </c>
      <c r="C28" s="111" t="s">
        <v>349</v>
      </c>
      <c r="D28" s="101">
        <f t="shared" si="2"/>
        <v>0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0</v>
      </c>
      <c r="L28" s="101">
        <v>0</v>
      </c>
      <c r="M28" s="101">
        <v>0</v>
      </c>
      <c r="N28" s="101">
        <f t="shared" si="6"/>
        <v>0</v>
      </c>
      <c r="O28" s="101">
        <f t="shared" si="7"/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0</v>
      </c>
      <c r="AG28" s="101">
        <v>0</v>
      </c>
      <c r="AH28" s="101">
        <v>0</v>
      </c>
      <c r="AI28" s="101">
        <v>0</v>
      </c>
      <c r="AJ28" s="101">
        <f t="shared" si="11"/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120</v>
      </c>
      <c r="B29" s="112" t="s">
        <v>287</v>
      </c>
      <c r="C29" s="111" t="s">
        <v>350</v>
      </c>
      <c r="D29" s="101">
        <f t="shared" si="2"/>
        <v>0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0</v>
      </c>
      <c r="L29" s="101">
        <v>0</v>
      </c>
      <c r="M29" s="101">
        <v>0</v>
      </c>
      <c r="N29" s="101">
        <f t="shared" si="6"/>
        <v>0</v>
      </c>
      <c r="O29" s="101">
        <f t="shared" si="7"/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0</v>
      </c>
      <c r="AG29" s="101">
        <v>0</v>
      </c>
      <c r="AH29" s="101">
        <v>0</v>
      </c>
      <c r="AI29" s="101">
        <v>0</v>
      </c>
      <c r="AJ29" s="101">
        <f t="shared" si="11"/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120</v>
      </c>
      <c r="B30" s="112" t="s">
        <v>288</v>
      </c>
      <c r="C30" s="111" t="s">
        <v>351</v>
      </c>
      <c r="D30" s="101">
        <f t="shared" si="2"/>
        <v>0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0</v>
      </c>
      <c r="L30" s="101">
        <v>0</v>
      </c>
      <c r="M30" s="101">
        <v>0</v>
      </c>
      <c r="N30" s="101">
        <f t="shared" si="6"/>
        <v>0</v>
      </c>
      <c r="O30" s="101">
        <f t="shared" si="7"/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0</v>
      </c>
      <c r="AG30" s="101">
        <v>0</v>
      </c>
      <c r="AH30" s="101">
        <v>0</v>
      </c>
      <c r="AI30" s="101">
        <v>0</v>
      </c>
      <c r="AJ30" s="101">
        <f t="shared" si="11"/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120</v>
      </c>
      <c r="B31" s="112" t="s">
        <v>289</v>
      </c>
      <c r="C31" s="111" t="s">
        <v>352</v>
      </c>
      <c r="D31" s="101">
        <f t="shared" si="2"/>
        <v>0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0</v>
      </c>
      <c r="L31" s="101">
        <v>0</v>
      </c>
      <c r="M31" s="101">
        <v>0</v>
      </c>
      <c r="N31" s="101">
        <f t="shared" si="6"/>
        <v>0</v>
      </c>
      <c r="O31" s="101">
        <f t="shared" si="7"/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0</v>
      </c>
      <c r="AG31" s="101">
        <v>0</v>
      </c>
      <c r="AH31" s="101">
        <v>0</v>
      </c>
      <c r="AI31" s="101">
        <v>0</v>
      </c>
      <c r="AJ31" s="101">
        <f t="shared" si="11"/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120</v>
      </c>
      <c r="B32" s="112" t="s">
        <v>290</v>
      </c>
      <c r="C32" s="111" t="s">
        <v>353</v>
      </c>
      <c r="D32" s="101">
        <f t="shared" si="2"/>
        <v>30047</v>
      </c>
      <c r="E32" s="101">
        <f t="shared" si="3"/>
        <v>5886</v>
      </c>
      <c r="F32" s="101">
        <v>5886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24161</v>
      </c>
      <c r="L32" s="101">
        <v>0</v>
      </c>
      <c r="M32" s="101">
        <v>24161</v>
      </c>
      <c r="N32" s="101">
        <f t="shared" si="6"/>
        <v>30047</v>
      </c>
      <c r="O32" s="101">
        <f t="shared" si="7"/>
        <v>5886</v>
      </c>
      <c r="P32" s="101">
        <v>5886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24161</v>
      </c>
      <c r="W32" s="101">
        <v>24161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1471</v>
      </c>
      <c r="AG32" s="101">
        <v>1471</v>
      </c>
      <c r="AH32" s="101">
        <v>0</v>
      </c>
      <c r="AI32" s="101">
        <v>0</v>
      </c>
      <c r="AJ32" s="101">
        <f t="shared" si="11"/>
        <v>1471</v>
      </c>
      <c r="AK32" s="101">
        <v>0</v>
      </c>
      <c r="AL32" s="101">
        <v>0</v>
      </c>
      <c r="AM32" s="101">
        <v>66</v>
      </c>
      <c r="AN32" s="101">
        <v>0</v>
      </c>
      <c r="AO32" s="101">
        <v>0</v>
      </c>
      <c r="AP32" s="101">
        <v>1400</v>
      </c>
      <c r="AQ32" s="101">
        <v>0</v>
      </c>
      <c r="AR32" s="101">
        <v>0</v>
      </c>
      <c r="AS32" s="101">
        <v>5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120</v>
      </c>
      <c r="B33" s="112" t="s">
        <v>291</v>
      </c>
      <c r="C33" s="111" t="s">
        <v>354</v>
      </c>
      <c r="D33" s="101">
        <f t="shared" si="2"/>
        <v>611</v>
      </c>
      <c r="E33" s="101">
        <f t="shared" si="3"/>
        <v>0</v>
      </c>
      <c r="F33" s="101">
        <v>0</v>
      </c>
      <c r="G33" s="101">
        <v>0</v>
      </c>
      <c r="H33" s="101">
        <f t="shared" si="4"/>
        <v>495</v>
      </c>
      <c r="I33" s="101">
        <v>495</v>
      </c>
      <c r="J33" s="101">
        <v>0</v>
      </c>
      <c r="K33" s="101">
        <f t="shared" si="5"/>
        <v>116</v>
      </c>
      <c r="L33" s="101">
        <v>0</v>
      </c>
      <c r="M33" s="101">
        <v>116</v>
      </c>
      <c r="N33" s="101">
        <f t="shared" si="6"/>
        <v>611</v>
      </c>
      <c r="O33" s="101">
        <f t="shared" si="7"/>
        <v>495</v>
      </c>
      <c r="P33" s="101">
        <v>0</v>
      </c>
      <c r="Q33" s="101">
        <v>0</v>
      </c>
      <c r="R33" s="101">
        <v>0</v>
      </c>
      <c r="S33" s="101">
        <v>495</v>
      </c>
      <c r="T33" s="101">
        <v>0</v>
      </c>
      <c r="U33" s="101">
        <v>0</v>
      </c>
      <c r="V33" s="101">
        <f t="shared" si="8"/>
        <v>116</v>
      </c>
      <c r="W33" s="101">
        <v>0</v>
      </c>
      <c r="X33" s="101">
        <v>0</v>
      </c>
      <c r="Y33" s="101">
        <v>0</v>
      </c>
      <c r="Z33" s="101">
        <v>116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0</v>
      </c>
      <c r="AG33" s="101">
        <v>0</v>
      </c>
      <c r="AH33" s="101">
        <v>0</v>
      </c>
      <c r="AI33" s="101">
        <v>0</v>
      </c>
      <c r="AJ33" s="101">
        <f t="shared" si="11"/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120</v>
      </c>
      <c r="B34" s="112" t="s">
        <v>292</v>
      </c>
      <c r="C34" s="111" t="s">
        <v>355</v>
      </c>
      <c r="D34" s="101">
        <f t="shared" si="2"/>
        <v>172</v>
      </c>
      <c r="E34" s="101">
        <f t="shared" si="3"/>
        <v>0</v>
      </c>
      <c r="F34" s="101">
        <v>0</v>
      </c>
      <c r="G34" s="101">
        <v>0</v>
      </c>
      <c r="H34" s="101">
        <f t="shared" si="4"/>
        <v>172</v>
      </c>
      <c r="I34" s="101">
        <v>83</v>
      </c>
      <c r="J34" s="101">
        <v>89</v>
      </c>
      <c r="K34" s="101">
        <f t="shared" si="5"/>
        <v>0</v>
      </c>
      <c r="L34" s="101">
        <v>0</v>
      </c>
      <c r="M34" s="101">
        <v>0</v>
      </c>
      <c r="N34" s="101">
        <f t="shared" si="6"/>
        <v>172</v>
      </c>
      <c r="O34" s="101">
        <f t="shared" si="7"/>
        <v>83</v>
      </c>
      <c r="P34" s="101">
        <v>83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89</v>
      </c>
      <c r="W34" s="101">
        <v>89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0</v>
      </c>
      <c r="AG34" s="101">
        <v>0</v>
      </c>
      <c r="AH34" s="101">
        <v>0</v>
      </c>
      <c r="AI34" s="101">
        <v>0</v>
      </c>
      <c r="AJ34" s="101">
        <f t="shared" si="11"/>
        <v>2</v>
      </c>
      <c r="AK34" s="101">
        <v>2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120</v>
      </c>
      <c r="B35" s="112" t="s">
        <v>293</v>
      </c>
      <c r="C35" s="111" t="s">
        <v>356</v>
      </c>
      <c r="D35" s="101">
        <f t="shared" si="2"/>
        <v>151</v>
      </c>
      <c r="E35" s="101">
        <f t="shared" si="3"/>
        <v>0</v>
      </c>
      <c r="F35" s="101">
        <v>0</v>
      </c>
      <c r="G35" s="101">
        <v>0</v>
      </c>
      <c r="H35" s="101">
        <f t="shared" si="4"/>
        <v>101</v>
      </c>
      <c r="I35" s="101">
        <v>101</v>
      </c>
      <c r="J35" s="101">
        <v>0</v>
      </c>
      <c r="K35" s="101">
        <f t="shared" si="5"/>
        <v>50</v>
      </c>
      <c r="L35" s="101">
        <v>0</v>
      </c>
      <c r="M35" s="101">
        <v>50</v>
      </c>
      <c r="N35" s="101">
        <f t="shared" si="6"/>
        <v>151</v>
      </c>
      <c r="O35" s="101">
        <f t="shared" si="7"/>
        <v>101</v>
      </c>
      <c r="P35" s="101">
        <v>0</v>
      </c>
      <c r="Q35" s="101">
        <v>0</v>
      </c>
      <c r="R35" s="101">
        <v>0</v>
      </c>
      <c r="S35" s="101">
        <v>101</v>
      </c>
      <c r="T35" s="101">
        <v>0</v>
      </c>
      <c r="U35" s="101">
        <v>0</v>
      </c>
      <c r="V35" s="101">
        <f t="shared" si="8"/>
        <v>50</v>
      </c>
      <c r="W35" s="101">
        <v>0</v>
      </c>
      <c r="X35" s="101">
        <v>0</v>
      </c>
      <c r="Y35" s="101">
        <v>0</v>
      </c>
      <c r="Z35" s="101">
        <v>50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0</v>
      </c>
      <c r="AG35" s="101">
        <v>0</v>
      </c>
      <c r="AH35" s="101">
        <v>0</v>
      </c>
      <c r="AI35" s="101">
        <v>0</v>
      </c>
      <c r="AJ35" s="101">
        <f t="shared" si="11"/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120</v>
      </c>
      <c r="B36" s="112" t="s">
        <v>294</v>
      </c>
      <c r="C36" s="111" t="s">
        <v>357</v>
      </c>
      <c r="D36" s="101">
        <f t="shared" si="2"/>
        <v>7101</v>
      </c>
      <c r="E36" s="101">
        <f t="shared" si="3"/>
        <v>0</v>
      </c>
      <c r="F36" s="101">
        <v>0</v>
      </c>
      <c r="G36" s="101">
        <v>0</v>
      </c>
      <c r="H36" s="101">
        <f t="shared" si="4"/>
        <v>2942</v>
      </c>
      <c r="I36" s="101">
        <v>2942</v>
      </c>
      <c r="J36" s="101">
        <v>0</v>
      </c>
      <c r="K36" s="101">
        <f t="shared" si="5"/>
        <v>4159</v>
      </c>
      <c r="L36" s="101">
        <v>0</v>
      </c>
      <c r="M36" s="101">
        <v>4159</v>
      </c>
      <c r="N36" s="101">
        <f t="shared" si="6"/>
        <v>7101</v>
      </c>
      <c r="O36" s="101">
        <f t="shared" si="7"/>
        <v>2942</v>
      </c>
      <c r="P36" s="101">
        <v>2942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4159</v>
      </c>
      <c r="W36" s="101">
        <v>4159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278</v>
      </c>
      <c r="AG36" s="101">
        <v>278</v>
      </c>
      <c r="AH36" s="101">
        <v>0</v>
      </c>
      <c r="AI36" s="101">
        <v>0</v>
      </c>
      <c r="AJ36" s="101">
        <f t="shared" si="11"/>
        <v>273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273</v>
      </c>
      <c r="AT36" s="101">
        <f t="shared" si="12"/>
        <v>5</v>
      </c>
      <c r="AU36" s="101">
        <v>5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120</v>
      </c>
      <c r="B37" s="112" t="s">
        <v>295</v>
      </c>
      <c r="C37" s="111" t="s">
        <v>358</v>
      </c>
      <c r="D37" s="101">
        <f t="shared" si="2"/>
        <v>470</v>
      </c>
      <c r="E37" s="101">
        <f t="shared" si="3"/>
        <v>0</v>
      </c>
      <c r="F37" s="101">
        <v>0</v>
      </c>
      <c r="G37" s="101">
        <v>0</v>
      </c>
      <c r="H37" s="101">
        <f t="shared" si="4"/>
        <v>470</v>
      </c>
      <c r="I37" s="101">
        <v>445</v>
      </c>
      <c r="J37" s="101">
        <v>25</v>
      </c>
      <c r="K37" s="101">
        <f t="shared" si="5"/>
        <v>0</v>
      </c>
      <c r="L37" s="101">
        <v>0</v>
      </c>
      <c r="M37" s="101">
        <v>0</v>
      </c>
      <c r="N37" s="101">
        <f t="shared" si="6"/>
        <v>470</v>
      </c>
      <c r="O37" s="101">
        <f t="shared" si="7"/>
        <v>445</v>
      </c>
      <c r="P37" s="101">
        <v>0</v>
      </c>
      <c r="Q37" s="101">
        <v>0</v>
      </c>
      <c r="R37" s="101">
        <v>0</v>
      </c>
      <c r="S37" s="101">
        <v>445</v>
      </c>
      <c r="T37" s="101">
        <v>0</v>
      </c>
      <c r="U37" s="101">
        <v>0</v>
      </c>
      <c r="V37" s="101">
        <f t="shared" si="8"/>
        <v>25</v>
      </c>
      <c r="W37" s="101">
        <v>0</v>
      </c>
      <c r="X37" s="101">
        <v>0</v>
      </c>
      <c r="Y37" s="101">
        <v>0</v>
      </c>
      <c r="Z37" s="101">
        <v>25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0</v>
      </c>
      <c r="AG37" s="101">
        <v>0</v>
      </c>
      <c r="AH37" s="101">
        <v>0</v>
      </c>
      <c r="AI37" s="101">
        <v>0</v>
      </c>
      <c r="AJ37" s="101">
        <f t="shared" si="11"/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120</v>
      </c>
      <c r="B38" s="112" t="s">
        <v>296</v>
      </c>
      <c r="C38" s="111" t="s">
        <v>359</v>
      </c>
      <c r="D38" s="101">
        <f t="shared" si="2"/>
        <v>1337</v>
      </c>
      <c r="E38" s="101">
        <f t="shared" si="3"/>
        <v>0</v>
      </c>
      <c r="F38" s="101">
        <v>0</v>
      </c>
      <c r="G38" s="101">
        <v>0</v>
      </c>
      <c r="H38" s="101">
        <f t="shared" si="4"/>
        <v>1337</v>
      </c>
      <c r="I38" s="101">
        <v>692</v>
      </c>
      <c r="J38" s="101">
        <v>645</v>
      </c>
      <c r="K38" s="101">
        <f t="shared" si="5"/>
        <v>0</v>
      </c>
      <c r="L38" s="101">
        <v>0</v>
      </c>
      <c r="M38" s="101">
        <v>0</v>
      </c>
      <c r="N38" s="101">
        <f t="shared" si="6"/>
        <v>1337</v>
      </c>
      <c r="O38" s="101">
        <f t="shared" si="7"/>
        <v>692</v>
      </c>
      <c r="P38" s="101">
        <v>692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645</v>
      </c>
      <c r="W38" s="101">
        <v>645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0</v>
      </c>
      <c r="AG38" s="101">
        <v>0</v>
      </c>
      <c r="AH38" s="101">
        <v>0</v>
      </c>
      <c r="AI38" s="101">
        <v>0</v>
      </c>
      <c r="AJ38" s="101">
        <f t="shared" si="11"/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120</v>
      </c>
      <c r="B39" s="112" t="s">
        <v>297</v>
      </c>
      <c r="C39" s="111" t="s">
        <v>360</v>
      </c>
      <c r="D39" s="101">
        <f t="shared" si="2"/>
        <v>443</v>
      </c>
      <c r="E39" s="101">
        <f t="shared" si="3"/>
        <v>0</v>
      </c>
      <c r="F39" s="101">
        <v>0</v>
      </c>
      <c r="G39" s="101">
        <v>0</v>
      </c>
      <c r="H39" s="101">
        <f t="shared" si="4"/>
        <v>299</v>
      </c>
      <c r="I39" s="101">
        <v>299</v>
      </c>
      <c r="J39" s="101">
        <v>0</v>
      </c>
      <c r="K39" s="101">
        <f t="shared" si="5"/>
        <v>144</v>
      </c>
      <c r="L39" s="101">
        <v>0</v>
      </c>
      <c r="M39" s="101">
        <v>144</v>
      </c>
      <c r="N39" s="101">
        <f t="shared" si="6"/>
        <v>443</v>
      </c>
      <c r="O39" s="101">
        <f t="shared" si="7"/>
        <v>299</v>
      </c>
      <c r="P39" s="101">
        <v>0</v>
      </c>
      <c r="Q39" s="101">
        <v>0</v>
      </c>
      <c r="R39" s="101">
        <v>0</v>
      </c>
      <c r="S39" s="101">
        <v>299</v>
      </c>
      <c r="T39" s="101">
        <v>0</v>
      </c>
      <c r="U39" s="101">
        <v>0</v>
      </c>
      <c r="V39" s="101">
        <f t="shared" si="8"/>
        <v>144</v>
      </c>
      <c r="W39" s="101">
        <v>0</v>
      </c>
      <c r="X39" s="101">
        <v>0</v>
      </c>
      <c r="Y39" s="101">
        <v>0</v>
      </c>
      <c r="Z39" s="101">
        <v>144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0</v>
      </c>
      <c r="AG39" s="101">
        <v>0</v>
      </c>
      <c r="AH39" s="101">
        <v>0</v>
      </c>
      <c r="AI39" s="101">
        <v>0</v>
      </c>
      <c r="AJ39" s="101">
        <f t="shared" si="11"/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120</v>
      </c>
      <c r="B40" s="112" t="s">
        <v>298</v>
      </c>
      <c r="C40" s="111" t="s">
        <v>361</v>
      </c>
      <c r="D40" s="101">
        <f t="shared" si="2"/>
        <v>28730</v>
      </c>
      <c r="E40" s="101">
        <f t="shared" si="3"/>
        <v>0</v>
      </c>
      <c r="F40" s="101">
        <v>0</v>
      </c>
      <c r="G40" s="101">
        <v>0</v>
      </c>
      <c r="H40" s="101">
        <f t="shared" si="4"/>
        <v>3717</v>
      </c>
      <c r="I40" s="101">
        <v>3717</v>
      </c>
      <c r="J40" s="101">
        <v>0</v>
      </c>
      <c r="K40" s="101">
        <f t="shared" si="5"/>
        <v>25013</v>
      </c>
      <c r="L40" s="101">
        <v>0</v>
      </c>
      <c r="M40" s="101">
        <v>25013</v>
      </c>
      <c r="N40" s="101">
        <f t="shared" si="6"/>
        <v>28730</v>
      </c>
      <c r="O40" s="101">
        <f t="shared" si="7"/>
        <v>3717</v>
      </c>
      <c r="P40" s="101">
        <v>0</v>
      </c>
      <c r="Q40" s="101">
        <v>0</v>
      </c>
      <c r="R40" s="101">
        <v>0</v>
      </c>
      <c r="S40" s="101">
        <v>3717</v>
      </c>
      <c r="T40" s="101">
        <v>0</v>
      </c>
      <c r="U40" s="101">
        <v>0</v>
      </c>
      <c r="V40" s="101">
        <f t="shared" si="8"/>
        <v>25013</v>
      </c>
      <c r="W40" s="101">
        <v>0</v>
      </c>
      <c r="X40" s="101">
        <v>0</v>
      </c>
      <c r="Y40" s="101">
        <v>0</v>
      </c>
      <c r="Z40" s="101">
        <v>25013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0</v>
      </c>
      <c r="AG40" s="101">
        <v>0</v>
      </c>
      <c r="AH40" s="101">
        <v>0</v>
      </c>
      <c r="AI40" s="101">
        <v>0</v>
      </c>
      <c r="AJ40" s="101">
        <f t="shared" si="11"/>
        <v>28730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28730</v>
      </c>
      <c r="AQ40" s="101">
        <v>0</v>
      </c>
      <c r="AR40" s="101">
        <v>0</v>
      </c>
      <c r="AS40" s="101">
        <v>0</v>
      </c>
      <c r="AT40" s="101">
        <f t="shared" si="12"/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120</v>
      </c>
      <c r="B41" s="112" t="s">
        <v>299</v>
      </c>
      <c r="C41" s="111" t="s">
        <v>362</v>
      </c>
      <c r="D41" s="101">
        <f t="shared" si="2"/>
        <v>96</v>
      </c>
      <c r="E41" s="101">
        <f t="shared" si="3"/>
        <v>0</v>
      </c>
      <c r="F41" s="101">
        <v>0</v>
      </c>
      <c r="G41" s="101">
        <v>0</v>
      </c>
      <c r="H41" s="101">
        <f t="shared" si="4"/>
        <v>96</v>
      </c>
      <c r="I41" s="101">
        <v>92</v>
      </c>
      <c r="J41" s="101">
        <v>4</v>
      </c>
      <c r="K41" s="101">
        <f t="shared" si="5"/>
        <v>0</v>
      </c>
      <c r="L41" s="101">
        <v>0</v>
      </c>
      <c r="M41" s="101">
        <v>0</v>
      </c>
      <c r="N41" s="101">
        <f t="shared" si="6"/>
        <v>96</v>
      </c>
      <c r="O41" s="101">
        <f t="shared" si="7"/>
        <v>92</v>
      </c>
      <c r="P41" s="101">
        <v>92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4</v>
      </c>
      <c r="W41" s="101">
        <v>4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1</v>
      </c>
      <c r="AG41" s="101">
        <v>1</v>
      </c>
      <c r="AH41" s="101">
        <v>0</v>
      </c>
      <c r="AI41" s="101">
        <v>0</v>
      </c>
      <c r="AJ41" s="101">
        <f t="shared" si="11"/>
        <v>1</v>
      </c>
      <c r="AK41" s="101">
        <v>0</v>
      </c>
      <c r="AL41" s="101">
        <v>0</v>
      </c>
      <c r="AM41" s="101">
        <v>1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120</v>
      </c>
      <c r="B42" s="112" t="s">
        <v>300</v>
      </c>
      <c r="C42" s="111" t="s">
        <v>363</v>
      </c>
      <c r="D42" s="101">
        <f t="shared" si="2"/>
        <v>614</v>
      </c>
      <c r="E42" s="101">
        <f t="shared" si="3"/>
        <v>297</v>
      </c>
      <c r="F42" s="101">
        <v>297</v>
      </c>
      <c r="G42" s="101">
        <v>0</v>
      </c>
      <c r="H42" s="101">
        <f t="shared" si="4"/>
        <v>317</v>
      </c>
      <c r="I42" s="101">
        <v>0</v>
      </c>
      <c r="J42" s="101">
        <v>317</v>
      </c>
      <c r="K42" s="101">
        <f t="shared" si="5"/>
        <v>0</v>
      </c>
      <c r="L42" s="101">
        <v>0</v>
      </c>
      <c r="M42" s="101">
        <v>0</v>
      </c>
      <c r="N42" s="101">
        <f t="shared" si="6"/>
        <v>614</v>
      </c>
      <c r="O42" s="101">
        <f t="shared" si="7"/>
        <v>297</v>
      </c>
      <c r="P42" s="101">
        <v>297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317</v>
      </c>
      <c r="W42" s="101">
        <v>317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8</v>
      </c>
      <c r="AG42" s="101">
        <v>8</v>
      </c>
      <c r="AH42" s="101">
        <v>0</v>
      </c>
      <c r="AI42" s="101">
        <v>0</v>
      </c>
      <c r="AJ42" s="101">
        <f t="shared" si="11"/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8</v>
      </c>
      <c r="AU42" s="101">
        <v>8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120</v>
      </c>
      <c r="B43" s="112" t="s">
        <v>301</v>
      </c>
      <c r="C43" s="111" t="s">
        <v>364</v>
      </c>
      <c r="D43" s="101">
        <f t="shared" si="2"/>
        <v>10485</v>
      </c>
      <c r="E43" s="101">
        <f t="shared" si="3"/>
        <v>0</v>
      </c>
      <c r="F43" s="101">
        <v>0</v>
      </c>
      <c r="G43" s="101">
        <v>0</v>
      </c>
      <c r="H43" s="101">
        <f t="shared" si="4"/>
        <v>2654</v>
      </c>
      <c r="I43" s="101">
        <v>2654</v>
      </c>
      <c r="J43" s="101">
        <v>0</v>
      </c>
      <c r="K43" s="101">
        <f t="shared" si="5"/>
        <v>7831</v>
      </c>
      <c r="L43" s="101">
        <v>0</v>
      </c>
      <c r="M43" s="101">
        <v>7831</v>
      </c>
      <c r="N43" s="101">
        <f t="shared" si="6"/>
        <v>10485</v>
      </c>
      <c r="O43" s="101">
        <f t="shared" si="7"/>
        <v>2654</v>
      </c>
      <c r="P43" s="101">
        <v>2654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7831</v>
      </c>
      <c r="W43" s="101">
        <v>7831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6</v>
      </c>
      <c r="AG43" s="101">
        <v>6</v>
      </c>
      <c r="AH43" s="101">
        <v>0</v>
      </c>
      <c r="AI43" s="101">
        <v>0</v>
      </c>
      <c r="AJ43" s="101">
        <f t="shared" si="11"/>
        <v>6</v>
      </c>
      <c r="AK43" s="101">
        <v>0</v>
      </c>
      <c r="AL43" s="101">
        <v>0</v>
      </c>
      <c r="AM43" s="101">
        <v>6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506</v>
      </c>
      <c r="BA43" s="101">
        <v>506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120</v>
      </c>
      <c r="B44" s="112" t="s">
        <v>302</v>
      </c>
      <c r="C44" s="111" t="s">
        <v>365</v>
      </c>
      <c r="D44" s="101">
        <f t="shared" si="2"/>
        <v>604</v>
      </c>
      <c r="E44" s="101">
        <f t="shared" si="3"/>
        <v>0</v>
      </c>
      <c r="F44" s="101">
        <v>0</v>
      </c>
      <c r="G44" s="101">
        <v>0</v>
      </c>
      <c r="H44" s="101">
        <f t="shared" si="4"/>
        <v>368</v>
      </c>
      <c r="I44" s="101">
        <v>368</v>
      </c>
      <c r="J44" s="101">
        <v>0</v>
      </c>
      <c r="K44" s="101">
        <f t="shared" si="5"/>
        <v>236</v>
      </c>
      <c r="L44" s="101">
        <v>0</v>
      </c>
      <c r="M44" s="101">
        <v>236</v>
      </c>
      <c r="N44" s="101">
        <f t="shared" si="6"/>
        <v>604</v>
      </c>
      <c r="O44" s="101">
        <f t="shared" si="7"/>
        <v>368</v>
      </c>
      <c r="P44" s="101">
        <v>0</v>
      </c>
      <c r="Q44" s="101">
        <v>0</v>
      </c>
      <c r="R44" s="101">
        <v>0</v>
      </c>
      <c r="S44" s="101">
        <v>368</v>
      </c>
      <c r="T44" s="101">
        <v>0</v>
      </c>
      <c r="U44" s="101">
        <v>0</v>
      </c>
      <c r="V44" s="101">
        <f t="shared" si="8"/>
        <v>236</v>
      </c>
      <c r="W44" s="101">
        <v>0</v>
      </c>
      <c r="X44" s="101">
        <v>0</v>
      </c>
      <c r="Y44" s="101">
        <v>0</v>
      </c>
      <c r="Z44" s="101">
        <v>236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0</v>
      </c>
      <c r="AG44" s="101">
        <v>0</v>
      </c>
      <c r="AH44" s="101">
        <v>0</v>
      </c>
      <c r="AI44" s="101">
        <v>0</v>
      </c>
      <c r="AJ44" s="101">
        <f t="shared" si="11"/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 t="shared" si="12"/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120</v>
      </c>
      <c r="B45" s="112" t="s">
        <v>303</v>
      </c>
      <c r="C45" s="111" t="s">
        <v>366</v>
      </c>
      <c r="D45" s="101">
        <f t="shared" si="2"/>
        <v>449</v>
      </c>
      <c r="E45" s="101">
        <f t="shared" si="3"/>
        <v>184</v>
      </c>
      <c r="F45" s="101">
        <v>184</v>
      </c>
      <c r="G45" s="101">
        <v>0</v>
      </c>
      <c r="H45" s="101">
        <f t="shared" si="4"/>
        <v>0</v>
      </c>
      <c r="I45" s="101">
        <v>0</v>
      </c>
      <c r="J45" s="101">
        <v>0</v>
      </c>
      <c r="K45" s="101">
        <f t="shared" si="5"/>
        <v>265</v>
      </c>
      <c r="L45" s="101">
        <v>0</v>
      </c>
      <c r="M45" s="101">
        <v>265</v>
      </c>
      <c r="N45" s="101">
        <f t="shared" si="6"/>
        <v>449</v>
      </c>
      <c r="O45" s="101">
        <f t="shared" si="7"/>
        <v>184</v>
      </c>
      <c r="P45" s="101">
        <v>0</v>
      </c>
      <c r="Q45" s="101">
        <v>0</v>
      </c>
      <c r="R45" s="101">
        <v>0</v>
      </c>
      <c r="S45" s="101">
        <v>184</v>
      </c>
      <c r="T45" s="101">
        <v>0</v>
      </c>
      <c r="U45" s="101">
        <v>0</v>
      </c>
      <c r="V45" s="101">
        <f t="shared" si="8"/>
        <v>265</v>
      </c>
      <c r="W45" s="101">
        <v>0</v>
      </c>
      <c r="X45" s="101">
        <v>0</v>
      </c>
      <c r="Y45" s="101">
        <v>0</v>
      </c>
      <c r="Z45" s="101">
        <v>265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0</v>
      </c>
      <c r="AG45" s="101">
        <v>0</v>
      </c>
      <c r="AH45" s="101">
        <v>0</v>
      </c>
      <c r="AI45" s="101">
        <v>0</v>
      </c>
      <c r="AJ45" s="101">
        <f t="shared" si="11"/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0</v>
      </c>
      <c r="BA45" s="101">
        <v>0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120</v>
      </c>
      <c r="B46" s="112" t="s">
        <v>304</v>
      </c>
      <c r="C46" s="111" t="s">
        <v>367</v>
      </c>
      <c r="D46" s="101">
        <f t="shared" si="2"/>
        <v>384</v>
      </c>
      <c r="E46" s="101">
        <f t="shared" si="3"/>
        <v>0</v>
      </c>
      <c r="F46" s="101">
        <v>0</v>
      </c>
      <c r="G46" s="101">
        <v>0</v>
      </c>
      <c r="H46" s="101">
        <f t="shared" si="4"/>
        <v>340</v>
      </c>
      <c r="I46" s="101">
        <v>340</v>
      </c>
      <c r="J46" s="101">
        <v>0</v>
      </c>
      <c r="K46" s="101">
        <f t="shared" si="5"/>
        <v>44</v>
      </c>
      <c r="L46" s="101">
        <v>0</v>
      </c>
      <c r="M46" s="101">
        <v>44</v>
      </c>
      <c r="N46" s="101">
        <f t="shared" si="6"/>
        <v>384</v>
      </c>
      <c r="O46" s="101">
        <f t="shared" si="7"/>
        <v>340</v>
      </c>
      <c r="P46" s="101">
        <v>0</v>
      </c>
      <c r="Q46" s="101">
        <v>0</v>
      </c>
      <c r="R46" s="101">
        <v>0</v>
      </c>
      <c r="S46" s="101">
        <v>340</v>
      </c>
      <c r="T46" s="101">
        <v>0</v>
      </c>
      <c r="U46" s="101">
        <v>0</v>
      </c>
      <c r="V46" s="101">
        <f t="shared" si="8"/>
        <v>44</v>
      </c>
      <c r="W46" s="101">
        <v>0</v>
      </c>
      <c r="X46" s="101">
        <v>0</v>
      </c>
      <c r="Y46" s="101">
        <v>0</v>
      </c>
      <c r="Z46" s="101">
        <v>44</v>
      </c>
      <c r="AA46" s="101">
        <v>0</v>
      </c>
      <c r="AB46" s="101">
        <v>0</v>
      </c>
      <c r="AC46" s="101">
        <f t="shared" si="9"/>
        <v>0</v>
      </c>
      <c r="AD46" s="101">
        <v>0</v>
      </c>
      <c r="AE46" s="101">
        <v>0</v>
      </c>
      <c r="AF46" s="101">
        <f t="shared" si="10"/>
        <v>0</v>
      </c>
      <c r="AG46" s="101">
        <v>0</v>
      </c>
      <c r="AH46" s="101">
        <v>0</v>
      </c>
      <c r="AI46" s="101">
        <v>0</v>
      </c>
      <c r="AJ46" s="101">
        <f t="shared" si="11"/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120</v>
      </c>
      <c r="B47" s="112" t="s">
        <v>305</v>
      </c>
      <c r="C47" s="111" t="s">
        <v>368</v>
      </c>
      <c r="D47" s="101">
        <f t="shared" si="2"/>
        <v>159</v>
      </c>
      <c r="E47" s="101">
        <f t="shared" si="3"/>
        <v>0</v>
      </c>
      <c r="F47" s="101">
        <v>0</v>
      </c>
      <c r="G47" s="101">
        <v>0</v>
      </c>
      <c r="H47" s="101">
        <f t="shared" si="4"/>
        <v>125</v>
      </c>
      <c r="I47" s="101">
        <v>125</v>
      </c>
      <c r="J47" s="101">
        <v>0</v>
      </c>
      <c r="K47" s="101">
        <f t="shared" si="5"/>
        <v>34</v>
      </c>
      <c r="L47" s="101">
        <v>0</v>
      </c>
      <c r="M47" s="101">
        <v>34</v>
      </c>
      <c r="N47" s="101">
        <f t="shared" si="6"/>
        <v>159</v>
      </c>
      <c r="O47" s="101">
        <f t="shared" si="7"/>
        <v>125</v>
      </c>
      <c r="P47" s="101">
        <v>125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34</v>
      </c>
      <c r="W47" s="101">
        <v>34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0</v>
      </c>
      <c r="AD47" s="101">
        <v>0</v>
      </c>
      <c r="AE47" s="101">
        <v>0</v>
      </c>
      <c r="AF47" s="101">
        <f t="shared" si="10"/>
        <v>0</v>
      </c>
      <c r="AG47" s="101">
        <v>0</v>
      </c>
      <c r="AH47" s="101">
        <v>0</v>
      </c>
      <c r="AI47" s="101">
        <v>0</v>
      </c>
      <c r="AJ47" s="101">
        <f t="shared" si="11"/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 t="shared" si="12"/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2</v>
      </c>
      <c r="BA47" s="101">
        <v>2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120</v>
      </c>
      <c r="B48" s="112" t="s">
        <v>306</v>
      </c>
      <c r="C48" s="111" t="s">
        <v>369</v>
      </c>
      <c r="D48" s="101">
        <f t="shared" si="2"/>
        <v>48</v>
      </c>
      <c r="E48" s="101">
        <f t="shared" si="3"/>
        <v>0</v>
      </c>
      <c r="F48" s="101">
        <v>0</v>
      </c>
      <c r="G48" s="101">
        <v>0</v>
      </c>
      <c r="H48" s="101">
        <f t="shared" si="4"/>
        <v>0</v>
      </c>
      <c r="I48" s="101">
        <v>0</v>
      </c>
      <c r="J48" s="101">
        <v>0</v>
      </c>
      <c r="K48" s="101">
        <f t="shared" si="5"/>
        <v>48</v>
      </c>
      <c r="L48" s="101">
        <v>48</v>
      </c>
      <c r="M48" s="101">
        <v>0</v>
      </c>
      <c r="N48" s="101">
        <f t="shared" si="6"/>
        <v>48</v>
      </c>
      <c r="O48" s="101">
        <f t="shared" si="7"/>
        <v>48</v>
      </c>
      <c r="P48" s="101">
        <v>48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0</v>
      </c>
      <c r="AG48" s="101">
        <v>0</v>
      </c>
      <c r="AH48" s="101">
        <v>0</v>
      </c>
      <c r="AI48" s="101">
        <v>0</v>
      </c>
      <c r="AJ48" s="101">
        <f t="shared" si="11"/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 t="shared" si="12"/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0</v>
      </c>
      <c r="BA48" s="101">
        <v>0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1" t="s">
        <v>120</v>
      </c>
      <c r="B49" s="112" t="s">
        <v>307</v>
      </c>
      <c r="C49" s="111" t="s">
        <v>370</v>
      </c>
      <c r="D49" s="101">
        <f t="shared" si="2"/>
        <v>685</v>
      </c>
      <c r="E49" s="101">
        <f t="shared" si="3"/>
        <v>0</v>
      </c>
      <c r="F49" s="101">
        <v>0</v>
      </c>
      <c r="G49" s="101">
        <v>0</v>
      </c>
      <c r="H49" s="101">
        <f t="shared" si="4"/>
        <v>248</v>
      </c>
      <c r="I49" s="101">
        <v>248</v>
      </c>
      <c r="J49" s="101">
        <v>0</v>
      </c>
      <c r="K49" s="101">
        <f t="shared" si="5"/>
        <v>437</v>
      </c>
      <c r="L49" s="101">
        <v>0</v>
      </c>
      <c r="M49" s="101">
        <v>437</v>
      </c>
      <c r="N49" s="101">
        <f t="shared" si="6"/>
        <v>685</v>
      </c>
      <c r="O49" s="101">
        <f t="shared" si="7"/>
        <v>248</v>
      </c>
      <c r="P49" s="101">
        <v>248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 t="shared" si="8"/>
        <v>437</v>
      </c>
      <c r="W49" s="101">
        <v>437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 t="shared" si="9"/>
        <v>0</v>
      </c>
      <c r="AD49" s="101">
        <v>0</v>
      </c>
      <c r="AE49" s="101">
        <v>0</v>
      </c>
      <c r="AF49" s="101">
        <f t="shared" si="10"/>
        <v>8</v>
      </c>
      <c r="AG49" s="101">
        <v>8</v>
      </c>
      <c r="AH49" s="101">
        <v>0</v>
      </c>
      <c r="AI49" s="101">
        <v>0</v>
      </c>
      <c r="AJ49" s="101">
        <f t="shared" si="11"/>
        <v>8</v>
      </c>
      <c r="AK49" s="101">
        <v>0</v>
      </c>
      <c r="AL49" s="101">
        <v>0</v>
      </c>
      <c r="AM49" s="101">
        <v>8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 t="shared" si="12"/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 t="shared" si="13"/>
        <v>0</v>
      </c>
      <c r="BA49" s="101">
        <v>0</v>
      </c>
      <c r="BB49" s="101">
        <v>0</v>
      </c>
      <c r="BC49" s="101">
        <v>0</v>
      </c>
      <c r="BD49" s="79"/>
      <c r="BE49" s="79"/>
      <c r="BF49" s="79"/>
    </row>
    <row r="50" spans="1:58" ht="12" customHeight="1">
      <c r="A50" s="111" t="s">
        <v>120</v>
      </c>
      <c r="B50" s="112" t="s">
        <v>308</v>
      </c>
      <c r="C50" s="111" t="s">
        <v>371</v>
      </c>
      <c r="D50" s="101">
        <f t="shared" si="2"/>
        <v>389</v>
      </c>
      <c r="E50" s="101">
        <f t="shared" si="3"/>
        <v>0</v>
      </c>
      <c r="F50" s="101">
        <v>0</v>
      </c>
      <c r="G50" s="101">
        <v>0</v>
      </c>
      <c r="H50" s="101">
        <f t="shared" si="4"/>
        <v>389</v>
      </c>
      <c r="I50" s="101">
        <v>246</v>
      </c>
      <c r="J50" s="101">
        <v>143</v>
      </c>
      <c r="K50" s="101">
        <f t="shared" si="5"/>
        <v>0</v>
      </c>
      <c r="L50" s="101">
        <v>0</v>
      </c>
      <c r="M50" s="101">
        <v>0</v>
      </c>
      <c r="N50" s="101">
        <f t="shared" si="6"/>
        <v>389</v>
      </c>
      <c r="O50" s="101">
        <f t="shared" si="7"/>
        <v>246</v>
      </c>
      <c r="P50" s="101">
        <v>246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 t="shared" si="8"/>
        <v>143</v>
      </c>
      <c r="W50" s="101">
        <v>143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 t="shared" si="9"/>
        <v>0</v>
      </c>
      <c r="AD50" s="101">
        <v>0</v>
      </c>
      <c r="AE50" s="101">
        <v>0</v>
      </c>
      <c r="AF50" s="101">
        <f t="shared" si="10"/>
        <v>0</v>
      </c>
      <c r="AG50" s="101">
        <v>0</v>
      </c>
      <c r="AH50" s="101">
        <v>0</v>
      </c>
      <c r="AI50" s="101">
        <v>0</v>
      </c>
      <c r="AJ50" s="101">
        <f t="shared" si="11"/>
        <v>13</v>
      </c>
      <c r="AK50" s="101">
        <v>0</v>
      </c>
      <c r="AL50" s="101">
        <v>0</v>
      </c>
      <c r="AM50" s="101">
        <v>13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 t="shared" si="12"/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 t="shared" si="13"/>
        <v>0</v>
      </c>
      <c r="BA50" s="101">
        <v>0</v>
      </c>
      <c r="BB50" s="101">
        <v>0</v>
      </c>
      <c r="BC50" s="101">
        <v>0</v>
      </c>
      <c r="BD50" s="79"/>
      <c r="BE50" s="79"/>
      <c r="BF50" s="79"/>
    </row>
    <row r="51" spans="1:58" ht="12" customHeight="1">
      <c r="A51" s="111" t="s">
        <v>120</v>
      </c>
      <c r="B51" s="112" t="s">
        <v>309</v>
      </c>
      <c r="C51" s="111" t="s">
        <v>372</v>
      </c>
      <c r="D51" s="101">
        <f t="shared" si="2"/>
        <v>842</v>
      </c>
      <c r="E51" s="101">
        <f t="shared" si="3"/>
        <v>0</v>
      </c>
      <c r="F51" s="101">
        <v>0</v>
      </c>
      <c r="G51" s="101">
        <v>0</v>
      </c>
      <c r="H51" s="101">
        <f t="shared" si="4"/>
        <v>842</v>
      </c>
      <c r="I51" s="101">
        <v>497</v>
      </c>
      <c r="J51" s="101">
        <v>345</v>
      </c>
      <c r="K51" s="101">
        <f t="shared" si="5"/>
        <v>0</v>
      </c>
      <c r="L51" s="101">
        <v>0</v>
      </c>
      <c r="M51" s="101">
        <v>0</v>
      </c>
      <c r="N51" s="101">
        <f t="shared" si="6"/>
        <v>842</v>
      </c>
      <c r="O51" s="101">
        <f t="shared" si="7"/>
        <v>497</v>
      </c>
      <c r="P51" s="101">
        <v>497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 t="shared" si="8"/>
        <v>345</v>
      </c>
      <c r="W51" s="101">
        <v>345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 t="shared" si="9"/>
        <v>0</v>
      </c>
      <c r="AD51" s="101">
        <v>0</v>
      </c>
      <c r="AE51" s="101">
        <v>0</v>
      </c>
      <c r="AF51" s="101">
        <f t="shared" si="10"/>
        <v>0</v>
      </c>
      <c r="AG51" s="101">
        <v>0</v>
      </c>
      <c r="AH51" s="101">
        <v>0</v>
      </c>
      <c r="AI51" s="101">
        <v>0</v>
      </c>
      <c r="AJ51" s="101">
        <f t="shared" si="11"/>
        <v>27</v>
      </c>
      <c r="AK51" s="101">
        <v>0</v>
      </c>
      <c r="AL51" s="101">
        <v>0</v>
      </c>
      <c r="AM51" s="101">
        <v>27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f t="shared" si="12"/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 t="shared" si="13"/>
        <v>0</v>
      </c>
      <c r="BA51" s="101">
        <v>0</v>
      </c>
      <c r="BB51" s="101">
        <v>0</v>
      </c>
      <c r="BC51" s="101">
        <v>0</v>
      </c>
      <c r="BD51" s="79"/>
      <c r="BE51" s="79"/>
      <c r="BF51" s="79"/>
    </row>
    <row r="52" spans="1:58" ht="12" customHeight="1">
      <c r="A52" s="111" t="s">
        <v>120</v>
      </c>
      <c r="B52" s="112" t="s">
        <v>310</v>
      </c>
      <c r="C52" s="111" t="s">
        <v>373</v>
      </c>
      <c r="D52" s="101">
        <f t="shared" si="2"/>
        <v>333</v>
      </c>
      <c r="E52" s="101">
        <f t="shared" si="3"/>
        <v>0</v>
      </c>
      <c r="F52" s="101">
        <v>0</v>
      </c>
      <c r="G52" s="101">
        <v>0</v>
      </c>
      <c r="H52" s="101">
        <f t="shared" si="4"/>
        <v>271</v>
      </c>
      <c r="I52" s="101">
        <v>271</v>
      </c>
      <c r="J52" s="101">
        <v>0</v>
      </c>
      <c r="K52" s="101">
        <f t="shared" si="5"/>
        <v>62</v>
      </c>
      <c r="L52" s="101">
        <v>0</v>
      </c>
      <c r="M52" s="101">
        <v>62</v>
      </c>
      <c r="N52" s="101">
        <f t="shared" si="6"/>
        <v>333</v>
      </c>
      <c r="O52" s="101">
        <f t="shared" si="7"/>
        <v>271</v>
      </c>
      <c r="P52" s="101">
        <v>271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 t="shared" si="8"/>
        <v>62</v>
      </c>
      <c r="W52" s="101">
        <v>62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 t="shared" si="9"/>
        <v>0</v>
      </c>
      <c r="AD52" s="101">
        <v>0</v>
      </c>
      <c r="AE52" s="101">
        <v>0</v>
      </c>
      <c r="AF52" s="101">
        <f t="shared" si="10"/>
        <v>4</v>
      </c>
      <c r="AG52" s="101">
        <v>4</v>
      </c>
      <c r="AH52" s="101">
        <v>0</v>
      </c>
      <c r="AI52" s="101">
        <v>0</v>
      </c>
      <c r="AJ52" s="101">
        <f t="shared" si="11"/>
        <v>4</v>
      </c>
      <c r="AK52" s="101">
        <v>0</v>
      </c>
      <c r="AL52" s="101">
        <v>0</v>
      </c>
      <c r="AM52" s="101">
        <v>4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 t="shared" si="12"/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 t="shared" si="13"/>
        <v>0</v>
      </c>
      <c r="BA52" s="101">
        <v>0</v>
      </c>
      <c r="BB52" s="101">
        <v>0</v>
      </c>
      <c r="BC52" s="101">
        <v>0</v>
      </c>
      <c r="BD52" s="79"/>
      <c r="BE52" s="79"/>
      <c r="BF52" s="79"/>
    </row>
    <row r="53" spans="1:58" ht="12" customHeight="1">
      <c r="A53" s="111" t="s">
        <v>120</v>
      </c>
      <c r="B53" s="112" t="s">
        <v>311</v>
      </c>
      <c r="C53" s="111" t="s">
        <v>374</v>
      </c>
      <c r="D53" s="101">
        <f t="shared" si="2"/>
        <v>582</v>
      </c>
      <c r="E53" s="101">
        <f t="shared" si="3"/>
        <v>0</v>
      </c>
      <c r="F53" s="101">
        <v>0</v>
      </c>
      <c r="G53" s="101">
        <v>0</v>
      </c>
      <c r="H53" s="101">
        <f t="shared" si="4"/>
        <v>244</v>
      </c>
      <c r="I53" s="101">
        <v>244</v>
      </c>
      <c r="J53" s="101">
        <v>0</v>
      </c>
      <c r="K53" s="101">
        <f t="shared" si="5"/>
        <v>338</v>
      </c>
      <c r="L53" s="101">
        <v>94</v>
      </c>
      <c r="M53" s="101">
        <v>244</v>
      </c>
      <c r="N53" s="101">
        <f t="shared" si="6"/>
        <v>582</v>
      </c>
      <c r="O53" s="101">
        <f t="shared" si="7"/>
        <v>338</v>
      </c>
      <c r="P53" s="101">
        <v>338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 t="shared" si="8"/>
        <v>244</v>
      </c>
      <c r="W53" s="101">
        <v>244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 t="shared" si="9"/>
        <v>0</v>
      </c>
      <c r="AD53" s="101">
        <v>0</v>
      </c>
      <c r="AE53" s="101">
        <v>0</v>
      </c>
      <c r="AF53" s="101">
        <f t="shared" si="10"/>
        <v>41</v>
      </c>
      <c r="AG53" s="101">
        <v>41</v>
      </c>
      <c r="AH53" s="101">
        <v>0</v>
      </c>
      <c r="AI53" s="101">
        <v>0</v>
      </c>
      <c r="AJ53" s="101">
        <f t="shared" si="11"/>
        <v>41</v>
      </c>
      <c r="AK53" s="101">
        <v>0</v>
      </c>
      <c r="AL53" s="101">
        <v>0</v>
      </c>
      <c r="AM53" s="101">
        <v>41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f t="shared" si="12"/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f t="shared" si="13"/>
        <v>0</v>
      </c>
      <c r="BA53" s="101">
        <v>0</v>
      </c>
      <c r="BB53" s="101">
        <v>0</v>
      </c>
      <c r="BC53" s="101">
        <v>0</v>
      </c>
      <c r="BD53" s="79"/>
      <c r="BE53" s="79"/>
      <c r="BF53" s="79"/>
    </row>
    <row r="54" spans="1:58" ht="12" customHeight="1">
      <c r="A54" s="111" t="s">
        <v>120</v>
      </c>
      <c r="B54" s="112" t="s">
        <v>312</v>
      </c>
      <c r="C54" s="111" t="s">
        <v>375</v>
      </c>
      <c r="D54" s="101">
        <f t="shared" si="2"/>
        <v>3568</v>
      </c>
      <c r="E54" s="101">
        <f t="shared" si="3"/>
        <v>0</v>
      </c>
      <c r="F54" s="101">
        <v>0</v>
      </c>
      <c r="G54" s="101">
        <v>0</v>
      </c>
      <c r="H54" s="101">
        <f t="shared" si="4"/>
        <v>3568</v>
      </c>
      <c r="I54" s="101">
        <v>1053</v>
      </c>
      <c r="J54" s="101">
        <v>2515</v>
      </c>
      <c r="K54" s="101">
        <f t="shared" si="5"/>
        <v>0</v>
      </c>
      <c r="L54" s="101">
        <v>0</v>
      </c>
      <c r="M54" s="101">
        <v>0</v>
      </c>
      <c r="N54" s="101">
        <f t="shared" si="6"/>
        <v>3568</v>
      </c>
      <c r="O54" s="101">
        <f t="shared" si="7"/>
        <v>1053</v>
      </c>
      <c r="P54" s="101">
        <v>1053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 t="shared" si="8"/>
        <v>2515</v>
      </c>
      <c r="W54" s="101">
        <v>2515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 t="shared" si="9"/>
        <v>0</v>
      </c>
      <c r="AD54" s="101">
        <v>0</v>
      </c>
      <c r="AE54" s="101">
        <v>0</v>
      </c>
      <c r="AF54" s="101">
        <f t="shared" si="10"/>
        <v>249</v>
      </c>
      <c r="AG54" s="101">
        <v>249</v>
      </c>
      <c r="AH54" s="101">
        <v>0</v>
      </c>
      <c r="AI54" s="101">
        <v>0</v>
      </c>
      <c r="AJ54" s="101">
        <f t="shared" si="11"/>
        <v>249</v>
      </c>
      <c r="AK54" s="101">
        <v>0</v>
      </c>
      <c r="AL54" s="101">
        <v>0</v>
      </c>
      <c r="AM54" s="101">
        <v>249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f t="shared" si="12"/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f t="shared" si="13"/>
        <v>0</v>
      </c>
      <c r="BA54" s="101">
        <v>0</v>
      </c>
      <c r="BB54" s="101">
        <v>0</v>
      </c>
      <c r="BC54" s="101">
        <v>0</v>
      </c>
      <c r="BD54" s="79"/>
      <c r="BE54" s="79"/>
      <c r="BF54" s="79"/>
    </row>
    <row r="55" spans="1:58" ht="12" customHeight="1">
      <c r="A55" s="111" t="s">
        <v>120</v>
      </c>
      <c r="B55" s="112" t="s">
        <v>313</v>
      </c>
      <c r="C55" s="111" t="s">
        <v>376</v>
      </c>
      <c r="D55" s="101">
        <f t="shared" si="2"/>
        <v>1037</v>
      </c>
      <c r="E55" s="101">
        <f t="shared" si="3"/>
        <v>0</v>
      </c>
      <c r="F55" s="101">
        <v>0</v>
      </c>
      <c r="G55" s="101">
        <v>0</v>
      </c>
      <c r="H55" s="101">
        <f t="shared" si="4"/>
        <v>118</v>
      </c>
      <c r="I55" s="101">
        <v>118</v>
      </c>
      <c r="J55" s="101">
        <v>0</v>
      </c>
      <c r="K55" s="101">
        <f t="shared" si="5"/>
        <v>919</v>
      </c>
      <c r="L55" s="101">
        <v>0</v>
      </c>
      <c r="M55" s="101">
        <v>919</v>
      </c>
      <c r="N55" s="101">
        <f t="shared" si="6"/>
        <v>1037</v>
      </c>
      <c r="O55" s="101">
        <f t="shared" si="7"/>
        <v>118</v>
      </c>
      <c r="P55" s="101">
        <v>118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 t="shared" si="8"/>
        <v>919</v>
      </c>
      <c r="W55" s="101">
        <v>919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 t="shared" si="9"/>
        <v>0</v>
      </c>
      <c r="AD55" s="101">
        <v>0</v>
      </c>
      <c r="AE55" s="101">
        <v>0</v>
      </c>
      <c r="AF55" s="101">
        <f t="shared" si="10"/>
        <v>24</v>
      </c>
      <c r="AG55" s="101">
        <v>24</v>
      </c>
      <c r="AH55" s="101">
        <v>0</v>
      </c>
      <c r="AI55" s="101">
        <v>0</v>
      </c>
      <c r="AJ55" s="101">
        <f t="shared" si="11"/>
        <v>24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24</v>
      </c>
      <c r="AT55" s="101">
        <f t="shared" si="12"/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f t="shared" si="13"/>
        <v>0</v>
      </c>
      <c r="BA55" s="101">
        <v>0</v>
      </c>
      <c r="BB55" s="101">
        <v>0</v>
      </c>
      <c r="BC55" s="101">
        <v>0</v>
      </c>
      <c r="BD55" s="79"/>
      <c r="BE55" s="79"/>
      <c r="BF55" s="79"/>
    </row>
    <row r="56" spans="1:58" ht="12" customHeight="1">
      <c r="A56" s="111" t="s">
        <v>120</v>
      </c>
      <c r="B56" s="112" t="s">
        <v>314</v>
      </c>
      <c r="C56" s="111" t="s">
        <v>377</v>
      </c>
      <c r="D56" s="101">
        <f t="shared" si="2"/>
        <v>9620</v>
      </c>
      <c r="E56" s="101">
        <f t="shared" si="3"/>
        <v>0</v>
      </c>
      <c r="F56" s="101">
        <v>0</v>
      </c>
      <c r="G56" s="101">
        <v>0</v>
      </c>
      <c r="H56" s="101">
        <f t="shared" si="4"/>
        <v>4366</v>
      </c>
      <c r="I56" s="101">
        <v>4366</v>
      </c>
      <c r="J56" s="101">
        <v>0</v>
      </c>
      <c r="K56" s="101">
        <f t="shared" si="5"/>
        <v>5254</v>
      </c>
      <c r="L56" s="101">
        <v>0</v>
      </c>
      <c r="M56" s="101">
        <v>5254</v>
      </c>
      <c r="N56" s="101">
        <f t="shared" si="6"/>
        <v>9635</v>
      </c>
      <c r="O56" s="101">
        <f t="shared" si="7"/>
        <v>4366</v>
      </c>
      <c r="P56" s="101">
        <v>4366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 t="shared" si="8"/>
        <v>5254</v>
      </c>
      <c r="W56" s="101">
        <v>5254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 t="shared" si="9"/>
        <v>15</v>
      </c>
      <c r="AD56" s="101">
        <v>15</v>
      </c>
      <c r="AE56" s="101">
        <v>0</v>
      </c>
      <c r="AF56" s="101">
        <f t="shared" si="10"/>
        <v>249</v>
      </c>
      <c r="AG56" s="101">
        <v>249</v>
      </c>
      <c r="AH56" s="101">
        <v>0</v>
      </c>
      <c r="AI56" s="101">
        <v>0</v>
      </c>
      <c r="AJ56" s="101">
        <f t="shared" si="11"/>
        <v>249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249</v>
      </c>
      <c r="AT56" s="101">
        <f t="shared" si="12"/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f t="shared" si="13"/>
        <v>0</v>
      </c>
      <c r="BA56" s="101">
        <v>0</v>
      </c>
      <c r="BB56" s="101">
        <v>0</v>
      </c>
      <c r="BC56" s="101">
        <v>0</v>
      </c>
      <c r="BD56" s="79"/>
      <c r="BE56" s="79"/>
      <c r="BF56" s="79"/>
    </row>
    <row r="57" spans="1:58" ht="12" customHeight="1">
      <c r="A57" s="111" t="s">
        <v>120</v>
      </c>
      <c r="B57" s="112" t="s">
        <v>315</v>
      </c>
      <c r="C57" s="111" t="s">
        <v>378</v>
      </c>
      <c r="D57" s="101">
        <f t="shared" si="2"/>
        <v>742</v>
      </c>
      <c r="E57" s="101">
        <f t="shared" si="3"/>
        <v>0</v>
      </c>
      <c r="F57" s="101">
        <v>0</v>
      </c>
      <c r="G57" s="101">
        <v>0</v>
      </c>
      <c r="H57" s="101">
        <f t="shared" si="4"/>
        <v>742</v>
      </c>
      <c r="I57" s="101">
        <v>321</v>
      </c>
      <c r="J57" s="101">
        <v>421</v>
      </c>
      <c r="K57" s="101">
        <f t="shared" si="5"/>
        <v>0</v>
      </c>
      <c r="L57" s="101">
        <v>0</v>
      </c>
      <c r="M57" s="101">
        <v>0</v>
      </c>
      <c r="N57" s="101">
        <f t="shared" si="6"/>
        <v>742</v>
      </c>
      <c r="O57" s="101">
        <f t="shared" si="7"/>
        <v>321</v>
      </c>
      <c r="P57" s="101">
        <v>321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 t="shared" si="8"/>
        <v>421</v>
      </c>
      <c r="W57" s="101">
        <v>421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 t="shared" si="9"/>
        <v>0</v>
      </c>
      <c r="AD57" s="101">
        <v>0</v>
      </c>
      <c r="AE57" s="101">
        <v>0</v>
      </c>
      <c r="AF57" s="101">
        <f t="shared" si="10"/>
        <v>0</v>
      </c>
      <c r="AG57" s="101">
        <v>0</v>
      </c>
      <c r="AH57" s="101">
        <v>0</v>
      </c>
      <c r="AI57" s="101">
        <v>0</v>
      </c>
      <c r="AJ57" s="101">
        <f t="shared" si="11"/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f t="shared" si="12"/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f t="shared" si="13"/>
        <v>0</v>
      </c>
      <c r="BA57" s="101">
        <v>0</v>
      </c>
      <c r="BB57" s="101">
        <v>0</v>
      </c>
      <c r="BC57" s="101">
        <v>0</v>
      </c>
      <c r="BD57" s="79"/>
      <c r="BE57" s="79"/>
      <c r="BF57" s="79"/>
    </row>
    <row r="58" spans="1:58" ht="12" customHeight="1">
      <c r="A58" s="111" t="s">
        <v>120</v>
      </c>
      <c r="B58" s="112" t="s">
        <v>316</v>
      </c>
      <c r="C58" s="111" t="s">
        <v>379</v>
      </c>
      <c r="D58" s="101">
        <f t="shared" si="2"/>
        <v>1808</v>
      </c>
      <c r="E58" s="101">
        <f t="shared" si="3"/>
        <v>0</v>
      </c>
      <c r="F58" s="101">
        <v>0</v>
      </c>
      <c r="G58" s="101">
        <v>0</v>
      </c>
      <c r="H58" s="101">
        <f t="shared" si="4"/>
        <v>503</v>
      </c>
      <c r="I58" s="101">
        <v>503</v>
      </c>
      <c r="J58" s="101">
        <v>0</v>
      </c>
      <c r="K58" s="101">
        <f t="shared" si="5"/>
        <v>1305</v>
      </c>
      <c r="L58" s="101">
        <v>0</v>
      </c>
      <c r="M58" s="101">
        <v>1305</v>
      </c>
      <c r="N58" s="101">
        <f t="shared" si="6"/>
        <v>1808</v>
      </c>
      <c r="O58" s="101">
        <f t="shared" si="7"/>
        <v>503</v>
      </c>
      <c r="P58" s="101">
        <v>503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 t="shared" si="8"/>
        <v>1305</v>
      </c>
      <c r="W58" s="101">
        <v>974</v>
      </c>
      <c r="X58" s="101">
        <v>0</v>
      </c>
      <c r="Y58" s="101">
        <v>0</v>
      </c>
      <c r="Z58" s="101">
        <v>331</v>
      </c>
      <c r="AA58" s="101">
        <v>0</v>
      </c>
      <c r="AB58" s="101">
        <v>0</v>
      </c>
      <c r="AC58" s="101">
        <f t="shared" si="9"/>
        <v>0</v>
      </c>
      <c r="AD58" s="101">
        <v>0</v>
      </c>
      <c r="AE58" s="101">
        <v>0</v>
      </c>
      <c r="AF58" s="101">
        <f t="shared" si="10"/>
        <v>1</v>
      </c>
      <c r="AG58" s="101">
        <v>1</v>
      </c>
      <c r="AH58" s="101">
        <v>0</v>
      </c>
      <c r="AI58" s="101">
        <v>0</v>
      </c>
      <c r="AJ58" s="101">
        <f t="shared" si="11"/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f t="shared" si="12"/>
        <v>1</v>
      </c>
      <c r="AU58" s="101">
        <v>1</v>
      </c>
      <c r="AV58" s="101">
        <v>0</v>
      </c>
      <c r="AW58" s="101">
        <v>0</v>
      </c>
      <c r="AX58" s="101">
        <v>0</v>
      </c>
      <c r="AY58" s="101">
        <v>0</v>
      </c>
      <c r="AZ58" s="101">
        <f t="shared" si="13"/>
        <v>0</v>
      </c>
      <c r="BA58" s="101">
        <v>0</v>
      </c>
      <c r="BB58" s="101">
        <v>0</v>
      </c>
      <c r="BC58" s="101">
        <v>0</v>
      </c>
      <c r="BD58" s="79"/>
      <c r="BE58" s="79"/>
      <c r="BF58" s="79"/>
    </row>
    <row r="59" spans="1:58" ht="12" customHeight="1">
      <c r="A59" s="111" t="s">
        <v>120</v>
      </c>
      <c r="B59" s="112" t="s">
        <v>317</v>
      </c>
      <c r="C59" s="111" t="s">
        <v>380</v>
      </c>
      <c r="D59" s="101">
        <f t="shared" si="2"/>
        <v>1338</v>
      </c>
      <c r="E59" s="101">
        <f t="shared" si="3"/>
        <v>0</v>
      </c>
      <c r="F59" s="101">
        <v>0</v>
      </c>
      <c r="G59" s="101">
        <v>0</v>
      </c>
      <c r="H59" s="101">
        <f t="shared" si="4"/>
        <v>742</v>
      </c>
      <c r="I59" s="101">
        <v>742</v>
      </c>
      <c r="J59" s="101">
        <v>0</v>
      </c>
      <c r="K59" s="101">
        <f t="shared" si="5"/>
        <v>596</v>
      </c>
      <c r="L59" s="101">
        <v>0</v>
      </c>
      <c r="M59" s="101">
        <v>596</v>
      </c>
      <c r="N59" s="101">
        <f t="shared" si="6"/>
        <v>1341</v>
      </c>
      <c r="O59" s="101">
        <f t="shared" si="7"/>
        <v>742</v>
      </c>
      <c r="P59" s="101">
        <v>742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 t="shared" si="8"/>
        <v>596</v>
      </c>
      <c r="W59" s="101">
        <v>596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 t="shared" si="9"/>
        <v>3</v>
      </c>
      <c r="AD59" s="101">
        <v>3</v>
      </c>
      <c r="AE59" s="101">
        <v>0</v>
      </c>
      <c r="AF59" s="101">
        <f t="shared" si="10"/>
        <v>33</v>
      </c>
      <c r="AG59" s="101">
        <v>33</v>
      </c>
      <c r="AH59" s="101">
        <v>0</v>
      </c>
      <c r="AI59" s="101">
        <v>0</v>
      </c>
      <c r="AJ59" s="101">
        <f t="shared" si="11"/>
        <v>33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33</v>
      </c>
      <c r="AT59" s="101">
        <f t="shared" si="12"/>
        <v>0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f t="shared" si="13"/>
        <v>0</v>
      </c>
      <c r="BA59" s="101">
        <v>0</v>
      </c>
      <c r="BB59" s="101">
        <v>0</v>
      </c>
      <c r="BC59" s="101">
        <v>0</v>
      </c>
      <c r="BD59" s="79"/>
      <c r="BE59" s="79"/>
      <c r="BF59" s="79"/>
    </row>
    <row r="60" spans="1:58" ht="12" customHeight="1">
      <c r="A60" s="111" t="s">
        <v>120</v>
      </c>
      <c r="B60" s="112" t="s">
        <v>318</v>
      </c>
      <c r="C60" s="111" t="s">
        <v>381</v>
      </c>
      <c r="D60" s="101">
        <f t="shared" si="2"/>
        <v>1871</v>
      </c>
      <c r="E60" s="101">
        <f t="shared" si="3"/>
        <v>0</v>
      </c>
      <c r="F60" s="101">
        <v>0</v>
      </c>
      <c r="G60" s="101">
        <v>0</v>
      </c>
      <c r="H60" s="101">
        <f t="shared" si="4"/>
        <v>772</v>
      </c>
      <c r="I60" s="101">
        <v>772</v>
      </c>
      <c r="J60" s="101">
        <v>0</v>
      </c>
      <c r="K60" s="101">
        <f t="shared" si="5"/>
        <v>1099</v>
      </c>
      <c r="L60" s="101">
        <v>0</v>
      </c>
      <c r="M60" s="101">
        <v>1099</v>
      </c>
      <c r="N60" s="101">
        <f t="shared" si="6"/>
        <v>1971</v>
      </c>
      <c r="O60" s="101">
        <f t="shared" si="7"/>
        <v>772</v>
      </c>
      <c r="P60" s="101">
        <v>772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 t="shared" si="8"/>
        <v>1099</v>
      </c>
      <c r="W60" s="101">
        <v>1099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 t="shared" si="9"/>
        <v>100</v>
      </c>
      <c r="AD60" s="101">
        <v>100</v>
      </c>
      <c r="AE60" s="101">
        <v>0</v>
      </c>
      <c r="AF60" s="101">
        <f t="shared" si="10"/>
        <v>48</v>
      </c>
      <c r="AG60" s="101">
        <v>48</v>
      </c>
      <c r="AH60" s="101">
        <v>0</v>
      </c>
      <c r="AI60" s="101">
        <v>0</v>
      </c>
      <c r="AJ60" s="101">
        <f t="shared" si="11"/>
        <v>48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48</v>
      </c>
      <c r="AT60" s="101">
        <f t="shared" si="12"/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f t="shared" si="13"/>
        <v>0</v>
      </c>
      <c r="BA60" s="101">
        <v>0</v>
      </c>
      <c r="BB60" s="101">
        <v>0</v>
      </c>
      <c r="BC60" s="101">
        <v>0</v>
      </c>
      <c r="BD60" s="79"/>
      <c r="BE60" s="79"/>
      <c r="BF60" s="79"/>
    </row>
    <row r="61" spans="1:58" ht="12" customHeight="1">
      <c r="A61" s="111" t="s">
        <v>120</v>
      </c>
      <c r="B61" s="112" t="s">
        <v>319</v>
      </c>
      <c r="C61" s="111" t="s">
        <v>382</v>
      </c>
      <c r="D61" s="101">
        <f t="shared" si="2"/>
        <v>4155</v>
      </c>
      <c r="E61" s="101">
        <f t="shared" si="3"/>
        <v>0</v>
      </c>
      <c r="F61" s="101">
        <v>0</v>
      </c>
      <c r="G61" s="101">
        <v>0</v>
      </c>
      <c r="H61" s="101">
        <f t="shared" si="4"/>
        <v>4155</v>
      </c>
      <c r="I61" s="101">
        <v>2536</v>
      </c>
      <c r="J61" s="101">
        <v>1619</v>
      </c>
      <c r="K61" s="101">
        <f t="shared" si="5"/>
        <v>0</v>
      </c>
      <c r="L61" s="101">
        <v>0</v>
      </c>
      <c r="M61" s="101">
        <v>0</v>
      </c>
      <c r="N61" s="101">
        <f t="shared" si="6"/>
        <v>4321</v>
      </c>
      <c r="O61" s="101">
        <f t="shared" si="7"/>
        <v>2536</v>
      </c>
      <c r="P61" s="101">
        <v>2536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 t="shared" si="8"/>
        <v>1619</v>
      </c>
      <c r="W61" s="101">
        <v>1619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 t="shared" si="9"/>
        <v>166</v>
      </c>
      <c r="AD61" s="101">
        <v>144</v>
      </c>
      <c r="AE61" s="101">
        <v>22</v>
      </c>
      <c r="AF61" s="101">
        <f t="shared" si="10"/>
        <v>107</v>
      </c>
      <c r="AG61" s="101">
        <v>107</v>
      </c>
      <c r="AH61" s="101">
        <v>0</v>
      </c>
      <c r="AI61" s="101">
        <v>0</v>
      </c>
      <c r="AJ61" s="101">
        <f t="shared" si="11"/>
        <v>107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107</v>
      </c>
      <c r="AR61" s="101">
        <v>0</v>
      </c>
      <c r="AS61" s="101">
        <v>0</v>
      </c>
      <c r="AT61" s="101">
        <f t="shared" si="12"/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f t="shared" si="13"/>
        <v>0</v>
      </c>
      <c r="BA61" s="101">
        <v>0</v>
      </c>
      <c r="BB61" s="101">
        <v>0</v>
      </c>
      <c r="BC61" s="101">
        <v>0</v>
      </c>
      <c r="BD61" s="79"/>
      <c r="BE61" s="79"/>
      <c r="BF61" s="79"/>
    </row>
    <row r="62" spans="1:58" ht="12" customHeight="1">
      <c r="A62" s="111" t="s">
        <v>120</v>
      </c>
      <c r="B62" s="112" t="s">
        <v>320</v>
      </c>
      <c r="C62" s="111" t="s">
        <v>383</v>
      </c>
      <c r="D62" s="101">
        <f t="shared" si="2"/>
        <v>9837</v>
      </c>
      <c r="E62" s="101">
        <f t="shared" si="3"/>
        <v>0</v>
      </c>
      <c r="F62" s="101">
        <v>0</v>
      </c>
      <c r="G62" s="101">
        <v>0</v>
      </c>
      <c r="H62" s="101">
        <f t="shared" si="4"/>
        <v>9837</v>
      </c>
      <c r="I62" s="101">
        <v>2321</v>
      </c>
      <c r="J62" s="101">
        <v>7516</v>
      </c>
      <c r="K62" s="101">
        <f t="shared" si="5"/>
        <v>0</v>
      </c>
      <c r="L62" s="101">
        <v>0</v>
      </c>
      <c r="M62" s="101">
        <v>0</v>
      </c>
      <c r="N62" s="101">
        <f t="shared" si="6"/>
        <v>9837</v>
      </c>
      <c r="O62" s="101">
        <f t="shared" si="7"/>
        <v>2321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2321</v>
      </c>
      <c r="V62" s="101">
        <f t="shared" si="8"/>
        <v>7516</v>
      </c>
      <c r="W62" s="101">
        <v>0</v>
      </c>
      <c r="X62" s="101">
        <v>0</v>
      </c>
      <c r="Y62" s="101">
        <v>0</v>
      </c>
      <c r="Z62" s="101">
        <v>0</v>
      </c>
      <c r="AA62" s="101">
        <v>0</v>
      </c>
      <c r="AB62" s="101">
        <v>7516</v>
      </c>
      <c r="AC62" s="101">
        <f t="shared" si="9"/>
        <v>0</v>
      </c>
      <c r="AD62" s="101">
        <v>0</v>
      </c>
      <c r="AE62" s="101">
        <v>0</v>
      </c>
      <c r="AF62" s="101">
        <f t="shared" si="10"/>
        <v>0</v>
      </c>
      <c r="AG62" s="101">
        <v>0</v>
      </c>
      <c r="AH62" s="101">
        <v>0</v>
      </c>
      <c r="AI62" s="101">
        <v>0</v>
      </c>
      <c r="AJ62" s="101">
        <f t="shared" si="11"/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0</v>
      </c>
      <c r="AT62" s="101">
        <f t="shared" si="12"/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f t="shared" si="13"/>
        <v>0</v>
      </c>
      <c r="BA62" s="101">
        <v>0</v>
      </c>
      <c r="BB62" s="101">
        <v>0</v>
      </c>
      <c r="BC62" s="101">
        <v>0</v>
      </c>
      <c r="BD62" s="79"/>
      <c r="BE62" s="79"/>
      <c r="BF62" s="79"/>
    </row>
    <row r="63" spans="1:58" ht="12" customHeight="1">
      <c r="A63" s="111" t="s">
        <v>120</v>
      </c>
      <c r="B63" s="112" t="s">
        <v>321</v>
      </c>
      <c r="C63" s="111" t="s">
        <v>384</v>
      </c>
      <c r="D63" s="101">
        <f t="shared" si="2"/>
        <v>901</v>
      </c>
      <c r="E63" s="101">
        <f t="shared" si="3"/>
        <v>901</v>
      </c>
      <c r="F63" s="101">
        <v>0</v>
      </c>
      <c r="G63" s="101">
        <v>901</v>
      </c>
      <c r="H63" s="101">
        <f t="shared" si="4"/>
        <v>0</v>
      </c>
      <c r="I63" s="101">
        <v>0</v>
      </c>
      <c r="J63" s="101">
        <v>0</v>
      </c>
      <c r="K63" s="101">
        <f t="shared" si="5"/>
        <v>0</v>
      </c>
      <c r="L63" s="101">
        <v>0</v>
      </c>
      <c r="M63" s="101">
        <v>0</v>
      </c>
      <c r="N63" s="101">
        <f t="shared" si="6"/>
        <v>901</v>
      </c>
      <c r="O63" s="101">
        <f t="shared" si="7"/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 t="shared" si="8"/>
        <v>901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01">
        <v>901</v>
      </c>
      <c r="AC63" s="101">
        <f t="shared" si="9"/>
        <v>0</v>
      </c>
      <c r="AD63" s="101">
        <v>0</v>
      </c>
      <c r="AE63" s="101">
        <v>0</v>
      </c>
      <c r="AF63" s="101">
        <f t="shared" si="10"/>
        <v>0</v>
      </c>
      <c r="AG63" s="101">
        <v>0</v>
      </c>
      <c r="AH63" s="101">
        <v>0</v>
      </c>
      <c r="AI63" s="101">
        <v>0</v>
      </c>
      <c r="AJ63" s="101">
        <f t="shared" si="11"/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f t="shared" si="12"/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f t="shared" si="13"/>
        <v>0</v>
      </c>
      <c r="BA63" s="101">
        <v>0</v>
      </c>
      <c r="BB63" s="101">
        <v>0</v>
      </c>
      <c r="BC63" s="101">
        <v>0</v>
      </c>
      <c r="BD63" s="79"/>
      <c r="BE63" s="79"/>
      <c r="BF63" s="79"/>
    </row>
    <row r="64" spans="1:58" ht="12" customHeight="1">
      <c r="A64" s="111" t="s">
        <v>120</v>
      </c>
      <c r="B64" s="112" t="s">
        <v>322</v>
      </c>
      <c r="C64" s="111" t="s">
        <v>385</v>
      </c>
      <c r="D64" s="101">
        <f t="shared" si="2"/>
        <v>1989</v>
      </c>
      <c r="E64" s="101">
        <f t="shared" si="3"/>
        <v>0</v>
      </c>
      <c r="F64" s="101">
        <v>0</v>
      </c>
      <c r="G64" s="101">
        <v>0</v>
      </c>
      <c r="H64" s="101">
        <f t="shared" si="4"/>
        <v>1989</v>
      </c>
      <c r="I64" s="101">
        <v>139</v>
      </c>
      <c r="J64" s="101">
        <v>1850</v>
      </c>
      <c r="K64" s="101">
        <f t="shared" si="5"/>
        <v>0</v>
      </c>
      <c r="L64" s="101">
        <v>0</v>
      </c>
      <c r="M64" s="101">
        <v>0</v>
      </c>
      <c r="N64" s="101">
        <f t="shared" si="6"/>
        <v>1989</v>
      </c>
      <c r="O64" s="101">
        <f t="shared" si="7"/>
        <v>139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139</v>
      </c>
      <c r="V64" s="101">
        <f t="shared" si="8"/>
        <v>1850</v>
      </c>
      <c r="W64" s="101">
        <v>0</v>
      </c>
      <c r="X64" s="101">
        <v>0</v>
      </c>
      <c r="Y64" s="101">
        <v>0</v>
      </c>
      <c r="Z64" s="101">
        <v>0</v>
      </c>
      <c r="AA64" s="101">
        <v>0</v>
      </c>
      <c r="AB64" s="101">
        <v>1850</v>
      </c>
      <c r="AC64" s="101">
        <f t="shared" si="9"/>
        <v>0</v>
      </c>
      <c r="AD64" s="101">
        <v>0</v>
      </c>
      <c r="AE64" s="101">
        <v>0</v>
      </c>
      <c r="AF64" s="101">
        <f t="shared" si="10"/>
        <v>0</v>
      </c>
      <c r="AG64" s="101">
        <v>0</v>
      </c>
      <c r="AH64" s="101">
        <v>0</v>
      </c>
      <c r="AI64" s="101">
        <v>0</v>
      </c>
      <c r="AJ64" s="101">
        <f t="shared" si="11"/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f t="shared" si="12"/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f t="shared" si="13"/>
        <v>0</v>
      </c>
      <c r="BA64" s="101">
        <v>0</v>
      </c>
      <c r="BB64" s="101">
        <v>0</v>
      </c>
      <c r="BC64" s="101">
        <v>0</v>
      </c>
      <c r="BD64" s="79"/>
      <c r="BE64" s="79"/>
      <c r="BF64" s="79"/>
    </row>
    <row r="65" spans="1:58" ht="12" customHeight="1">
      <c r="A65" s="111" t="s">
        <v>120</v>
      </c>
      <c r="B65" s="112" t="s">
        <v>323</v>
      </c>
      <c r="C65" s="111" t="s">
        <v>386</v>
      </c>
      <c r="D65" s="101">
        <f t="shared" si="2"/>
        <v>1163</v>
      </c>
      <c r="E65" s="101">
        <f t="shared" si="3"/>
        <v>0</v>
      </c>
      <c r="F65" s="101">
        <v>0</v>
      </c>
      <c r="G65" s="101">
        <v>0</v>
      </c>
      <c r="H65" s="101">
        <f t="shared" si="4"/>
        <v>1163</v>
      </c>
      <c r="I65" s="101">
        <v>1022</v>
      </c>
      <c r="J65" s="101">
        <v>141</v>
      </c>
      <c r="K65" s="101">
        <f t="shared" si="5"/>
        <v>0</v>
      </c>
      <c r="L65" s="101">
        <v>0</v>
      </c>
      <c r="M65" s="101">
        <v>0</v>
      </c>
      <c r="N65" s="101">
        <f t="shared" si="6"/>
        <v>1163</v>
      </c>
      <c r="O65" s="101">
        <f t="shared" si="7"/>
        <v>1022</v>
      </c>
      <c r="P65" s="101">
        <v>1022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 t="shared" si="8"/>
        <v>141</v>
      </c>
      <c r="W65" s="101">
        <v>141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f t="shared" si="9"/>
        <v>0</v>
      </c>
      <c r="AD65" s="101">
        <v>0</v>
      </c>
      <c r="AE65" s="101">
        <v>0</v>
      </c>
      <c r="AF65" s="101">
        <f t="shared" si="10"/>
        <v>88</v>
      </c>
      <c r="AG65" s="101">
        <v>88</v>
      </c>
      <c r="AH65" s="101">
        <v>0</v>
      </c>
      <c r="AI65" s="101">
        <v>0</v>
      </c>
      <c r="AJ65" s="101">
        <f t="shared" si="11"/>
        <v>88</v>
      </c>
      <c r="AK65" s="101">
        <v>0</v>
      </c>
      <c r="AL65" s="101">
        <v>0</v>
      </c>
      <c r="AM65" s="101">
        <v>88</v>
      </c>
      <c r="AN65" s="101">
        <v>0</v>
      </c>
      <c r="AO65" s="101">
        <v>0</v>
      </c>
      <c r="AP65" s="101">
        <v>0</v>
      </c>
      <c r="AQ65" s="101">
        <v>0</v>
      </c>
      <c r="AR65" s="101">
        <v>0</v>
      </c>
      <c r="AS65" s="101">
        <v>0</v>
      </c>
      <c r="AT65" s="101">
        <f t="shared" si="12"/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f t="shared" si="13"/>
        <v>0</v>
      </c>
      <c r="BA65" s="101">
        <v>0</v>
      </c>
      <c r="BB65" s="101">
        <v>0</v>
      </c>
      <c r="BC65" s="101">
        <v>0</v>
      </c>
      <c r="BD65" s="79"/>
      <c r="BE65" s="79"/>
      <c r="BF65" s="79"/>
    </row>
    <row r="66" spans="1:58" ht="12" customHeight="1">
      <c r="A66" s="111" t="s">
        <v>120</v>
      </c>
      <c r="B66" s="112" t="s">
        <v>324</v>
      </c>
      <c r="C66" s="111" t="s">
        <v>387</v>
      </c>
      <c r="D66" s="101">
        <f t="shared" si="2"/>
        <v>2772</v>
      </c>
      <c r="E66" s="101">
        <f t="shared" si="3"/>
        <v>0</v>
      </c>
      <c r="F66" s="101">
        <v>0</v>
      </c>
      <c r="G66" s="101">
        <v>0</v>
      </c>
      <c r="H66" s="101">
        <f t="shared" si="4"/>
        <v>2772</v>
      </c>
      <c r="I66" s="101">
        <v>1189</v>
      </c>
      <c r="J66" s="101">
        <v>1583</v>
      </c>
      <c r="K66" s="101">
        <f t="shared" si="5"/>
        <v>0</v>
      </c>
      <c r="L66" s="101">
        <v>0</v>
      </c>
      <c r="M66" s="101">
        <v>0</v>
      </c>
      <c r="N66" s="101">
        <f t="shared" si="6"/>
        <v>2772</v>
      </c>
      <c r="O66" s="101">
        <f t="shared" si="7"/>
        <v>1189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1189</v>
      </c>
      <c r="V66" s="101">
        <f t="shared" si="8"/>
        <v>1583</v>
      </c>
      <c r="W66" s="101">
        <v>0</v>
      </c>
      <c r="X66" s="101">
        <v>0</v>
      </c>
      <c r="Y66" s="101">
        <v>0</v>
      </c>
      <c r="Z66" s="101">
        <v>0</v>
      </c>
      <c r="AA66" s="101">
        <v>0</v>
      </c>
      <c r="AB66" s="101">
        <v>1583</v>
      </c>
      <c r="AC66" s="101">
        <f t="shared" si="9"/>
        <v>0</v>
      </c>
      <c r="AD66" s="101">
        <v>0</v>
      </c>
      <c r="AE66" s="101">
        <v>0</v>
      </c>
      <c r="AF66" s="101">
        <f t="shared" si="10"/>
        <v>0</v>
      </c>
      <c r="AG66" s="101">
        <v>0</v>
      </c>
      <c r="AH66" s="101">
        <v>0</v>
      </c>
      <c r="AI66" s="101">
        <v>0</v>
      </c>
      <c r="AJ66" s="101">
        <f t="shared" si="11"/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f t="shared" si="12"/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f t="shared" si="13"/>
        <v>0</v>
      </c>
      <c r="BA66" s="101">
        <v>0</v>
      </c>
      <c r="BB66" s="101">
        <v>0</v>
      </c>
      <c r="BC66" s="101">
        <v>0</v>
      </c>
      <c r="BD66" s="79"/>
      <c r="BE66" s="79"/>
      <c r="BF66" s="79"/>
    </row>
    <row r="67" spans="1:58" ht="12" customHeight="1">
      <c r="A67" s="111" t="s">
        <v>120</v>
      </c>
      <c r="B67" s="112" t="s">
        <v>325</v>
      </c>
      <c r="C67" s="111" t="s">
        <v>388</v>
      </c>
      <c r="D67" s="101">
        <f t="shared" si="2"/>
        <v>113</v>
      </c>
      <c r="E67" s="101">
        <f t="shared" si="3"/>
        <v>0</v>
      </c>
      <c r="F67" s="101">
        <v>0</v>
      </c>
      <c r="G67" s="101">
        <v>0</v>
      </c>
      <c r="H67" s="101">
        <f t="shared" si="4"/>
        <v>113</v>
      </c>
      <c r="I67" s="101">
        <v>3</v>
      </c>
      <c r="J67" s="101">
        <v>110</v>
      </c>
      <c r="K67" s="101">
        <f t="shared" si="5"/>
        <v>0</v>
      </c>
      <c r="L67" s="101">
        <v>0</v>
      </c>
      <c r="M67" s="101">
        <v>0</v>
      </c>
      <c r="N67" s="101">
        <f t="shared" si="6"/>
        <v>113</v>
      </c>
      <c r="O67" s="101">
        <f t="shared" si="7"/>
        <v>3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3</v>
      </c>
      <c r="V67" s="101">
        <f t="shared" si="8"/>
        <v>110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110</v>
      </c>
      <c r="AC67" s="101">
        <f t="shared" si="9"/>
        <v>0</v>
      </c>
      <c r="AD67" s="101">
        <v>0</v>
      </c>
      <c r="AE67" s="101">
        <v>0</v>
      </c>
      <c r="AF67" s="101">
        <f t="shared" si="10"/>
        <v>0</v>
      </c>
      <c r="AG67" s="101">
        <v>0</v>
      </c>
      <c r="AH67" s="101">
        <v>0</v>
      </c>
      <c r="AI67" s="101">
        <v>0</v>
      </c>
      <c r="AJ67" s="101">
        <f t="shared" si="11"/>
        <v>0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f t="shared" si="12"/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f t="shared" si="13"/>
        <v>0</v>
      </c>
      <c r="BA67" s="101">
        <v>0</v>
      </c>
      <c r="BB67" s="101">
        <v>0</v>
      </c>
      <c r="BC67" s="101">
        <v>0</v>
      </c>
      <c r="BD67" s="79"/>
      <c r="BE67" s="79"/>
      <c r="BF67" s="79"/>
    </row>
    <row r="68" spans="1:58" ht="12" customHeight="1">
      <c r="A68" s="111" t="s">
        <v>120</v>
      </c>
      <c r="B68" s="112" t="s">
        <v>326</v>
      </c>
      <c r="C68" s="111" t="s">
        <v>389</v>
      </c>
      <c r="D68" s="101">
        <f t="shared" si="2"/>
        <v>12622</v>
      </c>
      <c r="E68" s="101">
        <f t="shared" si="3"/>
        <v>0</v>
      </c>
      <c r="F68" s="101">
        <v>0</v>
      </c>
      <c r="G68" s="101">
        <v>0</v>
      </c>
      <c r="H68" s="101">
        <f t="shared" si="4"/>
        <v>9414</v>
      </c>
      <c r="I68" s="101">
        <v>9414</v>
      </c>
      <c r="J68" s="101">
        <v>0</v>
      </c>
      <c r="K68" s="101">
        <f t="shared" si="5"/>
        <v>3208</v>
      </c>
      <c r="L68" s="101">
        <v>0</v>
      </c>
      <c r="M68" s="101">
        <v>3208</v>
      </c>
      <c r="N68" s="101">
        <f t="shared" si="6"/>
        <v>12622</v>
      </c>
      <c r="O68" s="101">
        <f t="shared" si="7"/>
        <v>9414</v>
      </c>
      <c r="P68" s="101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9414</v>
      </c>
      <c r="V68" s="101">
        <f t="shared" si="8"/>
        <v>3208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01">
        <v>3208</v>
      </c>
      <c r="AC68" s="101">
        <f t="shared" si="9"/>
        <v>0</v>
      </c>
      <c r="AD68" s="101">
        <v>0</v>
      </c>
      <c r="AE68" s="101">
        <v>0</v>
      </c>
      <c r="AF68" s="101">
        <f t="shared" si="10"/>
        <v>0</v>
      </c>
      <c r="AG68" s="101">
        <v>0</v>
      </c>
      <c r="AH68" s="101">
        <v>0</v>
      </c>
      <c r="AI68" s="101">
        <v>0</v>
      </c>
      <c r="AJ68" s="101">
        <f t="shared" si="11"/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f t="shared" si="12"/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f t="shared" si="13"/>
        <v>0</v>
      </c>
      <c r="BA68" s="101">
        <v>0</v>
      </c>
      <c r="BB68" s="101">
        <v>0</v>
      </c>
      <c r="BC68" s="101">
        <v>0</v>
      </c>
      <c r="BD68" s="79"/>
      <c r="BE68" s="79"/>
      <c r="BF68" s="79"/>
    </row>
    <row r="69" spans="1:58" ht="12" customHeight="1">
      <c r="A69" s="111" t="s">
        <v>120</v>
      </c>
      <c r="B69" s="112" t="s">
        <v>327</v>
      </c>
      <c r="C69" s="111" t="s">
        <v>390</v>
      </c>
      <c r="D69" s="101">
        <f t="shared" si="2"/>
        <v>0</v>
      </c>
      <c r="E69" s="101">
        <f t="shared" si="3"/>
        <v>0</v>
      </c>
      <c r="F69" s="101">
        <v>0</v>
      </c>
      <c r="G69" s="101">
        <v>0</v>
      </c>
      <c r="H69" s="101">
        <f t="shared" si="4"/>
        <v>0</v>
      </c>
      <c r="I69" s="101">
        <v>0</v>
      </c>
      <c r="J69" s="101">
        <v>0</v>
      </c>
      <c r="K69" s="101">
        <f t="shared" si="5"/>
        <v>0</v>
      </c>
      <c r="L69" s="101">
        <v>0</v>
      </c>
      <c r="M69" s="101">
        <v>0</v>
      </c>
      <c r="N69" s="101">
        <f t="shared" si="6"/>
        <v>0</v>
      </c>
      <c r="O69" s="101">
        <f t="shared" si="7"/>
        <v>0</v>
      </c>
      <c r="P69" s="101">
        <v>0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f t="shared" si="8"/>
        <v>0</v>
      </c>
      <c r="W69" s="101">
        <v>0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f t="shared" si="9"/>
        <v>0</v>
      </c>
      <c r="AD69" s="101">
        <v>0</v>
      </c>
      <c r="AE69" s="101">
        <v>0</v>
      </c>
      <c r="AF69" s="101">
        <f t="shared" si="10"/>
        <v>0</v>
      </c>
      <c r="AG69" s="101">
        <v>0</v>
      </c>
      <c r="AH69" s="101">
        <v>0</v>
      </c>
      <c r="AI69" s="101">
        <v>0</v>
      </c>
      <c r="AJ69" s="101">
        <f t="shared" si="11"/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0</v>
      </c>
      <c r="AT69" s="101">
        <f t="shared" si="12"/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f t="shared" si="13"/>
        <v>0</v>
      </c>
      <c r="BA69" s="101">
        <v>0</v>
      </c>
      <c r="BB69" s="101">
        <v>0</v>
      </c>
      <c r="BC69" s="101">
        <v>0</v>
      </c>
      <c r="BD69" s="79"/>
      <c r="BE69" s="79"/>
      <c r="BF69" s="79"/>
    </row>
    <row r="70" spans="1:58" ht="12" customHeight="1">
      <c r="A70" s="111" t="s">
        <v>120</v>
      </c>
      <c r="B70" s="112" t="s">
        <v>328</v>
      </c>
      <c r="C70" s="111" t="s">
        <v>391</v>
      </c>
      <c r="D70" s="101">
        <f t="shared" si="2"/>
        <v>288</v>
      </c>
      <c r="E70" s="101">
        <f t="shared" si="3"/>
        <v>288</v>
      </c>
      <c r="F70" s="101">
        <v>110</v>
      </c>
      <c r="G70" s="101">
        <v>178</v>
      </c>
      <c r="H70" s="101">
        <f t="shared" si="4"/>
        <v>0</v>
      </c>
      <c r="I70" s="101">
        <v>0</v>
      </c>
      <c r="J70" s="101">
        <v>0</v>
      </c>
      <c r="K70" s="101">
        <f t="shared" si="5"/>
        <v>0</v>
      </c>
      <c r="L70" s="101">
        <v>0</v>
      </c>
      <c r="M70" s="101">
        <v>0</v>
      </c>
      <c r="N70" s="101">
        <f t="shared" si="6"/>
        <v>288</v>
      </c>
      <c r="O70" s="101">
        <f t="shared" si="7"/>
        <v>110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110</v>
      </c>
      <c r="V70" s="101">
        <f t="shared" si="8"/>
        <v>178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178</v>
      </c>
      <c r="AC70" s="101">
        <f t="shared" si="9"/>
        <v>0</v>
      </c>
      <c r="AD70" s="101">
        <v>0</v>
      </c>
      <c r="AE70" s="101">
        <v>0</v>
      </c>
      <c r="AF70" s="101">
        <f t="shared" si="10"/>
        <v>0</v>
      </c>
      <c r="AG70" s="101">
        <v>0</v>
      </c>
      <c r="AH70" s="101">
        <v>0</v>
      </c>
      <c r="AI70" s="101">
        <v>0</v>
      </c>
      <c r="AJ70" s="101">
        <f t="shared" si="11"/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  <c r="AT70" s="101">
        <f t="shared" si="12"/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f t="shared" si="13"/>
        <v>0</v>
      </c>
      <c r="BA70" s="101">
        <v>0</v>
      </c>
      <c r="BB70" s="101">
        <v>0</v>
      </c>
      <c r="BC70" s="101">
        <v>0</v>
      </c>
      <c r="BD70" s="79"/>
      <c r="BE70" s="79"/>
      <c r="BF70" s="79"/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396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13</v>
      </c>
      <c r="M2" s="19" t="str">
        <f>IF(L2&lt;&gt;"",VLOOKUP(L2,$AI$6:$AJ$52,2,FALSE),"-")</f>
        <v>東京都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6" t="s">
        <v>41</v>
      </c>
      <c r="G6" s="167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6" t="s">
        <v>43</v>
      </c>
      <c r="C7" s="22" t="s">
        <v>44</v>
      </c>
      <c r="D7" s="36">
        <f>AD7</f>
        <v>49629</v>
      </c>
      <c r="F7" s="185" t="s">
        <v>45</v>
      </c>
      <c r="G7" s="23" t="s">
        <v>46</v>
      </c>
      <c r="H7" s="37">
        <f aca="true" t="shared" si="0" ref="H7:H12">AD14</f>
        <v>25852</v>
      </c>
      <c r="I7" s="37">
        <f aca="true" t="shared" si="1" ref="I7:I12">AD24</f>
        <v>52009</v>
      </c>
      <c r="J7" s="37">
        <f aca="true" t="shared" si="2" ref="J7:J12">SUM(H7:I7)</f>
        <v>77861</v>
      </c>
      <c r="K7" s="38">
        <f aca="true" t="shared" si="3" ref="K7:K12">IF(J$13&gt;0,J7/J$13,0)</f>
        <v>0.49503760737015445</v>
      </c>
      <c r="L7" s="39">
        <f>AD34</f>
        <v>2616</v>
      </c>
      <c r="M7" s="40">
        <f>AD37</f>
        <v>508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49629</v>
      </c>
      <c r="AF7" s="28" t="str">
        <f>'水洗化人口等'!B7</f>
        <v>13000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7"/>
      <c r="C8" s="23" t="s">
        <v>47</v>
      </c>
      <c r="D8" s="41">
        <f>AD8</f>
        <v>224</v>
      </c>
      <c r="F8" s="186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224</v>
      </c>
      <c r="AF8" s="28" t="str">
        <f>'水洗化人口等'!B8</f>
        <v>13100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8"/>
      <c r="C9" s="24" t="s">
        <v>49</v>
      </c>
      <c r="D9" s="42">
        <f>SUM(D7:D8)</f>
        <v>49853</v>
      </c>
      <c r="F9" s="186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12249557</v>
      </c>
      <c r="AF9" s="28" t="str">
        <f>'水洗化人口等'!B9</f>
        <v>13101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9" t="s">
        <v>51</v>
      </c>
      <c r="C10" s="25" t="s">
        <v>52</v>
      </c>
      <c r="D10" s="41">
        <f>AD9</f>
        <v>12249557</v>
      </c>
      <c r="F10" s="186"/>
      <c r="G10" s="23" t="s">
        <v>53</v>
      </c>
      <c r="H10" s="37">
        <f t="shared" si="0"/>
        <v>10867</v>
      </c>
      <c r="I10" s="37">
        <f t="shared" si="1"/>
        <v>40033</v>
      </c>
      <c r="J10" s="37">
        <f t="shared" si="2"/>
        <v>50900</v>
      </c>
      <c r="K10" s="38">
        <f t="shared" si="3"/>
        <v>0.3236204802807678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110467</v>
      </c>
      <c r="AF10" s="28" t="str">
        <f>'水洗化人口等'!B10</f>
        <v>13102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80"/>
      <c r="C11" s="23" t="s">
        <v>54</v>
      </c>
      <c r="D11" s="41">
        <f>AD10</f>
        <v>110467</v>
      </c>
      <c r="F11" s="186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153597</v>
      </c>
      <c r="AF11" s="28" t="str">
        <f>'水洗化人口等'!B11</f>
        <v>13103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80"/>
      <c r="C12" s="23" t="s">
        <v>55</v>
      </c>
      <c r="D12" s="41">
        <f>AD11</f>
        <v>153597</v>
      </c>
      <c r="F12" s="186"/>
      <c r="G12" s="23" t="s">
        <v>57</v>
      </c>
      <c r="H12" s="37">
        <f t="shared" si="0"/>
        <v>13176</v>
      </c>
      <c r="I12" s="37">
        <f t="shared" si="1"/>
        <v>15346</v>
      </c>
      <c r="J12" s="37">
        <f t="shared" si="2"/>
        <v>28522</v>
      </c>
      <c r="K12" s="38">
        <f t="shared" si="3"/>
        <v>0.1813419123490778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75031</v>
      </c>
      <c r="AF12" s="28" t="str">
        <f>'水洗化人口等'!B12</f>
        <v>13104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1"/>
      <c r="C13" s="24" t="s">
        <v>49</v>
      </c>
      <c r="D13" s="42">
        <f>SUM(D10:D12)</f>
        <v>12513621</v>
      </c>
      <c r="F13" s="187"/>
      <c r="G13" s="23" t="s">
        <v>49</v>
      </c>
      <c r="H13" s="37">
        <f>SUM(H7:H12)</f>
        <v>49895</v>
      </c>
      <c r="I13" s="37">
        <f>SUM(I7:I12)</f>
        <v>107388</v>
      </c>
      <c r="J13" s="37">
        <f>SUM(J7:J12)</f>
        <v>157283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404980</v>
      </c>
      <c r="AF13" s="28" t="str">
        <f>'水洗化人口等'!B13</f>
        <v>13105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68" t="s">
        <v>58</v>
      </c>
      <c r="C14" s="169"/>
      <c r="D14" s="45">
        <f>SUM(D9,D13)</f>
        <v>12563474</v>
      </c>
      <c r="F14" s="170" t="s">
        <v>59</v>
      </c>
      <c r="G14" s="171"/>
      <c r="H14" s="37">
        <f>AD20</f>
        <v>262</v>
      </c>
      <c r="I14" s="37">
        <f>AD30</f>
        <v>22</v>
      </c>
      <c r="J14" s="37">
        <f>SUM(H14:I14)</f>
        <v>284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25852</v>
      </c>
      <c r="AF14" s="28" t="str">
        <f>'水洗化人口等'!B14</f>
        <v>13106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68" t="s">
        <v>138</v>
      </c>
      <c r="C15" s="169"/>
      <c r="D15" s="45">
        <f>AD13</f>
        <v>404980</v>
      </c>
      <c r="F15" s="168" t="s">
        <v>4</v>
      </c>
      <c r="G15" s="169"/>
      <c r="H15" s="47">
        <f>SUM(H13:H14)</f>
        <v>50157</v>
      </c>
      <c r="I15" s="47">
        <f>SUM(I13:I14)</f>
        <v>107410</v>
      </c>
      <c r="J15" s="47">
        <f>SUM(J13:J14)</f>
        <v>157567</v>
      </c>
      <c r="K15" s="48" t="s">
        <v>152</v>
      </c>
      <c r="L15" s="49">
        <f>SUM(L7:L9)</f>
        <v>2616</v>
      </c>
      <c r="M15" s="50">
        <f>SUM(M7:M9)</f>
        <v>508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13107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13108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75031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10867</v>
      </c>
      <c r="AF17" s="28" t="str">
        <f>'水洗化人口等'!B17</f>
        <v>13109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6" t="s">
        <v>63</v>
      </c>
      <c r="G18" s="167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13110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0.9960319096453736</v>
      </c>
      <c r="F19" s="170" t="s">
        <v>65</v>
      </c>
      <c r="G19" s="171"/>
      <c r="H19" s="37">
        <f>AD21</f>
        <v>11395</v>
      </c>
      <c r="I19" s="37">
        <f>AD31</f>
        <v>1079</v>
      </c>
      <c r="J19" s="41">
        <f>SUM(H19:I19)</f>
        <v>12474</v>
      </c>
      <c r="AA19" s="20" t="s">
        <v>57</v>
      </c>
      <c r="AB19" s="81" t="s">
        <v>83</v>
      </c>
      <c r="AC19" s="81" t="s">
        <v>157</v>
      </c>
      <c r="AD19" s="28">
        <f ca="1" t="shared" si="4"/>
        <v>13176</v>
      </c>
      <c r="AF19" s="28" t="str">
        <f>'水洗化人口等'!B19</f>
        <v>13111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0.0039680903546264355</v>
      </c>
      <c r="F20" s="170" t="s">
        <v>67</v>
      </c>
      <c r="G20" s="171"/>
      <c r="H20" s="37">
        <f>AD22</f>
        <v>38358</v>
      </c>
      <c r="I20" s="37">
        <f>AD32</f>
        <v>17323</v>
      </c>
      <c r="J20" s="41">
        <f>SUM(H20:I20)</f>
        <v>55681</v>
      </c>
      <c r="AA20" s="20" t="s">
        <v>59</v>
      </c>
      <c r="AB20" s="81" t="s">
        <v>83</v>
      </c>
      <c r="AC20" s="81" t="s">
        <v>158</v>
      </c>
      <c r="AD20" s="28">
        <f ca="1" t="shared" si="4"/>
        <v>262</v>
      </c>
      <c r="AF20" s="28" t="str">
        <f>'水洗化人口等'!B20</f>
        <v>13112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0.9750135193498232</v>
      </c>
      <c r="F21" s="170" t="s">
        <v>69</v>
      </c>
      <c r="G21" s="171"/>
      <c r="H21" s="37">
        <f>AD23</f>
        <v>142</v>
      </c>
      <c r="I21" s="37">
        <f>AD33</f>
        <v>89626</v>
      </c>
      <c r="J21" s="41">
        <f>SUM(H21:I21)</f>
        <v>89768</v>
      </c>
      <c r="AA21" s="20" t="s">
        <v>65</v>
      </c>
      <c r="AB21" s="81" t="s">
        <v>83</v>
      </c>
      <c r="AC21" s="81" t="s">
        <v>159</v>
      </c>
      <c r="AD21" s="28">
        <f ca="1" t="shared" si="4"/>
        <v>11395</v>
      </c>
      <c r="AF21" s="28" t="str">
        <f>'水洗化人口等'!B21</f>
        <v>13113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0.0122256789801929</v>
      </c>
      <c r="F22" s="168" t="s">
        <v>4</v>
      </c>
      <c r="G22" s="169"/>
      <c r="H22" s="47">
        <f>SUM(H19:H21)</f>
        <v>49895</v>
      </c>
      <c r="I22" s="47">
        <f>SUM(I19:I21)</f>
        <v>108028</v>
      </c>
      <c r="J22" s="52">
        <f>SUM(J19:J21)</f>
        <v>157923</v>
      </c>
      <c r="AA22" s="20" t="s">
        <v>67</v>
      </c>
      <c r="AB22" s="81" t="s">
        <v>83</v>
      </c>
      <c r="AC22" s="81" t="s">
        <v>160</v>
      </c>
      <c r="AD22" s="28">
        <f ca="1" t="shared" si="4"/>
        <v>38358</v>
      </c>
      <c r="AF22" s="28" t="str">
        <f>'水洗化人口等'!B22</f>
        <v>13114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0.005972153880367803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142</v>
      </c>
      <c r="AF23" s="28" t="str">
        <f>'水洗化人口等'!B23</f>
        <v>13115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0.9955067899624898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52009</v>
      </c>
      <c r="AF24" s="28" t="str">
        <f>'水洗化人口等'!B24</f>
        <v>13116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0.0044932100375102806</v>
      </c>
      <c r="F25" s="172" t="s">
        <v>72</v>
      </c>
      <c r="G25" s="173"/>
      <c r="H25" s="173"/>
      <c r="I25" s="156" t="s">
        <v>73</v>
      </c>
      <c r="J25" s="158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13117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4"/>
      <c r="G26" s="175"/>
      <c r="H26" s="175"/>
      <c r="I26" s="157"/>
      <c r="J26" s="159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13118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0" t="s">
        <v>75</v>
      </c>
      <c r="G27" s="161"/>
      <c r="H27" s="162"/>
      <c r="I27" s="39">
        <f aca="true" t="shared" si="5" ref="I27:I35">AD40</f>
        <v>2</v>
      </c>
      <c r="J27" s="55">
        <f>AD49</f>
        <v>14</v>
      </c>
      <c r="AA27" s="20" t="s">
        <v>53</v>
      </c>
      <c r="AB27" s="81" t="s">
        <v>83</v>
      </c>
      <c r="AC27" s="81" t="s">
        <v>165</v>
      </c>
      <c r="AD27" s="28">
        <f ca="1" t="shared" si="4"/>
        <v>40033</v>
      </c>
      <c r="AF27" s="28" t="str">
        <f>'水洗化人口等'!B27</f>
        <v>13119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82" t="s">
        <v>76</v>
      </c>
      <c r="G28" s="183"/>
      <c r="H28" s="184"/>
      <c r="I28" s="39">
        <f t="shared" si="5"/>
        <v>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13120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0" t="s">
        <v>77</v>
      </c>
      <c r="G29" s="161"/>
      <c r="H29" s="162"/>
      <c r="I29" s="39">
        <f t="shared" si="5"/>
        <v>1102</v>
      </c>
      <c r="J29" s="55">
        <f>AD51</f>
        <v>0</v>
      </c>
      <c r="AA29" s="20" t="s">
        <v>57</v>
      </c>
      <c r="AB29" s="81" t="s">
        <v>83</v>
      </c>
      <c r="AC29" s="81" t="s">
        <v>167</v>
      </c>
      <c r="AD29" s="28">
        <f ca="1" t="shared" si="4"/>
        <v>15346</v>
      </c>
      <c r="AF29" s="28" t="str">
        <f>'水洗化人口等'!B29</f>
        <v>13121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0" t="s">
        <v>22</v>
      </c>
      <c r="G30" s="161"/>
      <c r="H30" s="162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22</v>
      </c>
      <c r="AF30" s="28" t="str">
        <f>'水洗化人口等'!B30</f>
        <v>13122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0" t="s">
        <v>23</v>
      </c>
      <c r="G31" s="161"/>
      <c r="H31" s="162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1079</v>
      </c>
      <c r="AF31" s="28" t="str">
        <f>'水洗化人口等'!B31</f>
        <v>13123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0" t="s">
        <v>78</v>
      </c>
      <c r="G32" s="161"/>
      <c r="H32" s="162"/>
      <c r="I32" s="39">
        <f t="shared" si="5"/>
        <v>30130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17323</v>
      </c>
      <c r="AF32" s="28" t="str">
        <f>'水洗化人口等'!B32</f>
        <v>13201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0" t="s">
        <v>79</v>
      </c>
      <c r="G33" s="161"/>
      <c r="H33" s="162"/>
      <c r="I33" s="39">
        <f t="shared" si="5"/>
        <v>107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89626</v>
      </c>
      <c r="AF33" s="28" t="str">
        <f>'水洗化人口等'!B33</f>
        <v>13202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0" t="s">
        <v>80</v>
      </c>
      <c r="G34" s="161"/>
      <c r="H34" s="162"/>
      <c r="I34" s="39">
        <f t="shared" si="5"/>
        <v>41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2616</v>
      </c>
      <c r="AF34" s="28" t="str">
        <f>'水洗化人口等'!B34</f>
        <v>13203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0" t="s">
        <v>81</v>
      </c>
      <c r="G35" s="161"/>
      <c r="H35" s="162"/>
      <c r="I35" s="39">
        <f t="shared" si="5"/>
        <v>632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13204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63" t="s">
        <v>16</v>
      </c>
      <c r="G36" s="164"/>
      <c r="H36" s="165"/>
      <c r="I36" s="56">
        <f>SUM(I27:I35)</f>
        <v>32014</v>
      </c>
      <c r="J36" s="57">
        <f>SUM(J27:J31)</f>
        <v>14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13205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508</v>
      </c>
      <c r="AF37" s="28" t="str">
        <f>'水洗化人口等'!B37</f>
        <v>13206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13207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13208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2</v>
      </c>
      <c r="AF40" s="28" t="str">
        <f>'水洗化人口等'!B40</f>
        <v>13209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 t="str">
        <f>'水洗化人口等'!B41</f>
        <v>13210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1102</v>
      </c>
      <c r="AF42" s="28" t="str">
        <f>'水洗化人口等'!B42</f>
        <v>13211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 t="str">
        <f>'水洗化人口等'!B43</f>
        <v>13212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13213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30130</v>
      </c>
      <c r="AF45" s="28" t="str">
        <f>'水洗化人口等'!B45</f>
        <v>13214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107</v>
      </c>
      <c r="AF46" s="28" t="str">
        <f>'水洗化人口等'!B46</f>
        <v>13215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41</v>
      </c>
      <c r="AF47" s="28" t="str">
        <f>'水洗化人口等'!B47</f>
        <v>13218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632</v>
      </c>
      <c r="AF48" s="28" t="str">
        <f>'水洗化人口等'!B48</f>
        <v>13219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14</v>
      </c>
      <c r="AF49" s="28" t="str">
        <f>'水洗化人口等'!B49</f>
        <v>13220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 t="str">
        <f>'水洗化人口等'!B50</f>
        <v>13221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0</v>
      </c>
      <c r="AF51" s="28" t="str">
        <f>'水洗化人口等'!B51</f>
        <v>13222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 t="str">
        <f>'水洗化人口等'!B52</f>
        <v>13223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 t="str">
        <f>'水洗化人口等'!B53</f>
        <v>13224</v>
      </c>
      <c r="AG53" s="19">
        <v>53</v>
      </c>
    </row>
    <row r="54" spans="32:33" ht="13.5">
      <c r="AF54" s="28" t="str">
        <f>'水洗化人口等'!B54</f>
        <v>13225</v>
      </c>
      <c r="AG54" s="19">
        <v>54</v>
      </c>
    </row>
    <row r="55" spans="32:33" ht="13.5">
      <c r="AF55" s="28" t="str">
        <f>'水洗化人口等'!B55</f>
        <v>13227</v>
      </c>
      <c r="AG55" s="19">
        <v>55</v>
      </c>
    </row>
    <row r="56" spans="32:33" ht="13.5">
      <c r="AF56" s="28" t="str">
        <f>'水洗化人口等'!B56</f>
        <v>13228</v>
      </c>
      <c r="AG56" s="19">
        <v>56</v>
      </c>
    </row>
    <row r="57" spans="32:33" ht="13.5">
      <c r="AF57" s="28" t="str">
        <f>'水洗化人口等'!B57</f>
        <v>13229</v>
      </c>
      <c r="AG57" s="19">
        <v>57</v>
      </c>
    </row>
    <row r="58" spans="32:33" ht="13.5">
      <c r="AF58" s="28" t="str">
        <f>'水洗化人口等'!B58</f>
        <v>13303</v>
      </c>
      <c r="AG58" s="19">
        <v>58</v>
      </c>
    </row>
    <row r="59" spans="32:33" ht="13.5">
      <c r="AF59" s="28" t="str">
        <f>'水洗化人口等'!B59</f>
        <v>13305</v>
      </c>
      <c r="AG59" s="19">
        <v>59</v>
      </c>
    </row>
    <row r="60" spans="32:33" ht="13.5">
      <c r="AF60" s="28" t="str">
        <f>'水洗化人口等'!B60</f>
        <v>13307</v>
      </c>
      <c r="AG60" s="19">
        <v>60</v>
      </c>
    </row>
    <row r="61" spans="32:33" ht="13.5">
      <c r="AF61" s="28" t="str">
        <f>'水洗化人口等'!B61</f>
        <v>13308</v>
      </c>
      <c r="AG61" s="19">
        <v>61</v>
      </c>
    </row>
    <row r="62" spans="32:33" ht="13.5">
      <c r="AF62" s="28" t="str">
        <f>'水洗化人口等'!B62</f>
        <v>13361</v>
      </c>
      <c r="AG62" s="19">
        <v>62</v>
      </c>
    </row>
    <row r="63" spans="32:33" ht="13.5">
      <c r="AF63" s="28" t="str">
        <f>'水洗化人口等'!B63</f>
        <v>13362</v>
      </c>
      <c r="AG63" s="19">
        <v>63</v>
      </c>
    </row>
    <row r="64" spans="32:33" ht="13.5">
      <c r="AF64" s="28" t="str">
        <f>'水洗化人口等'!B64</f>
        <v>13363</v>
      </c>
      <c r="AG64" s="19">
        <v>64</v>
      </c>
    </row>
    <row r="65" spans="32:33" ht="13.5">
      <c r="AF65" s="28" t="str">
        <f>'水洗化人口等'!B65</f>
        <v>13364</v>
      </c>
      <c r="AG65" s="19">
        <v>65</v>
      </c>
    </row>
    <row r="66" spans="32:33" ht="13.5">
      <c r="AF66" s="28" t="str">
        <f>'水洗化人口等'!B66</f>
        <v>13381</v>
      </c>
      <c r="AG66" s="19">
        <v>66</v>
      </c>
    </row>
    <row r="67" spans="32:33" ht="13.5">
      <c r="AF67" s="28" t="str">
        <f>'水洗化人口等'!B67</f>
        <v>13382</v>
      </c>
      <c r="AG67" s="19">
        <v>67</v>
      </c>
    </row>
    <row r="68" spans="32:33" ht="13.5">
      <c r="AF68" s="28" t="str">
        <f>'水洗化人口等'!B68</f>
        <v>13401</v>
      </c>
      <c r="AG68" s="19">
        <v>68</v>
      </c>
    </row>
    <row r="69" spans="32:33" ht="13.5">
      <c r="AF69" s="28" t="str">
        <f>'水洗化人口等'!B69</f>
        <v>13402</v>
      </c>
      <c r="AG69" s="19">
        <v>69</v>
      </c>
    </row>
    <row r="70" spans="32:33" ht="13.5">
      <c r="AF70" s="28" t="str">
        <f>'水洗化人口等'!B70</f>
        <v>13421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B14:C14"/>
    <mergeCell ref="F28:H28"/>
    <mergeCell ref="F29:H29"/>
    <mergeCell ref="F7:F13"/>
    <mergeCell ref="F14:G14"/>
    <mergeCell ref="F15:G15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</cp:lastModifiedBy>
  <cp:lastPrinted>2009-01-05T07:07:20Z</cp:lastPrinted>
  <dcterms:created xsi:type="dcterms:W3CDTF">2008-01-06T09:25:24Z</dcterms:created>
  <dcterms:modified xsi:type="dcterms:W3CDTF">2011-01-23T02:24:50Z</dcterms:modified>
  <cp:category/>
  <cp:version/>
  <cp:contentType/>
  <cp:contentStatus/>
</cp:coreProperties>
</file>