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<sst xmlns="http://schemas.openxmlformats.org/spreadsheetml/2006/main" count="934" uniqueCount="383">
  <si>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</si>
  <si>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</si>
  <si>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</si>
  <si>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</si>
  <si>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</si>
  <si>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</si>
  <si>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</si>
  <si>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</si>
  <si>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</si>
  <si>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</si>
  <si>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</si>
  <si>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</si>
  <si>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</si>
  <si>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</si>
  <si>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</si>
  <si>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</si>
  <si>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</si>
  <si>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</si>
  <si>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</si>
  <si>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</si>
  <si>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</si>
  <si>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</si>
  <si>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</si>
  <si>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</si>
  <si>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</si>
  <si>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</si>
  <si>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</si>
  <si>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</si>
  <si>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</si>
  <si>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</si>
  <si>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</si>
  <si>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</si>
  <si>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</si>
  <si>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</si>
  <si>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</si>
  <si>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</si>
  <si>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</si>
  <si>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</si>
  <si>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</si>
  <si>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</si>
  <si>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</si>
  <si>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</si>
  <si>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</si>
  <si>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</si>
  <si>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</si>
  <si>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</si>
  <si>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</si>
  <si>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</si>
  <si>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</si>
  <si>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</si>
  <si>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</si>
  <si>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</si>
  <si>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</si>
  <si>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</si>
  <si>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</si>
  <si>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</si>
  <si>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</si>
  <si>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</si>
  <si>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</si>
  <si>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</si>
  <si>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</si>
  <si>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</si>
  <si>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</si>
  <si>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</si>
  <si>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</si>
  <si>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</si>
  <si>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</si>
  <si>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</si>
  <si>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</si>
  <si>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</si>
  <si>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</si>
  <si>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</si>
  <si>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</si>
  <si>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</si>
  <si>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</si>
  <si>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</si>
  <si>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</si>
  <si>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</si>
  <si>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</si>
  <si>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</si>
  <si>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</si>
  <si>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</si>
  <si>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</si>
  <si>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</si>
  <si>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</si>
  <si>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</si>
  <si>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</si>
  <si>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</si>
  <si>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</si>
  <si>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</si>
  <si>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</si>
  <si>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</si>
  <si>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</si>
  <si>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</si>
  <si>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</si>
  <si>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</si>
  <si>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</si>
  <si>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</si>
  <si>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</si>
  <si>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</si>
  <si>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</si>
  <si>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</si>
  <si>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</si>
  <si>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</si>
  <si>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</si>
  <si>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</si>
  <si>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</si>
  <si>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</si>
  <si>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</si>
  <si>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</si>
  <si>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</si>
  <si>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</si>
  <si>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</si>
  <si>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</si>
  <si>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</si>
  <si>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</si>
  <si>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</si>
  <si>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</si>
  <si>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</si>
  <si>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</si>
  <si>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</si>
  <si>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</si>
  <si>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</si>
  <si>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</si>
  <si>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</si>
  <si>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</si>
  <si>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</si>
  <si>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</si>
  <si>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</si>
  <si>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</si>
  <si>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</si>
  <si>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</si>
  <si>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</si>
  <si>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</si>
  <si>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</si>
  <si>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</si>
  <si>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</si>
  <si>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</si>
  <si>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</si>
  <si>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</si>
  <si>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</si>
  <si>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</si>
  <si>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</si>
  <si>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</si>
  <si>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</si>
  <si>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</si>
  <si>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</si>
  <si>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</si>
  <si>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</si>
  <si>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</si>
  <si>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</si>
  <si>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</si>
  <si>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</si>
  <si>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</si>
  <si>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</si>
  <si>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</si>
  <si>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</si>
  <si>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</si>
  <si>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</si>
  <si>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</si>
  <si>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</si>
  <si>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</si>
  <si>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</si>
  <si>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</si>
  <si>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</si>
  <si>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</si>
  <si>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</si>
  <si>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</si>
  <si>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</si>
  <si>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</si>
  <si>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</si>
  <si>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</si>
  <si>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</si>
  <si>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</si>
  <si>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</si>
  <si>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</si>
  <si>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</si>
  <si>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</si>
  <si>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</si>
  <si>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</si>
  <si>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</si>
  <si>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</si>
  <si>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</si>
  <si>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</si>
  <si>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</si>
  <si>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</si>
  <si>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</si>
  <si>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</si>
  <si>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</si>
  <si>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</si>
  <si>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</si>
  <si>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</si>
  <si>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</si>
  <si>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</si>
  <si>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</si>
  <si>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</si>
  <si>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</si>
  <si>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</si>
  <si>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</si>
  <si>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</si>
  <si>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</si>
  <si>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</si>
  <si>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</si>
  <si>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</si>
  <si>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</si>
  <si>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</si>
  <si>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</si>
  <si>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</si>
  <si>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</si>
  <si>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</si>
  <si>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</si>
  <si>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</si>
  <si>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</si>
  <si>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</si>
  <si>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</si>
  <si>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</si>
  <si>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</si>
  <si>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</si>
  <si>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</si>
  <si>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</si>
  <si>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</si>
  <si>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</si>
  <si>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</si>
  <si>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</si>
  <si>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</si>
  <si>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</si>
  <si>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</si>
  <si>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</si>
  <si>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</si>
  <si>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</si>
  <si>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</si>
  <si>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</si>
  <si>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</si>
  <si>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</si>
  <si>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</si>
  <si>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</si>
  <si>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</si>
  <si>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</si>
  <si>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</si>
  <si>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</si>
  <si>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</si>
  <si>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</si>
  <si>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</si>
  <si>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</si>
  <si>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</si>
  <si>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</si>
  <si>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</si>
  <si>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</si>
  <si>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</si>
  <si>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</si>
  <si>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</si>
  <si>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</si>
  <si>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</si>
  <si>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</si>
  <si>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</si>
  <si>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</si>
  <si>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</si>
  <si>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</si>
  <si>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</si>
  <si>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</si>
  <si>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</si>
  <si>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</si>
  <si>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</si>
  <si>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</si>
  <si>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</si>
  <si>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</si>
  <si>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12100</t>
  </si>
  <si>
    <t>12202</t>
  </si>
  <si>
    <t>12203</t>
  </si>
  <si>
    <t>12204</t>
  </si>
  <si>
    <t>12205</t>
  </si>
  <si>
    <t>12206</t>
  </si>
  <si>
    <t>12207</t>
  </si>
  <si>
    <t>12208</t>
  </si>
  <si>
    <t>12210</t>
  </si>
  <si>
    <t>12211</t>
  </si>
  <si>
    <t>12212</t>
  </si>
  <si>
    <t>12213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</si>
  <si>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</si>
  <si>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</si>
  <si>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</si>
  <si>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</si>
  <si>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</si>
  <si>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</si>
  <si>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</si>
  <si>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</si>
  <si>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</si>
  <si>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</si>
  <si>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</si>
  <si>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</si>
  <si>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</si>
  <si>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</si>
  <si>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</si>
  <si>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</si>
  <si>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</si>
  <si>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</si>
  <si>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</si>
  <si>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</si>
  <si>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</si>
  <si>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</si>
  <si>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</si>
  <si>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</si>
  <si>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12322</t>
  </si>
  <si>
    <t>12325</t>
  </si>
  <si>
    <t>12328</t>
  </si>
  <si>
    <t>12329</t>
  </si>
  <si>
    <t>12342</t>
  </si>
  <si>
    <t>12347</t>
  </si>
  <si>
    <t>12349</t>
  </si>
  <si>
    <t>12402</t>
  </si>
  <si>
    <t>12403</t>
  </si>
  <si>
    <t>12409</t>
  </si>
  <si>
    <t>12410</t>
  </si>
  <si>
    <t>12421</t>
  </si>
  <si>
    <t>12422</t>
  </si>
  <si>
    <t>12423</t>
  </si>
  <si>
    <t>12424</t>
  </si>
  <si>
    <t>12426</t>
  </si>
  <si>
    <t>12427</t>
  </si>
  <si>
    <t>12441</t>
  </si>
  <si>
    <t>12443</t>
  </si>
  <si>
    <t>12463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</si>
  <si>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</si>
  <si>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</si>
  <si>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</si>
  <si>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</si>
  <si>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</si>
  <si>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</si>
  <si>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</si>
  <si>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</si>
  <si>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</si>
  <si>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</si>
  <si>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</si>
  <si>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</si>
  <si>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</si>
  <si>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</si>
  <si>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</si>
  <si>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</si>
  <si>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</si>
  <si>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</si>
  <si>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</si>
  <si>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</si>
  <si>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</si>
  <si>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</si>
  <si>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</si>
  <si>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</si>
  <si>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</si>
  <si>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</si>
  <si>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</si>
  <si>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</si>
  <si>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</si>
  <si>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</si>
  <si>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</si>
  <si>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</si>
  <si>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</si>
  <si>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</si>
  <si>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</si>
  <si>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</si>
  <si>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</si>
  <si>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</si>
  <si>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</si>
  <si>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</si>
  <si>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</si>
  <si>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</si>
  <si>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</si>
  <si>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</si>
  <si>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</si>
  <si>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</si>
  <si>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</si>
  <si>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</si>
  <si>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</si>
  <si>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</si>
  <si>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</si>
  <si>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</si>
  <si>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</si>
  <si>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</si>
  <si>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</si>
  <si>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</si>
  <si>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○</t>
  </si>
  <si>
    <t>12000</t>
  </si>
  <si>
    <t>合計</t>
  </si>
  <si>
    <t>千葉県</t>
  </si>
  <si>
    <t>12000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</si>
</sst>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381</v>
      </c>
      <c r="B7" s="100" t="s">
        <v>379</v>
      </c>
      <c r="C7" s="99" t="s">
        <v>380</v>
      </c>
      <c r="D7" s="101">
        <f>SUM(D8:D63)</f>
        <v>6112268</v>
      </c>
      <c r="E7" s="101">
        <f>SUM(E8:E63)</f>
        <v>305465</v>
      </c>
      <c r="F7" s="102">
        <f>IF(D7&gt;0,E7/D7*100,0)</f>
        <v>4.9975720959879375</v>
      </c>
      <c r="G7" s="101">
        <f>SUM(G8:G63)</f>
        <v>297917</v>
      </c>
      <c r="H7" s="101">
        <f>SUM(H8:H63)</f>
        <v>7548</v>
      </c>
      <c r="I7" s="101">
        <f>SUM(I8:I63)</f>
        <v>5806803</v>
      </c>
      <c r="J7" s="102">
        <f>IF($D7&gt;0,I7/$D7*100,0)</f>
        <v>95.00242790401207</v>
      </c>
      <c r="K7" s="101">
        <f>SUM(K8:K63)</f>
        <v>3827184</v>
      </c>
      <c r="L7" s="102">
        <f>IF($D7&gt;0,K7/$D7*100,0)</f>
        <v>62.6147937230501</v>
      </c>
      <c r="M7" s="101">
        <f>SUM(M8:M63)</f>
        <v>14437</v>
      </c>
      <c r="N7" s="102">
        <f>IF($D7&gt;0,M7/$D7*100,0)</f>
        <v>0.2361971039227992</v>
      </c>
      <c r="O7" s="101">
        <f>SUM(O8:O63)</f>
        <v>1965182</v>
      </c>
      <c r="P7" s="101">
        <f>SUM(P8:P63)</f>
        <v>914243</v>
      </c>
      <c r="Q7" s="102">
        <f>IF($D7&gt;0,O7/$D7*100,0)</f>
        <v>32.15143707703916</v>
      </c>
      <c r="R7" s="101">
        <f>SUM(R8:R63)</f>
        <v>112477</v>
      </c>
      <c r="S7" s="101">
        <f aca="true" t="shared" si="0" ref="S7:Z7">COUNTIF(S8:S63,"○")</f>
        <v>45</v>
      </c>
      <c r="T7" s="101">
        <f t="shared" si="0"/>
        <v>10</v>
      </c>
      <c r="U7" s="101">
        <f t="shared" si="0"/>
        <v>0</v>
      </c>
      <c r="V7" s="101">
        <f t="shared" si="0"/>
        <v>1</v>
      </c>
      <c r="W7" s="101">
        <f t="shared" si="0"/>
        <v>45</v>
      </c>
      <c r="X7" s="101">
        <f t="shared" si="0"/>
        <v>4</v>
      </c>
      <c r="Y7" s="101">
        <f t="shared" si="0"/>
        <v>1</v>
      </c>
      <c r="Z7" s="101">
        <f t="shared" si="0"/>
        <v>5</v>
      </c>
    </row>
    <row r="8" spans="1:58" ht="12" customHeight="1">
      <c r="A8" s="103" t="s">
        <v>121</v>
      </c>
      <c r="B8" s="104" t="s">
        <v>266</v>
      </c>
      <c r="C8" s="103" t="s">
        <v>322</v>
      </c>
      <c r="D8" s="101">
        <f>+SUM(E8,+I8)</f>
        <v>923273</v>
      </c>
      <c r="E8" s="101">
        <f>+SUM(G8,+H8)</f>
        <v>8979</v>
      </c>
      <c r="F8" s="102">
        <f>IF(D8&gt;0,E8/D8*100,0)</f>
        <v>0.9725184208787649</v>
      </c>
      <c r="G8" s="101">
        <v>8979</v>
      </c>
      <c r="H8" s="101">
        <v>0</v>
      </c>
      <c r="I8" s="101">
        <f>+SUM(K8,+M8,+O8)</f>
        <v>914294</v>
      </c>
      <c r="J8" s="102">
        <f>IF($D8&gt;0,I8/$D8*100,0)</f>
        <v>99.02748157912123</v>
      </c>
      <c r="K8" s="101">
        <v>877831</v>
      </c>
      <c r="L8" s="102">
        <f>IF($D8&gt;0,K8/$D8*100,0)</f>
        <v>95.07816214705727</v>
      </c>
      <c r="M8" s="101">
        <v>0</v>
      </c>
      <c r="N8" s="102">
        <f>IF($D8&gt;0,M8/$D8*100,0)</f>
        <v>0</v>
      </c>
      <c r="O8" s="101">
        <v>36463</v>
      </c>
      <c r="P8" s="101">
        <v>7647</v>
      </c>
      <c r="Q8" s="102">
        <f>IF($D8&gt;0,O8/$D8*100,0)</f>
        <v>3.9493194320639726</v>
      </c>
      <c r="R8" s="101">
        <v>21284</v>
      </c>
      <c r="S8" s="101" t="s">
        <v>378</v>
      </c>
      <c r="T8" s="101"/>
      <c r="U8" s="101"/>
      <c r="V8" s="101"/>
      <c r="W8" s="105" t="s">
        <v>378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121</v>
      </c>
      <c r="B9" s="104" t="s">
        <v>267</v>
      </c>
      <c r="C9" s="103" t="s">
        <v>323</v>
      </c>
      <c r="D9" s="101">
        <f aca="true" t="shared" si="1" ref="D9:D63">+SUM(E9,+I9)</f>
        <v>72233</v>
      </c>
      <c r="E9" s="101">
        <f aca="true" t="shared" si="2" ref="E9:E63">+SUM(G9,+H9)</f>
        <v>10572</v>
      </c>
      <c r="F9" s="102">
        <f aca="true" t="shared" si="3" ref="F9:F63">IF(D9&gt;0,E9/D9*100,0)</f>
        <v>14.635969709135713</v>
      </c>
      <c r="G9" s="101">
        <v>10572</v>
      </c>
      <c r="H9" s="101">
        <v>0</v>
      </c>
      <c r="I9" s="101">
        <f aca="true" t="shared" si="4" ref="I9:I63">+SUM(K9,+M9,+O9)</f>
        <v>61661</v>
      </c>
      <c r="J9" s="102">
        <f aca="true" t="shared" si="5" ref="J9:J63">IF($D9&gt;0,I9/$D9*100,0)</f>
        <v>85.36403029086429</v>
      </c>
      <c r="K9" s="101">
        <v>23503</v>
      </c>
      <c r="L9" s="102">
        <f aca="true" t="shared" si="6" ref="L9:L63">IF($D9&gt;0,K9/$D9*100,0)</f>
        <v>32.53775974969889</v>
      </c>
      <c r="M9" s="101">
        <v>2233</v>
      </c>
      <c r="N9" s="102">
        <f aca="true" t="shared" si="7" ref="N9:N63">IF($D9&gt;0,M9/$D9*100,0)</f>
        <v>3.0913848241108632</v>
      </c>
      <c r="O9" s="101">
        <v>35925</v>
      </c>
      <c r="P9" s="101">
        <v>9231</v>
      </c>
      <c r="Q9" s="102">
        <f aca="true" t="shared" si="8" ref="Q9:Q63">IF($D9&gt;0,O9/$D9*100,0)</f>
        <v>49.73488571705453</v>
      </c>
      <c r="R9" s="101">
        <v>2088</v>
      </c>
      <c r="S9" s="101" t="s">
        <v>378</v>
      </c>
      <c r="T9" s="101"/>
      <c r="U9" s="101"/>
      <c r="V9" s="101"/>
      <c r="W9" s="105" t="s">
        <v>378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106"/>
    </row>
    <row r="10" spans="1:58" ht="12" customHeight="1">
      <c r="A10" s="103" t="s">
        <v>121</v>
      </c>
      <c r="B10" s="104" t="s">
        <v>268</v>
      </c>
      <c r="C10" s="103" t="s">
        <v>324</v>
      </c>
      <c r="D10" s="101">
        <f t="shared" si="1"/>
        <v>459282</v>
      </c>
      <c r="E10" s="101">
        <f t="shared" si="2"/>
        <v>6807</v>
      </c>
      <c r="F10" s="102">
        <f t="shared" si="3"/>
        <v>1.4820959671835605</v>
      </c>
      <c r="G10" s="101">
        <v>6807</v>
      </c>
      <c r="H10" s="101">
        <v>0</v>
      </c>
      <c r="I10" s="101">
        <f t="shared" si="4"/>
        <v>452475</v>
      </c>
      <c r="J10" s="102">
        <f t="shared" si="5"/>
        <v>98.51790403281643</v>
      </c>
      <c r="K10" s="101">
        <v>280790</v>
      </c>
      <c r="L10" s="102">
        <f t="shared" si="6"/>
        <v>61.136730810264716</v>
      </c>
      <c r="M10" s="101">
        <v>0</v>
      </c>
      <c r="N10" s="102">
        <f t="shared" si="7"/>
        <v>0</v>
      </c>
      <c r="O10" s="101">
        <v>171685</v>
      </c>
      <c r="P10" s="101">
        <v>89255</v>
      </c>
      <c r="Q10" s="102">
        <f t="shared" si="8"/>
        <v>37.38117322255172</v>
      </c>
      <c r="R10" s="101">
        <v>13500</v>
      </c>
      <c r="S10" s="101"/>
      <c r="T10" s="101" t="s">
        <v>378</v>
      </c>
      <c r="U10" s="101"/>
      <c r="V10" s="101"/>
      <c r="W10" s="105"/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121</v>
      </c>
      <c r="B11" s="104" t="s">
        <v>269</v>
      </c>
      <c r="C11" s="103" t="s">
        <v>325</v>
      </c>
      <c r="D11" s="101">
        <f t="shared" si="1"/>
        <v>587514</v>
      </c>
      <c r="E11" s="101">
        <f t="shared" si="2"/>
        <v>10000</v>
      </c>
      <c r="F11" s="102">
        <f t="shared" si="3"/>
        <v>1.7020870992010404</v>
      </c>
      <c r="G11" s="101">
        <v>10000</v>
      </c>
      <c r="H11" s="101">
        <v>0</v>
      </c>
      <c r="I11" s="101">
        <f t="shared" si="4"/>
        <v>577514</v>
      </c>
      <c r="J11" s="102">
        <f t="shared" si="5"/>
        <v>98.29791290079896</v>
      </c>
      <c r="K11" s="101">
        <v>331463</v>
      </c>
      <c r="L11" s="102">
        <f t="shared" si="6"/>
        <v>56.41788961624744</v>
      </c>
      <c r="M11" s="101">
        <v>0</v>
      </c>
      <c r="N11" s="102">
        <f t="shared" si="7"/>
        <v>0</v>
      </c>
      <c r="O11" s="101">
        <v>246051</v>
      </c>
      <c r="P11" s="101">
        <v>141399</v>
      </c>
      <c r="Q11" s="102">
        <f t="shared" si="8"/>
        <v>41.88002328455151</v>
      </c>
      <c r="R11" s="101">
        <v>10687</v>
      </c>
      <c r="S11" s="101" t="s">
        <v>378</v>
      </c>
      <c r="T11" s="101"/>
      <c r="U11" s="101"/>
      <c r="V11" s="101"/>
      <c r="W11" s="105"/>
      <c r="X11" s="105"/>
      <c r="Y11" s="105"/>
      <c r="Z11" s="105" t="s">
        <v>378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121</v>
      </c>
      <c r="B12" s="104" t="s">
        <v>270</v>
      </c>
      <c r="C12" s="103" t="s">
        <v>326</v>
      </c>
      <c r="D12" s="101">
        <f t="shared" si="1"/>
        <v>50479</v>
      </c>
      <c r="E12" s="101">
        <f t="shared" si="2"/>
        <v>10809</v>
      </c>
      <c r="F12" s="102">
        <f t="shared" si="3"/>
        <v>21.41286475564096</v>
      </c>
      <c r="G12" s="101">
        <v>10809</v>
      </c>
      <c r="H12" s="101">
        <v>0</v>
      </c>
      <c r="I12" s="101">
        <f t="shared" si="4"/>
        <v>39670</v>
      </c>
      <c r="J12" s="102">
        <f t="shared" si="5"/>
        <v>78.58713524435905</v>
      </c>
      <c r="K12" s="101">
        <v>2813</v>
      </c>
      <c r="L12" s="102">
        <f t="shared" si="6"/>
        <v>5.572614354484043</v>
      </c>
      <c r="M12" s="101">
        <v>0</v>
      </c>
      <c r="N12" s="102">
        <f t="shared" si="7"/>
        <v>0</v>
      </c>
      <c r="O12" s="101">
        <v>36857</v>
      </c>
      <c r="P12" s="101">
        <v>9022</v>
      </c>
      <c r="Q12" s="102">
        <f t="shared" si="8"/>
        <v>73.014520889875</v>
      </c>
      <c r="R12" s="101">
        <v>430</v>
      </c>
      <c r="S12" s="101" t="s">
        <v>378</v>
      </c>
      <c r="T12" s="101"/>
      <c r="U12" s="101"/>
      <c r="V12" s="101"/>
      <c r="W12" s="105" t="s">
        <v>378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121</v>
      </c>
      <c r="B13" s="104" t="s">
        <v>271</v>
      </c>
      <c r="C13" s="103" t="s">
        <v>327</v>
      </c>
      <c r="D13" s="101">
        <f t="shared" si="1"/>
        <v>126258</v>
      </c>
      <c r="E13" s="101">
        <f t="shared" si="2"/>
        <v>8283</v>
      </c>
      <c r="F13" s="102">
        <f t="shared" si="3"/>
        <v>6.560376372190277</v>
      </c>
      <c r="G13" s="101">
        <v>8283</v>
      </c>
      <c r="H13" s="101">
        <v>0</v>
      </c>
      <c r="I13" s="101">
        <f t="shared" si="4"/>
        <v>117975</v>
      </c>
      <c r="J13" s="102">
        <f t="shared" si="5"/>
        <v>93.43962362780972</v>
      </c>
      <c r="K13" s="101">
        <v>45272</v>
      </c>
      <c r="L13" s="102">
        <f t="shared" si="6"/>
        <v>35.85673779087266</v>
      </c>
      <c r="M13" s="101">
        <v>883</v>
      </c>
      <c r="N13" s="102">
        <f t="shared" si="7"/>
        <v>0.6993616246099257</v>
      </c>
      <c r="O13" s="101">
        <v>71820</v>
      </c>
      <c r="P13" s="101">
        <v>13557</v>
      </c>
      <c r="Q13" s="102">
        <f t="shared" si="8"/>
        <v>56.88352421232714</v>
      </c>
      <c r="R13" s="101">
        <v>1904</v>
      </c>
      <c r="S13" s="101" t="s">
        <v>378</v>
      </c>
      <c r="T13" s="101"/>
      <c r="U13" s="101"/>
      <c r="V13" s="101"/>
      <c r="W13" s="105" t="s">
        <v>378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121</v>
      </c>
      <c r="B14" s="104" t="s">
        <v>272</v>
      </c>
      <c r="C14" s="103" t="s">
        <v>328</v>
      </c>
      <c r="D14" s="101">
        <f t="shared" si="1"/>
        <v>475113</v>
      </c>
      <c r="E14" s="101">
        <f t="shared" si="2"/>
        <v>5619</v>
      </c>
      <c r="F14" s="102">
        <f t="shared" si="3"/>
        <v>1.1826660183998334</v>
      </c>
      <c r="G14" s="101">
        <v>5619</v>
      </c>
      <c r="H14" s="101">
        <v>0</v>
      </c>
      <c r="I14" s="101">
        <f t="shared" si="4"/>
        <v>469494</v>
      </c>
      <c r="J14" s="102">
        <f t="shared" si="5"/>
        <v>98.81733398160016</v>
      </c>
      <c r="K14" s="101">
        <v>346387</v>
      </c>
      <c r="L14" s="102">
        <f t="shared" si="6"/>
        <v>72.90623493779374</v>
      </c>
      <c r="M14" s="101">
        <v>0</v>
      </c>
      <c r="N14" s="102">
        <f t="shared" si="7"/>
        <v>0</v>
      </c>
      <c r="O14" s="101">
        <v>123107</v>
      </c>
      <c r="P14" s="101">
        <v>46035</v>
      </c>
      <c r="Q14" s="102">
        <f t="shared" si="8"/>
        <v>25.911099043806416</v>
      </c>
      <c r="R14" s="101">
        <v>12176</v>
      </c>
      <c r="S14" s="101"/>
      <c r="T14" s="101" t="s">
        <v>378</v>
      </c>
      <c r="U14" s="101"/>
      <c r="V14" s="101"/>
      <c r="W14" s="105" t="s">
        <v>378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121</v>
      </c>
      <c r="B15" s="104" t="s">
        <v>273</v>
      </c>
      <c r="C15" s="103" t="s">
        <v>329</v>
      </c>
      <c r="D15" s="101">
        <f t="shared" si="1"/>
        <v>154877</v>
      </c>
      <c r="E15" s="101">
        <f t="shared" si="2"/>
        <v>10256</v>
      </c>
      <c r="F15" s="102">
        <f t="shared" si="3"/>
        <v>6.622029094055283</v>
      </c>
      <c r="G15" s="101">
        <v>10220</v>
      </c>
      <c r="H15" s="101">
        <v>36</v>
      </c>
      <c r="I15" s="101">
        <f t="shared" si="4"/>
        <v>144621</v>
      </c>
      <c r="J15" s="102">
        <f t="shared" si="5"/>
        <v>93.37797090594472</v>
      </c>
      <c r="K15" s="101">
        <v>72250</v>
      </c>
      <c r="L15" s="102">
        <f t="shared" si="6"/>
        <v>46.64992219632354</v>
      </c>
      <c r="M15" s="101">
        <v>0</v>
      </c>
      <c r="N15" s="102">
        <f t="shared" si="7"/>
        <v>0</v>
      </c>
      <c r="O15" s="101">
        <v>72371</v>
      </c>
      <c r="P15" s="101">
        <v>14132</v>
      </c>
      <c r="Q15" s="102">
        <f t="shared" si="8"/>
        <v>46.728048709621184</v>
      </c>
      <c r="R15" s="101">
        <v>1806</v>
      </c>
      <c r="S15" s="101" t="s">
        <v>378</v>
      </c>
      <c r="T15" s="101"/>
      <c r="U15" s="101"/>
      <c r="V15" s="101"/>
      <c r="W15" s="105"/>
      <c r="X15" s="105"/>
      <c r="Y15" s="105" t="s">
        <v>378</v>
      </c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121</v>
      </c>
      <c r="B16" s="104" t="s">
        <v>274</v>
      </c>
      <c r="C16" s="103" t="s">
        <v>330</v>
      </c>
      <c r="D16" s="101">
        <f t="shared" si="1"/>
        <v>94337</v>
      </c>
      <c r="E16" s="101">
        <f t="shared" si="2"/>
        <v>6930</v>
      </c>
      <c r="F16" s="102">
        <f t="shared" si="3"/>
        <v>7.346004218917286</v>
      </c>
      <c r="G16" s="101">
        <v>6930</v>
      </c>
      <c r="H16" s="101">
        <v>0</v>
      </c>
      <c r="I16" s="101">
        <f t="shared" si="4"/>
        <v>87407</v>
      </c>
      <c r="J16" s="102">
        <f t="shared" si="5"/>
        <v>92.65399578108271</v>
      </c>
      <c r="K16" s="101">
        <v>31801</v>
      </c>
      <c r="L16" s="102">
        <f t="shared" si="6"/>
        <v>33.70999713792043</v>
      </c>
      <c r="M16" s="101">
        <v>0</v>
      </c>
      <c r="N16" s="102">
        <f t="shared" si="7"/>
        <v>0</v>
      </c>
      <c r="O16" s="101">
        <v>55606</v>
      </c>
      <c r="P16" s="101">
        <v>28845</v>
      </c>
      <c r="Q16" s="102">
        <f t="shared" si="8"/>
        <v>58.943998643162274</v>
      </c>
      <c r="R16" s="101">
        <v>1258</v>
      </c>
      <c r="S16" s="101" t="s">
        <v>378</v>
      </c>
      <c r="T16" s="101"/>
      <c r="U16" s="101"/>
      <c r="V16" s="101"/>
      <c r="W16" s="105" t="s">
        <v>378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121</v>
      </c>
      <c r="B17" s="104" t="s">
        <v>275</v>
      </c>
      <c r="C17" s="103" t="s">
        <v>331</v>
      </c>
      <c r="D17" s="101">
        <f t="shared" si="1"/>
        <v>124642</v>
      </c>
      <c r="E17" s="101">
        <f t="shared" si="2"/>
        <v>5569</v>
      </c>
      <c r="F17" s="102">
        <f t="shared" si="3"/>
        <v>4.467996341522119</v>
      </c>
      <c r="G17" s="101">
        <v>5569</v>
      </c>
      <c r="H17" s="101">
        <v>0</v>
      </c>
      <c r="I17" s="101">
        <f t="shared" si="4"/>
        <v>119073</v>
      </c>
      <c r="J17" s="102">
        <f t="shared" si="5"/>
        <v>95.53200365847788</v>
      </c>
      <c r="K17" s="101">
        <v>88683</v>
      </c>
      <c r="L17" s="102">
        <f t="shared" si="6"/>
        <v>71.15017409861845</v>
      </c>
      <c r="M17" s="101">
        <v>0</v>
      </c>
      <c r="N17" s="102">
        <f t="shared" si="7"/>
        <v>0</v>
      </c>
      <c r="O17" s="101">
        <v>30390</v>
      </c>
      <c r="P17" s="101">
        <v>15679</v>
      </c>
      <c r="Q17" s="102">
        <f t="shared" si="8"/>
        <v>24.38182955985944</v>
      </c>
      <c r="R17" s="101">
        <v>3157</v>
      </c>
      <c r="S17" s="101" t="s">
        <v>378</v>
      </c>
      <c r="T17" s="101"/>
      <c r="U17" s="101"/>
      <c r="V17" s="101"/>
      <c r="W17" s="105" t="s">
        <v>378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121</v>
      </c>
      <c r="B18" s="104" t="s">
        <v>276</v>
      </c>
      <c r="C18" s="103" t="s">
        <v>332</v>
      </c>
      <c r="D18" s="101">
        <f t="shared" si="1"/>
        <v>175359</v>
      </c>
      <c r="E18" s="101">
        <f t="shared" si="2"/>
        <v>15608</v>
      </c>
      <c r="F18" s="102">
        <f t="shared" si="3"/>
        <v>8.900598201403977</v>
      </c>
      <c r="G18" s="101">
        <v>15608</v>
      </c>
      <c r="H18" s="101">
        <v>0</v>
      </c>
      <c r="I18" s="101">
        <f t="shared" si="4"/>
        <v>159751</v>
      </c>
      <c r="J18" s="102">
        <f t="shared" si="5"/>
        <v>91.09940179859602</v>
      </c>
      <c r="K18" s="101">
        <v>152562</v>
      </c>
      <c r="L18" s="102">
        <f t="shared" si="6"/>
        <v>86.9998118146203</v>
      </c>
      <c r="M18" s="101">
        <v>0</v>
      </c>
      <c r="N18" s="102">
        <f t="shared" si="7"/>
        <v>0</v>
      </c>
      <c r="O18" s="101">
        <v>7189</v>
      </c>
      <c r="P18" s="101">
        <v>6839</v>
      </c>
      <c r="Q18" s="102">
        <f t="shared" si="8"/>
        <v>4.09958998397573</v>
      </c>
      <c r="R18" s="101">
        <v>1840</v>
      </c>
      <c r="S18" s="101" t="s">
        <v>378</v>
      </c>
      <c r="T18" s="101"/>
      <c r="U18" s="101"/>
      <c r="V18" s="101"/>
      <c r="W18" s="105" t="s">
        <v>378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121</v>
      </c>
      <c r="B19" s="104" t="s">
        <v>277</v>
      </c>
      <c r="C19" s="103" t="s">
        <v>333</v>
      </c>
      <c r="D19" s="101">
        <f t="shared" si="1"/>
        <v>60602</v>
      </c>
      <c r="E19" s="101">
        <f t="shared" si="2"/>
        <v>5691</v>
      </c>
      <c r="F19" s="102">
        <f t="shared" si="3"/>
        <v>9.390779182205208</v>
      </c>
      <c r="G19" s="101">
        <v>5691</v>
      </c>
      <c r="H19" s="101">
        <v>0</v>
      </c>
      <c r="I19" s="101">
        <f t="shared" si="4"/>
        <v>54911</v>
      </c>
      <c r="J19" s="102">
        <f t="shared" si="5"/>
        <v>90.60922081779479</v>
      </c>
      <c r="K19" s="101">
        <v>21950</v>
      </c>
      <c r="L19" s="102">
        <f t="shared" si="6"/>
        <v>36.21992673509125</v>
      </c>
      <c r="M19" s="101">
        <v>0</v>
      </c>
      <c r="N19" s="102">
        <f t="shared" si="7"/>
        <v>0</v>
      </c>
      <c r="O19" s="101">
        <v>32961</v>
      </c>
      <c r="P19" s="101">
        <v>20319</v>
      </c>
      <c r="Q19" s="102">
        <f t="shared" si="8"/>
        <v>54.38929408270354</v>
      </c>
      <c r="R19" s="101">
        <v>1314</v>
      </c>
      <c r="S19" s="101" t="s">
        <v>378</v>
      </c>
      <c r="T19" s="101"/>
      <c r="U19" s="101"/>
      <c r="V19" s="101"/>
      <c r="W19" s="105" t="s">
        <v>378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121</v>
      </c>
      <c r="B20" s="104" t="s">
        <v>278</v>
      </c>
      <c r="C20" s="103" t="s">
        <v>334</v>
      </c>
      <c r="D20" s="101">
        <f t="shared" si="1"/>
        <v>69461</v>
      </c>
      <c r="E20" s="101">
        <f t="shared" si="2"/>
        <v>11656</v>
      </c>
      <c r="F20" s="102">
        <f t="shared" si="3"/>
        <v>16.78063949554426</v>
      </c>
      <c r="G20" s="101">
        <v>10319</v>
      </c>
      <c r="H20" s="101">
        <v>1337</v>
      </c>
      <c r="I20" s="101">
        <f t="shared" si="4"/>
        <v>57805</v>
      </c>
      <c r="J20" s="102">
        <f t="shared" si="5"/>
        <v>83.21936050445574</v>
      </c>
      <c r="K20" s="101">
        <v>3213</v>
      </c>
      <c r="L20" s="102">
        <f t="shared" si="6"/>
        <v>4.625617252846921</v>
      </c>
      <c r="M20" s="101">
        <v>0</v>
      </c>
      <c r="N20" s="102">
        <f t="shared" si="7"/>
        <v>0</v>
      </c>
      <c r="O20" s="101">
        <v>54592</v>
      </c>
      <c r="P20" s="101">
        <v>25518</v>
      </c>
      <c r="Q20" s="102">
        <f t="shared" si="8"/>
        <v>78.59374325160881</v>
      </c>
      <c r="R20" s="101">
        <v>1134</v>
      </c>
      <c r="S20" s="101" t="s">
        <v>378</v>
      </c>
      <c r="T20" s="101"/>
      <c r="U20" s="101"/>
      <c r="V20" s="101"/>
      <c r="W20" s="105" t="s">
        <v>378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121</v>
      </c>
      <c r="B21" s="104" t="s">
        <v>279</v>
      </c>
      <c r="C21" s="103" t="s">
        <v>335</v>
      </c>
      <c r="D21" s="101">
        <f t="shared" si="1"/>
        <v>158144</v>
      </c>
      <c r="E21" s="101">
        <f t="shared" si="2"/>
        <v>1472</v>
      </c>
      <c r="F21" s="102">
        <f t="shared" si="3"/>
        <v>0.9307972480777014</v>
      </c>
      <c r="G21" s="101">
        <v>1472</v>
      </c>
      <c r="H21" s="101">
        <v>0</v>
      </c>
      <c r="I21" s="101">
        <f t="shared" si="4"/>
        <v>156672</v>
      </c>
      <c r="J21" s="102">
        <f t="shared" si="5"/>
        <v>99.0692027519223</v>
      </c>
      <c r="K21" s="101">
        <v>127844</v>
      </c>
      <c r="L21" s="102">
        <f t="shared" si="6"/>
        <v>80.84024686361798</v>
      </c>
      <c r="M21" s="101">
        <v>0</v>
      </c>
      <c r="N21" s="102">
        <f t="shared" si="7"/>
        <v>0</v>
      </c>
      <c r="O21" s="101">
        <v>28828</v>
      </c>
      <c r="P21" s="101">
        <v>28828</v>
      </c>
      <c r="Q21" s="102">
        <f t="shared" si="8"/>
        <v>18.22895588830433</v>
      </c>
      <c r="R21" s="101">
        <v>2537</v>
      </c>
      <c r="S21" s="101"/>
      <c r="T21" s="101" t="s">
        <v>378</v>
      </c>
      <c r="U21" s="101"/>
      <c r="V21" s="101"/>
      <c r="W21" s="105"/>
      <c r="X21" s="105"/>
      <c r="Y21" s="105"/>
      <c r="Z21" s="105" t="s">
        <v>378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121</v>
      </c>
      <c r="B22" s="104" t="s">
        <v>280</v>
      </c>
      <c r="C22" s="103" t="s">
        <v>336</v>
      </c>
      <c r="D22" s="101">
        <f t="shared" si="1"/>
        <v>387517</v>
      </c>
      <c r="E22" s="101">
        <f t="shared" si="2"/>
        <v>6383</v>
      </c>
      <c r="F22" s="102">
        <f t="shared" si="3"/>
        <v>1.6471535442316079</v>
      </c>
      <c r="G22" s="101">
        <v>6383</v>
      </c>
      <c r="H22" s="101">
        <v>0</v>
      </c>
      <c r="I22" s="101">
        <f t="shared" si="4"/>
        <v>381134</v>
      </c>
      <c r="J22" s="102">
        <f t="shared" si="5"/>
        <v>98.3528464557684</v>
      </c>
      <c r="K22" s="101">
        <v>304406</v>
      </c>
      <c r="L22" s="102">
        <f t="shared" si="6"/>
        <v>78.55294090323778</v>
      </c>
      <c r="M22" s="101">
        <v>4944</v>
      </c>
      <c r="N22" s="102">
        <f t="shared" si="7"/>
        <v>1.2758149965033792</v>
      </c>
      <c r="O22" s="101">
        <v>71784</v>
      </c>
      <c r="P22" s="101">
        <v>29134</v>
      </c>
      <c r="Q22" s="102">
        <f t="shared" si="8"/>
        <v>18.52409055602722</v>
      </c>
      <c r="R22" s="101">
        <v>5747</v>
      </c>
      <c r="S22" s="101"/>
      <c r="T22" s="101" t="s">
        <v>378</v>
      </c>
      <c r="U22" s="101"/>
      <c r="V22" s="101"/>
      <c r="W22" s="105" t="s">
        <v>378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121</v>
      </c>
      <c r="B23" s="104" t="s">
        <v>281</v>
      </c>
      <c r="C23" s="103" t="s">
        <v>337</v>
      </c>
      <c r="D23" s="101">
        <f t="shared" si="1"/>
        <v>21599</v>
      </c>
      <c r="E23" s="101">
        <f t="shared" si="2"/>
        <v>3798</v>
      </c>
      <c r="F23" s="102">
        <f t="shared" si="3"/>
        <v>17.58414741423214</v>
      </c>
      <c r="G23" s="101">
        <v>3216</v>
      </c>
      <c r="H23" s="101">
        <v>582</v>
      </c>
      <c r="I23" s="101">
        <f t="shared" si="4"/>
        <v>17801</v>
      </c>
      <c r="J23" s="102">
        <f t="shared" si="5"/>
        <v>82.41585258576785</v>
      </c>
      <c r="K23" s="101">
        <v>0</v>
      </c>
      <c r="L23" s="102">
        <f t="shared" si="6"/>
        <v>0</v>
      </c>
      <c r="M23" s="101">
        <v>0</v>
      </c>
      <c r="N23" s="102">
        <f t="shared" si="7"/>
        <v>0</v>
      </c>
      <c r="O23" s="101">
        <v>17801</v>
      </c>
      <c r="P23" s="101">
        <v>5815</v>
      </c>
      <c r="Q23" s="102">
        <f t="shared" si="8"/>
        <v>82.41585258576785</v>
      </c>
      <c r="R23" s="101">
        <v>178</v>
      </c>
      <c r="S23" s="101" t="s">
        <v>378</v>
      </c>
      <c r="T23" s="101"/>
      <c r="U23" s="101"/>
      <c r="V23" s="101"/>
      <c r="W23" s="105" t="s">
        <v>378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121</v>
      </c>
      <c r="B24" s="104" t="s">
        <v>282</v>
      </c>
      <c r="C24" s="103" t="s">
        <v>338</v>
      </c>
      <c r="D24" s="101">
        <f t="shared" si="1"/>
        <v>280199</v>
      </c>
      <c r="E24" s="101">
        <f t="shared" si="2"/>
        <v>13906</v>
      </c>
      <c r="F24" s="102">
        <f t="shared" si="3"/>
        <v>4.962901366528789</v>
      </c>
      <c r="G24" s="101">
        <v>13906</v>
      </c>
      <c r="H24" s="101">
        <v>0</v>
      </c>
      <c r="I24" s="101">
        <f t="shared" si="4"/>
        <v>266293</v>
      </c>
      <c r="J24" s="102">
        <f t="shared" si="5"/>
        <v>95.0370986334712</v>
      </c>
      <c r="K24" s="101">
        <v>152750</v>
      </c>
      <c r="L24" s="102">
        <f t="shared" si="6"/>
        <v>54.514826962266106</v>
      </c>
      <c r="M24" s="101">
        <v>0</v>
      </c>
      <c r="N24" s="102">
        <f t="shared" si="7"/>
        <v>0</v>
      </c>
      <c r="O24" s="101">
        <v>113543</v>
      </c>
      <c r="P24" s="101">
        <v>34427</v>
      </c>
      <c r="Q24" s="102">
        <f t="shared" si="8"/>
        <v>40.522271671205104</v>
      </c>
      <c r="R24" s="101">
        <v>5284</v>
      </c>
      <c r="S24" s="101" t="s">
        <v>378</v>
      </c>
      <c r="T24" s="101"/>
      <c r="U24" s="101"/>
      <c r="V24" s="101"/>
      <c r="W24" s="105" t="s">
        <v>378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121</v>
      </c>
      <c r="B25" s="104" t="s">
        <v>283</v>
      </c>
      <c r="C25" s="103" t="s">
        <v>339</v>
      </c>
      <c r="D25" s="101">
        <f t="shared" si="1"/>
        <v>157588</v>
      </c>
      <c r="E25" s="101">
        <f t="shared" si="2"/>
        <v>4087</v>
      </c>
      <c r="F25" s="102">
        <f t="shared" si="3"/>
        <v>2.5934715841307714</v>
      </c>
      <c r="G25" s="101">
        <v>4087</v>
      </c>
      <c r="H25" s="101">
        <v>0</v>
      </c>
      <c r="I25" s="101">
        <f t="shared" si="4"/>
        <v>153501</v>
      </c>
      <c r="J25" s="102">
        <f t="shared" si="5"/>
        <v>97.40652841586923</v>
      </c>
      <c r="K25" s="101">
        <v>97938</v>
      </c>
      <c r="L25" s="102">
        <f t="shared" si="6"/>
        <v>62.14813310658172</v>
      </c>
      <c r="M25" s="101">
        <v>0</v>
      </c>
      <c r="N25" s="102">
        <f t="shared" si="7"/>
        <v>0</v>
      </c>
      <c r="O25" s="101">
        <v>55563</v>
      </c>
      <c r="P25" s="101">
        <v>53051</v>
      </c>
      <c r="Q25" s="102">
        <f t="shared" si="8"/>
        <v>35.25839530928751</v>
      </c>
      <c r="R25" s="101">
        <v>1693</v>
      </c>
      <c r="S25" s="101"/>
      <c r="T25" s="101" t="s">
        <v>378</v>
      </c>
      <c r="U25" s="101"/>
      <c r="V25" s="101"/>
      <c r="W25" s="105" t="s">
        <v>378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121</v>
      </c>
      <c r="B26" s="104" t="s">
        <v>284</v>
      </c>
      <c r="C26" s="103" t="s">
        <v>340</v>
      </c>
      <c r="D26" s="101">
        <f t="shared" si="1"/>
        <v>185946</v>
      </c>
      <c r="E26" s="101">
        <f t="shared" si="2"/>
        <v>2191</v>
      </c>
      <c r="F26" s="102">
        <f t="shared" si="3"/>
        <v>1.17829907607585</v>
      </c>
      <c r="G26" s="101">
        <v>2191</v>
      </c>
      <c r="H26" s="101">
        <v>0</v>
      </c>
      <c r="I26" s="101">
        <f t="shared" si="4"/>
        <v>183755</v>
      </c>
      <c r="J26" s="102">
        <f t="shared" si="5"/>
        <v>98.82170092392415</v>
      </c>
      <c r="K26" s="101">
        <v>167862</v>
      </c>
      <c r="L26" s="102">
        <f t="shared" si="6"/>
        <v>90.27459585040818</v>
      </c>
      <c r="M26" s="101">
        <v>0</v>
      </c>
      <c r="N26" s="102">
        <f t="shared" si="7"/>
        <v>0</v>
      </c>
      <c r="O26" s="101">
        <v>15893</v>
      </c>
      <c r="P26" s="101">
        <v>6346</v>
      </c>
      <c r="Q26" s="102">
        <f t="shared" si="8"/>
        <v>8.547105073515967</v>
      </c>
      <c r="R26" s="101">
        <v>3946</v>
      </c>
      <c r="S26" s="101"/>
      <c r="T26" s="101" t="s">
        <v>378</v>
      </c>
      <c r="U26" s="101"/>
      <c r="V26" s="101"/>
      <c r="W26" s="105" t="s">
        <v>378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121</v>
      </c>
      <c r="B27" s="104" t="s">
        <v>285</v>
      </c>
      <c r="C27" s="103" t="s">
        <v>341</v>
      </c>
      <c r="D27" s="101">
        <f t="shared" si="1"/>
        <v>134880</v>
      </c>
      <c r="E27" s="101">
        <f t="shared" si="2"/>
        <v>2496</v>
      </c>
      <c r="F27" s="102">
        <f t="shared" si="3"/>
        <v>1.8505338078291813</v>
      </c>
      <c r="G27" s="101">
        <v>2496</v>
      </c>
      <c r="H27" s="101">
        <v>0</v>
      </c>
      <c r="I27" s="101">
        <f t="shared" si="4"/>
        <v>132384</v>
      </c>
      <c r="J27" s="102">
        <f t="shared" si="5"/>
        <v>98.14946619217082</v>
      </c>
      <c r="K27" s="101">
        <v>102294</v>
      </c>
      <c r="L27" s="102">
        <f t="shared" si="6"/>
        <v>75.84074733096085</v>
      </c>
      <c r="M27" s="101">
        <v>1586</v>
      </c>
      <c r="N27" s="102">
        <f t="shared" si="7"/>
        <v>1.1758600237247925</v>
      </c>
      <c r="O27" s="101">
        <v>28504</v>
      </c>
      <c r="P27" s="101">
        <v>10687</v>
      </c>
      <c r="Q27" s="102">
        <f t="shared" si="8"/>
        <v>21.132858837485173</v>
      </c>
      <c r="R27" s="101">
        <v>1111</v>
      </c>
      <c r="S27" s="101"/>
      <c r="T27" s="101" t="s">
        <v>378</v>
      </c>
      <c r="U27" s="101"/>
      <c r="V27" s="101"/>
      <c r="W27" s="105" t="s">
        <v>378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121</v>
      </c>
      <c r="B28" s="104" t="s">
        <v>286</v>
      </c>
      <c r="C28" s="103" t="s">
        <v>342</v>
      </c>
      <c r="D28" s="101">
        <f t="shared" si="1"/>
        <v>36514</v>
      </c>
      <c r="E28" s="101">
        <f t="shared" si="2"/>
        <v>9771</v>
      </c>
      <c r="F28" s="102">
        <f t="shared" si="3"/>
        <v>26.7595990578956</v>
      </c>
      <c r="G28" s="101">
        <v>9761</v>
      </c>
      <c r="H28" s="101">
        <v>10</v>
      </c>
      <c r="I28" s="101">
        <f t="shared" si="4"/>
        <v>26743</v>
      </c>
      <c r="J28" s="102">
        <f t="shared" si="5"/>
        <v>73.2404009421044</v>
      </c>
      <c r="K28" s="101">
        <v>0</v>
      </c>
      <c r="L28" s="102">
        <f t="shared" si="6"/>
        <v>0</v>
      </c>
      <c r="M28" s="101">
        <v>0</v>
      </c>
      <c r="N28" s="102">
        <f t="shared" si="7"/>
        <v>0</v>
      </c>
      <c r="O28" s="101">
        <v>26743</v>
      </c>
      <c r="P28" s="101">
        <v>8304</v>
      </c>
      <c r="Q28" s="102">
        <f t="shared" si="8"/>
        <v>73.2404009421044</v>
      </c>
      <c r="R28" s="101">
        <v>448</v>
      </c>
      <c r="S28" s="101" t="s">
        <v>378</v>
      </c>
      <c r="T28" s="101"/>
      <c r="U28" s="101"/>
      <c r="V28" s="101"/>
      <c r="W28" s="105" t="s">
        <v>378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121</v>
      </c>
      <c r="B29" s="104" t="s">
        <v>287</v>
      </c>
      <c r="C29" s="103" t="s">
        <v>343</v>
      </c>
      <c r="D29" s="101">
        <f t="shared" si="1"/>
        <v>105718</v>
      </c>
      <c r="E29" s="101">
        <f t="shared" si="2"/>
        <v>4780</v>
      </c>
      <c r="F29" s="102">
        <f t="shared" si="3"/>
        <v>4.521462759416561</v>
      </c>
      <c r="G29" s="101">
        <v>4780</v>
      </c>
      <c r="H29" s="101">
        <v>0</v>
      </c>
      <c r="I29" s="101">
        <f t="shared" si="4"/>
        <v>100938</v>
      </c>
      <c r="J29" s="102">
        <f t="shared" si="5"/>
        <v>95.47853724058344</v>
      </c>
      <c r="K29" s="101">
        <v>49504</v>
      </c>
      <c r="L29" s="102">
        <f t="shared" si="6"/>
        <v>46.826462854007836</v>
      </c>
      <c r="M29" s="101">
        <v>0</v>
      </c>
      <c r="N29" s="102">
        <f t="shared" si="7"/>
        <v>0</v>
      </c>
      <c r="O29" s="101">
        <v>51434</v>
      </c>
      <c r="P29" s="101">
        <v>28176</v>
      </c>
      <c r="Q29" s="102">
        <f t="shared" si="8"/>
        <v>48.652074386575606</v>
      </c>
      <c r="R29" s="101">
        <v>1159</v>
      </c>
      <c r="S29" s="101"/>
      <c r="T29" s="101" t="s">
        <v>378</v>
      </c>
      <c r="U29" s="101"/>
      <c r="V29" s="101"/>
      <c r="W29" s="105"/>
      <c r="X29" s="105"/>
      <c r="Y29" s="105"/>
      <c r="Z29" s="105" t="s">
        <v>378</v>
      </c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121</v>
      </c>
      <c r="B30" s="104" t="s">
        <v>288</v>
      </c>
      <c r="C30" s="103" t="s">
        <v>344</v>
      </c>
      <c r="D30" s="101">
        <f t="shared" si="1"/>
        <v>90299</v>
      </c>
      <c r="E30" s="101">
        <f t="shared" si="2"/>
        <v>5168</v>
      </c>
      <c r="F30" s="102">
        <f t="shared" si="3"/>
        <v>5.723208451920841</v>
      </c>
      <c r="G30" s="101">
        <v>5168</v>
      </c>
      <c r="H30" s="101">
        <v>0</v>
      </c>
      <c r="I30" s="101">
        <f t="shared" si="4"/>
        <v>85131</v>
      </c>
      <c r="J30" s="102">
        <f t="shared" si="5"/>
        <v>94.27679154807916</v>
      </c>
      <c r="K30" s="101">
        <v>38345</v>
      </c>
      <c r="L30" s="102">
        <f t="shared" si="6"/>
        <v>42.46447911937009</v>
      </c>
      <c r="M30" s="101">
        <v>0</v>
      </c>
      <c r="N30" s="102">
        <f t="shared" si="7"/>
        <v>0</v>
      </c>
      <c r="O30" s="101">
        <v>46786</v>
      </c>
      <c r="P30" s="101">
        <v>12672</v>
      </c>
      <c r="Q30" s="102">
        <f t="shared" si="8"/>
        <v>51.81231242870906</v>
      </c>
      <c r="R30" s="101">
        <v>686</v>
      </c>
      <c r="S30" s="101" t="s">
        <v>378</v>
      </c>
      <c r="T30" s="101"/>
      <c r="U30" s="101"/>
      <c r="V30" s="101"/>
      <c r="W30" s="105" t="s">
        <v>378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121</v>
      </c>
      <c r="B31" s="104" t="s">
        <v>289</v>
      </c>
      <c r="C31" s="103" t="s">
        <v>345</v>
      </c>
      <c r="D31" s="101">
        <f t="shared" si="1"/>
        <v>49761</v>
      </c>
      <c r="E31" s="101">
        <f t="shared" si="2"/>
        <v>15448</v>
      </c>
      <c r="F31" s="102">
        <f t="shared" si="3"/>
        <v>31.044392194690623</v>
      </c>
      <c r="G31" s="101">
        <v>14985</v>
      </c>
      <c r="H31" s="101">
        <v>463</v>
      </c>
      <c r="I31" s="101">
        <f t="shared" si="4"/>
        <v>34313</v>
      </c>
      <c r="J31" s="102">
        <f t="shared" si="5"/>
        <v>68.95560780530938</v>
      </c>
      <c r="K31" s="101">
        <v>5497</v>
      </c>
      <c r="L31" s="102">
        <f t="shared" si="6"/>
        <v>11.046803721790157</v>
      </c>
      <c r="M31" s="101">
        <v>0</v>
      </c>
      <c r="N31" s="102">
        <f t="shared" si="7"/>
        <v>0</v>
      </c>
      <c r="O31" s="101">
        <v>28816</v>
      </c>
      <c r="P31" s="101">
        <v>8226</v>
      </c>
      <c r="Q31" s="102">
        <f t="shared" si="8"/>
        <v>57.908804083519215</v>
      </c>
      <c r="R31" s="101">
        <v>344</v>
      </c>
      <c r="S31" s="101" t="s">
        <v>378</v>
      </c>
      <c r="T31" s="101"/>
      <c r="U31" s="101"/>
      <c r="V31" s="101"/>
      <c r="W31" s="105" t="s">
        <v>378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121</v>
      </c>
      <c r="B32" s="104" t="s">
        <v>290</v>
      </c>
      <c r="C32" s="103" t="s">
        <v>346</v>
      </c>
      <c r="D32" s="101">
        <f t="shared" si="1"/>
        <v>157880</v>
      </c>
      <c r="E32" s="101">
        <f t="shared" si="2"/>
        <v>527</v>
      </c>
      <c r="F32" s="102">
        <f t="shared" si="3"/>
        <v>0.33379782112997214</v>
      </c>
      <c r="G32" s="101">
        <v>527</v>
      </c>
      <c r="H32" s="101">
        <v>0</v>
      </c>
      <c r="I32" s="101">
        <f t="shared" si="4"/>
        <v>157353</v>
      </c>
      <c r="J32" s="102">
        <f t="shared" si="5"/>
        <v>99.66620217887002</v>
      </c>
      <c r="K32" s="101">
        <v>151678</v>
      </c>
      <c r="L32" s="102">
        <f t="shared" si="6"/>
        <v>96.07170002533569</v>
      </c>
      <c r="M32" s="101">
        <v>0</v>
      </c>
      <c r="N32" s="102">
        <f t="shared" si="7"/>
        <v>0</v>
      </c>
      <c r="O32" s="101">
        <v>5675</v>
      </c>
      <c r="P32" s="101">
        <v>383</v>
      </c>
      <c r="Q32" s="102">
        <f t="shared" si="8"/>
        <v>3.59450215353433</v>
      </c>
      <c r="R32" s="101">
        <v>3658</v>
      </c>
      <c r="S32" s="101"/>
      <c r="T32" s="101" t="s">
        <v>378</v>
      </c>
      <c r="U32" s="101"/>
      <c r="V32" s="101"/>
      <c r="W32" s="105"/>
      <c r="X32" s="105"/>
      <c r="Y32" s="105"/>
      <c r="Z32" s="105" t="s">
        <v>378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121</v>
      </c>
      <c r="B33" s="104" t="s">
        <v>291</v>
      </c>
      <c r="C33" s="103" t="s">
        <v>347</v>
      </c>
      <c r="D33" s="101">
        <f t="shared" si="1"/>
        <v>86936</v>
      </c>
      <c r="E33" s="101">
        <f t="shared" si="2"/>
        <v>5711</v>
      </c>
      <c r="F33" s="102">
        <f t="shared" si="3"/>
        <v>6.569200331278181</v>
      </c>
      <c r="G33" s="101">
        <v>5711</v>
      </c>
      <c r="H33" s="101">
        <v>0</v>
      </c>
      <c r="I33" s="101">
        <f t="shared" si="4"/>
        <v>81225</v>
      </c>
      <c r="J33" s="102">
        <f t="shared" si="5"/>
        <v>93.43079966872182</v>
      </c>
      <c r="K33" s="101">
        <v>74110</v>
      </c>
      <c r="L33" s="102">
        <f t="shared" si="6"/>
        <v>85.24661820189566</v>
      </c>
      <c r="M33" s="101">
        <v>0</v>
      </c>
      <c r="N33" s="102">
        <f t="shared" si="7"/>
        <v>0</v>
      </c>
      <c r="O33" s="101">
        <v>7115</v>
      </c>
      <c r="P33" s="101">
        <v>3036</v>
      </c>
      <c r="Q33" s="102">
        <f t="shared" si="8"/>
        <v>8.184181466826171</v>
      </c>
      <c r="R33" s="101">
        <v>1122</v>
      </c>
      <c r="S33" s="101" t="s">
        <v>378</v>
      </c>
      <c r="T33" s="101"/>
      <c r="U33" s="101"/>
      <c r="V33" s="101"/>
      <c r="W33" s="105"/>
      <c r="X33" s="105" t="s">
        <v>378</v>
      </c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121</v>
      </c>
      <c r="B34" s="104" t="s">
        <v>292</v>
      </c>
      <c r="C34" s="103" t="s">
        <v>348</v>
      </c>
      <c r="D34" s="101">
        <f t="shared" si="1"/>
        <v>60462</v>
      </c>
      <c r="E34" s="101">
        <f t="shared" si="2"/>
        <v>6273</v>
      </c>
      <c r="F34" s="102">
        <f t="shared" si="3"/>
        <v>10.375111640369157</v>
      </c>
      <c r="G34" s="101">
        <v>6273</v>
      </c>
      <c r="H34" s="101">
        <v>0</v>
      </c>
      <c r="I34" s="101">
        <f t="shared" si="4"/>
        <v>54189</v>
      </c>
      <c r="J34" s="102">
        <f t="shared" si="5"/>
        <v>89.62488835963084</v>
      </c>
      <c r="K34" s="101">
        <v>38191</v>
      </c>
      <c r="L34" s="102">
        <f t="shared" si="6"/>
        <v>63.16529390360888</v>
      </c>
      <c r="M34" s="101">
        <v>0</v>
      </c>
      <c r="N34" s="102">
        <f t="shared" si="7"/>
        <v>0</v>
      </c>
      <c r="O34" s="101">
        <v>15998</v>
      </c>
      <c r="P34" s="101">
        <v>9189</v>
      </c>
      <c r="Q34" s="102">
        <f t="shared" si="8"/>
        <v>26.45959445602196</v>
      </c>
      <c r="R34" s="101">
        <v>537</v>
      </c>
      <c r="S34" s="101" t="s">
        <v>378</v>
      </c>
      <c r="T34" s="101"/>
      <c r="U34" s="101"/>
      <c r="V34" s="101"/>
      <c r="W34" s="105" t="s">
        <v>378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121</v>
      </c>
      <c r="B35" s="104" t="s">
        <v>293</v>
      </c>
      <c r="C35" s="103" t="s">
        <v>349</v>
      </c>
      <c r="D35" s="101">
        <f t="shared" si="1"/>
        <v>75550</v>
      </c>
      <c r="E35" s="101">
        <f t="shared" si="2"/>
        <v>9096</v>
      </c>
      <c r="F35" s="102">
        <f t="shared" si="3"/>
        <v>12.039708802117802</v>
      </c>
      <c r="G35" s="101">
        <v>9096</v>
      </c>
      <c r="H35" s="101">
        <v>0</v>
      </c>
      <c r="I35" s="101">
        <f t="shared" si="4"/>
        <v>66454</v>
      </c>
      <c r="J35" s="102">
        <f t="shared" si="5"/>
        <v>87.9602911978822</v>
      </c>
      <c r="K35" s="101">
        <v>18019</v>
      </c>
      <c r="L35" s="102">
        <f t="shared" si="6"/>
        <v>23.85043017868961</v>
      </c>
      <c r="M35" s="101">
        <v>0</v>
      </c>
      <c r="N35" s="102">
        <f t="shared" si="7"/>
        <v>0</v>
      </c>
      <c r="O35" s="101">
        <v>48435</v>
      </c>
      <c r="P35" s="101">
        <v>31751</v>
      </c>
      <c r="Q35" s="102">
        <f t="shared" si="8"/>
        <v>64.10986101919258</v>
      </c>
      <c r="R35" s="101">
        <v>1563</v>
      </c>
      <c r="S35" s="101" t="s">
        <v>378</v>
      </c>
      <c r="T35" s="101"/>
      <c r="U35" s="101"/>
      <c r="V35" s="101"/>
      <c r="W35" s="105" t="s">
        <v>378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121</v>
      </c>
      <c r="B36" s="104" t="s">
        <v>294</v>
      </c>
      <c r="C36" s="103" t="s">
        <v>350</v>
      </c>
      <c r="D36" s="101">
        <f t="shared" si="1"/>
        <v>63000</v>
      </c>
      <c r="E36" s="101">
        <f t="shared" si="2"/>
        <v>671</v>
      </c>
      <c r="F36" s="102">
        <f t="shared" si="3"/>
        <v>1.065079365079365</v>
      </c>
      <c r="G36" s="101">
        <v>671</v>
      </c>
      <c r="H36" s="101">
        <v>0</v>
      </c>
      <c r="I36" s="101">
        <f t="shared" si="4"/>
        <v>62329</v>
      </c>
      <c r="J36" s="102">
        <f t="shared" si="5"/>
        <v>98.93492063492063</v>
      </c>
      <c r="K36" s="101">
        <v>53524</v>
      </c>
      <c r="L36" s="102">
        <f t="shared" si="6"/>
        <v>84.95873015873016</v>
      </c>
      <c r="M36" s="101">
        <v>0</v>
      </c>
      <c r="N36" s="102">
        <f t="shared" si="7"/>
        <v>0</v>
      </c>
      <c r="O36" s="101">
        <v>8805</v>
      </c>
      <c r="P36" s="101">
        <v>6002</v>
      </c>
      <c r="Q36" s="102">
        <f t="shared" si="8"/>
        <v>13.976190476190474</v>
      </c>
      <c r="R36" s="101">
        <v>806</v>
      </c>
      <c r="S36" s="101" t="s">
        <v>378</v>
      </c>
      <c r="T36" s="101"/>
      <c r="U36" s="101"/>
      <c r="V36" s="101"/>
      <c r="W36" s="105" t="s">
        <v>378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121</v>
      </c>
      <c r="B37" s="104" t="s">
        <v>295</v>
      </c>
      <c r="C37" s="103" t="s">
        <v>351</v>
      </c>
      <c r="D37" s="101">
        <f t="shared" si="1"/>
        <v>58781</v>
      </c>
      <c r="E37" s="101">
        <f t="shared" si="2"/>
        <v>2469</v>
      </c>
      <c r="F37" s="102">
        <f t="shared" si="3"/>
        <v>4.200336843537878</v>
      </c>
      <c r="G37" s="101">
        <v>2469</v>
      </c>
      <c r="H37" s="101">
        <v>0</v>
      </c>
      <c r="I37" s="101">
        <f t="shared" si="4"/>
        <v>56312</v>
      </c>
      <c r="J37" s="102">
        <f t="shared" si="5"/>
        <v>95.79966315646212</v>
      </c>
      <c r="K37" s="101">
        <v>50151</v>
      </c>
      <c r="L37" s="102">
        <f t="shared" si="6"/>
        <v>85.31838519249418</v>
      </c>
      <c r="M37" s="101">
        <v>0</v>
      </c>
      <c r="N37" s="102">
        <f t="shared" si="7"/>
        <v>0</v>
      </c>
      <c r="O37" s="101">
        <v>6161</v>
      </c>
      <c r="P37" s="101">
        <v>3547</v>
      </c>
      <c r="Q37" s="102">
        <f t="shared" si="8"/>
        <v>10.481277963967948</v>
      </c>
      <c r="R37" s="101">
        <v>646</v>
      </c>
      <c r="S37" s="101" t="s">
        <v>378</v>
      </c>
      <c r="T37" s="101"/>
      <c r="U37" s="101"/>
      <c r="V37" s="101"/>
      <c r="W37" s="105" t="s">
        <v>378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121</v>
      </c>
      <c r="B38" s="104" t="s">
        <v>296</v>
      </c>
      <c r="C38" s="103" t="s">
        <v>352</v>
      </c>
      <c r="D38" s="101">
        <f t="shared" si="1"/>
        <v>49984</v>
      </c>
      <c r="E38" s="101">
        <f t="shared" si="2"/>
        <v>4735</v>
      </c>
      <c r="F38" s="102">
        <f t="shared" si="3"/>
        <v>9.473031370038413</v>
      </c>
      <c r="G38" s="101">
        <v>4735</v>
      </c>
      <c r="H38" s="101">
        <v>0</v>
      </c>
      <c r="I38" s="101">
        <f t="shared" si="4"/>
        <v>45249</v>
      </c>
      <c r="J38" s="102">
        <f t="shared" si="5"/>
        <v>90.52696862996159</v>
      </c>
      <c r="K38" s="101">
        <v>23310</v>
      </c>
      <c r="L38" s="102">
        <f t="shared" si="6"/>
        <v>46.634923175416134</v>
      </c>
      <c r="M38" s="101">
        <v>0</v>
      </c>
      <c r="N38" s="102">
        <f t="shared" si="7"/>
        <v>0</v>
      </c>
      <c r="O38" s="101">
        <v>21939</v>
      </c>
      <c r="P38" s="101">
        <v>20532</v>
      </c>
      <c r="Q38" s="102">
        <f t="shared" si="8"/>
        <v>43.89204545454545</v>
      </c>
      <c r="R38" s="101">
        <v>1591</v>
      </c>
      <c r="S38" s="101" t="s">
        <v>378</v>
      </c>
      <c r="T38" s="101"/>
      <c r="U38" s="101"/>
      <c r="V38" s="101"/>
      <c r="W38" s="105" t="s">
        <v>378</v>
      </c>
      <c r="X38" s="105"/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121</v>
      </c>
      <c r="B39" s="104" t="s">
        <v>297</v>
      </c>
      <c r="C39" s="103" t="s">
        <v>353</v>
      </c>
      <c r="D39" s="101">
        <f t="shared" si="1"/>
        <v>44305</v>
      </c>
      <c r="E39" s="101">
        <f t="shared" si="2"/>
        <v>11483</v>
      </c>
      <c r="F39" s="102">
        <f t="shared" si="3"/>
        <v>25.918067938155964</v>
      </c>
      <c r="G39" s="101">
        <v>10849</v>
      </c>
      <c r="H39" s="101">
        <v>634</v>
      </c>
      <c r="I39" s="101">
        <f t="shared" si="4"/>
        <v>32822</v>
      </c>
      <c r="J39" s="102">
        <f t="shared" si="5"/>
        <v>74.08193206184404</v>
      </c>
      <c r="K39" s="101">
        <v>0</v>
      </c>
      <c r="L39" s="102">
        <f t="shared" si="6"/>
        <v>0</v>
      </c>
      <c r="M39" s="101">
        <v>0</v>
      </c>
      <c r="N39" s="102">
        <f t="shared" si="7"/>
        <v>0</v>
      </c>
      <c r="O39" s="101">
        <v>32822</v>
      </c>
      <c r="P39" s="101">
        <v>12192</v>
      </c>
      <c r="Q39" s="102">
        <f t="shared" si="8"/>
        <v>74.08193206184404</v>
      </c>
      <c r="R39" s="101">
        <v>416</v>
      </c>
      <c r="S39" s="101" t="s">
        <v>378</v>
      </c>
      <c r="T39" s="101"/>
      <c r="U39" s="101"/>
      <c r="V39" s="101"/>
      <c r="W39" s="105" t="s">
        <v>378</v>
      </c>
      <c r="X39" s="105"/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121</v>
      </c>
      <c r="B40" s="104" t="s">
        <v>298</v>
      </c>
      <c r="C40" s="103" t="s">
        <v>354</v>
      </c>
      <c r="D40" s="101">
        <f t="shared" si="1"/>
        <v>40980</v>
      </c>
      <c r="E40" s="101">
        <f t="shared" si="2"/>
        <v>8411</v>
      </c>
      <c r="F40" s="102">
        <f t="shared" si="3"/>
        <v>20.52464616886286</v>
      </c>
      <c r="G40" s="101">
        <v>7722</v>
      </c>
      <c r="H40" s="101">
        <v>689</v>
      </c>
      <c r="I40" s="101">
        <f t="shared" si="4"/>
        <v>32569</v>
      </c>
      <c r="J40" s="102">
        <f t="shared" si="5"/>
        <v>79.47535383113714</v>
      </c>
      <c r="K40" s="101">
        <v>0</v>
      </c>
      <c r="L40" s="102">
        <f t="shared" si="6"/>
        <v>0</v>
      </c>
      <c r="M40" s="101">
        <v>0</v>
      </c>
      <c r="N40" s="102">
        <f t="shared" si="7"/>
        <v>0</v>
      </c>
      <c r="O40" s="101">
        <v>32569</v>
      </c>
      <c r="P40" s="101">
        <v>14422</v>
      </c>
      <c r="Q40" s="102">
        <f t="shared" si="8"/>
        <v>79.47535383113714</v>
      </c>
      <c r="R40" s="101">
        <v>480</v>
      </c>
      <c r="S40" s="101" t="s">
        <v>378</v>
      </c>
      <c r="T40" s="101"/>
      <c r="U40" s="101"/>
      <c r="V40" s="101"/>
      <c r="W40" s="105" t="s">
        <v>378</v>
      </c>
      <c r="X40" s="105"/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121</v>
      </c>
      <c r="B41" s="104" t="s">
        <v>299</v>
      </c>
      <c r="C41" s="103" t="s">
        <v>355</v>
      </c>
      <c r="D41" s="101">
        <f t="shared" si="1"/>
        <v>86253</v>
      </c>
      <c r="E41" s="101">
        <f t="shared" si="2"/>
        <v>11689</v>
      </c>
      <c r="F41" s="102">
        <f t="shared" si="3"/>
        <v>13.551992394467439</v>
      </c>
      <c r="G41" s="101">
        <v>10102</v>
      </c>
      <c r="H41" s="101">
        <v>1587</v>
      </c>
      <c r="I41" s="101">
        <f t="shared" si="4"/>
        <v>74564</v>
      </c>
      <c r="J41" s="102">
        <f t="shared" si="5"/>
        <v>86.44800760553257</v>
      </c>
      <c r="K41" s="101">
        <v>19793</v>
      </c>
      <c r="L41" s="102">
        <f t="shared" si="6"/>
        <v>22.947607619445122</v>
      </c>
      <c r="M41" s="101">
        <v>0</v>
      </c>
      <c r="N41" s="102">
        <f t="shared" si="7"/>
        <v>0</v>
      </c>
      <c r="O41" s="101">
        <v>54771</v>
      </c>
      <c r="P41" s="101">
        <v>20788</v>
      </c>
      <c r="Q41" s="102">
        <f t="shared" si="8"/>
        <v>63.500399986087444</v>
      </c>
      <c r="R41" s="101">
        <v>1217</v>
      </c>
      <c r="S41" s="101" t="s">
        <v>378</v>
      </c>
      <c r="T41" s="101"/>
      <c r="U41" s="101"/>
      <c r="V41" s="101"/>
      <c r="W41" s="105" t="s">
        <v>378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121</v>
      </c>
      <c r="B42" s="104" t="s">
        <v>300</v>
      </c>
      <c r="C42" s="103" t="s">
        <v>356</v>
      </c>
      <c r="D42" s="101">
        <f t="shared" si="1"/>
        <v>58646</v>
      </c>
      <c r="E42" s="101">
        <f t="shared" si="2"/>
        <v>10189</v>
      </c>
      <c r="F42" s="102">
        <f t="shared" si="3"/>
        <v>17.373733928997716</v>
      </c>
      <c r="G42" s="101">
        <v>10189</v>
      </c>
      <c r="H42" s="101">
        <v>0</v>
      </c>
      <c r="I42" s="101">
        <f t="shared" si="4"/>
        <v>48457</v>
      </c>
      <c r="J42" s="102">
        <f t="shared" si="5"/>
        <v>82.62626607100229</v>
      </c>
      <c r="K42" s="101">
        <v>0</v>
      </c>
      <c r="L42" s="102">
        <f t="shared" si="6"/>
        <v>0</v>
      </c>
      <c r="M42" s="101">
        <v>0</v>
      </c>
      <c r="N42" s="102">
        <f t="shared" si="7"/>
        <v>0</v>
      </c>
      <c r="O42" s="101">
        <v>48457</v>
      </c>
      <c r="P42" s="101">
        <v>28323</v>
      </c>
      <c r="Q42" s="102">
        <f t="shared" si="8"/>
        <v>82.62626607100229</v>
      </c>
      <c r="R42" s="101">
        <v>800</v>
      </c>
      <c r="S42" s="101" t="s">
        <v>378</v>
      </c>
      <c r="T42" s="101"/>
      <c r="U42" s="101"/>
      <c r="V42" s="101"/>
      <c r="W42" s="105" t="s">
        <v>378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121</v>
      </c>
      <c r="B43" s="104" t="s">
        <v>301</v>
      </c>
      <c r="C43" s="103" t="s">
        <v>357</v>
      </c>
      <c r="D43" s="101">
        <f t="shared" si="1"/>
        <v>42628</v>
      </c>
      <c r="E43" s="101">
        <f t="shared" si="2"/>
        <v>7268</v>
      </c>
      <c r="F43" s="102">
        <f t="shared" si="3"/>
        <v>17.049826405179694</v>
      </c>
      <c r="G43" s="101">
        <v>7127</v>
      </c>
      <c r="H43" s="101">
        <v>141</v>
      </c>
      <c r="I43" s="101">
        <f t="shared" si="4"/>
        <v>35360</v>
      </c>
      <c r="J43" s="102">
        <f t="shared" si="5"/>
        <v>82.95017359482031</v>
      </c>
      <c r="K43" s="101">
        <v>0</v>
      </c>
      <c r="L43" s="102">
        <f t="shared" si="6"/>
        <v>0</v>
      </c>
      <c r="M43" s="101">
        <v>0</v>
      </c>
      <c r="N43" s="102">
        <f t="shared" si="7"/>
        <v>0</v>
      </c>
      <c r="O43" s="101">
        <v>35360</v>
      </c>
      <c r="P43" s="101">
        <v>14113</v>
      </c>
      <c r="Q43" s="102">
        <f t="shared" si="8"/>
        <v>82.95017359482031</v>
      </c>
      <c r="R43" s="101">
        <v>512</v>
      </c>
      <c r="S43" s="101" t="s">
        <v>378</v>
      </c>
      <c r="T43" s="101"/>
      <c r="U43" s="101"/>
      <c r="V43" s="101"/>
      <c r="W43" s="105"/>
      <c r="X43" s="105" t="s">
        <v>378</v>
      </c>
      <c r="Y43" s="105"/>
      <c r="Z43" s="10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121</v>
      </c>
      <c r="B44" s="104" t="s">
        <v>302</v>
      </c>
      <c r="C44" s="103" t="s">
        <v>358</v>
      </c>
      <c r="D44" s="101">
        <f t="shared" si="1"/>
        <v>21522</v>
      </c>
      <c r="E44" s="101">
        <f t="shared" si="2"/>
        <v>2364</v>
      </c>
      <c r="F44" s="102">
        <f t="shared" si="3"/>
        <v>10.984109283523837</v>
      </c>
      <c r="G44" s="101">
        <v>2364</v>
      </c>
      <c r="H44" s="101">
        <v>0</v>
      </c>
      <c r="I44" s="101">
        <f t="shared" si="4"/>
        <v>19158</v>
      </c>
      <c r="J44" s="102">
        <f t="shared" si="5"/>
        <v>89.01589071647616</v>
      </c>
      <c r="K44" s="101">
        <v>16748</v>
      </c>
      <c r="L44" s="102">
        <f t="shared" si="6"/>
        <v>77.8180466499396</v>
      </c>
      <c r="M44" s="101">
        <v>336</v>
      </c>
      <c r="N44" s="102">
        <f t="shared" si="7"/>
        <v>1.5611931976582103</v>
      </c>
      <c r="O44" s="101">
        <v>2074</v>
      </c>
      <c r="P44" s="101">
        <v>1272</v>
      </c>
      <c r="Q44" s="102">
        <f t="shared" si="8"/>
        <v>9.636650868878357</v>
      </c>
      <c r="R44" s="101">
        <v>267</v>
      </c>
      <c r="S44" s="101" t="s">
        <v>378</v>
      </c>
      <c r="T44" s="101"/>
      <c r="U44" s="101"/>
      <c r="V44" s="101"/>
      <c r="W44" s="105" t="s">
        <v>378</v>
      </c>
      <c r="X44" s="105"/>
      <c r="Y44" s="105"/>
      <c r="Z44" s="10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121</v>
      </c>
      <c r="B45" s="104" t="s">
        <v>303</v>
      </c>
      <c r="C45" s="103" t="s">
        <v>359</v>
      </c>
      <c r="D45" s="101">
        <f t="shared" si="1"/>
        <v>13315</v>
      </c>
      <c r="E45" s="101">
        <f t="shared" si="2"/>
        <v>96</v>
      </c>
      <c r="F45" s="102">
        <f t="shared" si="3"/>
        <v>0.7209913631242959</v>
      </c>
      <c r="G45" s="101">
        <v>96</v>
      </c>
      <c r="H45" s="101">
        <v>0</v>
      </c>
      <c r="I45" s="101">
        <f t="shared" si="4"/>
        <v>13219</v>
      </c>
      <c r="J45" s="102">
        <f t="shared" si="5"/>
        <v>99.2790086368757</v>
      </c>
      <c r="K45" s="101">
        <v>7162</v>
      </c>
      <c r="L45" s="102">
        <f t="shared" si="6"/>
        <v>53.78895981975216</v>
      </c>
      <c r="M45" s="101">
        <v>0</v>
      </c>
      <c r="N45" s="102">
        <f t="shared" si="7"/>
        <v>0</v>
      </c>
      <c r="O45" s="101">
        <v>6057</v>
      </c>
      <c r="P45" s="101">
        <v>4393</v>
      </c>
      <c r="Q45" s="102">
        <f t="shared" si="8"/>
        <v>45.490048817123544</v>
      </c>
      <c r="R45" s="101">
        <v>84</v>
      </c>
      <c r="S45" s="101" t="s">
        <v>378</v>
      </c>
      <c r="T45" s="101"/>
      <c r="U45" s="101"/>
      <c r="V45" s="101"/>
      <c r="W45" s="105" t="s">
        <v>378</v>
      </c>
      <c r="X45" s="105"/>
      <c r="Y45" s="105"/>
      <c r="Z45" s="10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121</v>
      </c>
      <c r="B46" s="104" t="s">
        <v>304</v>
      </c>
      <c r="C46" s="103" t="s">
        <v>360</v>
      </c>
      <c r="D46" s="101">
        <f t="shared" si="1"/>
        <v>9170</v>
      </c>
      <c r="E46" s="101">
        <f t="shared" si="2"/>
        <v>485</v>
      </c>
      <c r="F46" s="102">
        <f t="shared" si="3"/>
        <v>5.288985823336969</v>
      </c>
      <c r="G46" s="101">
        <v>485</v>
      </c>
      <c r="H46" s="101">
        <v>0</v>
      </c>
      <c r="I46" s="101">
        <f t="shared" si="4"/>
        <v>8685</v>
      </c>
      <c r="J46" s="102">
        <f t="shared" si="5"/>
        <v>94.71101417666303</v>
      </c>
      <c r="K46" s="101">
        <v>5069</v>
      </c>
      <c r="L46" s="102">
        <f t="shared" si="6"/>
        <v>55.278080697928026</v>
      </c>
      <c r="M46" s="101">
        <v>0</v>
      </c>
      <c r="N46" s="102">
        <f t="shared" si="7"/>
        <v>0</v>
      </c>
      <c r="O46" s="101">
        <v>3616</v>
      </c>
      <c r="P46" s="101">
        <v>2648</v>
      </c>
      <c r="Q46" s="102">
        <f t="shared" si="8"/>
        <v>39.432933478735</v>
      </c>
      <c r="R46" s="101">
        <v>80</v>
      </c>
      <c r="S46" s="101" t="s">
        <v>378</v>
      </c>
      <c r="T46" s="101"/>
      <c r="U46" s="101"/>
      <c r="V46" s="101"/>
      <c r="W46" s="105" t="s">
        <v>378</v>
      </c>
      <c r="X46" s="105"/>
      <c r="Y46" s="105"/>
      <c r="Z46" s="10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121</v>
      </c>
      <c r="B47" s="104" t="s">
        <v>305</v>
      </c>
      <c r="C47" s="103" t="s">
        <v>361</v>
      </c>
      <c r="D47" s="101">
        <f t="shared" si="1"/>
        <v>23716</v>
      </c>
      <c r="E47" s="101">
        <f t="shared" si="2"/>
        <v>437</v>
      </c>
      <c r="F47" s="102">
        <f t="shared" si="3"/>
        <v>1.8426378815989206</v>
      </c>
      <c r="G47" s="101">
        <v>437</v>
      </c>
      <c r="H47" s="101">
        <v>0</v>
      </c>
      <c r="I47" s="101">
        <f t="shared" si="4"/>
        <v>23279</v>
      </c>
      <c r="J47" s="102">
        <f t="shared" si="5"/>
        <v>98.15736211840108</v>
      </c>
      <c r="K47" s="101">
        <v>19405</v>
      </c>
      <c r="L47" s="102">
        <f t="shared" si="6"/>
        <v>81.82239838083994</v>
      </c>
      <c r="M47" s="101">
        <v>0</v>
      </c>
      <c r="N47" s="102">
        <f t="shared" si="7"/>
        <v>0</v>
      </c>
      <c r="O47" s="101">
        <v>3874</v>
      </c>
      <c r="P47" s="101">
        <v>1601</v>
      </c>
      <c r="Q47" s="102">
        <f t="shared" si="8"/>
        <v>16.33496373756114</v>
      </c>
      <c r="R47" s="101">
        <v>249</v>
      </c>
      <c r="S47" s="101"/>
      <c r="T47" s="101"/>
      <c r="U47" s="101"/>
      <c r="V47" s="101" t="s">
        <v>378</v>
      </c>
      <c r="W47" s="105"/>
      <c r="X47" s="105"/>
      <c r="Y47" s="105"/>
      <c r="Z47" s="105" t="s">
        <v>378</v>
      </c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121</v>
      </c>
      <c r="B48" s="104" t="s">
        <v>306</v>
      </c>
      <c r="C48" s="103" t="s">
        <v>362</v>
      </c>
      <c r="D48" s="101">
        <f t="shared" si="1"/>
        <v>6673</v>
      </c>
      <c r="E48" s="101">
        <f t="shared" si="2"/>
        <v>531</v>
      </c>
      <c r="F48" s="102">
        <f t="shared" si="3"/>
        <v>7.957440431589989</v>
      </c>
      <c r="G48" s="101">
        <v>531</v>
      </c>
      <c r="H48" s="101">
        <v>0</v>
      </c>
      <c r="I48" s="101">
        <f t="shared" si="4"/>
        <v>6142</v>
      </c>
      <c r="J48" s="102">
        <f t="shared" si="5"/>
        <v>92.04255956841001</v>
      </c>
      <c r="K48" s="101">
        <v>0</v>
      </c>
      <c r="L48" s="102">
        <f t="shared" si="6"/>
        <v>0</v>
      </c>
      <c r="M48" s="101">
        <v>0</v>
      </c>
      <c r="N48" s="102">
        <f t="shared" si="7"/>
        <v>0</v>
      </c>
      <c r="O48" s="101">
        <v>6142</v>
      </c>
      <c r="P48" s="101">
        <v>2491</v>
      </c>
      <c r="Q48" s="102">
        <f t="shared" si="8"/>
        <v>92.04255956841001</v>
      </c>
      <c r="R48" s="101">
        <v>92</v>
      </c>
      <c r="S48" s="101" t="s">
        <v>378</v>
      </c>
      <c r="T48" s="101"/>
      <c r="U48" s="101"/>
      <c r="V48" s="101"/>
      <c r="W48" s="105" t="s">
        <v>378</v>
      </c>
      <c r="X48" s="105"/>
      <c r="Y48" s="105"/>
      <c r="Z48" s="105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  <row r="49" spans="1:58" ht="12" customHeight="1">
      <c r="A49" s="103" t="s">
        <v>121</v>
      </c>
      <c r="B49" s="104" t="s">
        <v>307</v>
      </c>
      <c r="C49" s="103" t="s">
        <v>363</v>
      </c>
      <c r="D49" s="101">
        <f t="shared" si="1"/>
        <v>16616</v>
      </c>
      <c r="E49" s="101">
        <f t="shared" si="2"/>
        <v>2443</v>
      </c>
      <c r="F49" s="102">
        <f t="shared" si="3"/>
        <v>14.702696196437168</v>
      </c>
      <c r="G49" s="101">
        <v>2315</v>
      </c>
      <c r="H49" s="101">
        <v>128</v>
      </c>
      <c r="I49" s="101">
        <f t="shared" si="4"/>
        <v>14173</v>
      </c>
      <c r="J49" s="102">
        <f t="shared" si="5"/>
        <v>85.29730380356283</v>
      </c>
      <c r="K49" s="101">
        <v>0</v>
      </c>
      <c r="L49" s="102">
        <f t="shared" si="6"/>
        <v>0</v>
      </c>
      <c r="M49" s="101">
        <v>0</v>
      </c>
      <c r="N49" s="102">
        <f t="shared" si="7"/>
        <v>0</v>
      </c>
      <c r="O49" s="101">
        <v>14173</v>
      </c>
      <c r="P49" s="101">
        <v>6312</v>
      </c>
      <c r="Q49" s="102">
        <f t="shared" si="8"/>
        <v>85.29730380356283</v>
      </c>
      <c r="R49" s="101">
        <v>286</v>
      </c>
      <c r="S49" s="101" t="s">
        <v>378</v>
      </c>
      <c r="T49" s="101"/>
      <c r="U49" s="101"/>
      <c r="V49" s="101"/>
      <c r="W49" s="105" t="s">
        <v>378</v>
      </c>
      <c r="X49" s="105"/>
      <c r="Y49" s="105"/>
      <c r="Z49" s="105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</row>
    <row r="50" spans="1:58" ht="12" customHeight="1">
      <c r="A50" s="103" t="s">
        <v>121</v>
      </c>
      <c r="B50" s="104" t="s">
        <v>308</v>
      </c>
      <c r="C50" s="103" t="s">
        <v>364</v>
      </c>
      <c r="D50" s="101">
        <f t="shared" si="1"/>
        <v>15949</v>
      </c>
      <c r="E50" s="101">
        <f t="shared" si="2"/>
        <v>3507</v>
      </c>
      <c r="F50" s="102">
        <f t="shared" si="3"/>
        <v>21.988839425669322</v>
      </c>
      <c r="G50" s="101">
        <v>1806</v>
      </c>
      <c r="H50" s="101">
        <v>1701</v>
      </c>
      <c r="I50" s="101">
        <f t="shared" si="4"/>
        <v>12442</v>
      </c>
      <c r="J50" s="102">
        <f t="shared" si="5"/>
        <v>78.01116057433067</v>
      </c>
      <c r="K50" s="101">
        <v>0</v>
      </c>
      <c r="L50" s="102">
        <f t="shared" si="6"/>
        <v>0</v>
      </c>
      <c r="M50" s="101">
        <v>0</v>
      </c>
      <c r="N50" s="102">
        <f t="shared" si="7"/>
        <v>0</v>
      </c>
      <c r="O50" s="101">
        <v>12442</v>
      </c>
      <c r="P50" s="101">
        <v>570</v>
      </c>
      <c r="Q50" s="102">
        <f t="shared" si="8"/>
        <v>78.01116057433067</v>
      </c>
      <c r="R50" s="101">
        <v>143</v>
      </c>
      <c r="S50" s="101"/>
      <c r="T50" s="101" t="s">
        <v>378</v>
      </c>
      <c r="U50" s="101"/>
      <c r="V50" s="101"/>
      <c r="W50" s="105" t="s">
        <v>378</v>
      </c>
      <c r="X50" s="105"/>
      <c r="Y50" s="105"/>
      <c r="Z50" s="105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</row>
    <row r="51" spans="1:58" ht="12" customHeight="1">
      <c r="A51" s="103" t="s">
        <v>121</v>
      </c>
      <c r="B51" s="104" t="s">
        <v>309</v>
      </c>
      <c r="C51" s="103" t="s">
        <v>365</v>
      </c>
      <c r="D51" s="101">
        <f t="shared" si="1"/>
        <v>50412</v>
      </c>
      <c r="E51" s="101">
        <f t="shared" si="2"/>
        <v>6296</v>
      </c>
      <c r="F51" s="102">
        <f t="shared" si="3"/>
        <v>12.489089899230342</v>
      </c>
      <c r="G51" s="101">
        <v>6296</v>
      </c>
      <c r="H51" s="101">
        <v>0</v>
      </c>
      <c r="I51" s="101">
        <f t="shared" si="4"/>
        <v>44116</v>
      </c>
      <c r="J51" s="102">
        <f t="shared" si="5"/>
        <v>87.51091010076965</v>
      </c>
      <c r="K51" s="101">
        <v>19733</v>
      </c>
      <c r="L51" s="102">
        <f t="shared" si="6"/>
        <v>39.14345790684758</v>
      </c>
      <c r="M51" s="101">
        <v>1738</v>
      </c>
      <c r="N51" s="102">
        <f t="shared" si="7"/>
        <v>3.4475918432119332</v>
      </c>
      <c r="O51" s="101">
        <v>22645</v>
      </c>
      <c r="P51" s="101">
        <v>10096</v>
      </c>
      <c r="Q51" s="102">
        <f t="shared" si="8"/>
        <v>44.91986035071015</v>
      </c>
      <c r="R51" s="101">
        <v>626</v>
      </c>
      <c r="S51" s="101" t="s">
        <v>378</v>
      </c>
      <c r="T51" s="101"/>
      <c r="U51" s="101"/>
      <c r="V51" s="101"/>
      <c r="W51" s="105" t="s">
        <v>378</v>
      </c>
      <c r="X51" s="105"/>
      <c r="Y51" s="105"/>
      <c r="Z51" s="105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</row>
    <row r="52" spans="1:58" ht="12" customHeight="1">
      <c r="A52" s="103" t="s">
        <v>121</v>
      </c>
      <c r="B52" s="104" t="s">
        <v>310</v>
      </c>
      <c r="C52" s="103" t="s">
        <v>366</v>
      </c>
      <c r="D52" s="101">
        <f t="shared" si="1"/>
        <v>18929</v>
      </c>
      <c r="E52" s="101">
        <f t="shared" si="2"/>
        <v>4742</v>
      </c>
      <c r="F52" s="102">
        <f t="shared" si="3"/>
        <v>25.051508267737333</v>
      </c>
      <c r="G52" s="101">
        <v>4742</v>
      </c>
      <c r="H52" s="101">
        <v>0</v>
      </c>
      <c r="I52" s="101">
        <f t="shared" si="4"/>
        <v>14187</v>
      </c>
      <c r="J52" s="102">
        <f t="shared" si="5"/>
        <v>74.94849173226267</v>
      </c>
      <c r="K52" s="101">
        <v>0</v>
      </c>
      <c r="L52" s="102">
        <f t="shared" si="6"/>
        <v>0</v>
      </c>
      <c r="M52" s="101">
        <v>0</v>
      </c>
      <c r="N52" s="102">
        <f t="shared" si="7"/>
        <v>0</v>
      </c>
      <c r="O52" s="101">
        <v>14187</v>
      </c>
      <c r="P52" s="101">
        <v>7433</v>
      </c>
      <c r="Q52" s="102">
        <f t="shared" si="8"/>
        <v>74.94849173226267</v>
      </c>
      <c r="R52" s="101">
        <v>405</v>
      </c>
      <c r="S52" s="101" t="s">
        <v>378</v>
      </c>
      <c r="T52" s="101"/>
      <c r="U52" s="101"/>
      <c r="V52" s="101"/>
      <c r="W52" s="105" t="s">
        <v>378</v>
      </c>
      <c r="X52" s="105"/>
      <c r="Y52" s="105"/>
      <c r="Z52" s="105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</row>
    <row r="53" spans="1:58" ht="12" customHeight="1">
      <c r="A53" s="103" t="s">
        <v>121</v>
      </c>
      <c r="B53" s="104" t="s">
        <v>311</v>
      </c>
      <c r="C53" s="103" t="s">
        <v>367</v>
      </c>
      <c r="D53" s="101">
        <f t="shared" si="1"/>
        <v>8187</v>
      </c>
      <c r="E53" s="101">
        <f t="shared" si="2"/>
        <v>1850</v>
      </c>
      <c r="F53" s="102">
        <f t="shared" si="3"/>
        <v>22.596799804568217</v>
      </c>
      <c r="G53" s="101">
        <v>1850</v>
      </c>
      <c r="H53" s="101">
        <v>0</v>
      </c>
      <c r="I53" s="101">
        <f t="shared" si="4"/>
        <v>6337</v>
      </c>
      <c r="J53" s="102">
        <f t="shared" si="5"/>
        <v>77.4032001954318</v>
      </c>
      <c r="K53" s="101">
        <v>1464</v>
      </c>
      <c r="L53" s="102">
        <f t="shared" si="6"/>
        <v>17.88200806156101</v>
      </c>
      <c r="M53" s="101">
        <v>0</v>
      </c>
      <c r="N53" s="102">
        <f t="shared" si="7"/>
        <v>0</v>
      </c>
      <c r="O53" s="101">
        <v>4873</v>
      </c>
      <c r="P53" s="101">
        <v>4073</v>
      </c>
      <c r="Q53" s="102">
        <f t="shared" si="8"/>
        <v>59.52119213387077</v>
      </c>
      <c r="R53" s="101">
        <v>188</v>
      </c>
      <c r="S53" s="101" t="s">
        <v>378</v>
      </c>
      <c r="T53" s="101"/>
      <c r="U53" s="101"/>
      <c r="V53" s="101"/>
      <c r="W53" s="105" t="s">
        <v>378</v>
      </c>
      <c r="X53" s="105"/>
      <c r="Y53" s="105"/>
      <c r="Z53" s="105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</row>
    <row r="54" spans="1:58" ht="12" customHeight="1">
      <c r="A54" s="103" t="s">
        <v>121</v>
      </c>
      <c r="B54" s="104" t="s">
        <v>312</v>
      </c>
      <c r="C54" s="103" t="s">
        <v>368</v>
      </c>
      <c r="D54" s="101">
        <f t="shared" si="1"/>
        <v>26162</v>
      </c>
      <c r="E54" s="101">
        <f t="shared" si="2"/>
        <v>5271</v>
      </c>
      <c r="F54" s="102">
        <f t="shared" si="3"/>
        <v>20.14754223683205</v>
      </c>
      <c r="G54" s="101">
        <v>5147</v>
      </c>
      <c r="H54" s="101">
        <v>124</v>
      </c>
      <c r="I54" s="101">
        <f t="shared" si="4"/>
        <v>20891</v>
      </c>
      <c r="J54" s="102">
        <f t="shared" si="5"/>
        <v>79.85245776316795</v>
      </c>
      <c r="K54" s="101">
        <v>0</v>
      </c>
      <c r="L54" s="102">
        <f t="shared" si="6"/>
        <v>0</v>
      </c>
      <c r="M54" s="101">
        <v>0</v>
      </c>
      <c r="N54" s="102">
        <f t="shared" si="7"/>
        <v>0</v>
      </c>
      <c r="O54" s="101">
        <v>20891</v>
      </c>
      <c r="P54" s="101">
        <v>10345</v>
      </c>
      <c r="Q54" s="102">
        <f t="shared" si="8"/>
        <v>79.85245776316795</v>
      </c>
      <c r="R54" s="101">
        <v>303</v>
      </c>
      <c r="S54" s="101" t="s">
        <v>378</v>
      </c>
      <c r="T54" s="101"/>
      <c r="U54" s="101"/>
      <c r="V54" s="101"/>
      <c r="W54" s="105" t="s">
        <v>378</v>
      </c>
      <c r="X54" s="105"/>
      <c r="Y54" s="105"/>
      <c r="Z54" s="105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</row>
    <row r="55" spans="1:58" ht="12" customHeight="1">
      <c r="A55" s="103" t="s">
        <v>121</v>
      </c>
      <c r="B55" s="104" t="s">
        <v>313</v>
      </c>
      <c r="C55" s="103" t="s">
        <v>369</v>
      </c>
      <c r="D55" s="101">
        <f t="shared" si="1"/>
        <v>12372</v>
      </c>
      <c r="E55" s="101">
        <f t="shared" si="2"/>
        <v>1696</v>
      </c>
      <c r="F55" s="102">
        <f t="shared" si="3"/>
        <v>13.708373747171033</v>
      </c>
      <c r="G55" s="101">
        <v>1696</v>
      </c>
      <c r="H55" s="101">
        <v>0</v>
      </c>
      <c r="I55" s="101">
        <f t="shared" si="4"/>
        <v>10676</v>
      </c>
      <c r="J55" s="102">
        <f t="shared" si="5"/>
        <v>86.29162625282896</v>
      </c>
      <c r="K55" s="101">
        <v>0</v>
      </c>
      <c r="L55" s="102">
        <f t="shared" si="6"/>
        <v>0</v>
      </c>
      <c r="M55" s="101">
        <v>0</v>
      </c>
      <c r="N55" s="102">
        <f t="shared" si="7"/>
        <v>0</v>
      </c>
      <c r="O55" s="101">
        <v>10676</v>
      </c>
      <c r="P55" s="101">
        <v>9225</v>
      </c>
      <c r="Q55" s="102">
        <f t="shared" si="8"/>
        <v>86.29162625282896</v>
      </c>
      <c r="R55" s="101">
        <v>73</v>
      </c>
      <c r="S55" s="101" t="s">
        <v>378</v>
      </c>
      <c r="T55" s="101"/>
      <c r="U55" s="101"/>
      <c r="V55" s="101"/>
      <c r="W55" s="105" t="s">
        <v>378</v>
      </c>
      <c r="X55" s="105"/>
      <c r="Y55" s="105"/>
      <c r="Z55" s="105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</row>
    <row r="56" spans="1:58" ht="12" customHeight="1">
      <c r="A56" s="103" t="s">
        <v>121</v>
      </c>
      <c r="B56" s="104" t="s">
        <v>314</v>
      </c>
      <c r="C56" s="103" t="s">
        <v>370</v>
      </c>
      <c r="D56" s="101">
        <f t="shared" si="1"/>
        <v>7753</v>
      </c>
      <c r="E56" s="101">
        <f t="shared" si="2"/>
        <v>386</v>
      </c>
      <c r="F56" s="102">
        <f t="shared" si="3"/>
        <v>4.978717915645556</v>
      </c>
      <c r="G56" s="101">
        <v>386</v>
      </c>
      <c r="H56" s="101">
        <v>0</v>
      </c>
      <c r="I56" s="101">
        <f t="shared" si="4"/>
        <v>7367</v>
      </c>
      <c r="J56" s="102">
        <f t="shared" si="5"/>
        <v>95.02128208435444</v>
      </c>
      <c r="K56" s="101">
        <v>0</v>
      </c>
      <c r="L56" s="102">
        <f t="shared" si="6"/>
        <v>0</v>
      </c>
      <c r="M56" s="101">
        <v>0</v>
      </c>
      <c r="N56" s="102">
        <f t="shared" si="7"/>
        <v>0</v>
      </c>
      <c r="O56" s="101">
        <v>7367</v>
      </c>
      <c r="P56" s="101">
        <v>5173</v>
      </c>
      <c r="Q56" s="102">
        <f t="shared" si="8"/>
        <v>95.02128208435444</v>
      </c>
      <c r="R56" s="101">
        <v>33</v>
      </c>
      <c r="S56" s="101" t="s">
        <v>378</v>
      </c>
      <c r="T56" s="101"/>
      <c r="U56" s="101"/>
      <c r="V56" s="101"/>
      <c r="W56" s="105" t="s">
        <v>378</v>
      </c>
      <c r="X56" s="105"/>
      <c r="Y56" s="105"/>
      <c r="Z56" s="105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</row>
    <row r="57" spans="1:58" ht="12" customHeight="1">
      <c r="A57" s="103" t="s">
        <v>121</v>
      </c>
      <c r="B57" s="104" t="s">
        <v>315</v>
      </c>
      <c r="C57" s="103" t="s">
        <v>371</v>
      </c>
      <c r="D57" s="101">
        <f t="shared" si="1"/>
        <v>15008</v>
      </c>
      <c r="E57" s="101">
        <f t="shared" si="2"/>
        <v>1743</v>
      </c>
      <c r="F57" s="102">
        <f t="shared" si="3"/>
        <v>11.613805970149253</v>
      </c>
      <c r="G57" s="101">
        <v>1743</v>
      </c>
      <c r="H57" s="101">
        <v>0</v>
      </c>
      <c r="I57" s="101">
        <f t="shared" si="4"/>
        <v>13265</v>
      </c>
      <c r="J57" s="102">
        <f t="shared" si="5"/>
        <v>88.38619402985076</v>
      </c>
      <c r="K57" s="101">
        <v>3869</v>
      </c>
      <c r="L57" s="102">
        <f t="shared" si="6"/>
        <v>25.779584221748404</v>
      </c>
      <c r="M57" s="101">
        <v>0</v>
      </c>
      <c r="N57" s="102">
        <f t="shared" si="7"/>
        <v>0</v>
      </c>
      <c r="O57" s="101">
        <v>9396</v>
      </c>
      <c r="P57" s="101">
        <v>5618</v>
      </c>
      <c r="Q57" s="102">
        <f t="shared" si="8"/>
        <v>62.60660980810234</v>
      </c>
      <c r="R57" s="101">
        <v>101</v>
      </c>
      <c r="S57" s="101" t="s">
        <v>378</v>
      </c>
      <c r="T57" s="101"/>
      <c r="U57" s="101"/>
      <c r="V57" s="101"/>
      <c r="W57" s="105" t="s">
        <v>378</v>
      </c>
      <c r="X57" s="105"/>
      <c r="Y57" s="105"/>
      <c r="Z57" s="105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</row>
    <row r="58" spans="1:58" ht="12" customHeight="1">
      <c r="A58" s="103" t="s">
        <v>121</v>
      </c>
      <c r="B58" s="104" t="s">
        <v>316</v>
      </c>
      <c r="C58" s="103" t="s">
        <v>372</v>
      </c>
      <c r="D58" s="101">
        <f t="shared" si="1"/>
        <v>12895</v>
      </c>
      <c r="E58" s="101">
        <f t="shared" si="2"/>
        <v>1538</v>
      </c>
      <c r="F58" s="102">
        <f t="shared" si="3"/>
        <v>11.927103528499417</v>
      </c>
      <c r="G58" s="101">
        <v>1538</v>
      </c>
      <c r="H58" s="101">
        <v>0</v>
      </c>
      <c r="I58" s="101">
        <f t="shared" si="4"/>
        <v>11357</v>
      </c>
      <c r="J58" s="102">
        <f t="shared" si="5"/>
        <v>88.07289647150058</v>
      </c>
      <c r="K58" s="101">
        <v>0</v>
      </c>
      <c r="L58" s="102">
        <f t="shared" si="6"/>
        <v>0</v>
      </c>
      <c r="M58" s="101">
        <v>2568</v>
      </c>
      <c r="N58" s="102">
        <f t="shared" si="7"/>
        <v>19.914695618456765</v>
      </c>
      <c r="O58" s="101">
        <v>8789</v>
      </c>
      <c r="P58" s="101">
        <v>3547</v>
      </c>
      <c r="Q58" s="102">
        <f t="shared" si="8"/>
        <v>68.15820085304381</v>
      </c>
      <c r="R58" s="101">
        <v>145</v>
      </c>
      <c r="S58" s="101" t="s">
        <v>378</v>
      </c>
      <c r="T58" s="101"/>
      <c r="U58" s="101"/>
      <c r="V58" s="101"/>
      <c r="W58" s="105" t="s">
        <v>378</v>
      </c>
      <c r="X58" s="105"/>
      <c r="Y58" s="105"/>
      <c r="Z58" s="105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</row>
    <row r="59" spans="1:58" ht="12" customHeight="1">
      <c r="A59" s="103" t="s">
        <v>121</v>
      </c>
      <c r="B59" s="104" t="s">
        <v>317</v>
      </c>
      <c r="C59" s="103" t="s">
        <v>373</v>
      </c>
      <c r="D59" s="101">
        <f t="shared" si="1"/>
        <v>8224</v>
      </c>
      <c r="E59" s="101">
        <f t="shared" si="2"/>
        <v>875</v>
      </c>
      <c r="F59" s="102">
        <f t="shared" si="3"/>
        <v>10.639591439688715</v>
      </c>
      <c r="G59" s="101">
        <v>875</v>
      </c>
      <c r="H59" s="101">
        <v>0</v>
      </c>
      <c r="I59" s="101">
        <f t="shared" si="4"/>
        <v>7349</v>
      </c>
      <c r="J59" s="102">
        <f t="shared" si="5"/>
        <v>89.36040856031128</v>
      </c>
      <c r="K59" s="101">
        <v>0</v>
      </c>
      <c r="L59" s="102">
        <f t="shared" si="6"/>
        <v>0</v>
      </c>
      <c r="M59" s="101">
        <v>0</v>
      </c>
      <c r="N59" s="102">
        <f t="shared" si="7"/>
        <v>0</v>
      </c>
      <c r="O59" s="101">
        <v>7349</v>
      </c>
      <c r="P59" s="101">
        <v>5650</v>
      </c>
      <c r="Q59" s="102">
        <f t="shared" si="8"/>
        <v>89.36040856031128</v>
      </c>
      <c r="R59" s="101">
        <v>81</v>
      </c>
      <c r="S59" s="101" t="s">
        <v>378</v>
      </c>
      <c r="T59" s="101"/>
      <c r="U59" s="101"/>
      <c r="V59" s="101"/>
      <c r="W59" s="105" t="s">
        <v>378</v>
      </c>
      <c r="X59" s="105"/>
      <c r="Y59" s="105"/>
      <c r="Z59" s="105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</row>
    <row r="60" spans="1:58" ht="12" customHeight="1">
      <c r="A60" s="103" t="s">
        <v>121</v>
      </c>
      <c r="B60" s="104" t="s">
        <v>318</v>
      </c>
      <c r="C60" s="103" t="s">
        <v>374</v>
      </c>
      <c r="D60" s="101">
        <f t="shared" si="1"/>
        <v>9765</v>
      </c>
      <c r="E60" s="101">
        <f t="shared" si="2"/>
        <v>382</v>
      </c>
      <c r="F60" s="102">
        <f t="shared" si="3"/>
        <v>3.9119303635432665</v>
      </c>
      <c r="G60" s="101">
        <v>382</v>
      </c>
      <c r="H60" s="101">
        <v>0</v>
      </c>
      <c r="I60" s="101">
        <f t="shared" si="4"/>
        <v>9383</v>
      </c>
      <c r="J60" s="102">
        <f t="shared" si="5"/>
        <v>96.08806963645674</v>
      </c>
      <c r="K60" s="101">
        <v>0</v>
      </c>
      <c r="L60" s="102">
        <f t="shared" si="6"/>
        <v>0</v>
      </c>
      <c r="M60" s="101">
        <v>0</v>
      </c>
      <c r="N60" s="102">
        <f t="shared" si="7"/>
        <v>0</v>
      </c>
      <c r="O60" s="101">
        <v>9383</v>
      </c>
      <c r="P60" s="101">
        <v>8103</v>
      </c>
      <c r="Q60" s="102">
        <f t="shared" si="8"/>
        <v>96.08806963645674</v>
      </c>
      <c r="R60" s="101">
        <v>47</v>
      </c>
      <c r="S60" s="101" t="s">
        <v>378</v>
      </c>
      <c r="T60" s="101"/>
      <c r="U60" s="101"/>
      <c r="V60" s="101"/>
      <c r="W60" s="105" t="s">
        <v>378</v>
      </c>
      <c r="X60" s="105"/>
      <c r="Y60" s="105"/>
      <c r="Z60" s="105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</row>
    <row r="61" spans="1:58" ht="12" customHeight="1">
      <c r="A61" s="103" t="s">
        <v>121</v>
      </c>
      <c r="B61" s="104" t="s">
        <v>319</v>
      </c>
      <c r="C61" s="103" t="s">
        <v>375</v>
      </c>
      <c r="D61" s="101">
        <f t="shared" si="1"/>
        <v>10999</v>
      </c>
      <c r="E61" s="101">
        <f t="shared" si="2"/>
        <v>1992</v>
      </c>
      <c r="F61" s="102">
        <f t="shared" si="3"/>
        <v>18.11073733975816</v>
      </c>
      <c r="G61" s="101">
        <v>1905</v>
      </c>
      <c r="H61" s="101">
        <v>87</v>
      </c>
      <c r="I61" s="101">
        <f t="shared" si="4"/>
        <v>9007</v>
      </c>
      <c r="J61" s="102">
        <f t="shared" si="5"/>
        <v>81.88926266024184</v>
      </c>
      <c r="K61" s="101">
        <v>0</v>
      </c>
      <c r="L61" s="102">
        <f t="shared" si="6"/>
        <v>0</v>
      </c>
      <c r="M61" s="101">
        <v>149</v>
      </c>
      <c r="N61" s="102">
        <f t="shared" si="7"/>
        <v>1.3546686062369306</v>
      </c>
      <c r="O61" s="101">
        <v>8858</v>
      </c>
      <c r="P61" s="101">
        <v>3399</v>
      </c>
      <c r="Q61" s="102">
        <f t="shared" si="8"/>
        <v>80.5345940540049</v>
      </c>
      <c r="R61" s="101">
        <v>106</v>
      </c>
      <c r="S61" s="101" t="s">
        <v>378</v>
      </c>
      <c r="T61" s="101"/>
      <c r="U61" s="101"/>
      <c r="V61" s="101"/>
      <c r="W61" s="105"/>
      <c r="X61" s="105" t="s">
        <v>378</v>
      </c>
      <c r="Y61" s="105"/>
      <c r="Z61" s="105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</row>
    <row r="62" spans="1:58" ht="12" customHeight="1">
      <c r="A62" s="103" t="s">
        <v>121</v>
      </c>
      <c r="B62" s="104" t="s">
        <v>320</v>
      </c>
      <c r="C62" s="103" t="s">
        <v>376</v>
      </c>
      <c r="D62" s="101">
        <f t="shared" si="1"/>
        <v>8027</v>
      </c>
      <c r="E62" s="101">
        <f t="shared" si="2"/>
        <v>1662</v>
      </c>
      <c r="F62" s="102">
        <f t="shared" si="3"/>
        <v>20.70512021926</v>
      </c>
      <c r="G62" s="101">
        <v>1633</v>
      </c>
      <c r="H62" s="101">
        <v>29</v>
      </c>
      <c r="I62" s="101">
        <f t="shared" si="4"/>
        <v>6365</v>
      </c>
      <c r="J62" s="102">
        <f t="shared" si="5"/>
        <v>79.29487978074</v>
      </c>
      <c r="K62" s="101">
        <v>0</v>
      </c>
      <c r="L62" s="102">
        <f t="shared" si="6"/>
        <v>0</v>
      </c>
      <c r="M62" s="101">
        <v>0</v>
      </c>
      <c r="N62" s="102">
        <f t="shared" si="7"/>
        <v>0</v>
      </c>
      <c r="O62" s="101">
        <v>6365</v>
      </c>
      <c r="P62" s="101">
        <v>2563</v>
      </c>
      <c r="Q62" s="102">
        <f t="shared" si="8"/>
        <v>79.29487978074</v>
      </c>
      <c r="R62" s="101">
        <v>61</v>
      </c>
      <c r="S62" s="101" t="s">
        <v>378</v>
      </c>
      <c r="T62" s="101"/>
      <c r="U62" s="101"/>
      <c r="V62" s="101"/>
      <c r="W62" s="105"/>
      <c r="X62" s="105" t="s">
        <v>378</v>
      </c>
      <c r="Y62" s="105"/>
      <c r="Z62" s="105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</row>
    <row r="63" spans="1:58" ht="12" customHeight="1">
      <c r="A63" s="103" t="s">
        <v>121</v>
      </c>
      <c r="B63" s="104" t="s">
        <v>321</v>
      </c>
      <c r="C63" s="103" t="s">
        <v>377</v>
      </c>
      <c r="D63" s="101">
        <f t="shared" si="1"/>
        <v>9574</v>
      </c>
      <c r="E63" s="101">
        <f t="shared" si="2"/>
        <v>2368</v>
      </c>
      <c r="F63" s="102">
        <f t="shared" si="3"/>
        <v>24.733653645289326</v>
      </c>
      <c r="G63" s="101">
        <v>2368</v>
      </c>
      <c r="H63" s="101">
        <v>0</v>
      </c>
      <c r="I63" s="101">
        <f t="shared" si="4"/>
        <v>7206</v>
      </c>
      <c r="J63" s="102">
        <f t="shared" si="5"/>
        <v>75.26634635471068</v>
      </c>
      <c r="K63" s="101">
        <v>0</v>
      </c>
      <c r="L63" s="102">
        <f t="shared" si="6"/>
        <v>0</v>
      </c>
      <c r="M63" s="101">
        <v>0</v>
      </c>
      <c r="N63" s="102">
        <f t="shared" si="7"/>
        <v>0</v>
      </c>
      <c r="O63" s="101">
        <v>7206</v>
      </c>
      <c r="P63" s="101">
        <v>2309</v>
      </c>
      <c r="Q63" s="102">
        <f t="shared" si="8"/>
        <v>75.26634635471068</v>
      </c>
      <c r="R63" s="101">
        <v>48</v>
      </c>
      <c r="S63" s="101" t="s">
        <v>378</v>
      </c>
      <c r="T63" s="101"/>
      <c r="U63" s="101"/>
      <c r="V63" s="101"/>
      <c r="W63" s="105" t="s">
        <v>378</v>
      </c>
      <c r="X63" s="105"/>
      <c r="Y63" s="105"/>
      <c r="Z63" s="105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381</v>
      </c>
      <c r="B7" s="109" t="s">
        <v>379</v>
      </c>
      <c r="C7" s="108" t="s">
        <v>380</v>
      </c>
      <c r="D7" s="110">
        <f aca="true" t="shared" si="0" ref="D7:AI7">SUM(D8:D63)</f>
        <v>912563</v>
      </c>
      <c r="E7" s="110">
        <f t="shared" si="0"/>
        <v>52193</v>
      </c>
      <c r="F7" s="110">
        <f t="shared" si="0"/>
        <v>26529</v>
      </c>
      <c r="G7" s="110">
        <f t="shared" si="0"/>
        <v>25664</v>
      </c>
      <c r="H7" s="110">
        <f t="shared" si="0"/>
        <v>112652</v>
      </c>
      <c r="I7" s="110">
        <f t="shared" si="0"/>
        <v>90926</v>
      </c>
      <c r="J7" s="110">
        <f t="shared" si="0"/>
        <v>21726</v>
      </c>
      <c r="K7" s="110">
        <f t="shared" si="0"/>
        <v>747718</v>
      </c>
      <c r="L7" s="110">
        <f t="shared" si="0"/>
        <v>75434</v>
      </c>
      <c r="M7" s="110">
        <f t="shared" si="0"/>
        <v>672284</v>
      </c>
      <c r="N7" s="110">
        <f t="shared" si="0"/>
        <v>887612</v>
      </c>
      <c r="O7" s="110">
        <f t="shared" si="0"/>
        <v>192881</v>
      </c>
      <c r="P7" s="110">
        <f t="shared" si="0"/>
        <v>190608</v>
      </c>
      <c r="Q7" s="110">
        <f t="shared" si="0"/>
        <v>0</v>
      </c>
      <c r="R7" s="110">
        <f t="shared" si="0"/>
        <v>0</v>
      </c>
      <c r="S7" s="110">
        <f t="shared" si="0"/>
        <v>2273</v>
      </c>
      <c r="T7" s="110">
        <f t="shared" si="0"/>
        <v>0</v>
      </c>
      <c r="U7" s="110">
        <f t="shared" si="0"/>
        <v>0</v>
      </c>
      <c r="V7" s="110">
        <f t="shared" si="0"/>
        <v>690883</v>
      </c>
      <c r="W7" s="110">
        <f t="shared" si="0"/>
        <v>681510</v>
      </c>
      <c r="X7" s="110">
        <f t="shared" si="0"/>
        <v>0</v>
      </c>
      <c r="Y7" s="110">
        <f t="shared" si="0"/>
        <v>0</v>
      </c>
      <c r="Z7" s="110">
        <f t="shared" si="0"/>
        <v>9373</v>
      </c>
      <c r="AA7" s="110">
        <f t="shared" si="0"/>
        <v>0</v>
      </c>
      <c r="AB7" s="110">
        <f t="shared" si="0"/>
        <v>0</v>
      </c>
      <c r="AC7" s="110">
        <f t="shared" si="0"/>
        <v>3848</v>
      </c>
      <c r="AD7" s="110">
        <f t="shared" si="0"/>
        <v>3848</v>
      </c>
      <c r="AE7" s="110">
        <f t="shared" si="0"/>
        <v>0</v>
      </c>
      <c r="AF7" s="110">
        <f t="shared" si="0"/>
        <v>23255</v>
      </c>
      <c r="AG7" s="110">
        <f t="shared" si="0"/>
        <v>23255</v>
      </c>
      <c r="AH7" s="110">
        <f t="shared" si="0"/>
        <v>0</v>
      </c>
      <c r="AI7" s="110">
        <f t="shared" si="0"/>
        <v>0</v>
      </c>
      <c r="AJ7" s="110">
        <f aca="true" t="shared" si="1" ref="AJ7:BC7">SUM(AJ8:AJ63)</f>
        <v>40280</v>
      </c>
      <c r="AK7" s="110">
        <f t="shared" si="1"/>
        <v>18125</v>
      </c>
      <c r="AL7" s="110">
        <f t="shared" si="1"/>
        <v>0</v>
      </c>
      <c r="AM7" s="110">
        <f t="shared" si="1"/>
        <v>14479</v>
      </c>
      <c r="AN7" s="110">
        <f t="shared" si="1"/>
        <v>2858</v>
      </c>
      <c r="AO7" s="110">
        <f t="shared" si="1"/>
        <v>0</v>
      </c>
      <c r="AP7" s="110">
        <f t="shared" si="1"/>
        <v>0</v>
      </c>
      <c r="AQ7" s="110">
        <f t="shared" si="1"/>
        <v>1235</v>
      </c>
      <c r="AR7" s="110">
        <f t="shared" si="1"/>
        <v>3234</v>
      </c>
      <c r="AS7" s="110">
        <f t="shared" si="1"/>
        <v>349</v>
      </c>
      <c r="AT7" s="110">
        <f t="shared" si="1"/>
        <v>1531</v>
      </c>
      <c r="AU7" s="110">
        <f t="shared" si="1"/>
        <v>1100</v>
      </c>
      <c r="AV7" s="110">
        <f t="shared" si="1"/>
        <v>0</v>
      </c>
      <c r="AW7" s="110">
        <f t="shared" si="1"/>
        <v>430</v>
      </c>
      <c r="AX7" s="110">
        <f t="shared" si="1"/>
        <v>1</v>
      </c>
      <c r="AY7" s="110">
        <f t="shared" si="1"/>
        <v>0</v>
      </c>
      <c r="AZ7" s="110">
        <f t="shared" si="1"/>
        <v>2296</v>
      </c>
      <c r="BA7" s="110">
        <f t="shared" si="1"/>
        <v>2296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121</v>
      </c>
      <c r="B8" s="112" t="s">
        <v>266</v>
      </c>
      <c r="C8" s="111" t="s">
        <v>322</v>
      </c>
      <c r="D8" s="101">
        <f>SUM(E8,+H8,+K8)</f>
        <v>37747</v>
      </c>
      <c r="E8" s="101">
        <f>SUM(F8:G8)</f>
        <v>0</v>
      </c>
      <c r="F8" s="101">
        <v>0</v>
      </c>
      <c r="G8" s="101">
        <v>0</v>
      </c>
      <c r="H8" s="101">
        <f>SUM(I8:J8)</f>
        <v>87</v>
      </c>
      <c r="I8" s="101">
        <v>87</v>
      </c>
      <c r="J8" s="101">
        <v>0</v>
      </c>
      <c r="K8" s="101">
        <f>SUM(L8:M8)</f>
        <v>37660</v>
      </c>
      <c r="L8" s="101">
        <v>8733</v>
      </c>
      <c r="M8" s="101">
        <v>28927</v>
      </c>
      <c r="N8" s="101">
        <f>SUM(O8,+V8,+AC8)</f>
        <v>8820</v>
      </c>
      <c r="O8" s="101">
        <f>SUM(P8:U8)</f>
        <v>8820</v>
      </c>
      <c r="P8" s="101">
        <v>8820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116</v>
      </c>
      <c r="AG8" s="101">
        <v>116</v>
      </c>
      <c r="AH8" s="101">
        <v>0</v>
      </c>
      <c r="AI8" s="101">
        <v>0</v>
      </c>
      <c r="AJ8" s="101">
        <f>SUM(AK8:AS8)</f>
        <v>49</v>
      </c>
      <c r="AK8" s="101">
        <v>0</v>
      </c>
      <c r="AL8" s="101">
        <v>0</v>
      </c>
      <c r="AM8" s="101">
        <v>49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67</v>
      </c>
      <c r="AU8" s="101">
        <v>67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121</v>
      </c>
      <c r="B9" s="112" t="s">
        <v>267</v>
      </c>
      <c r="C9" s="111" t="s">
        <v>323</v>
      </c>
      <c r="D9" s="101">
        <f aca="true" t="shared" si="2" ref="D9:D63">SUM(E9,+H9,+K9)</f>
        <v>21080</v>
      </c>
      <c r="E9" s="101">
        <f aca="true" t="shared" si="3" ref="E9:E63">SUM(F9:G9)</f>
        <v>0</v>
      </c>
      <c r="F9" s="101">
        <v>0</v>
      </c>
      <c r="G9" s="101">
        <v>0</v>
      </c>
      <c r="H9" s="101">
        <f aca="true" t="shared" si="4" ref="H9:H63">SUM(I9:J9)</f>
        <v>8052</v>
      </c>
      <c r="I9" s="101">
        <v>8052</v>
      </c>
      <c r="J9" s="101">
        <v>0</v>
      </c>
      <c r="K9" s="101">
        <f aca="true" t="shared" si="5" ref="K9:K63">SUM(L9:M9)</f>
        <v>13028</v>
      </c>
      <c r="L9" s="101">
        <v>0</v>
      </c>
      <c r="M9" s="101">
        <v>13028</v>
      </c>
      <c r="N9" s="101">
        <f aca="true" t="shared" si="6" ref="N9:N63">SUM(O9,+V9,+AC9)</f>
        <v>21080</v>
      </c>
      <c r="O9" s="101">
        <f aca="true" t="shared" si="7" ref="O9:O63">SUM(P9:U9)</f>
        <v>8052</v>
      </c>
      <c r="P9" s="101">
        <v>8052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63">SUM(W9:AB9)</f>
        <v>13028</v>
      </c>
      <c r="W9" s="101">
        <v>13028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63">SUM(AD9:AE9)</f>
        <v>0</v>
      </c>
      <c r="AD9" s="101">
        <v>0</v>
      </c>
      <c r="AE9" s="101">
        <v>0</v>
      </c>
      <c r="AF9" s="101">
        <f aca="true" t="shared" si="10" ref="AF9:AF63">SUM(AG9:AI9)</f>
        <v>86</v>
      </c>
      <c r="AG9" s="101">
        <v>86</v>
      </c>
      <c r="AH9" s="101">
        <v>0</v>
      </c>
      <c r="AI9" s="101">
        <v>0</v>
      </c>
      <c r="AJ9" s="101">
        <f aca="true" t="shared" si="11" ref="AJ9:AJ63">SUM(AK9:AS9)</f>
        <v>716</v>
      </c>
      <c r="AK9" s="101">
        <v>714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2</v>
      </c>
      <c r="AT9" s="101">
        <f aca="true" t="shared" si="12" ref="AT9:AT63">SUM(AU9:AY9)</f>
        <v>84</v>
      </c>
      <c r="AU9" s="101">
        <v>84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63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106"/>
    </row>
    <row r="10" spans="1:58" ht="12" customHeight="1">
      <c r="A10" s="111" t="s">
        <v>121</v>
      </c>
      <c r="B10" s="112" t="s">
        <v>268</v>
      </c>
      <c r="C10" s="111" t="s">
        <v>324</v>
      </c>
      <c r="D10" s="101">
        <f t="shared" si="2"/>
        <v>69337</v>
      </c>
      <c r="E10" s="101">
        <f t="shared" si="3"/>
        <v>0</v>
      </c>
      <c r="F10" s="101">
        <v>0</v>
      </c>
      <c r="G10" s="101">
        <v>0</v>
      </c>
      <c r="H10" s="101">
        <f t="shared" si="4"/>
        <v>4128</v>
      </c>
      <c r="I10" s="101">
        <v>4128</v>
      </c>
      <c r="J10" s="101">
        <v>0</v>
      </c>
      <c r="K10" s="101">
        <f t="shared" si="5"/>
        <v>65209</v>
      </c>
      <c r="L10" s="101">
        <v>1605</v>
      </c>
      <c r="M10" s="101">
        <v>63604</v>
      </c>
      <c r="N10" s="101">
        <f t="shared" si="6"/>
        <v>69337</v>
      </c>
      <c r="O10" s="101">
        <f t="shared" si="7"/>
        <v>5733</v>
      </c>
      <c r="P10" s="101">
        <v>5733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63604</v>
      </c>
      <c r="W10" s="101">
        <v>63604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286</v>
      </c>
      <c r="AG10" s="101">
        <v>286</v>
      </c>
      <c r="AH10" s="101">
        <v>0</v>
      </c>
      <c r="AI10" s="101">
        <v>0</v>
      </c>
      <c r="AJ10" s="101">
        <f t="shared" si="11"/>
        <v>5009</v>
      </c>
      <c r="AK10" s="101">
        <v>5009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286</v>
      </c>
      <c r="AU10" s="101">
        <v>286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121</v>
      </c>
      <c r="B11" s="112" t="s">
        <v>269</v>
      </c>
      <c r="C11" s="111" t="s">
        <v>325</v>
      </c>
      <c r="D11" s="101">
        <f t="shared" si="2"/>
        <v>95147</v>
      </c>
      <c r="E11" s="101">
        <f t="shared" si="3"/>
        <v>0</v>
      </c>
      <c r="F11" s="101">
        <v>0</v>
      </c>
      <c r="G11" s="101">
        <v>0</v>
      </c>
      <c r="H11" s="101">
        <f t="shared" si="4"/>
        <v>8138</v>
      </c>
      <c r="I11" s="101">
        <v>8138</v>
      </c>
      <c r="J11" s="101">
        <v>0</v>
      </c>
      <c r="K11" s="101">
        <f t="shared" si="5"/>
        <v>87009</v>
      </c>
      <c r="L11" s="101">
        <v>0</v>
      </c>
      <c r="M11" s="101">
        <v>87009</v>
      </c>
      <c r="N11" s="101">
        <f t="shared" si="6"/>
        <v>95147</v>
      </c>
      <c r="O11" s="101">
        <f t="shared" si="7"/>
        <v>8138</v>
      </c>
      <c r="P11" s="101">
        <v>8138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87009</v>
      </c>
      <c r="W11" s="101">
        <v>87009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3218</v>
      </c>
      <c r="AG11" s="101">
        <v>3218</v>
      </c>
      <c r="AH11" s="101">
        <v>0</v>
      </c>
      <c r="AI11" s="101">
        <v>0</v>
      </c>
      <c r="AJ11" s="101">
        <f t="shared" si="11"/>
        <v>3218</v>
      </c>
      <c r="AK11" s="101">
        <v>0</v>
      </c>
      <c r="AL11" s="101">
        <v>0</v>
      </c>
      <c r="AM11" s="101">
        <v>1248</v>
      </c>
      <c r="AN11" s="101">
        <v>1970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121</v>
      </c>
      <c r="B12" s="112" t="s">
        <v>270</v>
      </c>
      <c r="C12" s="111" t="s">
        <v>326</v>
      </c>
      <c r="D12" s="101">
        <f t="shared" si="2"/>
        <v>26878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26878</v>
      </c>
      <c r="L12" s="101">
        <v>9010</v>
      </c>
      <c r="M12" s="101">
        <v>17868</v>
      </c>
      <c r="N12" s="101">
        <f t="shared" si="6"/>
        <v>26878</v>
      </c>
      <c r="O12" s="101">
        <f t="shared" si="7"/>
        <v>9010</v>
      </c>
      <c r="P12" s="101">
        <v>9010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17868</v>
      </c>
      <c r="W12" s="101">
        <v>17868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4</v>
      </c>
      <c r="AG12" s="101">
        <v>4</v>
      </c>
      <c r="AH12" s="101">
        <v>0</v>
      </c>
      <c r="AI12" s="101">
        <v>0</v>
      </c>
      <c r="AJ12" s="101">
        <f t="shared" si="11"/>
        <v>77</v>
      </c>
      <c r="AK12" s="101">
        <v>77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4</v>
      </c>
      <c r="AU12" s="101">
        <v>4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1397</v>
      </c>
      <c r="BA12" s="101">
        <v>1397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121</v>
      </c>
      <c r="B13" s="112" t="s">
        <v>271</v>
      </c>
      <c r="C13" s="111" t="s">
        <v>327</v>
      </c>
      <c r="D13" s="101">
        <f t="shared" si="2"/>
        <v>34211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34211</v>
      </c>
      <c r="L13" s="101">
        <v>5448</v>
      </c>
      <c r="M13" s="101">
        <v>28763</v>
      </c>
      <c r="N13" s="101">
        <f t="shared" si="6"/>
        <v>34211</v>
      </c>
      <c r="O13" s="101">
        <f t="shared" si="7"/>
        <v>5448</v>
      </c>
      <c r="P13" s="101">
        <v>5448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28763</v>
      </c>
      <c r="W13" s="101">
        <v>28763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1805</v>
      </c>
      <c r="AG13" s="101">
        <v>1805</v>
      </c>
      <c r="AH13" s="101">
        <v>0</v>
      </c>
      <c r="AI13" s="101">
        <v>0</v>
      </c>
      <c r="AJ13" s="101">
        <f t="shared" si="11"/>
        <v>1805</v>
      </c>
      <c r="AK13" s="101">
        <v>0</v>
      </c>
      <c r="AL13" s="101">
        <v>0</v>
      </c>
      <c r="AM13" s="101">
        <v>1805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23</v>
      </c>
      <c r="AU13" s="101">
        <v>0</v>
      </c>
      <c r="AV13" s="101">
        <v>0</v>
      </c>
      <c r="AW13" s="101">
        <v>23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121</v>
      </c>
      <c r="B14" s="112" t="s">
        <v>272</v>
      </c>
      <c r="C14" s="111" t="s">
        <v>328</v>
      </c>
      <c r="D14" s="101">
        <f t="shared" si="2"/>
        <v>34744</v>
      </c>
      <c r="E14" s="101">
        <f t="shared" si="3"/>
        <v>0</v>
      </c>
      <c r="F14" s="101">
        <v>0</v>
      </c>
      <c r="G14" s="101">
        <v>0</v>
      </c>
      <c r="H14" s="101">
        <f t="shared" si="4"/>
        <v>4835</v>
      </c>
      <c r="I14" s="101">
        <v>4835</v>
      </c>
      <c r="J14" s="101">
        <v>0</v>
      </c>
      <c r="K14" s="101">
        <f t="shared" si="5"/>
        <v>29909</v>
      </c>
      <c r="L14" s="101">
        <v>0</v>
      </c>
      <c r="M14" s="101">
        <v>29909</v>
      </c>
      <c r="N14" s="101">
        <f t="shared" si="6"/>
        <v>34744</v>
      </c>
      <c r="O14" s="101">
        <f t="shared" si="7"/>
        <v>4835</v>
      </c>
      <c r="P14" s="101">
        <v>4835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29909</v>
      </c>
      <c r="W14" s="101">
        <v>29909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1737</v>
      </c>
      <c r="AG14" s="101">
        <v>1737</v>
      </c>
      <c r="AH14" s="101">
        <v>0</v>
      </c>
      <c r="AI14" s="101">
        <v>0</v>
      </c>
      <c r="AJ14" s="101">
        <f t="shared" si="11"/>
        <v>1737</v>
      </c>
      <c r="AK14" s="101">
        <v>0</v>
      </c>
      <c r="AL14" s="101">
        <v>0</v>
      </c>
      <c r="AM14" s="101">
        <v>1539</v>
      </c>
      <c r="AN14" s="101">
        <v>191</v>
      </c>
      <c r="AO14" s="101">
        <v>0</v>
      </c>
      <c r="AP14" s="101">
        <v>0</v>
      </c>
      <c r="AQ14" s="101">
        <v>0</v>
      </c>
      <c r="AR14" s="101">
        <v>7</v>
      </c>
      <c r="AS14" s="101">
        <v>0</v>
      </c>
      <c r="AT14" s="101">
        <f t="shared" si="12"/>
        <v>154</v>
      </c>
      <c r="AU14" s="101">
        <v>0</v>
      </c>
      <c r="AV14" s="101">
        <v>0</v>
      </c>
      <c r="AW14" s="101">
        <v>154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121</v>
      </c>
      <c r="B15" s="112" t="s">
        <v>273</v>
      </c>
      <c r="C15" s="111" t="s">
        <v>329</v>
      </c>
      <c r="D15" s="101">
        <f t="shared" si="2"/>
        <v>51600</v>
      </c>
      <c r="E15" s="101">
        <f t="shared" si="3"/>
        <v>2155</v>
      </c>
      <c r="F15" s="101">
        <v>2155</v>
      </c>
      <c r="G15" s="101">
        <v>0</v>
      </c>
      <c r="H15" s="101">
        <f t="shared" si="4"/>
        <v>5209</v>
      </c>
      <c r="I15" s="101">
        <v>5209</v>
      </c>
      <c r="J15" s="101">
        <v>0</v>
      </c>
      <c r="K15" s="101">
        <f t="shared" si="5"/>
        <v>44236</v>
      </c>
      <c r="L15" s="101">
        <v>0</v>
      </c>
      <c r="M15" s="101">
        <v>44236</v>
      </c>
      <c r="N15" s="101">
        <f t="shared" si="6"/>
        <v>51616</v>
      </c>
      <c r="O15" s="101">
        <f t="shared" si="7"/>
        <v>7364</v>
      </c>
      <c r="P15" s="101">
        <v>7364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44236</v>
      </c>
      <c r="W15" s="101">
        <v>44236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16</v>
      </c>
      <c r="AD15" s="101">
        <v>16</v>
      </c>
      <c r="AE15" s="101">
        <v>0</v>
      </c>
      <c r="AF15" s="101">
        <f t="shared" si="10"/>
        <v>1515</v>
      </c>
      <c r="AG15" s="101">
        <v>1515</v>
      </c>
      <c r="AH15" s="101">
        <v>0</v>
      </c>
      <c r="AI15" s="101">
        <v>0</v>
      </c>
      <c r="AJ15" s="101">
        <f t="shared" si="11"/>
        <v>2047</v>
      </c>
      <c r="AK15" s="101">
        <v>564</v>
      </c>
      <c r="AL15" s="101">
        <v>0</v>
      </c>
      <c r="AM15" s="101">
        <v>1433</v>
      </c>
      <c r="AN15" s="101">
        <v>49</v>
      </c>
      <c r="AO15" s="101">
        <v>0</v>
      </c>
      <c r="AP15" s="101">
        <v>0</v>
      </c>
      <c r="AQ15" s="101">
        <v>0</v>
      </c>
      <c r="AR15" s="101">
        <v>1</v>
      </c>
      <c r="AS15" s="101">
        <v>0</v>
      </c>
      <c r="AT15" s="101">
        <f t="shared" si="12"/>
        <v>175</v>
      </c>
      <c r="AU15" s="101">
        <v>32</v>
      </c>
      <c r="AV15" s="101">
        <v>0</v>
      </c>
      <c r="AW15" s="101">
        <v>143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121</v>
      </c>
      <c r="B16" s="112" t="s">
        <v>274</v>
      </c>
      <c r="C16" s="111" t="s">
        <v>330</v>
      </c>
      <c r="D16" s="101">
        <f t="shared" si="2"/>
        <v>18122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18122</v>
      </c>
      <c r="L16" s="101">
        <v>3541</v>
      </c>
      <c r="M16" s="101">
        <v>14581</v>
      </c>
      <c r="N16" s="101">
        <f t="shared" si="6"/>
        <v>18122</v>
      </c>
      <c r="O16" s="101">
        <f t="shared" si="7"/>
        <v>3541</v>
      </c>
      <c r="P16" s="101">
        <v>3541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14581</v>
      </c>
      <c r="W16" s="101">
        <v>14581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959</v>
      </c>
      <c r="AG16" s="101">
        <v>959</v>
      </c>
      <c r="AH16" s="101">
        <v>0</v>
      </c>
      <c r="AI16" s="101">
        <v>0</v>
      </c>
      <c r="AJ16" s="101">
        <f t="shared" si="11"/>
        <v>959</v>
      </c>
      <c r="AK16" s="101">
        <v>0</v>
      </c>
      <c r="AL16" s="101">
        <v>0</v>
      </c>
      <c r="AM16" s="101">
        <v>959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47</v>
      </c>
      <c r="AU16" s="101">
        <v>0</v>
      </c>
      <c r="AV16" s="101">
        <v>0</v>
      </c>
      <c r="AW16" s="101">
        <v>47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121</v>
      </c>
      <c r="B17" s="112" t="s">
        <v>275</v>
      </c>
      <c r="C17" s="111" t="s">
        <v>331</v>
      </c>
      <c r="D17" s="101">
        <f t="shared" si="2"/>
        <v>29039</v>
      </c>
      <c r="E17" s="101">
        <f t="shared" si="3"/>
        <v>0</v>
      </c>
      <c r="F17" s="101">
        <v>0</v>
      </c>
      <c r="G17" s="101">
        <v>0</v>
      </c>
      <c r="H17" s="101">
        <f t="shared" si="4"/>
        <v>5543</v>
      </c>
      <c r="I17" s="101">
        <v>5543</v>
      </c>
      <c r="J17" s="101">
        <v>0</v>
      </c>
      <c r="K17" s="101">
        <f t="shared" si="5"/>
        <v>23496</v>
      </c>
      <c r="L17" s="101">
        <v>0</v>
      </c>
      <c r="M17" s="101">
        <v>23496</v>
      </c>
      <c r="N17" s="101">
        <f t="shared" si="6"/>
        <v>29039</v>
      </c>
      <c r="O17" s="101">
        <f t="shared" si="7"/>
        <v>5543</v>
      </c>
      <c r="P17" s="101">
        <v>5543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23496</v>
      </c>
      <c r="W17" s="101">
        <v>23496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110</v>
      </c>
      <c r="AG17" s="101">
        <v>110</v>
      </c>
      <c r="AH17" s="101">
        <v>0</v>
      </c>
      <c r="AI17" s="101">
        <v>0</v>
      </c>
      <c r="AJ17" s="101">
        <f t="shared" si="11"/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110</v>
      </c>
      <c r="AU17" s="101">
        <v>110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121</v>
      </c>
      <c r="B18" s="112" t="s">
        <v>276</v>
      </c>
      <c r="C18" s="111" t="s">
        <v>332</v>
      </c>
      <c r="D18" s="101">
        <f t="shared" si="2"/>
        <v>11156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11156</v>
      </c>
      <c r="L18" s="101">
        <v>2653</v>
      </c>
      <c r="M18" s="101">
        <v>8503</v>
      </c>
      <c r="N18" s="101">
        <f t="shared" si="6"/>
        <v>11156</v>
      </c>
      <c r="O18" s="101">
        <f t="shared" si="7"/>
        <v>2653</v>
      </c>
      <c r="P18" s="101">
        <v>2653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8503</v>
      </c>
      <c r="W18" s="101">
        <v>8503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0</v>
      </c>
      <c r="AG18" s="101">
        <v>0</v>
      </c>
      <c r="AH18" s="101">
        <v>0</v>
      </c>
      <c r="AI18" s="101">
        <v>0</v>
      </c>
      <c r="AJ18" s="101">
        <f t="shared" si="11"/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651</v>
      </c>
      <c r="BA18" s="101">
        <v>651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121</v>
      </c>
      <c r="B19" s="112" t="s">
        <v>277</v>
      </c>
      <c r="C19" s="111" t="s">
        <v>333</v>
      </c>
      <c r="D19" s="101">
        <f t="shared" si="2"/>
        <v>11239</v>
      </c>
      <c r="E19" s="101">
        <f t="shared" si="3"/>
        <v>360</v>
      </c>
      <c r="F19" s="101">
        <v>0</v>
      </c>
      <c r="G19" s="101">
        <v>360</v>
      </c>
      <c r="H19" s="101">
        <f t="shared" si="4"/>
        <v>3096</v>
      </c>
      <c r="I19" s="101">
        <v>3096</v>
      </c>
      <c r="J19" s="101">
        <v>0</v>
      </c>
      <c r="K19" s="101">
        <f t="shared" si="5"/>
        <v>7783</v>
      </c>
      <c r="L19" s="101">
        <v>0</v>
      </c>
      <c r="M19" s="101">
        <v>7783</v>
      </c>
      <c r="N19" s="101">
        <f t="shared" si="6"/>
        <v>11239</v>
      </c>
      <c r="O19" s="101">
        <f t="shared" si="7"/>
        <v>3096</v>
      </c>
      <c r="P19" s="101">
        <v>3096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8143</v>
      </c>
      <c r="W19" s="101">
        <v>8143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100</v>
      </c>
      <c r="AG19" s="101">
        <v>100</v>
      </c>
      <c r="AH19" s="101">
        <v>0</v>
      </c>
      <c r="AI19" s="101">
        <v>0</v>
      </c>
      <c r="AJ19" s="101">
        <f t="shared" si="11"/>
        <v>100</v>
      </c>
      <c r="AK19" s="101">
        <v>41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2</v>
      </c>
      <c r="AS19" s="101">
        <v>57</v>
      </c>
      <c r="AT19" s="101">
        <f t="shared" si="12"/>
        <v>41</v>
      </c>
      <c r="AU19" s="101">
        <v>41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121</v>
      </c>
      <c r="B20" s="112" t="s">
        <v>278</v>
      </c>
      <c r="C20" s="111" t="s">
        <v>334</v>
      </c>
      <c r="D20" s="101">
        <f t="shared" si="2"/>
        <v>16838</v>
      </c>
      <c r="E20" s="101">
        <f t="shared" si="3"/>
        <v>0</v>
      </c>
      <c r="F20" s="101">
        <v>0</v>
      </c>
      <c r="G20" s="101">
        <v>0</v>
      </c>
      <c r="H20" s="101">
        <f t="shared" si="4"/>
        <v>4142</v>
      </c>
      <c r="I20" s="101">
        <v>4142</v>
      </c>
      <c r="J20" s="101">
        <v>0</v>
      </c>
      <c r="K20" s="101">
        <f t="shared" si="5"/>
        <v>12696</v>
      </c>
      <c r="L20" s="101">
        <v>0</v>
      </c>
      <c r="M20" s="101">
        <v>12696</v>
      </c>
      <c r="N20" s="101">
        <f t="shared" si="6"/>
        <v>17521</v>
      </c>
      <c r="O20" s="101">
        <f t="shared" si="7"/>
        <v>4142</v>
      </c>
      <c r="P20" s="101">
        <v>4142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12696</v>
      </c>
      <c r="W20" s="101">
        <v>12696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683</v>
      </c>
      <c r="AD20" s="101">
        <v>683</v>
      </c>
      <c r="AE20" s="101">
        <v>0</v>
      </c>
      <c r="AF20" s="101">
        <f t="shared" si="10"/>
        <v>82</v>
      </c>
      <c r="AG20" s="101">
        <v>82</v>
      </c>
      <c r="AH20" s="101">
        <v>0</v>
      </c>
      <c r="AI20" s="101">
        <v>0</v>
      </c>
      <c r="AJ20" s="101">
        <f t="shared" si="11"/>
        <v>198</v>
      </c>
      <c r="AK20" s="101">
        <v>198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82</v>
      </c>
      <c r="AU20" s="101">
        <v>82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121</v>
      </c>
      <c r="B21" s="112" t="s">
        <v>279</v>
      </c>
      <c r="C21" s="111" t="s">
        <v>335</v>
      </c>
      <c r="D21" s="101">
        <f t="shared" si="2"/>
        <v>9172</v>
      </c>
      <c r="E21" s="101">
        <f t="shared" si="3"/>
        <v>0</v>
      </c>
      <c r="F21" s="101">
        <v>0</v>
      </c>
      <c r="G21" s="101">
        <v>0</v>
      </c>
      <c r="H21" s="101">
        <f t="shared" si="4"/>
        <v>1172</v>
      </c>
      <c r="I21" s="101">
        <v>1172</v>
      </c>
      <c r="J21" s="101">
        <v>0</v>
      </c>
      <c r="K21" s="101">
        <f t="shared" si="5"/>
        <v>8000</v>
      </c>
      <c r="L21" s="101">
        <v>0</v>
      </c>
      <c r="M21" s="101">
        <v>8000</v>
      </c>
      <c r="N21" s="101">
        <f t="shared" si="6"/>
        <v>9172</v>
      </c>
      <c r="O21" s="101">
        <f t="shared" si="7"/>
        <v>1172</v>
      </c>
      <c r="P21" s="101">
        <v>1172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8000</v>
      </c>
      <c r="W21" s="101">
        <v>8000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562</v>
      </c>
      <c r="AG21" s="101">
        <v>562</v>
      </c>
      <c r="AH21" s="101">
        <v>0</v>
      </c>
      <c r="AI21" s="101">
        <v>0</v>
      </c>
      <c r="AJ21" s="101">
        <f t="shared" si="11"/>
        <v>562</v>
      </c>
      <c r="AK21" s="101">
        <v>0</v>
      </c>
      <c r="AL21" s="101">
        <v>0</v>
      </c>
      <c r="AM21" s="101">
        <v>562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121</v>
      </c>
      <c r="B22" s="112" t="s">
        <v>280</v>
      </c>
      <c r="C22" s="111" t="s">
        <v>336</v>
      </c>
      <c r="D22" s="101">
        <f t="shared" si="2"/>
        <v>29071</v>
      </c>
      <c r="E22" s="101">
        <f t="shared" si="3"/>
        <v>0</v>
      </c>
      <c r="F22" s="101">
        <v>0</v>
      </c>
      <c r="G22" s="101">
        <v>0</v>
      </c>
      <c r="H22" s="101">
        <f t="shared" si="4"/>
        <v>5442</v>
      </c>
      <c r="I22" s="101">
        <v>5442</v>
      </c>
      <c r="J22" s="101">
        <v>0</v>
      </c>
      <c r="K22" s="101">
        <f t="shared" si="5"/>
        <v>23629</v>
      </c>
      <c r="L22" s="101">
        <v>795</v>
      </c>
      <c r="M22" s="101">
        <v>22834</v>
      </c>
      <c r="N22" s="101">
        <f t="shared" si="6"/>
        <v>29071</v>
      </c>
      <c r="O22" s="101">
        <f t="shared" si="7"/>
        <v>6237</v>
      </c>
      <c r="P22" s="101">
        <v>6237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22834</v>
      </c>
      <c r="W22" s="101">
        <v>22834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1134</v>
      </c>
      <c r="AG22" s="101">
        <v>1134</v>
      </c>
      <c r="AH22" s="101">
        <v>0</v>
      </c>
      <c r="AI22" s="101">
        <v>0</v>
      </c>
      <c r="AJ22" s="101">
        <f t="shared" si="11"/>
        <v>1710</v>
      </c>
      <c r="AK22" s="101">
        <v>595</v>
      </c>
      <c r="AL22" s="101">
        <v>0</v>
      </c>
      <c r="AM22" s="101">
        <v>1115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19</v>
      </c>
      <c r="AU22" s="101">
        <v>19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121</v>
      </c>
      <c r="B23" s="112" t="s">
        <v>281</v>
      </c>
      <c r="C23" s="111" t="s">
        <v>337</v>
      </c>
      <c r="D23" s="101">
        <f t="shared" si="2"/>
        <v>9372</v>
      </c>
      <c r="E23" s="101">
        <f t="shared" si="3"/>
        <v>0</v>
      </c>
      <c r="F23" s="101">
        <v>0</v>
      </c>
      <c r="G23" s="101">
        <v>0</v>
      </c>
      <c r="H23" s="101">
        <f t="shared" si="4"/>
        <v>2831</v>
      </c>
      <c r="I23" s="101">
        <v>2831</v>
      </c>
      <c r="J23" s="101">
        <v>0</v>
      </c>
      <c r="K23" s="101">
        <f t="shared" si="5"/>
        <v>6541</v>
      </c>
      <c r="L23" s="101">
        <v>0</v>
      </c>
      <c r="M23" s="101">
        <v>6541</v>
      </c>
      <c r="N23" s="101">
        <f t="shared" si="6"/>
        <v>9669</v>
      </c>
      <c r="O23" s="101">
        <f t="shared" si="7"/>
        <v>2831</v>
      </c>
      <c r="P23" s="101">
        <v>2831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6541</v>
      </c>
      <c r="W23" s="101">
        <v>6541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297</v>
      </c>
      <c r="AD23" s="101">
        <v>297</v>
      </c>
      <c r="AE23" s="101">
        <v>0</v>
      </c>
      <c r="AF23" s="101">
        <f t="shared" si="10"/>
        <v>530</v>
      </c>
      <c r="AG23" s="101">
        <v>530</v>
      </c>
      <c r="AH23" s="101">
        <v>0</v>
      </c>
      <c r="AI23" s="101">
        <v>0</v>
      </c>
      <c r="AJ23" s="101">
        <f t="shared" si="11"/>
        <v>530</v>
      </c>
      <c r="AK23" s="101">
        <v>0</v>
      </c>
      <c r="AL23" s="101">
        <v>0</v>
      </c>
      <c r="AM23" s="101">
        <v>381</v>
      </c>
      <c r="AN23" s="101">
        <v>149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121</v>
      </c>
      <c r="B24" s="112" t="s">
        <v>282</v>
      </c>
      <c r="C24" s="111" t="s">
        <v>338</v>
      </c>
      <c r="D24" s="101">
        <f t="shared" si="2"/>
        <v>73401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73401</v>
      </c>
      <c r="L24" s="101">
        <v>15260</v>
      </c>
      <c r="M24" s="101">
        <v>58141</v>
      </c>
      <c r="N24" s="101">
        <f t="shared" si="6"/>
        <v>73401</v>
      </c>
      <c r="O24" s="101">
        <f t="shared" si="7"/>
        <v>15260</v>
      </c>
      <c r="P24" s="101">
        <v>15260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58141</v>
      </c>
      <c r="W24" s="101">
        <v>58141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3219</v>
      </c>
      <c r="AG24" s="101">
        <v>3219</v>
      </c>
      <c r="AH24" s="101">
        <v>0</v>
      </c>
      <c r="AI24" s="101">
        <v>0</v>
      </c>
      <c r="AJ24" s="101">
        <f t="shared" si="11"/>
        <v>3219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3219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121</v>
      </c>
      <c r="B25" s="112" t="s">
        <v>283</v>
      </c>
      <c r="C25" s="111" t="s">
        <v>339</v>
      </c>
      <c r="D25" s="101">
        <f t="shared" si="2"/>
        <v>19121</v>
      </c>
      <c r="E25" s="101">
        <f t="shared" si="3"/>
        <v>0</v>
      </c>
      <c r="F25" s="101">
        <v>0</v>
      </c>
      <c r="G25" s="101">
        <v>0</v>
      </c>
      <c r="H25" s="101">
        <f t="shared" si="4"/>
        <v>2965</v>
      </c>
      <c r="I25" s="101">
        <v>2965</v>
      </c>
      <c r="J25" s="101">
        <v>0</v>
      </c>
      <c r="K25" s="101">
        <f t="shared" si="5"/>
        <v>16156</v>
      </c>
      <c r="L25" s="101">
        <v>0</v>
      </c>
      <c r="M25" s="101">
        <v>16156</v>
      </c>
      <c r="N25" s="101">
        <f t="shared" si="6"/>
        <v>19121</v>
      </c>
      <c r="O25" s="101">
        <f t="shared" si="7"/>
        <v>2965</v>
      </c>
      <c r="P25" s="101">
        <v>2965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16156</v>
      </c>
      <c r="W25" s="101">
        <v>16156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1422</v>
      </c>
      <c r="AG25" s="101">
        <v>1422</v>
      </c>
      <c r="AH25" s="101">
        <v>0</v>
      </c>
      <c r="AI25" s="101">
        <v>0</v>
      </c>
      <c r="AJ25" s="101">
        <f t="shared" si="11"/>
        <v>1422</v>
      </c>
      <c r="AK25" s="101">
        <v>0</v>
      </c>
      <c r="AL25" s="101">
        <v>0</v>
      </c>
      <c r="AM25" s="101">
        <v>1422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121</v>
      </c>
      <c r="B26" s="112" t="s">
        <v>284</v>
      </c>
      <c r="C26" s="111" t="s">
        <v>340</v>
      </c>
      <c r="D26" s="101">
        <f t="shared" si="2"/>
        <v>9944</v>
      </c>
      <c r="E26" s="101">
        <f t="shared" si="3"/>
        <v>0</v>
      </c>
      <c r="F26" s="101">
        <v>0</v>
      </c>
      <c r="G26" s="101">
        <v>0</v>
      </c>
      <c r="H26" s="101">
        <f t="shared" si="4"/>
        <v>2293</v>
      </c>
      <c r="I26" s="101">
        <v>2293</v>
      </c>
      <c r="J26" s="101">
        <v>0</v>
      </c>
      <c r="K26" s="101">
        <f t="shared" si="5"/>
        <v>7651</v>
      </c>
      <c r="L26" s="101">
        <v>0</v>
      </c>
      <c r="M26" s="101">
        <v>7651</v>
      </c>
      <c r="N26" s="101">
        <f t="shared" si="6"/>
        <v>9944</v>
      </c>
      <c r="O26" s="101">
        <f t="shared" si="7"/>
        <v>2293</v>
      </c>
      <c r="P26" s="101">
        <v>2293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7651</v>
      </c>
      <c r="W26" s="101">
        <v>7651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43</v>
      </c>
      <c r="AG26" s="101">
        <v>43</v>
      </c>
      <c r="AH26" s="101">
        <v>0</v>
      </c>
      <c r="AI26" s="101">
        <v>0</v>
      </c>
      <c r="AJ26" s="101">
        <f t="shared" si="11"/>
        <v>622</v>
      </c>
      <c r="AK26" s="101">
        <v>579</v>
      </c>
      <c r="AL26" s="101">
        <v>0</v>
      </c>
      <c r="AM26" s="101">
        <v>43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121</v>
      </c>
      <c r="B27" s="112" t="s">
        <v>285</v>
      </c>
      <c r="C27" s="111" t="s">
        <v>341</v>
      </c>
      <c r="D27" s="101">
        <f t="shared" si="2"/>
        <v>13387</v>
      </c>
      <c r="E27" s="101">
        <f t="shared" si="3"/>
        <v>0</v>
      </c>
      <c r="F27" s="101">
        <v>0</v>
      </c>
      <c r="G27" s="101">
        <v>0</v>
      </c>
      <c r="H27" s="101">
        <f t="shared" si="4"/>
        <v>1635</v>
      </c>
      <c r="I27" s="101">
        <v>1635</v>
      </c>
      <c r="J27" s="101">
        <v>0</v>
      </c>
      <c r="K27" s="101">
        <f t="shared" si="5"/>
        <v>11752</v>
      </c>
      <c r="L27" s="101">
        <v>1241</v>
      </c>
      <c r="M27" s="101">
        <v>10511</v>
      </c>
      <c r="N27" s="101">
        <f t="shared" si="6"/>
        <v>13387</v>
      </c>
      <c r="O27" s="101">
        <f t="shared" si="7"/>
        <v>2876</v>
      </c>
      <c r="P27" s="101">
        <v>2876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10511</v>
      </c>
      <c r="W27" s="101">
        <v>10511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763</v>
      </c>
      <c r="AG27" s="101">
        <v>763</v>
      </c>
      <c r="AH27" s="101">
        <v>0</v>
      </c>
      <c r="AI27" s="101">
        <v>0</v>
      </c>
      <c r="AJ27" s="101">
        <f t="shared" si="11"/>
        <v>763</v>
      </c>
      <c r="AK27" s="101">
        <v>0</v>
      </c>
      <c r="AL27" s="101">
        <v>0</v>
      </c>
      <c r="AM27" s="101">
        <v>763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121</v>
      </c>
      <c r="B28" s="112" t="s">
        <v>286</v>
      </c>
      <c r="C28" s="111" t="s">
        <v>342</v>
      </c>
      <c r="D28" s="101">
        <f t="shared" si="2"/>
        <v>13196</v>
      </c>
      <c r="E28" s="101">
        <f t="shared" si="3"/>
        <v>13196</v>
      </c>
      <c r="F28" s="101">
        <v>6604</v>
      </c>
      <c r="G28" s="101">
        <v>6592</v>
      </c>
      <c r="H28" s="101">
        <f t="shared" si="4"/>
        <v>0</v>
      </c>
      <c r="I28" s="101">
        <v>0</v>
      </c>
      <c r="J28" s="101">
        <v>0</v>
      </c>
      <c r="K28" s="101">
        <f t="shared" si="5"/>
        <v>0</v>
      </c>
      <c r="L28" s="101">
        <v>0</v>
      </c>
      <c r="M28" s="101">
        <v>0</v>
      </c>
      <c r="N28" s="101">
        <f t="shared" si="6"/>
        <v>13203</v>
      </c>
      <c r="O28" s="101">
        <f t="shared" si="7"/>
        <v>6604</v>
      </c>
      <c r="P28" s="101">
        <v>6604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6592</v>
      </c>
      <c r="W28" s="101">
        <v>6592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7</v>
      </c>
      <c r="AD28" s="101">
        <v>7</v>
      </c>
      <c r="AE28" s="101">
        <v>0</v>
      </c>
      <c r="AF28" s="101">
        <f t="shared" si="10"/>
        <v>91</v>
      </c>
      <c r="AG28" s="101">
        <v>91</v>
      </c>
      <c r="AH28" s="101">
        <v>0</v>
      </c>
      <c r="AI28" s="101">
        <v>0</v>
      </c>
      <c r="AJ28" s="101">
        <f t="shared" si="11"/>
        <v>241</v>
      </c>
      <c r="AK28" s="101">
        <v>211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30</v>
      </c>
      <c r="AT28" s="101">
        <f t="shared" si="12"/>
        <v>61</v>
      </c>
      <c r="AU28" s="101">
        <v>61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121</v>
      </c>
      <c r="B29" s="112" t="s">
        <v>287</v>
      </c>
      <c r="C29" s="111" t="s">
        <v>343</v>
      </c>
      <c r="D29" s="101">
        <f t="shared" si="2"/>
        <v>21003</v>
      </c>
      <c r="E29" s="101">
        <f t="shared" si="3"/>
        <v>0</v>
      </c>
      <c r="F29" s="101">
        <v>0</v>
      </c>
      <c r="G29" s="101">
        <v>0</v>
      </c>
      <c r="H29" s="101">
        <f t="shared" si="4"/>
        <v>4268</v>
      </c>
      <c r="I29" s="101">
        <v>4268</v>
      </c>
      <c r="J29" s="101">
        <v>0</v>
      </c>
      <c r="K29" s="101">
        <f t="shared" si="5"/>
        <v>16735</v>
      </c>
      <c r="L29" s="101">
        <v>0</v>
      </c>
      <c r="M29" s="101">
        <v>16735</v>
      </c>
      <c r="N29" s="101">
        <f t="shared" si="6"/>
        <v>21003</v>
      </c>
      <c r="O29" s="101">
        <f t="shared" si="7"/>
        <v>4268</v>
      </c>
      <c r="P29" s="101">
        <v>4268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16735</v>
      </c>
      <c r="W29" s="101">
        <v>16735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51</v>
      </c>
      <c r="AG29" s="101">
        <v>51</v>
      </c>
      <c r="AH29" s="101">
        <v>0</v>
      </c>
      <c r="AI29" s="101">
        <v>0</v>
      </c>
      <c r="AJ29" s="101">
        <f t="shared" si="11"/>
        <v>1599</v>
      </c>
      <c r="AK29" s="101">
        <v>1599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51</v>
      </c>
      <c r="AU29" s="101">
        <v>51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121</v>
      </c>
      <c r="B30" s="112" t="s">
        <v>288</v>
      </c>
      <c r="C30" s="111" t="s">
        <v>344</v>
      </c>
      <c r="D30" s="101">
        <f t="shared" si="2"/>
        <v>20510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20510</v>
      </c>
      <c r="L30" s="101">
        <v>2641</v>
      </c>
      <c r="M30" s="101">
        <v>17869</v>
      </c>
      <c r="N30" s="101">
        <f t="shared" si="6"/>
        <v>20510</v>
      </c>
      <c r="O30" s="101">
        <f t="shared" si="7"/>
        <v>2641</v>
      </c>
      <c r="P30" s="101">
        <v>2641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17869</v>
      </c>
      <c r="W30" s="101">
        <v>17869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209</v>
      </c>
      <c r="AG30" s="101">
        <v>209</v>
      </c>
      <c r="AH30" s="101">
        <v>0</v>
      </c>
      <c r="AI30" s="101">
        <v>0</v>
      </c>
      <c r="AJ30" s="101">
        <f t="shared" si="11"/>
        <v>209</v>
      </c>
      <c r="AK30" s="101">
        <v>0</v>
      </c>
      <c r="AL30" s="101">
        <v>0</v>
      </c>
      <c r="AM30" s="101">
        <v>209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7</v>
      </c>
      <c r="AU30" s="101">
        <v>0</v>
      </c>
      <c r="AV30" s="101">
        <v>0</v>
      </c>
      <c r="AW30" s="101">
        <v>7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121</v>
      </c>
      <c r="B31" s="112" t="s">
        <v>289</v>
      </c>
      <c r="C31" s="111" t="s">
        <v>345</v>
      </c>
      <c r="D31" s="101">
        <f t="shared" si="2"/>
        <v>18604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18604</v>
      </c>
      <c r="L31" s="101">
        <v>3879</v>
      </c>
      <c r="M31" s="101">
        <v>14725</v>
      </c>
      <c r="N31" s="101">
        <f t="shared" si="6"/>
        <v>18841</v>
      </c>
      <c r="O31" s="101">
        <f t="shared" si="7"/>
        <v>3879</v>
      </c>
      <c r="P31" s="101">
        <v>3879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14725</v>
      </c>
      <c r="W31" s="101">
        <v>14725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237</v>
      </c>
      <c r="AD31" s="101">
        <v>237</v>
      </c>
      <c r="AE31" s="101">
        <v>0</v>
      </c>
      <c r="AF31" s="101">
        <f t="shared" si="10"/>
        <v>899</v>
      </c>
      <c r="AG31" s="101">
        <v>899</v>
      </c>
      <c r="AH31" s="101">
        <v>0</v>
      </c>
      <c r="AI31" s="101">
        <v>0</v>
      </c>
      <c r="AJ31" s="101">
        <f t="shared" si="11"/>
        <v>899</v>
      </c>
      <c r="AK31" s="101">
        <v>0</v>
      </c>
      <c r="AL31" s="101">
        <v>0</v>
      </c>
      <c r="AM31" s="101">
        <v>899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17</v>
      </c>
      <c r="AU31" s="101">
        <v>0</v>
      </c>
      <c r="AV31" s="101">
        <v>0</v>
      </c>
      <c r="AW31" s="101">
        <v>17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121</v>
      </c>
      <c r="B32" s="112" t="s">
        <v>290</v>
      </c>
      <c r="C32" s="111" t="s">
        <v>346</v>
      </c>
      <c r="D32" s="101">
        <f t="shared" si="2"/>
        <v>3976</v>
      </c>
      <c r="E32" s="101">
        <f t="shared" si="3"/>
        <v>0</v>
      </c>
      <c r="F32" s="101">
        <v>0</v>
      </c>
      <c r="G32" s="101">
        <v>0</v>
      </c>
      <c r="H32" s="101">
        <f t="shared" si="4"/>
        <v>440</v>
      </c>
      <c r="I32" s="101">
        <v>440</v>
      </c>
      <c r="J32" s="101">
        <v>0</v>
      </c>
      <c r="K32" s="101">
        <f t="shared" si="5"/>
        <v>3536</v>
      </c>
      <c r="L32" s="101">
        <v>357</v>
      </c>
      <c r="M32" s="101">
        <v>3179</v>
      </c>
      <c r="N32" s="101">
        <f t="shared" si="6"/>
        <v>4104</v>
      </c>
      <c r="O32" s="101">
        <f t="shared" si="7"/>
        <v>789</v>
      </c>
      <c r="P32" s="101">
        <v>789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3315</v>
      </c>
      <c r="W32" s="101">
        <v>3315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133</v>
      </c>
      <c r="AG32" s="101">
        <v>133</v>
      </c>
      <c r="AH32" s="101">
        <v>0</v>
      </c>
      <c r="AI32" s="101">
        <v>0</v>
      </c>
      <c r="AJ32" s="101">
        <f t="shared" si="11"/>
        <v>133</v>
      </c>
      <c r="AK32" s="101">
        <v>0</v>
      </c>
      <c r="AL32" s="101">
        <v>0</v>
      </c>
      <c r="AM32" s="101">
        <v>133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121</v>
      </c>
      <c r="B33" s="112" t="s">
        <v>291</v>
      </c>
      <c r="C33" s="111" t="s">
        <v>347</v>
      </c>
      <c r="D33" s="101">
        <f t="shared" si="2"/>
        <v>5313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5313</v>
      </c>
      <c r="L33" s="101">
        <v>2872</v>
      </c>
      <c r="M33" s="101">
        <v>2441</v>
      </c>
      <c r="N33" s="101">
        <f t="shared" si="6"/>
        <v>5313</v>
      </c>
      <c r="O33" s="101">
        <f t="shared" si="7"/>
        <v>2872</v>
      </c>
      <c r="P33" s="101">
        <v>2872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2441</v>
      </c>
      <c r="W33" s="101">
        <v>2441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0</v>
      </c>
      <c r="AG33" s="101">
        <v>0</v>
      </c>
      <c r="AH33" s="101">
        <v>0</v>
      </c>
      <c r="AI33" s="101">
        <v>0</v>
      </c>
      <c r="AJ33" s="101">
        <f t="shared" si="11"/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78</v>
      </c>
      <c r="BA33" s="101">
        <v>78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121</v>
      </c>
      <c r="B34" s="112" t="s">
        <v>292</v>
      </c>
      <c r="C34" s="111" t="s">
        <v>348</v>
      </c>
      <c r="D34" s="101">
        <f t="shared" si="2"/>
        <v>11646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11646</v>
      </c>
      <c r="L34" s="101">
        <v>2273</v>
      </c>
      <c r="M34" s="101">
        <v>9373</v>
      </c>
      <c r="N34" s="101">
        <f t="shared" si="6"/>
        <v>11646</v>
      </c>
      <c r="O34" s="101">
        <f t="shared" si="7"/>
        <v>2273</v>
      </c>
      <c r="P34" s="101">
        <v>0</v>
      </c>
      <c r="Q34" s="101">
        <v>0</v>
      </c>
      <c r="R34" s="101">
        <v>0</v>
      </c>
      <c r="S34" s="101">
        <v>2273</v>
      </c>
      <c r="T34" s="101">
        <v>0</v>
      </c>
      <c r="U34" s="101">
        <v>0</v>
      </c>
      <c r="V34" s="101">
        <f t="shared" si="8"/>
        <v>9373</v>
      </c>
      <c r="W34" s="101">
        <v>0</v>
      </c>
      <c r="X34" s="101">
        <v>0</v>
      </c>
      <c r="Y34" s="101">
        <v>0</v>
      </c>
      <c r="Z34" s="101">
        <v>9373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0</v>
      </c>
      <c r="AG34" s="101">
        <v>0</v>
      </c>
      <c r="AH34" s="101">
        <v>0</v>
      </c>
      <c r="AI34" s="101">
        <v>0</v>
      </c>
      <c r="AJ34" s="101">
        <f t="shared" si="11"/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121</v>
      </c>
      <c r="B35" s="112" t="s">
        <v>293</v>
      </c>
      <c r="C35" s="111" t="s">
        <v>349</v>
      </c>
      <c r="D35" s="101">
        <f t="shared" si="2"/>
        <v>18194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18194</v>
      </c>
      <c r="L35" s="101">
        <v>4473</v>
      </c>
      <c r="M35" s="101">
        <v>13721</v>
      </c>
      <c r="N35" s="101">
        <f t="shared" si="6"/>
        <v>18194</v>
      </c>
      <c r="O35" s="101">
        <f t="shared" si="7"/>
        <v>4473</v>
      </c>
      <c r="P35" s="101">
        <v>4473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13721</v>
      </c>
      <c r="W35" s="101">
        <v>13721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268</v>
      </c>
      <c r="AG35" s="101">
        <v>268</v>
      </c>
      <c r="AH35" s="101">
        <v>0</v>
      </c>
      <c r="AI35" s="101">
        <v>0</v>
      </c>
      <c r="AJ35" s="101">
        <f t="shared" si="11"/>
        <v>268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268</v>
      </c>
      <c r="AR35" s="101">
        <v>0</v>
      </c>
      <c r="AS35" s="101">
        <v>0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121</v>
      </c>
      <c r="B36" s="112" t="s">
        <v>294</v>
      </c>
      <c r="C36" s="111" t="s">
        <v>350</v>
      </c>
      <c r="D36" s="101">
        <f t="shared" si="2"/>
        <v>3366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3366</v>
      </c>
      <c r="L36" s="101">
        <v>698</v>
      </c>
      <c r="M36" s="101">
        <v>2668</v>
      </c>
      <c r="N36" s="101">
        <f t="shared" si="6"/>
        <v>3366</v>
      </c>
      <c r="O36" s="101">
        <f t="shared" si="7"/>
        <v>698</v>
      </c>
      <c r="P36" s="101">
        <v>698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2668</v>
      </c>
      <c r="W36" s="101">
        <v>2668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273</v>
      </c>
      <c r="AG36" s="101">
        <v>273</v>
      </c>
      <c r="AH36" s="101">
        <v>0</v>
      </c>
      <c r="AI36" s="101">
        <v>0</v>
      </c>
      <c r="AJ36" s="101">
        <f t="shared" si="11"/>
        <v>273</v>
      </c>
      <c r="AK36" s="101">
        <v>0</v>
      </c>
      <c r="AL36" s="101">
        <v>0</v>
      </c>
      <c r="AM36" s="101">
        <v>129</v>
      </c>
      <c r="AN36" s="101">
        <v>144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121</v>
      </c>
      <c r="B37" s="112" t="s">
        <v>295</v>
      </c>
      <c r="C37" s="111" t="s">
        <v>351</v>
      </c>
      <c r="D37" s="101">
        <f t="shared" si="2"/>
        <v>4723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4723</v>
      </c>
      <c r="L37" s="101">
        <v>1736</v>
      </c>
      <c r="M37" s="101">
        <v>2987</v>
      </c>
      <c r="N37" s="101">
        <f t="shared" si="6"/>
        <v>4723</v>
      </c>
      <c r="O37" s="101">
        <f t="shared" si="7"/>
        <v>1736</v>
      </c>
      <c r="P37" s="101">
        <v>1736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2987</v>
      </c>
      <c r="W37" s="101">
        <v>2987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0</v>
      </c>
      <c r="AG37" s="101">
        <v>0</v>
      </c>
      <c r="AH37" s="101">
        <v>0</v>
      </c>
      <c r="AI37" s="101">
        <v>0</v>
      </c>
      <c r="AJ37" s="101">
        <f t="shared" si="11"/>
        <v>378</v>
      </c>
      <c r="AK37" s="101">
        <v>378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121</v>
      </c>
      <c r="B38" s="112" t="s">
        <v>296</v>
      </c>
      <c r="C38" s="111" t="s">
        <v>352</v>
      </c>
      <c r="D38" s="101">
        <f t="shared" si="2"/>
        <v>8919</v>
      </c>
      <c r="E38" s="101">
        <f t="shared" si="3"/>
        <v>0</v>
      </c>
      <c r="F38" s="101">
        <v>0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8919</v>
      </c>
      <c r="L38" s="101">
        <v>3235</v>
      </c>
      <c r="M38" s="101">
        <v>5684</v>
      </c>
      <c r="N38" s="101">
        <f t="shared" si="6"/>
        <v>8919</v>
      </c>
      <c r="O38" s="101">
        <f t="shared" si="7"/>
        <v>3235</v>
      </c>
      <c r="P38" s="101">
        <v>3235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5684</v>
      </c>
      <c r="W38" s="101">
        <v>5684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131</v>
      </c>
      <c r="AG38" s="101">
        <v>131</v>
      </c>
      <c r="AH38" s="101">
        <v>0</v>
      </c>
      <c r="AI38" s="101">
        <v>0</v>
      </c>
      <c r="AJ38" s="101">
        <f t="shared" si="11"/>
        <v>131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131</v>
      </c>
      <c r="AR38" s="101">
        <v>0</v>
      </c>
      <c r="AS38" s="101">
        <v>0</v>
      </c>
      <c r="AT38" s="101">
        <f t="shared" si="12"/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121</v>
      </c>
      <c r="B39" s="112" t="s">
        <v>297</v>
      </c>
      <c r="C39" s="111" t="s">
        <v>353</v>
      </c>
      <c r="D39" s="101">
        <f t="shared" si="2"/>
        <v>23103</v>
      </c>
      <c r="E39" s="101">
        <f t="shared" si="3"/>
        <v>12862</v>
      </c>
      <c r="F39" s="101">
        <v>8189</v>
      </c>
      <c r="G39" s="101">
        <v>4673</v>
      </c>
      <c r="H39" s="101">
        <f t="shared" si="4"/>
        <v>1415</v>
      </c>
      <c r="I39" s="101">
        <v>1415</v>
      </c>
      <c r="J39" s="101">
        <v>0</v>
      </c>
      <c r="K39" s="101">
        <f t="shared" si="5"/>
        <v>8826</v>
      </c>
      <c r="L39" s="101">
        <v>0</v>
      </c>
      <c r="M39" s="101">
        <v>8826</v>
      </c>
      <c r="N39" s="101">
        <f t="shared" si="6"/>
        <v>23427</v>
      </c>
      <c r="O39" s="101">
        <f t="shared" si="7"/>
        <v>9604</v>
      </c>
      <c r="P39" s="101">
        <v>9604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13499</v>
      </c>
      <c r="W39" s="101">
        <v>13499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324</v>
      </c>
      <c r="AD39" s="101">
        <v>324</v>
      </c>
      <c r="AE39" s="101">
        <v>0</v>
      </c>
      <c r="AF39" s="101">
        <f t="shared" si="10"/>
        <v>128</v>
      </c>
      <c r="AG39" s="101">
        <v>128</v>
      </c>
      <c r="AH39" s="101">
        <v>0</v>
      </c>
      <c r="AI39" s="101">
        <v>0</v>
      </c>
      <c r="AJ39" s="101">
        <f t="shared" si="11"/>
        <v>189</v>
      </c>
      <c r="AK39" s="101">
        <v>108</v>
      </c>
      <c r="AL39" s="101">
        <v>0</v>
      </c>
      <c r="AM39" s="101">
        <v>13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68</v>
      </c>
      <c r="AT39" s="101">
        <f t="shared" si="12"/>
        <v>48</v>
      </c>
      <c r="AU39" s="101">
        <v>47</v>
      </c>
      <c r="AV39" s="101">
        <v>0</v>
      </c>
      <c r="AW39" s="101">
        <v>1</v>
      </c>
      <c r="AX39" s="101">
        <v>0</v>
      </c>
      <c r="AY39" s="101">
        <v>0</v>
      </c>
      <c r="AZ39" s="101">
        <f t="shared" si="13"/>
        <v>51</v>
      </c>
      <c r="BA39" s="101">
        <v>51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121</v>
      </c>
      <c r="B40" s="112" t="s">
        <v>298</v>
      </c>
      <c r="C40" s="111" t="s">
        <v>354</v>
      </c>
      <c r="D40" s="101">
        <f t="shared" si="2"/>
        <v>10221</v>
      </c>
      <c r="E40" s="101">
        <f t="shared" si="3"/>
        <v>0</v>
      </c>
      <c r="F40" s="101">
        <v>0</v>
      </c>
      <c r="G40" s="101">
        <v>0</v>
      </c>
      <c r="H40" s="101">
        <f t="shared" si="4"/>
        <v>2875</v>
      </c>
      <c r="I40" s="101">
        <v>2875</v>
      </c>
      <c r="J40" s="101">
        <v>0</v>
      </c>
      <c r="K40" s="101">
        <f t="shared" si="5"/>
        <v>7346</v>
      </c>
      <c r="L40" s="101">
        <v>0</v>
      </c>
      <c r="M40" s="101">
        <v>7346</v>
      </c>
      <c r="N40" s="101">
        <f t="shared" si="6"/>
        <v>10573</v>
      </c>
      <c r="O40" s="101">
        <f t="shared" si="7"/>
        <v>2875</v>
      </c>
      <c r="P40" s="101">
        <v>2875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7346</v>
      </c>
      <c r="W40" s="101">
        <v>7346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352</v>
      </c>
      <c r="AD40" s="101">
        <v>352</v>
      </c>
      <c r="AE40" s="101">
        <v>0</v>
      </c>
      <c r="AF40" s="101">
        <f t="shared" si="10"/>
        <v>50</v>
      </c>
      <c r="AG40" s="101">
        <v>50</v>
      </c>
      <c r="AH40" s="101">
        <v>0</v>
      </c>
      <c r="AI40" s="101">
        <v>0</v>
      </c>
      <c r="AJ40" s="101">
        <f t="shared" si="11"/>
        <v>120</v>
      </c>
      <c r="AK40" s="101">
        <v>120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50</v>
      </c>
      <c r="AU40" s="101">
        <v>50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121</v>
      </c>
      <c r="B41" s="112" t="s">
        <v>299</v>
      </c>
      <c r="C41" s="111" t="s">
        <v>355</v>
      </c>
      <c r="D41" s="101">
        <f t="shared" si="2"/>
        <v>26374</v>
      </c>
      <c r="E41" s="101">
        <f t="shared" si="3"/>
        <v>3086</v>
      </c>
      <c r="F41" s="101">
        <v>0</v>
      </c>
      <c r="G41" s="101">
        <v>3086</v>
      </c>
      <c r="H41" s="101">
        <f t="shared" si="4"/>
        <v>14359</v>
      </c>
      <c r="I41" s="101">
        <v>7790</v>
      </c>
      <c r="J41" s="101">
        <v>6569</v>
      </c>
      <c r="K41" s="101">
        <f t="shared" si="5"/>
        <v>8929</v>
      </c>
      <c r="L41" s="101">
        <v>0</v>
      </c>
      <c r="M41" s="101">
        <v>8929</v>
      </c>
      <c r="N41" s="101">
        <f t="shared" si="6"/>
        <v>27191</v>
      </c>
      <c r="O41" s="101">
        <f t="shared" si="7"/>
        <v>7790</v>
      </c>
      <c r="P41" s="101">
        <v>7790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18584</v>
      </c>
      <c r="W41" s="101">
        <v>18584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817</v>
      </c>
      <c r="AD41" s="101">
        <v>817</v>
      </c>
      <c r="AE41" s="101">
        <v>0</v>
      </c>
      <c r="AF41" s="101">
        <f t="shared" si="10"/>
        <v>1317</v>
      </c>
      <c r="AG41" s="101">
        <v>1317</v>
      </c>
      <c r="AH41" s="101">
        <v>0</v>
      </c>
      <c r="AI41" s="101">
        <v>0</v>
      </c>
      <c r="AJ41" s="101">
        <f t="shared" si="11"/>
        <v>1317</v>
      </c>
      <c r="AK41" s="101">
        <v>0</v>
      </c>
      <c r="AL41" s="101">
        <v>0</v>
      </c>
      <c r="AM41" s="101">
        <v>499</v>
      </c>
      <c r="AN41" s="101">
        <v>0</v>
      </c>
      <c r="AO41" s="101">
        <v>0</v>
      </c>
      <c r="AP41" s="101">
        <v>0</v>
      </c>
      <c r="AQ41" s="101">
        <v>818</v>
      </c>
      <c r="AR41" s="101">
        <v>0</v>
      </c>
      <c r="AS41" s="101">
        <v>0</v>
      </c>
      <c r="AT41" s="101">
        <f t="shared" si="12"/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121</v>
      </c>
      <c r="B42" s="112" t="s">
        <v>300</v>
      </c>
      <c r="C42" s="111" t="s">
        <v>356</v>
      </c>
      <c r="D42" s="101">
        <f t="shared" si="2"/>
        <v>16204</v>
      </c>
      <c r="E42" s="101">
        <f t="shared" si="3"/>
        <v>270</v>
      </c>
      <c r="F42" s="101">
        <v>0</v>
      </c>
      <c r="G42" s="101">
        <v>270</v>
      </c>
      <c r="H42" s="101">
        <f t="shared" si="4"/>
        <v>3936</v>
      </c>
      <c r="I42" s="101">
        <v>3936</v>
      </c>
      <c r="J42" s="101">
        <v>0</v>
      </c>
      <c r="K42" s="101">
        <f t="shared" si="5"/>
        <v>11998</v>
      </c>
      <c r="L42" s="101">
        <v>0</v>
      </c>
      <c r="M42" s="101">
        <v>11998</v>
      </c>
      <c r="N42" s="101">
        <f t="shared" si="6"/>
        <v>16204</v>
      </c>
      <c r="O42" s="101">
        <f t="shared" si="7"/>
        <v>3936</v>
      </c>
      <c r="P42" s="101">
        <v>3936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12268</v>
      </c>
      <c r="W42" s="101">
        <v>12268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144</v>
      </c>
      <c r="AG42" s="101">
        <v>144</v>
      </c>
      <c r="AH42" s="101">
        <v>0</v>
      </c>
      <c r="AI42" s="101">
        <v>0</v>
      </c>
      <c r="AJ42" s="101">
        <f t="shared" si="11"/>
        <v>144</v>
      </c>
      <c r="AK42" s="101">
        <v>60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2</v>
      </c>
      <c r="AS42" s="101">
        <v>82</v>
      </c>
      <c r="AT42" s="101">
        <f t="shared" si="12"/>
        <v>60</v>
      </c>
      <c r="AU42" s="101">
        <v>60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121</v>
      </c>
      <c r="B43" s="112" t="s">
        <v>301</v>
      </c>
      <c r="C43" s="111" t="s">
        <v>357</v>
      </c>
      <c r="D43" s="101">
        <f t="shared" si="2"/>
        <v>17586</v>
      </c>
      <c r="E43" s="101">
        <f t="shared" si="3"/>
        <v>8934</v>
      </c>
      <c r="F43" s="101">
        <v>4446</v>
      </c>
      <c r="G43" s="101">
        <v>4488</v>
      </c>
      <c r="H43" s="101">
        <f t="shared" si="4"/>
        <v>8652</v>
      </c>
      <c r="I43" s="101">
        <v>0</v>
      </c>
      <c r="J43" s="101">
        <v>8652</v>
      </c>
      <c r="K43" s="101">
        <f t="shared" si="5"/>
        <v>0</v>
      </c>
      <c r="L43" s="101">
        <v>0</v>
      </c>
      <c r="M43" s="101">
        <v>0</v>
      </c>
      <c r="N43" s="101">
        <f t="shared" si="6"/>
        <v>17658</v>
      </c>
      <c r="O43" s="101">
        <f t="shared" si="7"/>
        <v>4446</v>
      </c>
      <c r="P43" s="101">
        <v>4446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13140</v>
      </c>
      <c r="W43" s="101">
        <v>13140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72</v>
      </c>
      <c r="AD43" s="101">
        <v>72</v>
      </c>
      <c r="AE43" s="101">
        <v>0</v>
      </c>
      <c r="AF43" s="101">
        <f t="shared" si="10"/>
        <v>0</v>
      </c>
      <c r="AG43" s="101">
        <v>0</v>
      </c>
      <c r="AH43" s="101">
        <v>0</v>
      </c>
      <c r="AI43" s="101">
        <v>0</v>
      </c>
      <c r="AJ43" s="101">
        <f t="shared" si="11"/>
        <v>50</v>
      </c>
      <c r="AK43" s="101">
        <v>50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50</v>
      </c>
      <c r="BA43" s="101">
        <v>50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121</v>
      </c>
      <c r="B44" s="112" t="s">
        <v>302</v>
      </c>
      <c r="C44" s="111" t="s">
        <v>358</v>
      </c>
      <c r="D44" s="101">
        <f t="shared" si="2"/>
        <v>1229</v>
      </c>
      <c r="E44" s="101">
        <f t="shared" si="3"/>
        <v>0</v>
      </c>
      <c r="F44" s="101">
        <v>0</v>
      </c>
      <c r="G44" s="101">
        <v>0</v>
      </c>
      <c r="H44" s="101">
        <f t="shared" si="4"/>
        <v>0</v>
      </c>
      <c r="I44" s="101">
        <v>0</v>
      </c>
      <c r="J44" s="101">
        <v>0</v>
      </c>
      <c r="K44" s="101">
        <f t="shared" si="5"/>
        <v>1229</v>
      </c>
      <c r="L44" s="101">
        <v>956</v>
      </c>
      <c r="M44" s="101">
        <v>273</v>
      </c>
      <c r="N44" s="101">
        <f t="shared" si="6"/>
        <v>1229</v>
      </c>
      <c r="O44" s="101">
        <f t="shared" si="7"/>
        <v>956</v>
      </c>
      <c r="P44" s="101">
        <v>956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273</v>
      </c>
      <c r="W44" s="101">
        <v>273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18</v>
      </c>
      <c r="AG44" s="101">
        <v>18</v>
      </c>
      <c r="AH44" s="101">
        <v>0</v>
      </c>
      <c r="AI44" s="101">
        <v>0</v>
      </c>
      <c r="AJ44" s="101">
        <f t="shared" si="11"/>
        <v>18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18</v>
      </c>
      <c r="AR44" s="101">
        <v>0</v>
      </c>
      <c r="AS44" s="101">
        <v>0</v>
      </c>
      <c r="AT44" s="101">
        <f t="shared" si="12"/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18</v>
      </c>
      <c r="BA44" s="101">
        <v>18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121</v>
      </c>
      <c r="B45" s="112" t="s">
        <v>303</v>
      </c>
      <c r="C45" s="111" t="s">
        <v>359</v>
      </c>
      <c r="D45" s="101">
        <f t="shared" si="2"/>
        <v>2003</v>
      </c>
      <c r="E45" s="101">
        <f t="shared" si="3"/>
        <v>0</v>
      </c>
      <c r="F45" s="101">
        <v>0</v>
      </c>
      <c r="G45" s="101">
        <v>0</v>
      </c>
      <c r="H45" s="101">
        <f t="shared" si="4"/>
        <v>0</v>
      </c>
      <c r="I45" s="101">
        <v>0</v>
      </c>
      <c r="J45" s="101">
        <v>0</v>
      </c>
      <c r="K45" s="101">
        <f t="shared" si="5"/>
        <v>2003</v>
      </c>
      <c r="L45" s="101">
        <v>268</v>
      </c>
      <c r="M45" s="101">
        <v>1735</v>
      </c>
      <c r="N45" s="101">
        <f t="shared" si="6"/>
        <v>2003</v>
      </c>
      <c r="O45" s="101">
        <f t="shared" si="7"/>
        <v>268</v>
      </c>
      <c r="P45" s="101">
        <v>268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1735</v>
      </c>
      <c r="W45" s="101">
        <v>1735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0</v>
      </c>
      <c r="AD45" s="101">
        <v>0</v>
      </c>
      <c r="AE45" s="101">
        <v>0</v>
      </c>
      <c r="AF45" s="101">
        <f t="shared" si="10"/>
        <v>162</v>
      </c>
      <c r="AG45" s="101">
        <v>162</v>
      </c>
      <c r="AH45" s="101">
        <v>0</v>
      </c>
      <c r="AI45" s="101">
        <v>0</v>
      </c>
      <c r="AJ45" s="101">
        <f t="shared" si="11"/>
        <v>162</v>
      </c>
      <c r="AK45" s="101">
        <v>0</v>
      </c>
      <c r="AL45" s="101">
        <v>0</v>
      </c>
      <c r="AM45" s="101">
        <v>77</v>
      </c>
      <c r="AN45" s="101">
        <v>85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 t="shared" si="12"/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 t="shared" si="13"/>
        <v>0</v>
      </c>
      <c r="BA45" s="101">
        <v>0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121</v>
      </c>
      <c r="B46" s="112" t="s">
        <v>304</v>
      </c>
      <c r="C46" s="111" t="s">
        <v>360</v>
      </c>
      <c r="D46" s="101">
        <f t="shared" si="2"/>
        <v>1474</v>
      </c>
      <c r="E46" s="101">
        <f t="shared" si="3"/>
        <v>0</v>
      </c>
      <c r="F46" s="101">
        <v>0</v>
      </c>
      <c r="G46" s="101">
        <v>0</v>
      </c>
      <c r="H46" s="101">
        <f t="shared" si="4"/>
        <v>0</v>
      </c>
      <c r="I46" s="101">
        <v>0</v>
      </c>
      <c r="J46" s="101">
        <v>0</v>
      </c>
      <c r="K46" s="101">
        <f t="shared" si="5"/>
        <v>1474</v>
      </c>
      <c r="L46" s="101">
        <v>76</v>
      </c>
      <c r="M46" s="101">
        <v>1398</v>
      </c>
      <c r="N46" s="101">
        <f t="shared" si="6"/>
        <v>1474</v>
      </c>
      <c r="O46" s="101">
        <f t="shared" si="7"/>
        <v>76</v>
      </c>
      <c r="P46" s="101">
        <v>76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1398</v>
      </c>
      <c r="W46" s="101">
        <v>1398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0</v>
      </c>
      <c r="AD46" s="101">
        <v>0</v>
      </c>
      <c r="AE46" s="101">
        <v>0</v>
      </c>
      <c r="AF46" s="101">
        <f t="shared" si="10"/>
        <v>120</v>
      </c>
      <c r="AG46" s="101">
        <v>120</v>
      </c>
      <c r="AH46" s="101">
        <v>0</v>
      </c>
      <c r="AI46" s="101">
        <v>0</v>
      </c>
      <c r="AJ46" s="101">
        <f t="shared" si="11"/>
        <v>120</v>
      </c>
      <c r="AK46" s="101">
        <v>0</v>
      </c>
      <c r="AL46" s="101">
        <v>0</v>
      </c>
      <c r="AM46" s="101">
        <v>57</v>
      </c>
      <c r="AN46" s="101">
        <v>63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0</v>
      </c>
      <c r="BA46" s="101">
        <v>0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121</v>
      </c>
      <c r="B47" s="112" t="s">
        <v>305</v>
      </c>
      <c r="C47" s="111" t="s">
        <v>361</v>
      </c>
      <c r="D47" s="101">
        <f t="shared" si="2"/>
        <v>1842</v>
      </c>
      <c r="E47" s="101">
        <f t="shared" si="3"/>
        <v>0</v>
      </c>
      <c r="F47" s="101">
        <v>0</v>
      </c>
      <c r="G47" s="101">
        <v>0</v>
      </c>
      <c r="H47" s="101">
        <f t="shared" si="4"/>
        <v>0</v>
      </c>
      <c r="I47" s="101">
        <v>0</v>
      </c>
      <c r="J47" s="101">
        <v>0</v>
      </c>
      <c r="K47" s="101">
        <f t="shared" si="5"/>
        <v>1842</v>
      </c>
      <c r="L47" s="101">
        <v>269</v>
      </c>
      <c r="M47" s="101">
        <v>1573</v>
      </c>
      <c r="N47" s="101">
        <f t="shared" si="6"/>
        <v>1842</v>
      </c>
      <c r="O47" s="101">
        <f t="shared" si="7"/>
        <v>269</v>
      </c>
      <c r="P47" s="101">
        <v>269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1573</v>
      </c>
      <c r="W47" s="101">
        <v>1573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0</v>
      </c>
      <c r="AD47" s="101">
        <v>0</v>
      </c>
      <c r="AE47" s="101">
        <v>0</v>
      </c>
      <c r="AF47" s="101">
        <f t="shared" si="10"/>
        <v>150</v>
      </c>
      <c r="AG47" s="101">
        <v>150</v>
      </c>
      <c r="AH47" s="101">
        <v>0</v>
      </c>
      <c r="AI47" s="101">
        <v>0</v>
      </c>
      <c r="AJ47" s="101">
        <f t="shared" si="11"/>
        <v>150</v>
      </c>
      <c r="AK47" s="101">
        <v>0</v>
      </c>
      <c r="AL47" s="101">
        <v>0</v>
      </c>
      <c r="AM47" s="101">
        <v>71</v>
      </c>
      <c r="AN47" s="101">
        <v>79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 t="shared" si="12"/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0</v>
      </c>
      <c r="BA47" s="101">
        <v>0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121</v>
      </c>
      <c r="B48" s="112" t="s">
        <v>306</v>
      </c>
      <c r="C48" s="111" t="s">
        <v>362</v>
      </c>
      <c r="D48" s="101">
        <f t="shared" si="2"/>
        <v>2417</v>
      </c>
      <c r="E48" s="101">
        <f t="shared" si="3"/>
        <v>106</v>
      </c>
      <c r="F48" s="101">
        <v>0</v>
      </c>
      <c r="G48" s="101">
        <v>106</v>
      </c>
      <c r="H48" s="101">
        <f t="shared" si="4"/>
        <v>468</v>
      </c>
      <c r="I48" s="101">
        <v>468</v>
      </c>
      <c r="J48" s="101">
        <v>0</v>
      </c>
      <c r="K48" s="101">
        <f t="shared" si="5"/>
        <v>1843</v>
      </c>
      <c r="L48" s="101">
        <v>0</v>
      </c>
      <c r="M48" s="101">
        <v>1843</v>
      </c>
      <c r="N48" s="101">
        <f t="shared" si="6"/>
        <v>2417</v>
      </c>
      <c r="O48" s="101">
        <f t="shared" si="7"/>
        <v>468</v>
      </c>
      <c r="P48" s="101">
        <v>468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 t="shared" si="8"/>
        <v>1949</v>
      </c>
      <c r="W48" s="101">
        <v>1949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 t="shared" si="9"/>
        <v>0</v>
      </c>
      <c r="AD48" s="101">
        <v>0</v>
      </c>
      <c r="AE48" s="101">
        <v>0</v>
      </c>
      <c r="AF48" s="101">
        <f t="shared" si="10"/>
        <v>122</v>
      </c>
      <c r="AG48" s="101">
        <v>122</v>
      </c>
      <c r="AH48" s="101">
        <v>0</v>
      </c>
      <c r="AI48" s="101">
        <v>0</v>
      </c>
      <c r="AJ48" s="101">
        <f t="shared" si="11"/>
        <v>122</v>
      </c>
      <c r="AK48" s="101">
        <v>0</v>
      </c>
      <c r="AL48" s="101">
        <v>0</v>
      </c>
      <c r="AM48" s="101">
        <v>0</v>
      </c>
      <c r="AN48" s="101">
        <v>122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 t="shared" si="12"/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0</v>
      </c>
      <c r="BA48" s="101">
        <v>0</v>
      </c>
      <c r="BB48" s="101">
        <v>0</v>
      </c>
      <c r="BC48" s="101">
        <v>0</v>
      </c>
      <c r="BD48" s="79"/>
      <c r="BE48" s="79"/>
      <c r="BF48" s="79"/>
    </row>
    <row r="49" spans="1:58" ht="12" customHeight="1">
      <c r="A49" s="111" t="s">
        <v>121</v>
      </c>
      <c r="B49" s="112" t="s">
        <v>307</v>
      </c>
      <c r="C49" s="111" t="s">
        <v>363</v>
      </c>
      <c r="D49" s="101">
        <f t="shared" si="2"/>
        <v>4171</v>
      </c>
      <c r="E49" s="101">
        <f t="shared" si="3"/>
        <v>0</v>
      </c>
      <c r="F49" s="101">
        <v>0</v>
      </c>
      <c r="G49" s="101">
        <v>0</v>
      </c>
      <c r="H49" s="101">
        <f t="shared" si="4"/>
        <v>863</v>
      </c>
      <c r="I49" s="101">
        <v>863</v>
      </c>
      <c r="J49" s="101">
        <v>0</v>
      </c>
      <c r="K49" s="101">
        <f t="shared" si="5"/>
        <v>3308</v>
      </c>
      <c r="L49" s="101">
        <v>0</v>
      </c>
      <c r="M49" s="101">
        <v>3308</v>
      </c>
      <c r="N49" s="101">
        <f t="shared" si="6"/>
        <v>4236</v>
      </c>
      <c r="O49" s="101">
        <f t="shared" si="7"/>
        <v>863</v>
      </c>
      <c r="P49" s="101">
        <v>863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 t="shared" si="8"/>
        <v>3308</v>
      </c>
      <c r="W49" s="101">
        <v>3308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 t="shared" si="9"/>
        <v>65</v>
      </c>
      <c r="AD49" s="101">
        <v>65</v>
      </c>
      <c r="AE49" s="101">
        <v>0</v>
      </c>
      <c r="AF49" s="101">
        <f t="shared" si="10"/>
        <v>20</v>
      </c>
      <c r="AG49" s="101">
        <v>20</v>
      </c>
      <c r="AH49" s="101">
        <v>0</v>
      </c>
      <c r="AI49" s="101">
        <v>0</v>
      </c>
      <c r="AJ49" s="101">
        <f t="shared" si="11"/>
        <v>49</v>
      </c>
      <c r="AK49" s="101">
        <v>49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 t="shared" si="12"/>
        <v>20</v>
      </c>
      <c r="AU49" s="101">
        <v>20</v>
      </c>
      <c r="AV49" s="101">
        <v>0</v>
      </c>
      <c r="AW49" s="101">
        <v>0</v>
      </c>
      <c r="AX49" s="101">
        <v>0</v>
      </c>
      <c r="AY49" s="101">
        <v>0</v>
      </c>
      <c r="AZ49" s="101">
        <f t="shared" si="13"/>
        <v>0</v>
      </c>
      <c r="BA49" s="101">
        <v>0</v>
      </c>
      <c r="BB49" s="101">
        <v>0</v>
      </c>
      <c r="BC49" s="101">
        <v>0</v>
      </c>
      <c r="BD49" s="79"/>
      <c r="BE49" s="79"/>
      <c r="BF49" s="79"/>
    </row>
    <row r="50" spans="1:58" ht="12" customHeight="1">
      <c r="A50" s="111" t="s">
        <v>121</v>
      </c>
      <c r="B50" s="112" t="s">
        <v>308</v>
      </c>
      <c r="C50" s="111" t="s">
        <v>364</v>
      </c>
      <c r="D50" s="101">
        <f t="shared" si="2"/>
        <v>6040</v>
      </c>
      <c r="E50" s="101">
        <f t="shared" si="3"/>
        <v>0</v>
      </c>
      <c r="F50" s="101">
        <v>0</v>
      </c>
      <c r="G50" s="101">
        <v>0</v>
      </c>
      <c r="H50" s="101">
        <f t="shared" si="4"/>
        <v>6040</v>
      </c>
      <c r="I50" s="101">
        <v>1702</v>
      </c>
      <c r="J50" s="101">
        <v>4338</v>
      </c>
      <c r="K50" s="101">
        <f t="shared" si="5"/>
        <v>0</v>
      </c>
      <c r="L50" s="101">
        <v>0</v>
      </c>
      <c r="M50" s="101">
        <v>0</v>
      </c>
      <c r="N50" s="101">
        <f t="shared" si="6"/>
        <v>6909</v>
      </c>
      <c r="O50" s="101">
        <f t="shared" si="7"/>
        <v>1702</v>
      </c>
      <c r="P50" s="101">
        <v>1702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 t="shared" si="8"/>
        <v>4338</v>
      </c>
      <c r="W50" s="101">
        <v>4338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 t="shared" si="9"/>
        <v>869</v>
      </c>
      <c r="AD50" s="101">
        <v>869</v>
      </c>
      <c r="AE50" s="101">
        <v>0</v>
      </c>
      <c r="AF50" s="101">
        <f t="shared" si="10"/>
        <v>293</v>
      </c>
      <c r="AG50" s="101">
        <v>293</v>
      </c>
      <c r="AH50" s="101">
        <v>0</v>
      </c>
      <c r="AI50" s="101">
        <v>0</v>
      </c>
      <c r="AJ50" s="101">
        <f t="shared" si="11"/>
        <v>293</v>
      </c>
      <c r="AK50" s="101">
        <v>0</v>
      </c>
      <c r="AL50" s="101">
        <v>0</v>
      </c>
      <c r="AM50" s="101">
        <v>293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 t="shared" si="12"/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 t="shared" si="13"/>
        <v>0</v>
      </c>
      <c r="BA50" s="101">
        <v>0</v>
      </c>
      <c r="BB50" s="101">
        <v>0</v>
      </c>
      <c r="BC50" s="101">
        <v>0</v>
      </c>
      <c r="BD50" s="79"/>
      <c r="BE50" s="79"/>
      <c r="BF50" s="79"/>
    </row>
    <row r="51" spans="1:58" ht="12" customHeight="1">
      <c r="A51" s="111" t="s">
        <v>121</v>
      </c>
      <c r="B51" s="112" t="s">
        <v>309</v>
      </c>
      <c r="C51" s="111" t="s">
        <v>365</v>
      </c>
      <c r="D51" s="101">
        <f t="shared" si="2"/>
        <v>7673</v>
      </c>
      <c r="E51" s="101">
        <f t="shared" si="3"/>
        <v>81</v>
      </c>
      <c r="F51" s="101">
        <v>0</v>
      </c>
      <c r="G51" s="101">
        <v>81</v>
      </c>
      <c r="H51" s="101">
        <f t="shared" si="4"/>
        <v>3377</v>
      </c>
      <c r="I51" s="101">
        <v>3377</v>
      </c>
      <c r="J51" s="101">
        <v>0</v>
      </c>
      <c r="K51" s="101">
        <f t="shared" si="5"/>
        <v>4215</v>
      </c>
      <c r="L51" s="101">
        <v>0</v>
      </c>
      <c r="M51" s="101">
        <v>4215</v>
      </c>
      <c r="N51" s="101">
        <f t="shared" si="6"/>
        <v>7673</v>
      </c>
      <c r="O51" s="101">
        <f t="shared" si="7"/>
        <v>3377</v>
      </c>
      <c r="P51" s="101">
        <v>3377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 t="shared" si="8"/>
        <v>4296</v>
      </c>
      <c r="W51" s="101">
        <v>4296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 t="shared" si="9"/>
        <v>0</v>
      </c>
      <c r="AD51" s="101">
        <v>0</v>
      </c>
      <c r="AE51" s="101">
        <v>0</v>
      </c>
      <c r="AF51" s="101">
        <f t="shared" si="10"/>
        <v>68</v>
      </c>
      <c r="AG51" s="101">
        <v>68</v>
      </c>
      <c r="AH51" s="101">
        <v>0</v>
      </c>
      <c r="AI51" s="101">
        <v>0</v>
      </c>
      <c r="AJ51" s="101">
        <f t="shared" si="11"/>
        <v>7713</v>
      </c>
      <c r="AK51" s="101">
        <v>7673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1</v>
      </c>
      <c r="AS51" s="101">
        <v>39</v>
      </c>
      <c r="AT51" s="101">
        <f t="shared" si="12"/>
        <v>28</v>
      </c>
      <c r="AU51" s="101">
        <v>28</v>
      </c>
      <c r="AV51" s="101">
        <v>0</v>
      </c>
      <c r="AW51" s="101">
        <v>0</v>
      </c>
      <c r="AX51" s="101">
        <v>0</v>
      </c>
      <c r="AY51" s="101">
        <v>0</v>
      </c>
      <c r="AZ51" s="101">
        <f t="shared" si="13"/>
        <v>0</v>
      </c>
      <c r="BA51" s="101">
        <v>0</v>
      </c>
      <c r="BB51" s="101">
        <v>0</v>
      </c>
      <c r="BC51" s="101">
        <v>0</v>
      </c>
      <c r="BD51" s="79"/>
      <c r="BE51" s="79"/>
      <c r="BF51" s="79"/>
    </row>
    <row r="52" spans="1:58" ht="12" customHeight="1">
      <c r="A52" s="111" t="s">
        <v>121</v>
      </c>
      <c r="B52" s="112" t="s">
        <v>310</v>
      </c>
      <c r="C52" s="111" t="s">
        <v>366</v>
      </c>
      <c r="D52" s="101">
        <f t="shared" si="2"/>
        <v>5407</v>
      </c>
      <c r="E52" s="101">
        <f t="shared" si="3"/>
        <v>211</v>
      </c>
      <c r="F52" s="101">
        <v>0</v>
      </c>
      <c r="G52" s="101">
        <v>211</v>
      </c>
      <c r="H52" s="101">
        <f t="shared" si="4"/>
        <v>1919</v>
      </c>
      <c r="I52" s="101">
        <v>1919</v>
      </c>
      <c r="J52" s="101">
        <v>0</v>
      </c>
      <c r="K52" s="101">
        <f t="shared" si="5"/>
        <v>3277</v>
      </c>
      <c r="L52" s="101">
        <v>0</v>
      </c>
      <c r="M52" s="101">
        <v>3277</v>
      </c>
      <c r="N52" s="101">
        <f t="shared" si="6"/>
        <v>5407</v>
      </c>
      <c r="O52" s="101">
        <f t="shared" si="7"/>
        <v>1919</v>
      </c>
      <c r="P52" s="101">
        <v>1919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 t="shared" si="8"/>
        <v>3488</v>
      </c>
      <c r="W52" s="101">
        <v>3488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 t="shared" si="9"/>
        <v>0</v>
      </c>
      <c r="AD52" s="101">
        <v>0</v>
      </c>
      <c r="AE52" s="101">
        <v>0</v>
      </c>
      <c r="AF52" s="101">
        <f t="shared" si="10"/>
        <v>48</v>
      </c>
      <c r="AG52" s="101">
        <v>48</v>
      </c>
      <c r="AH52" s="101">
        <v>0</v>
      </c>
      <c r="AI52" s="101">
        <v>0</v>
      </c>
      <c r="AJ52" s="101">
        <f t="shared" si="11"/>
        <v>48</v>
      </c>
      <c r="AK52" s="101">
        <v>20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1</v>
      </c>
      <c r="AS52" s="101">
        <v>27</v>
      </c>
      <c r="AT52" s="101">
        <f t="shared" si="12"/>
        <v>20</v>
      </c>
      <c r="AU52" s="101">
        <v>20</v>
      </c>
      <c r="AV52" s="101">
        <v>0</v>
      </c>
      <c r="AW52" s="101">
        <v>0</v>
      </c>
      <c r="AX52" s="101">
        <v>0</v>
      </c>
      <c r="AY52" s="101">
        <v>0</v>
      </c>
      <c r="AZ52" s="101">
        <f t="shared" si="13"/>
        <v>0</v>
      </c>
      <c r="BA52" s="101">
        <v>0</v>
      </c>
      <c r="BB52" s="101">
        <v>0</v>
      </c>
      <c r="BC52" s="101">
        <v>0</v>
      </c>
      <c r="BD52" s="79"/>
      <c r="BE52" s="79"/>
      <c r="BF52" s="79"/>
    </row>
    <row r="53" spans="1:58" ht="12" customHeight="1">
      <c r="A53" s="111" t="s">
        <v>121</v>
      </c>
      <c r="B53" s="112" t="s">
        <v>311</v>
      </c>
      <c r="C53" s="111" t="s">
        <v>367</v>
      </c>
      <c r="D53" s="101">
        <f t="shared" si="2"/>
        <v>2662</v>
      </c>
      <c r="E53" s="101">
        <f t="shared" si="3"/>
        <v>66</v>
      </c>
      <c r="F53" s="101">
        <v>0</v>
      </c>
      <c r="G53" s="101">
        <v>66</v>
      </c>
      <c r="H53" s="101">
        <f t="shared" si="4"/>
        <v>371</v>
      </c>
      <c r="I53" s="101">
        <v>371</v>
      </c>
      <c r="J53" s="101">
        <v>0</v>
      </c>
      <c r="K53" s="101">
        <f t="shared" si="5"/>
        <v>2225</v>
      </c>
      <c r="L53" s="101">
        <v>0</v>
      </c>
      <c r="M53" s="101">
        <v>2225</v>
      </c>
      <c r="N53" s="101">
        <f t="shared" si="6"/>
        <v>2662</v>
      </c>
      <c r="O53" s="101">
        <f t="shared" si="7"/>
        <v>371</v>
      </c>
      <c r="P53" s="101">
        <v>371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 t="shared" si="8"/>
        <v>2291</v>
      </c>
      <c r="W53" s="101">
        <v>2291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 t="shared" si="9"/>
        <v>0</v>
      </c>
      <c r="AD53" s="101">
        <v>0</v>
      </c>
      <c r="AE53" s="101">
        <v>0</v>
      </c>
      <c r="AF53" s="101">
        <f t="shared" si="10"/>
        <v>23</v>
      </c>
      <c r="AG53" s="101">
        <v>23</v>
      </c>
      <c r="AH53" s="101">
        <v>0</v>
      </c>
      <c r="AI53" s="101">
        <v>0</v>
      </c>
      <c r="AJ53" s="101">
        <f t="shared" si="11"/>
        <v>23</v>
      </c>
      <c r="AK53" s="101">
        <v>10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13</v>
      </c>
      <c r="AT53" s="101">
        <f t="shared" si="12"/>
        <v>10</v>
      </c>
      <c r="AU53" s="101">
        <v>10</v>
      </c>
      <c r="AV53" s="101">
        <v>0</v>
      </c>
      <c r="AW53" s="101">
        <v>0</v>
      </c>
      <c r="AX53" s="101">
        <v>0</v>
      </c>
      <c r="AY53" s="101">
        <v>0</v>
      </c>
      <c r="AZ53" s="101">
        <f t="shared" si="13"/>
        <v>0</v>
      </c>
      <c r="BA53" s="101">
        <v>0</v>
      </c>
      <c r="BB53" s="101">
        <v>0</v>
      </c>
      <c r="BC53" s="101">
        <v>0</v>
      </c>
      <c r="BD53" s="79"/>
      <c r="BE53" s="79"/>
      <c r="BF53" s="79"/>
    </row>
    <row r="54" spans="1:58" ht="12" customHeight="1">
      <c r="A54" s="111" t="s">
        <v>121</v>
      </c>
      <c r="B54" s="112" t="s">
        <v>312</v>
      </c>
      <c r="C54" s="111" t="s">
        <v>368</v>
      </c>
      <c r="D54" s="101">
        <f t="shared" si="2"/>
        <v>6517</v>
      </c>
      <c r="E54" s="101">
        <f t="shared" si="3"/>
        <v>200</v>
      </c>
      <c r="F54" s="101">
        <v>0</v>
      </c>
      <c r="G54" s="101">
        <v>200</v>
      </c>
      <c r="H54" s="101">
        <f t="shared" si="4"/>
        <v>1934</v>
      </c>
      <c r="I54" s="101">
        <v>1934</v>
      </c>
      <c r="J54" s="101">
        <v>0</v>
      </c>
      <c r="K54" s="101">
        <f t="shared" si="5"/>
        <v>4383</v>
      </c>
      <c r="L54" s="101">
        <v>0</v>
      </c>
      <c r="M54" s="101">
        <v>4383</v>
      </c>
      <c r="N54" s="101">
        <f t="shared" si="6"/>
        <v>6567</v>
      </c>
      <c r="O54" s="101">
        <f t="shared" si="7"/>
        <v>1934</v>
      </c>
      <c r="P54" s="101">
        <v>1934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 t="shared" si="8"/>
        <v>4583</v>
      </c>
      <c r="W54" s="101">
        <v>4583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 t="shared" si="9"/>
        <v>50</v>
      </c>
      <c r="AD54" s="101">
        <v>50</v>
      </c>
      <c r="AE54" s="101">
        <v>0</v>
      </c>
      <c r="AF54" s="101">
        <f t="shared" si="10"/>
        <v>46</v>
      </c>
      <c r="AG54" s="101">
        <v>46</v>
      </c>
      <c r="AH54" s="101">
        <v>0</v>
      </c>
      <c r="AI54" s="101">
        <v>0</v>
      </c>
      <c r="AJ54" s="101">
        <f t="shared" si="11"/>
        <v>64</v>
      </c>
      <c r="AK54" s="101">
        <v>46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1</v>
      </c>
      <c r="AS54" s="101">
        <v>17</v>
      </c>
      <c r="AT54" s="101">
        <f t="shared" si="12"/>
        <v>28</v>
      </c>
      <c r="AU54" s="101">
        <v>28</v>
      </c>
      <c r="AV54" s="101">
        <v>0</v>
      </c>
      <c r="AW54" s="101">
        <v>0</v>
      </c>
      <c r="AX54" s="101">
        <v>0</v>
      </c>
      <c r="AY54" s="101">
        <v>0</v>
      </c>
      <c r="AZ54" s="101">
        <f t="shared" si="13"/>
        <v>0</v>
      </c>
      <c r="BA54" s="101">
        <v>0</v>
      </c>
      <c r="BB54" s="101">
        <v>0</v>
      </c>
      <c r="BC54" s="101">
        <v>0</v>
      </c>
      <c r="BD54" s="79"/>
      <c r="BE54" s="79"/>
      <c r="BF54" s="79"/>
    </row>
    <row r="55" spans="1:58" ht="12" customHeight="1">
      <c r="A55" s="111" t="s">
        <v>121</v>
      </c>
      <c r="B55" s="112" t="s">
        <v>313</v>
      </c>
      <c r="C55" s="111" t="s">
        <v>369</v>
      </c>
      <c r="D55" s="101">
        <f t="shared" si="2"/>
        <v>3247</v>
      </c>
      <c r="E55" s="101">
        <f t="shared" si="3"/>
        <v>0</v>
      </c>
      <c r="F55" s="101">
        <v>0</v>
      </c>
      <c r="G55" s="101">
        <v>0</v>
      </c>
      <c r="H55" s="101">
        <f t="shared" si="4"/>
        <v>0</v>
      </c>
      <c r="I55" s="101">
        <v>0</v>
      </c>
      <c r="J55" s="101">
        <v>0</v>
      </c>
      <c r="K55" s="101">
        <f t="shared" si="5"/>
        <v>3247</v>
      </c>
      <c r="L55" s="101">
        <v>867</v>
      </c>
      <c r="M55" s="101">
        <v>2380</v>
      </c>
      <c r="N55" s="101">
        <f t="shared" si="6"/>
        <v>3247</v>
      </c>
      <c r="O55" s="101">
        <f t="shared" si="7"/>
        <v>867</v>
      </c>
      <c r="P55" s="101">
        <v>867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 t="shared" si="8"/>
        <v>2380</v>
      </c>
      <c r="W55" s="101">
        <v>2380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 t="shared" si="9"/>
        <v>0</v>
      </c>
      <c r="AD55" s="101">
        <v>0</v>
      </c>
      <c r="AE55" s="101">
        <v>0</v>
      </c>
      <c r="AF55" s="101">
        <f t="shared" si="10"/>
        <v>172</v>
      </c>
      <c r="AG55" s="101">
        <v>172</v>
      </c>
      <c r="AH55" s="101">
        <v>0</v>
      </c>
      <c r="AI55" s="101">
        <v>0</v>
      </c>
      <c r="AJ55" s="101">
        <f t="shared" si="11"/>
        <v>172</v>
      </c>
      <c r="AK55" s="101">
        <v>0</v>
      </c>
      <c r="AL55" s="101">
        <v>0</v>
      </c>
      <c r="AM55" s="101">
        <v>172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f t="shared" si="12"/>
        <v>8</v>
      </c>
      <c r="AU55" s="101">
        <v>0</v>
      </c>
      <c r="AV55" s="101">
        <v>0</v>
      </c>
      <c r="AW55" s="101">
        <v>8</v>
      </c>
      <c r="AX55" s="101">
        <v>0</v>
      </c>
      <c r="AY55" s="101">
        <v>0</v>
      </c>
      <c r="AZ55" s="101">
        <f t="shared" si="13"/>
        <v>0</v>
      </c>
      <c r="BA55" s="101">
        <v>0</v>
      </c>
      <c r="BB55" s="101">
        <v>0</v>
      </c>
      <c r="BC55" s="101">
        <v>0</v>
      </c>
      <c r="BD55" s="79"/>
      <c r="BE55" s="79"/>
      <c r="BF55" s="79"/>
    </row>
    <row r="56" spans="1:58" ht="12" customHeight="1">
      <c r="A56" s="111" t="s">
        <v>121</v>
      </c>
      <c r="B56" s="112" t="s">
        <v>314</v>
      </c>
      <c r="C56" s="111" t="s">
        <v>370</v>
      </c>
      <c r="D56" s="101">
        <f t="shared" si="2"/>
        <v>1273</v>
      </c>
      <c r="E56" s="101">
        <f t="shared" si="3"/>
        <v>0</v>
      </c>
      <c r="F56" s="101">
        <v>0</v>
      </c>
      <c r="G56" s="101">
        <v>0</v>
      </c>
      <c r="H56" s="101">
        <f t="shared" si="4"/>
        <v>0</v>
      </c>
      <c r="I56" s="101">
        <v>0</v>
      </c>
      <c r="J56" s="101">
        <v>0</v>
      </c>
      <c r="K56" s="101">
        <f t="shared" si="5"/>
        <v>1273</v>
      </c>
      <c r="L56" s="101">
        <v>198</v>
      </c>
      <c r="M56" s="101">
        <v>1075</v>
      </c>
      <c r="N56" s="101">
        <f t="shared" si="6"/>
        <v>1273</v>
      </c>
      <c r="O56" s="101">
        <f t="shared" si="7"/>
        <v>198</v>
      </c>
      <c r="P56" s="101">
        <v>198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 t="shared" si="8"/>
        <v>1075</v>
      </c>
      <c r="W56" s="101">
        <v>1075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 t="shared" si="9"/>
        <v>0</v>
      </c>
      <c r="AD56" s="101">
        <v>0</v>
      </c>
      <c r="AE56" s="101">
        <v>0</v>
      </c>
      <c r="AF56" s="101">
        <f t="shared" si="10"/>
        <v>67</v>
      </c>
      <c r="AG56" s="101">
        <v>67</v>
      </c>
      <c r="AH56" s="101">
        <v>0</v>
      </c>
      <c r="AI56" s="101">
        <v>0</v>
      </c>
      <c r="AJ56" s="101">
        <f t="shared" si="11"/>
        <v>67</v>
      </c>
      <c r="AK56" s="101">
        <v>0</v>
      </c>
      <c r="AL56" s="101">
        <v>0</v>
      </c>
      <c r="AM56" s="101">
        <v>67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  <c r="AT56" s="101">
        <f t="shared" si="12"/>
        <v>4</v>
      </c>
      <c r="AU56" s="101">
        <v>0</v>
      </c>
      <c r="AV56" s="101">
        <v>0</v>
      </c>
      <c r="AW56" s="101">
        <v>4</v>
      </c>
      <c r="AX56" s="101">
        <v>0</v>
      </c>
      <c r="AY56" s="101">
        <v>0</v>
      </c>
      <c r="AZ56" s="101">
        <f t="shared" si="13"/>
        <v>0</v>
      </c>
      <c r="BA56" s="101">
        <v>0</v>
      </c>
      <c r="BB56" s="101">
        <v>0</v>
      </c>
      <c r="BC56" s="101">
        <v>0</v>
      </c>
      <c r="BD56" s="79"/>
      <c r="BE56" s="79"/>
      <c r="BF56" s="79"/>
    </row>
    <row r="57" spans="1:58" ht="12" customHeight="1">
      <c r="A57" s="111" t="s">
        <v>121</v>
      </c>
      <c r="B57" s="112" t="s">
        <v>315</v>
      </c>
      <c r="C57" s="111" t="s">
        <v>371</v>
      </c>
      <c r="D57" s="101">
        <f t="shared" si="2"/>
        <v>3025</v>
      </c>
      <c r="E57" s="101">
        <f t="shared" si="3"/>
        <v>0</v>
      </c>
      <c r="F57" s="101">
        <v>0</v>
      </c>
      <c r="G57" s="101">
        <v>0</v>
      </c>
      <c r="H57" s="101">
        <f t="shared" si="4"/>
        <v>0</v>
      </c>
      <c r="I57" s="101">
        <v>0</v>
      </c>
      <c r="J57" s="101">
        <v>0</v>
      </c>
      <c r="K57" s="101">
        <f t="shared" si="5"/>
        <v>3025</v>
      </c>
      <c r="L57" s="101">
        <v>891</v>
      </c>
      <c r="M57" s="101">
        <v>2134</v>
      </c>
      <c r="N57" s="101">
        <f t="shared" si="6"/>
        <v>3025</v>
      </c>
      <c r="O57" s="101">
        <f t="shared" si="7"/>
        <v>891</v>
      </c>
      <c r="P57" s="101">
        <v>891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 t="shared" si="8"/>
        <v>2134</v>
      </c>
      <c r="W57" s="101">
        <v>2134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 t="shared" si="9"/>
        <v>0</v>
      </c>
      <c r="AD57" s="101">
        <v>0</v>
      </c>
      <c r="AE57" s="101">
        <v>0</v>
      </c>
      <c r="AF57" s="101">
        <f t="shared" si="10"/>
        <v>160</v>
      </c>
      <c r="AG57" s="101">
        <v>160</v>
      </c>
      <c r="AH57" s="101">
        <v>0</v>
      </c>
      <c r="AI57" s="101">
        <v>0</v>
      </c>
      <c r="AJ57" s="101">
        <f t="shared" si="11"/>
        <v>160</v>
      </c>
      <c r="AK57" s="101">
        <v>0</v>
      </c>
      <c r="AL57" s="101">
        <v>0</v>
      </c>
      <c r="AM57" s="101">
        <v>160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0</v>
      </c>
      <c r="AT57" s="101">
        <f t="shared" si="12"/>
        <v>8</v>
      </c>
      <c r="AU57" s="101">
        <v>0</v>
      </c>
      <c r="AV57" s="101">
        <v>0</v>
      </c>
      <c r="AW57" s="101">
        <v>8</v>
      </c>
      <c r="AX57" s="101">
        <v>0</v>
      </c>
      <c r="AY57" s="101">
        <v>0</v>
      </c>
      <c r="AZ57" s="101">
        <f t="shared" si="13"/>
        <v>0</v>
      </c>
      <c r="BA57" s="101">
        <v>0</v>
      </c>
      <c r="BB57" s="101">
        <v>0</v>
      </c>
      <c r="BC57" s="101">
        <v>0</v>
      </c>
      <c r="BD57" s="79"/>
      <c r="BE57" s="79"/>
      <c r="BF57" s="79"/>
    </row>
    <row r="58" spans="1:58" ht="12" customHeight="1">
      <c r="A58" s="111" t="s">
        <v>121</v>
      </c>
      <c r="B58" s="112" t="s">
        <v>316</v>
      </c>
      <c r="C58" s="111" t="s">
        <v>372</v>
      </c>
      <c r="D58" s="101">
        <f t="shared" si="2"/>
        <v>2201</v>
      </c>
      <c r="E58" s="101">
        <f t="shared" si="3"/>
        <v>0</v>
      </c>
      <c r="F58" s="101">
        <v>0</v>
      </c>
      <c r="G58" s="101">
        <v>0</v>
      </c>
      <c r="H58" s="101">
        <f t="shared" si="4"/>
        <v>0</v>
      </c>
      <c r="I58" s="101">
        <v>0</v>
      </c>
      <c r="J58" s="101">
        <v>0</v>
      </c>
      <c r="K58" s="101">
        <f t="shared" si="5"/>
        <v>2201</v>
      </c>
      <c r="L58" s="101">
        <v>786</v>
      </c>
      <c r="M58" s="101">
        <v>1415</v>
      </c>
      <c r="N58" s="101">
        <f t="shared" si="6"/>
        <v>2201</v>
      </c>
      <c r="O58" s="101">
        <f t="shared" si="7"/>
        <v>786</v>
      </c>
      <c r="P58" s="101">
        <v>786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 t="shared" si="8"/>
        <v>1415</v>
      </c>
      <c r="W58" s="101">
        <v>1415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f t="shared" si="9"/>
        <v>0</v>
      </c>
      <c r="AD58" s="101">
        <v>0</v>
      </c>
      <c r="AE58" s="101">
        <v>0</v>
      </c>
      <c r="AF58" s="101">
        <f t="shared" si="10"/>
        <v>116</v>
      </c>
      <c r="AG58" s="101">
        <v>116</v>
      </c>
      <c r="AH58" s="101">
        <v>0</v>
      </c>
      <c r="AI58" s="101">
        <v>0</v>
      </c>
      <c r="AJ58" s="101">
        <f t="shared" si="11"/>
        <v>116</v>
      </c>
      <c r="AK58" s="101">
        <v>0</v>
      </c>
      <c r="AL58" s="101">
        <v>0</v>
      </c>
      <c r="AM58" s="101">
        <v>116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f t="shared" si="12"/>
        <v>5</v>
      </c>
      <c r="AU58" s="101">
        <v>0</v>
      </c>
      <c r="AV58" s="101">
        <v>0</v>
      </c>
      <c r="AW58" s="101">
        <v>5</v>
      </c>
      <c r="AX58" s="101">
        <v>0</v>
      </c>
      <c r="AY58" s="101">
        <v>0</v>
      </c>
      <c r="AZ58" s="101">
        <f t="shared" si="13"/>
        <v>0</v>
      </c>
      <c r="BA58" s="101">
        <v>0</v>
      </c>
      <c r="BB58" s="101">
        <v>0</v>
      </c>
      <c r="BC58" s="101">
        <v>0</v>
      </c>
      <c r="BD58" s="79"/>
      <c r="BE58" s="79"/>
      <c r="BF58" s="79"/>
    </row>
    <row r="59" spans="1:58" ht="12" customHeight="1">
      <c r="A59" s="111" t="s">
        <v>121</v>
      </c>
      <c r="B59" s="112" t="s">
        <v>317</v>
      </c>
      <c r="C59" s="111" t="s">
        <v>373</v>
      </c>
      <c r="D59" s="101">
        <f t="shared" si="2"/>
        <v>2867</v>
      </c>
      <c r="E59" s="101">
        <f t="shared" si="3"/>
        <v>0</v>
      </c>
      <c r="F59" s="101">
        <v>0</v>
      </c>
      <c r="G59" s="101">
        <v>0</v>
      </c>
      <c r="H59" s="101">
        <f t="shared" si="4"/>
        <v>0</v>
      </c>
      <c r="I59" s="101">
        <v>0</v>
      </c>
      <c r="J59" s="101">
        <v>0</v>
      </c>
      <c r="K59" s="101">
        <f t="shared" si="5"/>
        <v>2867</v>
      </c>
      <c r="L59" s="101">
        <v>447</v>
      </c>
      <c r="M59" s="101">
        <v>2420</v>
      </c>
      <c r="N59" s="101">
        <f t="shared" si="6"/>
        <v>2867</v>
      </c>
      <c r="O59" s="101">
        <f t="shared" si="7"/>
        <v>447</v>
      </c>
      <c r="P59" s="101">
        <v>447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 t="shared" si="8"/>
        <v>2420</v>
      </c>
      <c r="W59" s="101">
        <v>2420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 t="shared" si="9"/>
        <v>0</v>
      </c>
      <c r="AD59" s="101">
        <v>0</v>
      </c>
      <c r="AE59" s="101">
        <v>0</v>
      </c>
      <c r="AF59" s="101">
        <f t="shared" si="10"/>
        <v>152</v>
      </c>
      <c r="AG59" s="101">
        <v>152</v>
      </c>
      <c r="AH59" s="101">
        <v>0</v>
      </c>
      <c r="AI59" s="101">
        <v>0</v>
      </c>
      <c r="AJ59" s="101">
        <f t="shared" si="11"/>
        <v>152</v>
      </c>
      <c r="AK59" s="101">
        <v>0</v>
      </c>
      <c r="AL59" s="101">
        <v>0</v>
      </c>
      <c r="AM59" s="101">
        <v>152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f t="shared" si="12"/>
        <v>7</v>
      </c>
      <c r="AU59" s="101">
        <v>0</v>
      </c>
      <c r="AV59" s="101">
        <v>0</v>
      </c>
      <c r="AW59" s="101">
        <v>7</v>
      </c>
      <c r="AX59" s="101">
        <v>0</v>
      </c>
      <c r="AY59" s="101">
        <v>0</v>
      </c>
      <c r="AZ59" s="101">
        <f t="shared" si="13"/>
        <v>0</v>
      </c>
      <c r="BA59" s="101">
        <v>0</v>
      </c>
      <c r="BB59" s="101">
        <v>0</v>
      </c>
      <c r="BC59" s="101">
        <v>0</v>
      </c>
      <c r="BD59" s="79"/>
      <c r="BE59" s="79"/>
      <c r="BF59" s="79"/>
    </row>
    <row r="60" spans="1:58" ht="12" customHeight="1">
      <c r="A60" s="111" t="s">
        <v>121</v>
      </c>
      <c r="B60" s="112" t="s">
        <v>318</v>
      </c>
      <c r="C60" s="111" t="s">
        <v>374</v>
      </c>
      <c r="D60" s="101">
        <f t="shared" si="2"/>
        <v>2138</v>
      </c>
      <c r="E60" s="101">
        <f t="shared" si="3"/>
        <v>0</v>
      </c>
      <c r="F60" s="101">
        <v>0</v>
      </c>
      <c r="G60" s="101">
        <v>0</v>
      </c>
      <c r="H60" s="101">
        <f t="shared" si="4"/>
        <v>0</v>
      </c>
      <c r="I60" s="101">
        <v>0</v>
      </c>
      <c r="J60" s="101">
        <v>0</v>
      </c>
      <c r="K60" s="101">
        <f t="shared" si="5"/>
        <v>2138</v>
      </c>
      <c r="L60" s="101">
        <v>226</v>
      </c>
      <c r="M60" s="101">
        <v>1912</v>
      </c>
      <c r="N60" s="101">
        <f t="shared" si="6"/>
        <v>2138</v>
      </c>
      <c r="O60" s="101">
        <f t="shared" si="7"/>
        <v>226</v>
      </c>
      <c r="P60" s="101">
        <v>226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 t="shared" si="8"/>
        <v>1912</v>
      </c>
      <c r="W60" s="101">
        <v>1912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 t="shared" si="9"/>
        <v>0</v>
      </c>
      <c r="AD60" s="101">
        <v>0</v>
      </c>
      <c r="AE60" s="101">
        <v>0</v>
      </c>
      <c r="AF60" s="101">
        <f t="shared" si="10"/>
        <v>113</v>
      </c>
      <c r="AG60" s="101">
        <v>113</v>
      </c>
      <c r="AH60" s="101">
        <v>0</v>
      </c>
      <c r="AI60" s="101">
        <v>0</v>
      </c>
      <c r="AJ60" s="101">
        <f t="shared" si="11"/>
        <v>113</v>
      </c>
      <c r="AK60" s="101">
        <v>0</v>
      </c>
      <c r="AL60" s="101">
        <v>0</v>
      </c>
      <c r="AM60" s="101">
        <v>113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f t="shared" si="12"/>
        <v>6</v>
      </c>
      <c r="AU60" s="101">
        <v>0</v>
      </c>
      <c r="AV60" s="101">
        <v>0</v>
      </c>
      <c r="AW60" s="101">
        <v>6</v>
      </c>
      <c r="AX60" s="101">
        <v>0</v>
      </c>
      <c r="AY60" s="101">
        <v>0</v>
      </c>
      <c r="AZ60" s="101">
        <f t="shared" si="13"/>
        <v>0</v>
      </c>
      <c r="BA60" s="101">
        <v>0</v>
      </c>
      <c r="BB60" s="101">
        <v>0</v>
      </c>
      <c r="BC60" s="101">
        <v>0</v>
      </c>
      <c r="BD60" s="79"/>
      <c r="BE60" s="79"/>
      <c r="BF60" s="79"/>
    </row>
    <row r="61" spans="1:58" ht="12" customHeight="1">
      <c r="A61" s="111" t="s">
        <v>121</v>
      </c>
      <c r="B61" s="112" t="s">
        <v>319</v>
      </c>
      <c r="C61" s="111" t="s">
        <v>375</v>
      </c>
      <c r="D61" s="101">
        <f t="shared" si="2"/>
        <v>5122</v>
      </c>
      <c r="E61" s="101">
        <f t="shared" si="3"/>
        <v>5122</v>
      </c>
      <c r="F61" s="101">
        <v>1288</v>
      </c>
      <c r="G61" s="101">
        <v>3834</v>
      </c>
      <c r="H61" s="101">
        <f t="shared" si="4"/>
        <v>0</v>
      </c>
      <c r="I61" s="101">
        <v>0</v>
      </c>
      <c r="J61" s="101">
        <v>0</v>
      </c>
      <c r="K61" s="101">
        <f t="shared" si="5"/>
        <v>0</v>
      </c>
      <c r="L61" s="101">
        <v>0</v>
      </c>
      <c r="M61" s="101">
        <v>0</v>
      </c>
      <c r="N61" s="101">
        <f t="shared" si="6"/>
        <v>5166</v>
      </c>
      <c r="O61" s="101">
        <f t="shared" si="7"/>
        <v>1288</v>
      </c>
      <c r="P61" s="101">
        <v>1288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 t="shared" si="8"/>
        <v>3834</v>
      </c>
      <c r="W61" s="101">
        <v>3834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 t="shared" si="9"/>
        <v>44</v>
      </c>
      <c r="AD61" s="101">
        <v>44</v>
      </c>
      <c r="AE61" s="101">
        <v>0</v>
      </c>
      <c r="AF61" s="101">
        <f t="shared" si="10"/>
        <v>0</v>
      </c>
      <c r="AG61" s="101">
        <v>0</v>
      </c>
      <c r="AH61" s="101">
        <v>0</v>
      </c>
      <c r="AI61" s="101">
        <v>0</v>
      </c>
      <c r="AJ61" s="101">
        <f t="shared" si="11"/>
        <v>14</v>
      </c>
      <c r="AK61" s="101">
        <v>14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f t="shared" si="12"/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f t="shared" si="13"/>
        <v>14</v>
      </c>
      <c r="BA61" s="101">
        <v>14</v>
      </c>
      <c r="BB61" s="101">
        <v>0</v>
      </c>
      <c r="BC61" s="101">
        <v>0</v>
      </c>
      <c r="BD61" s="79"/>
      <c r="BE61" s="79"/>
      <c r="BF61" s="79"/>
    </row>
    <row r="62" spans="1:58" ht="12" customHeight="1">
      <c r="A62" s="111" t="s">
        <v>121</v>
      </c>
      <c r="B62" s="112" t="s">
        <v>320</v>
      </c>
      <c r="C62" s="111" t="s">
        <v>376</v>
      </c>
      <c r="D62" s="101">
        <f t="shared" si="2"/>
        <v>3482</v>
      </c>
      <c r="E62" s="101">
        <f t="shared" si="3"/>
        <v>1315</v>
      </c>
      <c r="F62" s="101">
        <v>1315</v>
      </c>
      <c r="G62" s="101">
        <v>0</v>
      </c>
      <c r="H62" s="101">
        <f t="shared" si="4"/>
        <v>2167</v>
      </c>
      <c r="I62" s="101">
        <v>0</v>
      </c>
      <c r="J62" s="101">
        <v>2167</v>
      </c>
      <c r="K62" s="101">
        <f t="shared" si="5"/>
        <v>0</v>
      </c>
      <c r="L62" s="101">
        <v>0</v>
      </c>
      <c r="M62" s="101">
        <v>0</v>
      </c>
      <c r="N62" s="101">
        <f t="shared" si="6"/>
        <v>3497</v>
      </c>
      <c r="O62" s="101">
        <f t="shared" si="7"/>
        <v>1315</v>
      </c>
      <c r="P62" s="101">
        <v>1315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f t="shared" si="8"/>
        <v>2167</v>
      </c>
      <c r="W62" s="101">
        <v>2167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f t="shared" si="9"/>
        <v>15</v>
      </c>
      <c r="AD62" s="101">
        <v>15</v>
      </c>
      <c r="AE62" s="101">
        <v>0</v>
      </c>
      <c r="AF62" s="101">
        <f t="shared" si="10"/>
        <v>0</v>
      </c>
      <c r="AG62" s="101">
        <v>0</v>
      </c>
      <c r="AH62" s="101">
        <v>0</v>
      </c>
      <c r="AI62" s="101">
        <v>0</v>
      </c>
      <c r="AJ62" s="101">
        <f t="shared" si="11"/>
        <v>10</v>
      </c>
      <c r="AK62" s="101">
        <v>10</v>
      </c>
      <c r="AL62" s="101">
        <v>0</v>
      </c>
      <c r="AM62" s="101">
        <v>0</v>
      </c>
      <c r="AN62" s="101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0</v>
      </c>
      <c r="AT62" s="101">
        <f t="shared" si="12"/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f t="shared" si="13"/>
        <v>10</v>
      </c>
      <c r="BA62" s="101">
        <v>10</v>
      </c>
      <c r="BB62" s="101">
        <v>0</v>
      </c>
      <c r="BC62" s="101">
        <v>0</v>
      </c>
      <c r="BD62" s="79"/>
      <c r="BE62" s="79"/>
      <c r="BF62" s="79"/>
    </row>
    <row r="63" spans="1:58" ht="12" customHeight="1">
      <c r="A63" s="111" t="s">
        <v>121</v>
      </c>
      <c r="B63" s="112" t="s">
        <v>321</v>
      </c>
      <c r="C63" s="111" t="s">
        <v>377</v>
      </c>
      <c r="D63" s="101">
        <f t="shared" si="2"/>
        <v>4229</v>
      </c>
      <c r="E63" s="101">
        <f t="shared" si="3"/>
        <v>4229</v>
      </c>
      <c r="F63" s="101">
        <v>2532</v>
      </c>
      <c r="G63" s="101">
        <v>1697</v>
      </c>
      <c r="H63" s="101">
        <f t="shared" si="4"/>
        <v>0</v>
      </c>
      <c r="I63" s="101">
        <v>0</v>
      </c>
      <c r="J63" s="101">
        <v>0</v>
      </c>
      <c r="K63" s="101">
        <f t="shared" si="5"/>
        <v>0</v>
      </c>
      <c r="L63" s="101">
        <v>0</v>
      </c>
      <c r="M63" s="101">
        <v>0</v>
      </c>
      <c r="N63" s="101">
        <f t="shared" si="6"/>
        <v>4229</v>
      </c>
      <c r="O63" s="101">
        <f t="shared" si="7"/>
        <v>2532</v>
      </c>
      <c r="P63" s="101">
        <v>2532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f t="shared" si="8"/>
        <v>1697</v>
      </c>
      <c r="W63" s="101">
        <v>1697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f t="shared" si="9"/>
        <v>0</v>
      </c>
      <c r="AD63" s="101">
        <v>0</v>
      </c>
      <c r="AE63" s="101">
        <v>0</v>
      </c>
      <c r="AF63" s="101">
        <f t="shared" si="10"/>
        <v>20</v>
      </c>
      <c r="AG63" s="101">
        <v>20</v>
      </c>
      <c r="AH63" s="101">
        <v>0</v>
      </c>
      <c r="AI63" s="101">
        <v>0</v>
      </c>
      <c r="AJ63" s="101">
        <f t="shared" si="11"/>
        <v>20</v>
      </c>
      <c r="AK63" s="101">
        <v>0</v>
      </c>
      <c r="AL63" s="101">
        <v>0</v>
      </c>
      <c r="AM63" s="101">
        <v>0</v>
      </c>
      <c r="AN63" s="101">
        <v>6</v>
      </c>
      <c r="AO63" s="101">
        <v>0</v>
      </c>
      <c r="AP63" s="101">
        <v>0</v>
      </c>
      <c r="AQ63" s="101">
        <v>0</v>
      </c>
      <c r="AR63" s="101">
        <v>0</v>
      </c>
      <c r="AS63" s="101">
        <v>14</v>
      </c>
      <c r="AT63" s="101">
        <f t="shared" si="12"/>
        <v>1</v>
      </c>
      <c r="AU63" s="101">
        <v>0</v>
      </c>
      <c r="AV63" s="101">
        <v>0</v>
      </c>
      <c r="AW63" s="101">
        <v>0</v>
      </c>
      <c r="AX63" s="101">
        <v>1</v>
      </c>
      <c r="AY63" s="101">
        <v>0</v>
      </c>
      <c r="AZ63" s="101">
        <f t="shared" si="13"/>
        <v>27</v>
      </c>
      <c r="BA63" s="101">
        <v>27</v>
      </c>
      <c r="BB63" s="101">
        <v>0</v>
      </c>
      <c r="BC63" s="101">
        <v>0</v>
      </c>
      <c r="BD63" s="79"/>
      <c r="BE63" s="79"/>
      <c r="BF63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382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12</v>
      </c>
      <c r="M2" s="19" t="str">
        <f>IF(L2&lt;&gt;"",VLOOKUP(L2,$AI$6:$AJ$52,2,FALSE),"-")</f>
        <v>千葉県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297917</v>
      </c>
      <c r="F7" s="164" t="s">
        <v>45</v>
      </c>
      <c r="G7" s="23" t="s">
        <v>46</v>
      </c>
      <c r="H7" s="37">
        <f aca="true" t="shared" si="0" ref="H7:H12">AD14</f>
        <v>190608</v>
      </c>
      <c r="I7" s="37">
        <f aca="true" t="shared" si="1" ref="I7:I12">AD24</f>
        <v>681510</v>
      </c>
      <c r="J7" s="37">
        <f aca="true" t="shared" si="2" ref="J7:J12">SUM(H7:I7)</f>
        <v>872118</v>
      </c>
      <c r="K7" s="38">
        <f aca="true" t="shared" si="3" ref="K7:K12">IF(J$13&gt;0,J7/J$13,0)</f>
        <v>0.9868222738197076</v>
      </c>
      <c r="L7" s="39">
        <f>AD34</f>
        <v>23255</v>
      </c>
      <c r="M7" s="40">
        <f>AD37</f>
        <v>2296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297917</v>
      </c>
      <c r="AF7" s="28" t="str">
        <f>'水洗化人口等'!B7</f>
        <v>12000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7548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7548</v>
      </c>
      <c r="AF8" s="28" t="str">
        <f>'水洗化人口等'!B8</f>
        <v>12100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305465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3827184</v>
      </c>
      <c r="AF9" s="28" t="str">
        <f>'水洗化人口等'!B9</f>
        <v>12202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3827184</v>
      </c>
      <c r="F10" s="165"/>
      <c r="G10" s="23" t="s">
        <v>53</v>
      </c>
      <c r="H10" s="37">
        <f t="shared" si="0"/>
        <v>2273</v>
      </c>
      <c r="I10" s="37">
        <f t="shared" si="1"/>
        <v>9373</v>
      </c>
      <c r="J10" s="37">
        <f t="shared" si="2"/>
        <v>11646</v>
      </c>
      <c r="K10" s="38">
        <f t="shared" si="3"/>
        <v>0.013177726180292476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14437</v>
      </c>
      <c r="AF10" s="28" t="str">
        <f>'水洗化人口等'!B10</f>
        <v>12203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14437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1965182</v>
      </c>
      <c r="AF11" s="28" t="str">
        <f>'水洗化人口等'!B11</f>
        <v>12204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1965182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914243</v>
      </c>
      <c r="AF12" s="28" t="str">
        <f>'水洗化人口等'!B12</f>
        <v>12205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5806803</v>
      </c>
      <c r="F13" s="166"/>
      <c r="G13" s="23" t="s">
        <v>49</v>
      </c>
      <c r="H13" s="37">
        <f>SUM(H7:H12)</f>
        <v>192881</v>
      </c>
      <c r="I13" s="37">
        <f>SUM(I7:I12)</f>
        <v>690883</v>
      </c>
      <c r="J13" s="37">
        <f>SUM(J7:J12)</f>
        <v>883764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112477</v>
      </c>
      <c r="AF13" s="28" t="str">
        <f>'水洗化人口等'!B13</f>
        <v>12206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6112268</v>
      </c>
      <c r="F14" s="167" t="s">
        <v>59</v>
      </c>
      <c r="G14" s="168"/>
      <c r="H14" s="37">
        <f>AD20</f>
        <v>3848</v>
      </c>
      <c r="I14" s="37">
        <f>AD30</f>
        <v>0</v>
      </c>
      <c r="J14" s="37">
        <f>SUM(H14:I14)</f>
        <v>3848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190608</v>
      </c>
      <c r="AF14" s="28" t="str">
        <f>'水洗化人口等'!B14</f>
        <v>12207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112477</v>
      </c>
      <c r="F15" s="156" t="s">
        <v>4</v>
      </c>
      <c r="G15" s="157"/>
      <c r="H15" s="47">
        <f>SUM(H13:H14)</f>
        <v>196729</v>
      </c>
      <c r="I15" s="47">
        <f>SUM(I13:I14)</f>
        <v>690883</v>
      </c>
      <c r="J15" s="47">
        <f>SUM(J13:J14)</f>
        <v>887612</v>
      </c>
      <c r="K15" s="48" t="s">
        <v>152</v>
      </c>
      <c r="L15" s="49">
        <f>SUM(L7:L9)</f>
        <v>23255</v>
      </c>
      <c r="M15" s="50">
        <f>SUM(M7:M9)</f>
        <v>2296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12208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12210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914243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2273</v>
      </c>
      <c r="AF17" s="28" t="str">
        <f>'水洗化人口等'!B17</f>
        <v>12211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12212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0.9500242790401207</v>
      </c>
      <c r="F19" s="167" t="s">
        <v>65</v>
      </c>
      <c r="G19" s="168"/>
      <c r="H19" s="37">
        <f>AD21</f>
        <v>26529</v>
      </c>
      <c r="I19" s="37">
        <f>AD31</f>
        <v>25664</v>
      </c>
      <c r="J19" s="41">
        <f>SUM(H19:I19)</f>
        <v>52193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12213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0.04997572095987938</v>
      </c>
      <c r="F20" s="167" t="s">
        <v>67</v>
      </c>
      <c r="G20" s="168"/>
      <c r="H20" s="37">
        <f>AD22</f>
        <v>90926</v>
      </c>
      <c r="I20" s="37">
        <f>AD32</f>
        <v>21726</v>
      </c>
      <c r="J20" s="41">
        <f>SUM(H20:I20)</f>
        <v>112652</v>
      </c>
      <c r="AA20" s="20" t="s">
        <v>59</v>
      </c>
      <c r="AB20" s="81" t="s">
        <v>83</v>
      </c>
      <c r="AC20" s="81" t="s">
        <v>158</v>
      </c>
      <c r="AD20" s="28">
        <f ca="1" t="shared" si="4"/>
        <v>3848</v>
      </c>
      <c r="AF20" s="28" t="str">
        <f>'水洗化人口等'!B20</f>
        <v>12215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0.626147937230501</v>
      </c>
      <c r="F21" s="167" t="s">
        <v>69</v>
      </c>
      <c r="G21" s="168"/>
      <c r="H21" s="37">
        <f>AD23</f>
        <v>75434</v>
      </c>
      <c r="I21" s="37">
        <f>AD33</f>
        <v>672284</v>
      </c>
      <c r="J21" s="41">
        <f>SUM(H21:I21)</f>
        <v>747718</v>
      </c>
      <c r="AA21" s="20" t="s">
        <v>65</v>
      </c>
      <c r="AB21" s="81" t="s">
        <v>83</v>
      </c>
      <c r="AC21" s="81" t="s">
        <v>159</v>
      </c>
      <c r="AD21" s="28">
        <f ca="1" t="shared" si="4"/>
        <v>26529</v>
      </c>
      <c r="AF21" s="28" t="str">
        <f>'水洗化人口等'!B21</f>
        <v>12216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0.32151437077039163</v>
      </c>
      <c r="F22" s="156" t="s">
        <v>4</v>
      </c>
      <c r="G22" s="157"/>
      <c r="H22" s="47">
        <f>SUM(H19:H21)</f>
        <v>192889</v>
      </c>
      <c r="I22" s="47">
        <f>SUM(I19:I21)</f>
        <v>719674</v>
      </c>
      <c r="J22" s="52">
        <f>SUM(J19:J21)</f>
        <v>912563</v>
      </c>
      <c r="AA22" s="20" t="s">
        <v>67</v>
      </c>
      <c r="AB22" s="81" t="s">
        <v>83</v>
      </c>
      <c r="AC22" s="81" t="s">
        <v>160</v>
      </c>
      <c r="AD22" s="28">
        <f ca="1" t="shared" si="4"/>
        <v>90926</v>
      </c>
      <c r="AF22" s="28" t="str">
        <f>'水洗化人口等'!B22</f>
        <v>12217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0.14957508407681078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75434</v>
      </c>
      <c r="AF23" s="28" t="str">
        <f>'水洗化人口等'!B23</f>
        <v>12218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0.9752901314389537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681510</v>
      </c>
      <c r="AF24" s="28" t="str">
        <f>'水洗化人口等'!B24</f>
        <v>12219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0.024709868561046275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12220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12221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18125</v>
      </c>
      <c r="J27" s="55">
        <f>AD49</f>
        <v>1100</v>
      </c>
      <c r="AA27" s="20" t="s">
        <v>53</v>
      </c>
      <c r="AB27" s="81" t="s">
        <v>83</v>
      </c>
      <c r="AC27" s="81" t="s">
        <v>165</v>
      </c>
      <c r="AD27" s="28">
        <f ca="1" t="shared" si="4"/>
        <v>9373</v>
      </c>
      <c r="AF27" s="28" t="str">
        <f>'水洗化人口等'!B27</f>
        <v>12222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0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12223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14479</v>
      </c>
      <c r="J29" s="55">
        <f>AD51</f>
        <v>430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12224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2858</v>
      </c>
      <c r="J30" s="55">
        <f>AD52</f>
        <v>1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12225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25664</v>
      </c>
      <c r="AF31" s="28" t="str">
        <f>'水洗化人口等'!B31</f>
        <v>12226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21726</v>
      </c>
      <c r="AF32" s="28" t="str">
        <f>'水洗化人口等'!B32</f>
        <v>12227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1235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672284</v>
      </c>
      <c r="AF33" s="28" t="str">
        <f>'水洗化人口等'!B33</f>
        <v>12228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3234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23255</v>
      </c>
      <c r="AF34" s="28" t="str">
        <f>'水洗化人口等'!B34</f>
        <v>12229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349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12230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40280</v>
      </c>
      <c r="J36" s="57">
        <f>SUM(J27:J31)</f>
        <v>1531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12231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2296</v>
      </c>
      <c r="AF37" s="28" t="str">
        <f>'水洗化人口等'!B37</f>
        <v>12232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12233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12234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18125</v>
      </c>
      <c r="AF40" s="28" t="str">
        <f>'水洗化人口等'!B40</f>
        <v>12235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 t="str">
        <f>'水洗化人口等'!B41</f>
        <v>12236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14479</v>
      </c>
      <c r="AF42" s="28" t="str">
        <f>'水洗化人口等'!B42</f>
        <v>12237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2858</v>
      </c>
      <c r="AF43" s="28" t="str">
        <f>'水洗化人口等'!B43</f>
        <v>12238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12322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 t="str">
        <f>'水洗化人口等'!B45</f>
        <v>12325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1235</v>
      </c>
      <c r="AF46" s="28" t="str">
        <f>'水洗化人口等'!B46</f>
        <v>12328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3234</v>
      </c>
      <c r="AF47" s="28" t="str">
        <f>'水洗化人口等'!B47</f>
        <v>12329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349</v>
      </c>
      <c r="AF48" s="28" t="str">
        <f>'水洗化人口等'!B48</f>
        <v>12342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1100</v>
      </c>
      <c r="AF49" s="28" t="str">
        <f>'水洗化人口等'!B49</f>
        <v>12347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 t="str">
        <f>'水洗化人口等'!B50</f>
        <v>12349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430</v>
      </c>
      <c r="AF51" s="28" t="str">
        <f>'水洗化人口等'!B51</f>
        <v>12402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1</v>
      </c>
      <c r="AF52" s="28" t="str">
        <f>'水洗化人口等'!B52</f>
        <v>12403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 t="str">
        <f>'水洗化人口等'!B53</f>
        <v>12409</v>
      </c>
      <c r="AG53" s="19">
        <v>53</v>
      </c>
    </row>
    <row r="54" spans="32:33" ht="13.5">
      <c r="AF54" s="28" t="str">
        <f>'水洗化人口等'!B54</f>
        <v>12410</v>
      </c>
      <c r="AG54" s="19">
        <v>54</v>
      </c>
    </row>
    <row r="55" spans="32:33" ht="13.5">
      <c r="AF55" s="28" t="str">
        <f>'水洗化人口等'!B55</f>
        <v>12421</v>
      </c>
      <c r="AG55" s="19">
        <v>55</v>
      </c>
    </row>
    <row r="56" spans="32:33" ht="13.5">
      <c r="AF56" s="28" t="str">
        <f>'水洗化人口等'!B56</f>
        <v>12422</v>
      </c>
      <c r="AG56" s="19">
        <v>56</v>
      </c>
    </row>
    <row r="57" spans="32:33" ht="13.5">
      <c r="AF57" s="28" t="str">
        <f>'水洗化人口等'!B57</f>
        <v>12423</v>
      </c>
      <c r="AG57" s="19">
        <v>57</v>
      </c>
    </row>
    <row r="58" spans="32:33" ht="13.5">
      <c r="AF58" s="28" t="str">
        <f>'水洗化人口等'!B58</f>
        <v>12424</v>
      </c>
      <c r="AG58" s="19">
        <v>58</v>
      </c>
    </row>
    <row r="59" spans="32:33" ht="13.5">
      <c r="AF59" s="28" t="str">
        <f>'水洗化人口等'!B59</f>
        <v>12426</v>
      </c>
      <c r="AG59" s="19">
        <v>59</v>
      </c>
    </row>
    <row r="60" spans="32:33" ht="13.5">
      <c r="AF60" s="28" t="str">
        <f>'水洗化人口等'!B60</f>
        <v>12427</v>
      </c>
      <c r="AG60" s="19">
        <v>60</v>
      </c>
    </row>
    <row r="61" spans="32:33" ht="13.5">
      <c r="AF61" s="28" t="str">
        <f>'水洗化人口等'!B61</f>
        <v>12441</v>
      </c>
      <c r="AG61" s="19">
        <v>61</v>
      </c>
    </row>
    <row r="62" spans="32:33" ht="13.5">
      <c r="AF62" s="28" t="str">
        <f>'水洗化人口等'!B62</f>
        <v>12443</v>
      </c>
      <c r="AG62" s="19">
        <v>62</v>
      </c>
    </row>
    <row r="63" spans="32:33" ht="13.5">
      <c r="AF63" s="28" t="str">
        <f>'水洗化人口等'!B63</f>
        <v>12463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2010-04-10T01:48:13Z</dcterms:modified>
  <cp:category/>
  <cp:version/>
  <cp:contentType/>
  <cp:contentStatus/>
</cp:coreProperties>
</file>