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<sst xmlns="http://schemas.openxmlformats.org/spreadsheetml/2006/main" count="1047" uniqueCount="411">
  <si>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</si>
  <si>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</si>
  <si>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</si>
  <si>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</si>
  <si>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</si>
  <si>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</si>
  <si>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</si>
  <si>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</si>
  <si>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</si>
  <si>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</si>
  <si>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</si>
  <si>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</si>
  <si>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</si>
  <si>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</si>
  <si>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</si>
  <si>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</si>
  <si>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</si>
  <si>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</si>
  <si>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</si>
  <si>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</si>
  <si>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</si>
  <si>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</si>
  <si>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</si>
  <si>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</si>
  <si>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</si>
  <si>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</si>
  <si>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</si>
  <si>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</si>
  <si>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</si>
  <si>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</si>
  <si>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</si>
  <si>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</si>
  <si>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</si>
  <si>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</si>
  <si>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</si>
  <si>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</si>
  <si>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</si>
  <si>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</si>
  <si>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</si>
  <si>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</si>
  <si>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</si>
  <si>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</si>
  <si>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</si>
  <si>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</si>
  <si>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</si>
  <si>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</si>
  <si>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</si>
  <si>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</si>
  <si>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</si>
  <si>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</si>
  <si>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</si>
  <si>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</si>
  <si>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</si>
  <si>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</si>
  <si>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</si>
  <si>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</si>
  <si>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</si>
  <si>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</si>
  <si>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</si>
  <si>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</si>
  <si>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</si>
  <si>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</si>
  <si>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</si>
  <si>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</si>
  <si>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</si>
  <si>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</si>
  <si>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</si>
  <si>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</si>
  <si>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</si>
  <si>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</si>
  <si>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</si>
  <si>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</si>
  <si>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</si>
  <si>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</si>
  <si>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</si>
  <si>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</si>
  <si>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</si>
  <si>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</si>
  <si>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</si>
  <si>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</si>
  <si>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</si>
  <si>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</si>
  <si>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</si>
  <si>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</si>
  <si>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</si>
  <si>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</si>
  <si>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</si>
  <si>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</si>
  <si>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</si>
  <si>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</si>
  <si>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</si>
  <si>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</si>
  <si>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</si>
  <si>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</si>
  <si>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</si>
  <si>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</si>
  <si>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</si>
  <si>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</si>
  <si>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</si>
  <si>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</si>
  <si>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</si>
  <si>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</si>
  <si>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</si>
  <si>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</si>
  <si>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</si>
  <si>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</si>
  <si>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</si>
  <si>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</si>
  <si>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</si>
  <si>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</si>
  <si>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</si>
  <si>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</si>
  <si>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</si>
  <si>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</si>
  <si>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</si>
  <si>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</si>
  <si>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</si>
  <si>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</si>
  <si>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</si>
  <si>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</si>
  <si>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</si>
  <si>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</si>
  <si>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</si>
  <si>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</si>
  <si>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</si>
  <si>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</si>
  <si>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</si>
  <si>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</si>
  <si>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</si>
  <si>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</si>
  <si>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</si>
  <si>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</si>
  <si>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</si>
  <si>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</si>
  <si>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</si>
  <si>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</si>
  <si>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</si>
  <si>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</si>
  <si>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</si>
  <si>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</si>
  <si>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</si>
  <si>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</si>
  <si>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</si>
  <si>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</si>
  <si>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</si>
  <si>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</si>
  <si>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</si>
  <si>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</si>
  <si>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</si>
  <si>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</si>
  <si>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</si>
  <si>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</si>
  <si>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</si>
  <si>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</si>
  <si>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</si>
  <si>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</si>
  <si>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</si>
  <si>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</si>
  <si>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</si>
  <si>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</si>
  <si>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</si>
  <si>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</si>
  <si>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</si>
  <si>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</si>
  <si>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</si>
  <si>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</si>
  <si>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</si>
  <si>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</si>
  <si>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</si>
  <si>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</si>
  <si>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</si>
  <si>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</si>
  <si>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</si>
  <si>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</si>
  <si>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</si>
  <si>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</si>
  <si>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</si>
  <si>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</si>
  <si>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</si>
  <si>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</si>
  <si>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</si>
  <si>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</si>
  <si>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</si>
  <si>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</si>
  <si>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</si>
  <si>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</si>
  <si>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</si>
  <si>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</si>
  <si>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</si>
  <si>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</si>
  <si>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</si>
  <si>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</si>
  <si>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</si>
  <si>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</si>
  <si>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</si>
  <si>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</si>
  <si>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</si>
  <si>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</si>
  <si>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</si>
  <si>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</si>
  <si>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</si>
  <si>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</si>
  <si>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</si>
  <si>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</si>
  <si>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</si>
  <si>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</si>
  <si>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</si>
  <si>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</si>
  <si>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</si>
  <si>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</si>
  <si>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</si>
  <si>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</si>
  <si>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</si>
  <si>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</si>
  <si>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</si>
  <si>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</si>
  <si>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</si>
  <si>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</si>
  <si>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</si>
  <si>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</si>
  <si>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</si>
  <si>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</si>
  <si>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</si>
  <si>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</si>
  <si>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</si>
  <si>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</si>
  <si>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</si>
  <si>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</si>
  <si>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</si>
  <si>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</si>
  <si>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</si>
  <si>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</si>
  <si>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</si>
  <si>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</si>
  <si>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</si>
  <si>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</si>
  <si>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</si>
  <si>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</si>
  <si>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</si>
  <si>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</si>
  <si>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</si>
  <si>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</si>
  <si>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</si>
  <si>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</si>
  <si>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</si>
  <si>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</si>
  <si>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</si>
  <si>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</si>
  <si>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</si>
  <si>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</si>
  <si>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</si>
  <si>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</si>
  <si>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</si>
  <si>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</si>
  <si>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</si>
  <si>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</si>
  <si>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</si>
  <si>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</si>
  <si>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</si>
  <si>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</si>
  <si>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</si>
  <si>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</si>
  <si>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</si>
  <si>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</si>
  <si>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</si>
  <si>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</si>
  <si>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11100</t>
  </si>
  <si>
    <t>11201</t>
  </si>
  <si>
    <t>11202</t>
  </si>
  <si>
    <t>11203</t>
  </si>
  <si>
    <t>11206</t>
  </si>
  <si>
    <t>11207</t>
  </si>
  <si>
    <t>11208</t>
  </si>
  <si>
    <t>11209</t>
  </si>
  <si>
    <t>11210</t>
  </si>
  <si>
    <t>11211</t>
  </si>
  <si>
    <t>11212</t>
  </si>
  <si>
    <t>11214</t>
  </si>
  <si>
    <t>11215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</si>
  <si>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</si>
  <si>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</si>
  <si>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</si>
  <si>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</si>
  <si>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</si>
  <si>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</si>
  <si>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</si>
  <si>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</si>
  <si>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</si>
  <si>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</si>
  <si>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</si>
  <si>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</si>
  <si>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</si>
  <si>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</si>
  <si>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</si>
  <si>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</si>
  <si>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</si>
  <si>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</si>
  <si>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</si>
  <si>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11237</t>
  </si>
  <si>
    <t>11238</t>
  </si>
  <si>
    <t>11239</t>
  </si>
  <si>
    <t>11240</t>
  </si>
  <si>
    <t>11241</t>
  </si>
  <si>
    <t>11242</t>
  </si>
  <si>
    <t>11243</t>
  </si>
  <si>
    <t>11245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</si>
  <si>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</si>
  <si>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</si>
  <si>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</si>
  <si>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</si>
  <si>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</si>
  <si>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</si>
  <si>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</si>
  <si>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</si>
  <si>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11347</t>
  </si>
  <si>
    <t>11348</t>
  </si>
  <si>
    <t>11349</t>
  </si>
  <si>
    <t>11361</t>
  </si>
  <si>
    <t>11362</t>
  </si>
  <si>
    <t>11363</t>
  </si>
  <si>
    <t>11365</t>
  </si>
  <si>
    <t>11369</t>
  </si>
  <si>
    <t>11381</t>
  </si>
  <si>
    <t>11383</t>
  </si>
  <si>
    <t>11385</t>
  </si>
  <si>
    <t>11408</t>
  </si>
  <si>
    <t>11421</t>
  </si>
  <si>
    <t>11424</t>
  </si>
  <si>
    <t>11425</t>
  </si>
  <si>
    <t>11442</t>
  </si>
  <si>
    <t>11445</t>
  </si>
  <si>
    <t>11446</t>
  </si>
  <si>
    <t>11461</t>
  </si>
  <si>
    <t>11462</t>
  </si>
  <si>
    <t>11464</t>
  </si>
  <si>
    <t>11465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</si>
  <si>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</si>
  <si>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</si>
  <si>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</si>
  <si>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</si>
  <si>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</si>
  <si>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</si>
  <si>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</si>
  <si>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</si>
  <si>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</si>
  <si>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</si>
  <si>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</si>
  <si>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</si>
  <si>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</si>
  <si>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</si>
  <si>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</si>
  <si>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</si>
  <si>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</si>
  <si>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</si>
  <si>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</si>
  <si>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</si>
  <si>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</si>
  <si>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</si>
  <si>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</si>
  <si>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</si>
  <si>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</si>
  <si>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</si>
  <si>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</si>
  <si>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</si>
  <si>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</si>
  <si>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</si>
  <si>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</si>
  <si>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</si>
  <si>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</si>
  <si>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</si>
  <si>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</si>
  <si>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</si>
  <si>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</si>
  <si>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</si>
  <si>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</si>
  <si>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</si>
  <si>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</si>
  <si>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</si>
  <si>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</si>
  <si>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</si>
  <si>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</si>
  <si>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</si>
  <si>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</si>
  <si>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</si>
  <si>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</si>
  <si>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</si>
  <si>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</si>
  <si>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</si>
  <si>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</si>
  <si>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</si>
  <si>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</si>
  <si>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</si>
  <si>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</si>
  <si>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</si>
  <si>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</si>
  <si>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</si>
  <si>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</si>
  <si>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</si>
  <si>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</si>
  <si>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</si>
  <si>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</si>
  <si>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</si>
  <si>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</si>
  <si>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</si>
  <si>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</si>
  <si>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</si>
  <si>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○</t>
  </si>
  <si>
    <t>合計</t>
  </si>
  <si>
    <t>埼玉県</t>
  </si>
  <si>
    <t>11000</t>
  </si>
  <si>
    <t>11000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</si>
</sst>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408</v>
      </c>
      <c r="B7" s="100" t="s">
        <v>409</v>
      </c>
      <c r="C7" s="99" t="s">
        <v>407</v>
      </c>
      <c r="D7" s="101">
        <f>SUM(D8:D77)</f>
        <v>7084759</v>
      </c>
      <c r="E7" s="101">
        <f>SUM(E8:E77)</f>
        <v>187059</v>
      </c>
      <c r="F7" s="102">
        <f>IF(D7&gt;0,E7/D7*100,0)</f>
        <v>2.640301526135187</v>
      </c>
      <c r="G7" s="101">
        <f>SUM(G8:G77)</f>
        <v>185523</v>
      </c>
      <c r="H7" s="101">
        <f>SUM(H8:H77)</f>
        <v>1536</v>
      </c>
      <c r="I7" s="101">
        <f>SUM(I8:I77)</f>
        <v>6897700</v>
      </c>
      <c r="J7" s="102">
        <f>IF($D7&gt;0,I7/$D7*100,0)</f>
        <v>97.35969847386481</v>
      </c>
      <c r="K7" s="101">
        <f>SUM(K8:K77)</f>
        <v>5039758</v>
      </c>
      <c r="L7" s="102">
        <f>IF($D7&gt;0,K7/$D7*100,0)</f>
        <v>71.1352072808687</v>
      </c>
      <c r="M7" s="101">
        <f>SUM(M8:M77)</f>
        <v>2812</v>
      </c>
      <c r="N7" s="102">
        <f>IF($D7&gt;0,M7/$D7*100,0)</f>
        <v>0.03969083493171751</v>
      </c>
      <c r="O7" s="101">
        <f>SUM(O8:O77)</f>
        <v>1855130</v>
      </c>
      <c r="P7" s="101">
        <f>SUM(P8:P77)</f>
        <v>922154</v>
      </c>
      <c r="Q7" s="102">
        <f>IF($D7&gt;0,O7/$D7*100,0)</f>
        <v>26.184800358064404</v>
      </c>
      <c r="R7" s="101">
        <f>SUM(R8:R77)</f>
        <v>120536</v>
      </c>
      <c r="S7" s="101">
        <f aca="true" t="shared" si="0" ref="S7:Z7">COUNTIF(S8:S77,"○")</f>
        <v>16</v>
      </c>
      <c r="T7" s="101">
        <f t="shared" si="0"/>
        <v>26</v>
      </c>
      <c r="U7" s="101">
        <f t="shared" si="0"/>
        <v>0</v>
      </c>
      <c r="V7" s="101">
        <f t="shared" si="0"/>
        <v>28</v>
      </c>
      <c r="W7" s="101">
        <f t="shared" si="0"/>
        <v>3</v>
      </c>
      <c r="X7" s="101">
        <f t="shared" si="0"/>
        <v>1</v>
      </c>
      <c r="Y7" s="101">
        <f t="shared" si="0"/>
        <v>1</v>
      </c>
      <c r="Z7" s="101">
        <f t="shared" si="0"/>
        <v>65</v>
      </c>
    </row>
    <row r="8" spans="1:58" ht="12" customHeight="1">
      <c r="A8" s="103" t="s">
        <v>122</v>
      </c>
      <c r="B8" s="104" t="s">
        <v>266</v>
      </c>
      <c r="C8" s="103" t="s">
        <v>336</v>
      </c>
      <c r="D8" s="101">
        <f>+SUM(E8,+I8)</f>
        <v>1193942</v>
      </c>
      <c r="E8" s="101">
        <f>+SUM(G8,+H8)</f>
        <v>11362</v>
      </c>
      <c r="F8" s="102">
        <f>IF(D8&gt;0,E8/D8*100,0)</f>
        <v>0.9516375167302934</v>
      </c>
      <c r="G8" s="101">
        <v>11362</v>
      </c>
      <c r="H8" s="101">
        <v>0</v>
      </c>
      <c r="I8" s="101">
        <f>+SUM(K8,+M8,+O8)</f>
        <v>1182580</v>
      </c>
      <c r="J8" s="102">
        <f>IF($D8&gt;0,I8/$D8*100,0)</f>
        <v>99.0483624832697</v>
      </c>
      <c r="K8" s="101">
        <v>949659</v>
      </c>
      <c r="L8" s="102">
        <f>IF($D8&gt;0,K8/$D8*100,0)</f>
        <v>79.5397933902987</v>
      </c>
      <c r="M8" s="101">
        <v>958</v>
      </c>
      <c r="N8" s="102">
        <f>IF($D8&gt;0,M8/$D8*100,0)</f>
        <v>0.08023840354054049</v>
      </c>
      <c r="O8" s="101">
        <v>231963</v>
      </c>
      <c r="P8" s="101">
        <v>149941</v>
      </c>
      <c r="Q8" s="102">
        <f>IF($D8&gt;0,O8/$D8*100,0)</f>
        <v>19.428330689430474</v>
      </c>
      <c r="R8" s="101">
        <v>16419</v>
      </c>
      <c r="S8" s="101"/>
      <c r="T8" s="101" t="s">
        <v>406</v>
      </c>
      <c r="U8" s="101"/>
      <c r="V8" s="101"/>
      <c r="W8" s="105"/>
      <c r="X8" s="105"/>
      <c r="Y8" s="105"/>
      <c r="Z8" s="105" t="s">
        <v>406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122</v>
      </c>
      <c r="B9" s="104" t="s">
        <v>267</v>
      </c>
      <c r="C9" s="103" t="s">
        <v>337</v>
      </c>
      <c r="D9" s="101">
        <f aca="true" t="shared" si="1" ref="D9:D72">+SUM(E9,+I9)</f>
        <v>331728</v>
      </c>
      <c r="E9" s="101">
        <f aca="true" t="shared" si="2" ref="E9:E72">+SUM(G9,+H9)</f>
        <v>5548</v>
      </c>
      <c r="F9" s="102">
        <f aca="true" t="shared" si="3" ref="F9:F72">IF(D9&gt;0,E9/D9*100,0)</f>
        <v>1.672454541069792</v>
      </c>
      <c r="G9" s="101">
        <v>5435</v>
      </c>
      <c r="H9" s="101">
        <v>113</v>
      </c>
      <c r="I9" s="101">
        <f aca="true" t="shared" si="4" ref="I9:I72">+SUM(K9,+M9,+O9)</f>
        <v>326180</v>
      </c>
      <c r="J9" s="102">
        <f aca="true" t="shared" si="5" ref="J9:J72">IF($D9&gt;0,I9/$D9*100,0)</f>
        <v>98.32754545893022</v>
      </c>
      <c r="K9" s="101">
        <v>279235</v>
      </c>
      <c r="L9" s="102">
        <f aca="true" t="shared" si="6" ref="L9:L72">IF($D9&gt;0,K9/$D9*100,0)</f>
        <v>84.17589109149665</v>
      </c>
      <c r="M9" s="101">
        <v>0</v>
      </c>
      <c r="N9" s="102">
        <f aca="true" t="shared" si="7" ref="N9:N72">IF($D9&gt;0,M9/$D9*100,0)</f>
        <v>0</v>
      </c>
      <c r="O9" s="101">
        <v>46945</v>
      </c>
      <c r="P9" s="101">
        <v>19720</v>
      </c>
      <c r="Q9" s="102">
        <f aca="true" t="shared" si="8" ref="Q9:Q72">IF($D9&gt;0,O9/$D9*100,0)</f>
        <v>14.151654367433562</v>
      </c>
      <c r="R9" s="101">
        <v>4679</v>
      </c>
      <c r="S9" s="101"/>
      <c r="T9" s="101" t="s">
        <v>406</v>
      </c>
      <c r="U9" s="101"/>
      <c r="V9" s="101"/>
      <c r="W9" s="105"/>
      <c r="X9" s="105"/>
      <c r="Y9" s="105"/>
      <c r="Z9" s="105" t="s">
        <v>406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122</v>
      </c>
      <c r="B10" s="104" t="s">
        <v>268</v>
      </c>
      <c r="C10" s="103" t="s">
        <v>338</v>
      </c>
      <c r="D10" s="101">
        <f t="shared" si="1"/>
        <v>203479</v>
      </c>
      <c r="E10" s="101">
        <f t="shared" si="2"/>
        <v>15967</v>
      </c>
      <c r="F10" s="102">
        <f t="shared" si="3"/>
        <v>7.847001410464961</v>
      </c>
      <c r="G10" s="101">
        <v>15911</v>
      </c>
      <c r="H10" s="101">
        <v>56</v>
      </c>
      <c r="I10" s="101">
        <f t="shared" si="4"/>
        <v>187512</v>
      </c>
      <c r="J10" s="102">
        <f t="shared" si="5"/>
        <v>92.15299858953504</v>
      </c>
      <c r="K10" s="101">
        <v>76415</v>
      </c>
      <c r="L10" s="102">
        <f t="shared" si="6"/>
        <v>37.554243926891715</v>
      </c>
      <c r="M10" s="101">
        <v>0</v>
      </c>
      <c r="N10" s="102">
        <f t="shared" si="7"/>
        <v>0</v>
      </c>
      <c r="O10" s="101">
        <v>111097</v>
      </c>
      <c r="P10" s="101">
        <v>40807</v>
      </c>
      <c r="Q10" s="102">
        <f t="shared" si="8"/>
        <v>54.59875466264332</v>
      </c>
      <c r="R10" s="101">
        <v>2991</v>
      </c>
      <c r="S10" s="101" t="s">
        <v>406</v>
      </c>
      <c r="T10" s="101"/>
      <c r="U10" s="101"/>
      <c r="V10" s="101"/>
      <c r="W10" s="105"/>
      <c r="X10" s="105"/>
      <c r="Y10" s="105"/>
      <c r="Z10" s="105" t="s">
        <v>406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122</v>
      </c>
      <c r="B11" s="104" t="s">
        <v>269</v>
      </c>
      <c r="C11" s="103" t="s">
        <v>339</v>
      </c>
      <c r="D11" s="101">
        <f t="shared" si="1"/>
        <v>490899</v>
      </c>
      <c r="E11" s="101">
        <f t="shared" si="2"/>
        <v>6477</v>
      </c>
      <c r="F11" s="102">
        <f t="shared" si="3"/>
        <v>1.3194160102179877</v>
      </c>
      <c r="G11" s="101">
        <v>6477</v>
      </c>
      <c r="H11" s="101">
        <v>0</v>
      </c>
      <c r="I11" s="101">
        <f t="shared" si="4"/>
        <v>484422</v>
      </c>
      <c r="J11" s="102">
        <f t="shared" si="5"/>
        <v>98.68058398978201</v>
      </c>
      <c r="K11" s="101">
        <v>392526</v>
      </c>
      <c r="L11" s="102">
        <f t="shared" si="6"/>
        <v>79.96064363545251</v>
      </c>
      <c r="M11" s="101">
        <v>0</v>
      </c>
      <c r="N11" s="102">
        <f t="shared" si="7"/>
        <v>0</v>
      </c>
      <c r="O11" s="101">
        <v>91896</v>
      </c>
      <c r="P11" s="101">
        <v>30894</v>
      </c>
      <c r="Q11" s="102">
        <f t="shared" si="8"/>
        <v>18.719940354329506</v>
      </c>
      <c r="R11" s="101">
        <v>19498</v>
      </c>
      <c r="S11" s="101"/>
      <c r="T11" s="101" t="s">
        <v>406</v>
      </c>
      <c r="U11" s="101"/>
      <c r="V11" s="101"/>
      <c r="W11" s="105"/>
      <c r="X11" s="105"/>
      <c r="Y11" s="105" t="s">
        <v>406</v>
      </c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122</v>
      </c>
      <c r="B12" s="104" t="s">
        <v>270</v>
      </c>
      <c r="C12" s="103" t="s">
        <v>340</v>
      </c>
      <c r="D12" s="101">
        <f t="shared" si="1"/>
        <v>87186</v>
      </c>
      <c r="E12" s="101">
        <f t="shared" si="2"/>
        <v>4912</v>
      </c>
      <c r="F12" s="102">
        <f t="shared" si="3"/>
        <v>5.6339320533113115</v>
      </c>
      <c r="G12" s="101">
        <v>4912</v>
      </c>
      <c r="H12" s="101">
        <v>0</v>
      </c>
      <c r="I12" s="101">
        <f t="shared" si="4"/>
        <v>82274</v>
      </c>
      <c r="J12" s="102">
        <f t="shared" si="5"/>
        <v>94.36606794668869</v>
      </c>
      <c r="K12" s="101">
        <v>41174</v>
      </c>
      <c r="L12" s="102">
        <f t="shared" si="6"/>
        <v>47.22547197944624</v>
      </c>
      <c r="M12" s="101">
        <v>0</v>
      </c>
      <c r="N12" s="102">
        <f t="shared" si="7"/>
        <v>0</v>
      </c>
      <c r="O12" s="101">
        <v>41100</v>
      </c>
      <c r="P12" s="101">
        <v>17634</v>
      </c>
      <c r="Q12" s="102">
        <f t="shared" si="8"/>
        <v>47.14059596724245</v>
      </c>
      <c r="R12" s="101">
        <v>1487</v>
      </c>
      <c r="S12" s="101"/>
      <c r="T12" s="101"/>
      <c r="U12" s="101"/>
      <c r="V12" s="101" t="s">
        <v>406</v>
      </c>
      <c r="W12" s="105"/>
      <c r="X12" s="105"/>
      <c r="Y12" s="105"/>
      <c r="Z12" s="105" t="s">
        <v>406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122</v>
      </c>
      <c r="B13" s="104" t="s">
        <v>271</v>
      </c>
      <c r="C13" s="103" t="s">
        <v>341</v>
      </c>
      <c r="D13" s="101">
        <f t="shared" si="1"/>
        <v>69801</v>
      </c>
      <c r="E13" s="101">
        <f t="shared" si="2"/>
        <v>9054</v>
      </c>
      <c r="F13" s="102">
        <f t="shared" si="3"/>
        <v>12.971160871620752</v>
      </c>
      <c r="G13" s="101">
        <v>8543</v>
      </c>
      <c r="H13" s="101">
        <v>511</v>
      </c>
      <c r="I13" s="101">
        <f t="shared" si="4"/>
        <v>60747</v>
      </c>
      <c r="J13" s="102">
        <f t="shared" si="5"/>
        <v>87.02883912837926</v>
      </c>
      <c r="K13" s="101">
        <v>31386</v>
      </c>
      <c r="L13" s="102">
        <f t="shared" si="6"/>
        <v>44.964971848540856</v>
      </c>
      <c r="M13" s="101">
        <v>0</v>
      </c>
      <c r="N13" s="102">
        <f t="shared" si="7"/>
        <v>0</v>
      </c>
      <c r="O13" s="101">
        <v>29361</v>
      </c>
      <c r="P13" s="101">
        <v>18080</v>
      </c>
      <c r="Q13" s="102">
        <f t="shared" si="8"/>
        <v>42.0638672798384</v>
      </c>
      <c r="R13" s="101">
        <v>691</v>
      </c>
      <c r="S13" s="101" t="s">
        <v>406</v>
      </c>
      <c r="T13" s="101"/>
      <c r="U13" s="101"/>
      <c r="V13" s="101"/>
      <c r="W13" s="105"/>
      <c r="X13" s="105"/>
      <c r="Y13" s="105"/>
      <c r="Z13" s="105" t="s">
        <v>406</v>
      </c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122</v>
      </c>
      <c r="B14" s="104" t="s">
        <v>272</v>
      </c>
      <c r="C14" s="103" t="s">
        <v>342</v>
      </c>
      <c r="D14" s="101">
        <f t="shared" si="1"/>
        <v>336851</v>
      </c>
      <c r="E14" s="101">
        <f t="shared" si="2"/>
        <v>1439</v>
      </c>
      <c r="F14" s="102">
        <f t="shared" si="3"/>
        <v>0.4271918444653571</v>
      </c>
      <c r="G14" s="101">
        <v>1439</v>
      </c>
      <c r="H14" s="101">
        <v>0</v>
      </c>
      <c r="I14" s="101">
        <f t="shared" si="4"/>
        <v>335412</v>
      </c>
      <c r="J14" s="102">
        <f t="shared" si="5"/>
        <v>99.57280815553464</v>
      </c>
      <c r="K14" s="101">
        <v>305473</v>
      </c>
      <c r="L14" s="102">
        <f t="shared" si="6"/>
        <v>90.68490222680057</v>
      </c>
      <c r="M14" s="101">
        <v>0</v>
      </c>
      <c r="N14" s="102">
        <f t="shared" si="7"/>
        <v>0</v>
      </c>
      <c r="O14" s="101">
        <v>29939</v>
      </c>
      <c r="P14" s="101">
        <v>9452</v>
      </c>
      <c r="Q14" s="102">
        <f t="shared" si="8"/>
        <v>8.88790592873407</v>
      </c>
      <c r="R14" s="101">
        <v>4261</v>
      </c>
      <c r="S14" s="101"/>
      <c r="T14" s="101" t="s">
        <v>406</v>
      </c>
      <c r="U14" s="101"/>
      <c r="V14" s="101"/>
      <c r="W14" s="105"/>
      <c r="X14" s="105"/>
      <c r="Y14" s="105"/>
      <c r="Z14" s="105" t="s">
        <v>406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122</v>
      </c>
      <c r="B15" s="104" t="s">
        <v>273</v>
      </c>
      <c r="C15" s="103" t="s">
        <v>343</v>
      </c>
      <c r="D15" s="101">
        <f t="shared" si="1"/>
        <v>82707</v>
      </c>
      <c r="E15" s="101">
        <f t="shared" si="2"/>
        <v>4465</v>
      </c>
      <c r="F15" s="102">
        <f t="shared" si="3"/>
        <v>5.398575694923041</v>
      </c>
      <c r="G15" s="101">
        <v>4452</v>
      </c>
      <c r="H15" s="101">
        <v>13</v>
      </c>
      <c r="I15" s="101">
        <f t="shared" si="4"/>
        <v>78242</v>
      </c>
      <c r="J15" s="102">
        <f t="shared" si="5"/>
        <v>94.60142430507695</v>
      </c>
      <c r="K15" s="101">
        <v>47100</v>
      </c>
      <c r="L15" s="102">
        <f t="shared" si="6"/>
        <v>56.94802132830353</v>
      </c>
      <c r="M15" s="101">
        <v>0</v>
      </c>
      <c r="N15" s="102">
        <f t="shared" si="7"/>
        <v>0</v>
      </c>
      <c r="O15" s="101">
        <v>31142</v>
      </c>
      <c r="P15" s="101">
        <v>13544</v>
      </c>
      <c r="Q15" s="102">
        <f t="shared" si="8"/>
        <v>37.65340297677343</v>
      </c>
      <c r="R15" s="101">
        <v>839</v>
      </c>
      <c r="S15" s="101"/>
      <c r="T15" s="101"/>
      <c r="U15" s="101"/>
      <c r="V15" s="101" t="s">
        <v>406</v>
      </c>
      <c r="W15" s="105"/>
      <c r="X15" s="105"/>
      <c r="Y15" s="105"/>
      <c r="Z15" s="105" t="s">
        <v>406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122</v>
      </c>
      <c r="B16" s="104" t="s">
        <v>274</v>
      </c>
      <c r="C16" s="103" t="s">
        <v>344</v>
      </c>
      <c r="D16" s="101">
        <f t="shared" si="1"/>
        <v>68373</v>
      </c>
      <c r="E16" s="101">
        <f t="shared" si="2"/>
        <v>2109</v>
      </c>
      <c r="F16" s="102">
        <f t="shared" si="3"/>
        <v>3.0845509192225</v>
      </c>
      <c r="G16" s="101">
        <v>2109</v>
      </c>
      <c r="H16" s="101">
        <v>0</v>
      </c>
      <c r="I16" s="101">
        <f t="shared" si="4"/>
        <v>66264</v>
      </c>
      <c r="J16" s="102">
        <f t="shared" si="5"/>
        <v>96.9154490807775</v>
      </c>
      <c r="K16" s="101">
        <v>34487</v>
      </c>
      <c r="L16" s="102">
        <f t="shared" si="6"/>
        <v>50.43950097260614</v>
      </c>
      <c r="M16" s="101">
        <v>0</v>
      </c>
      <c r="N16" s="102">
        <f t="shared" si="7"/>
        <v>0</v>
      </c>
      <c r="O16" s="101">
        <v>31777</v>
      </c>
      <c r="P16" s="101">
        <v>11051</v>
      </c>
      <c r="Q16" s="102">
        <f t="shared" si="8"/>
        <v>46.47594810817136</v>
      </c>
      <c r="R16" s="101">
        <v>873</v>
      </c>
      <c r="S16" s="101"/>
      <c r="T16" s="101"/>
      <c r="U16" s="101"/>
      <c r="V16" s="101" t="s">
        <v>406</v>
      </c>
      <c r="W16" s="105"/>
      <c r="X16" s="105"/>
      <c r="Y16" s="105"/>
      <c r="Z16" s="105" t="s">
        <v>406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122</v>
      </c>
      <c r="B17" s="104" t="s">
        <v>275</v>
      </c>
      <c r="C17" s="103" t="s">
        <v>345</v>
      </c>
      <c r="D17" s="101">
        <f t="shared" si="1"/>
        <v>79606</v>
      </c>
      <c r="E17" s="101">
        <f t="shared" si="2"/>
        <v>7748</v>
      </c>
      <c r="F17" s="102">
        <f t="shared" si="3"/>
        <v>9.732934703414315</v>
      </c>
      <c r="G17" s="101">
        <v>7748</v>
      </c>
      <c r="H17" s="101">
        <v>0</v>
      </c>
      <c r="I17" s="101">
        <f t="shared" si="4"/>
        <v>71858</v>
      </c>
      <c r="J17" s="102">
        <f t="shared" si="5"/>
        <v>90.26706529658568</v>
      </c>
      <c r="K17" s="101">
        <v>32296</v>
      </c>
      <c r="L17" s="102">
        <f t="shared" si="6"/>
        <v>40.56980629600784</v>
      </c>
      <c r="M17" s="101">
        <v>0</v>
      </c>
      <c r="N17" s="102">
        <f t="shared" si="7"/>
        <v>0</v>
      </c>
      <c r="O17" s="101">
        <v>39562</v>
      </c>
      <c r="P17" s="101">
        <v>18101</v>
      </c>
      <c r="Q17" s="102">
        <f t="shared" si="8"/>
        <v>49.69725900057785</v>
      </c>
      <c r="R17" s="101">
        <v>2904</v>
      </c>
      <c r="S17" s="101"/>
      <c r="T17" s="101"/>
      <c r="U17" s="101"/>
      <c r="V17" s="101" t="s">
        <v>406</v>
      </c>
      <c r="W17" s="105"/>
      <c r="X17" s="105"/>
      <c r="Y17" s="105"/>
      <c r="Z17" s="105" t="s">
        <v>406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122</v>
      </c>
      <c r="B18" s="104" t="s">
        <v>276</v>
      </c>
      <c r="C18" s="103" t="s">
        <v>346</v>
      </c>
      <c r="D18" s="101">
        <f t="shared" si="1"/>
        <v>88111</v>
      </c>
      <c r="E18" s="101">
        <f t="shared" si="2"/>
        <v>4048</v>
      </c>
      <c r="F18" s="102">
        <f t="shared" si="3"/>
        <v>4.594205036828545</v>
      </c>
      <c r="G18" s="101">
        <v>4048</v>
      </c>
      <c r="H18" s="101">
        <v>0</v>
      </c>
      <c r="I18" s="101">
        <f t="shared" si="4"/>
        <v>84063</v>
      </c>
      <c r="J18" s="102">
        <f t="shared" si="5"/>
        <v>95.40579496317146</v>
      </c>
      <c r="K18" s="101">
        <v>38474</v>
      </c>
      <c r="L18" s="102">
        <f t="shared" si="6"/>
        <v>43.665376627208865</v>
      </c>
      <c r="M18" s="101">
        <v>0</v>
      </c>
      <c r="N18" s="102">
        <f t="shared" si="7"/>
        <v>0</v>
      </c>
      <c r="O18" s="101">
        <v>45589</v>
      </c>
      <c r="P18" s="101">
        <v>29453</v>
      </c>
      <c r="Q18" s="102">
        <f t="shared" si="8"/>
        <v>51.74041833596259</v>
      </c>
      <c r="R18" s="101">
        <v>1827</v>
      </c>
      <c r="S18" s="101" t="s">
        <v>406</v>
      </c>
      <c r="T18" s="101"/>
      <c r="U18" s="101"/>
      <c r="V18" s="101"/>
      <c r="W18" s="105"/>
      <c r="X18" s="105"/>
      <c r="Y18" s="105"/>
      <c r="Z18" s="105" t="s">
        <v>406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122</v>
      </c>
      <c r="B19" s="104" t="s">
        <v>277</v>
      </c>
      <c r="C19" s="103" t="s">
        <v>347</v>
      </c>
      <c r="D19" s="101">
        <f t="shared" si="1"/>
        <v>238251</v>
      </c>
      <c r="E19" s="101">
        <f t="shared" si="2"/>
        <v>4570</v>
      </c>
      <c r="F19" s="102">
        <f t="shared" si="3"/>
        <v>1.918145149443234</v>
      </c>
      <c r="G19" s="101">
        <v>4570</v>
      </c>
      <c r="H19" s="101">
        <v>0</v>
      </c>
      <c r="I19" s="101">
        <f t="shared" si="4"/>
        <v>233681</v>
      </c>
      <c r="J19" s="102">
        <f t="shared" si="5"/>
        <v>98.08185485055677</v>
      </c>
      <c r="K19" s="101">
        <v>179781</v>
      </c>
      <c r="L19" s="102">
        <f t="shared" si="6"/>
        <v>75.45865494793306</v>
      </c>
      <c r="M19" s="101">
        <v>0</v>
      </c>
      <c r="N19" s="102">
        <f t="shared" si="7"/>
        <v>0</v>
      </c>
      <c r="O19" s="101">
        <v>53900</v>
      </c>
      <c r="P19" s="101">
        <v>23972</v>
      </c>
      <c r="Q19" s="102">
        <f t="shared" si="8"/>
        <v>22.623199902623703</v>
      </c>
      <c r="R19" s="101">
        <v>2740</v>
      </c>
      <c r="S19" s="101"/>
      <c r="T19" s="101" t="s">
        <v>406</v>
      </c>
      <c r="U19" s="101"/>
      <c r="V19" s="101"/>
      <c r="W19" s="105"/>
      <c r="X19" s="105"/>
      <c r="Y19" s="105"/>
      <c r="Z19" s="105" t="s">
        <v>406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122</v>
      </c>
      <c r="B20" s="104" t="s">
        <v>278</v>
      </c>
      <c r="C20" s="103" t="s">
        <v>348</v>
      </c>
      <c r="D20" s="101">
        <f t="shared" si="1"/>
        <v>156429</v>
      </c>
      <c r="E20" s="101">
        <f t="shared" si="2"/>
        <v>917</v>
      </c>
      <c r="F20" s="102">
        <f t="shared" si="3"/>
        <v>0.586208439611581</v>
      </c>
      <c r="G20" s="101">
        <v>917</v>
      </c>
      <c r="H20" s="101">
        <v>0</v>
      </c>
      <c r="I20" s="101">
        <f t="shared" si="4"/>
        <v>155512</v>
      </c>
      <c r="J20" s="102">
        <f t="shared" si="5"/>
        <v>99.41379156038842</v>
      </c>
      <c r="K20" s="101">
        <v>141669</v>
      </c>
      <c r="L20" s="102">
        <f t="shared" si="6"/>
        <v>90.56440941257695</v>
      </c>
      <c r="M20" s="101">
        <v>0</v>
      </c>
      <c r="N20" s="102">
        <f t="shared" si="7"/>
        <v>0</v>
      </c>
      <c r="O20" s="101">
        <v>13843</v>
      </c>
      <c r="P20" s="101">
        <v>7448</v>
      </c>
      <c r="Q20" s="102">
        <f t="shared" si="8"/>
        <v>8.849382147811466</v>
      </c>
      <c r="R20" s="101">
        <v>2233</v>
      </c>
      <c r="S20" s="101"/>
      <c r="T20" s="101" t="s">
        <v>406</v>
      </c>
      <c r="U20" s="101"/>
      <c r="V20" s="101"/>
      <c r="W20" s="105"/>
      <c r="X20" s="105"/>
      <c r="Y20" s="105"/>
      <c r="Z20" s="105" t="s">
        <v>406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122</v>
      </c>
      <c r="B21" s="104" t="s">
        <v>279</v>
      </c>
      <c r="C21" s="103" t="s">
        <v>349</v>
      </c>
      <c r="D21" s="101">
        <f t="shared" si="1"/>
        <v>56399</v>
      </c>
      <c r="E21" s="101">
        <f t="shared" si="2"/>
        <v>7932</v>
      </c>
      <c r="F21" s="102">
        <f t="shared" si="3"/>
        <v>14.064079150339545</v>
      </c>
      <c r="G21" s="101">
        <v>7932</v>
      </c>
      <c r="H21" s="101">
        <v>0</v>
      </c>
      <c r="I21" s="101">
        <f t="shared" si="4"/>
        <v>48467</v>
      </c>
      <c r="J21" s="102">
        <f t="shared" si="5"/>
        <v>85.93592084966045</v>
      </c>
      <c r="K21" s="101">
        <v>19468</v>
      </c>
      <c r="L21" s="102">
        <f t="shared" si="6"/>
        <v>34.51834252380361</v>
      </c>
      <c r="M21" s="101">
        <v>0</v>
      </c>
      <c r="N21" s="102">
        <f t="shared" si="7"/>
        <v>0</v>
      </c>
      <c r="O21" s="101">
        <v>28999</v>
      </c>
      <c r="P21" s="101">
        <v>10024</v>
      </c>
      <c r="Q21" s="102">
        <f t="shared" si="8"/>
        <v>51.41757832585684</v>
      </c>
      <c r="R21" s="101">
        <v>1274</v>
      </c>
      <c r="S21" s="101"/>
      <c r="T21" s="101"/>
      <c r="U21" s="101"/>
      <c r="V21" s="101" t="s">
        <v>406</v>
      </c>
      <c r="W21" s="105"/>
      <c r="X21" s="105"/>
      <c r="Y21" s="105"/>
      <c r="Z21" s="105" t="s">
        <v>406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122</v>
      </c>
      <c r="B22" s="104" t="s">
        <v>280</v>
      </c>
      <c r="C22" s="103" t="s">
        <v>350</v>
      </c>
      <c r="D22" s="101">
        <f t="shared" si="1"/>
        <v>118921</v>
      </c>
      <c r="E22" s="101">
        <f t="shared" si="2"/>
        <v>2799</v>
      </c>
      <c r="F22" s="102">
        <f t="shared" si="3"/>
        <v>2.3536633563458094</v>
      </c>
      <c r="G22" s="101">
        <v>2799</v>
      </c>
      <c r="H22" s="101">
        <v>0</v>
      </c>
      <c r="I22" s="101">
        <f t="shared" si="4"/>
        <v>116122</v>
      </c>
      <c r="J22" s="102">
        <f t="shared" si="5"/>
        <v>97.64633664365418</v>
      </c>
      <c r="K22" s="101">
        <v>81770</v>
      </c>
      <c r="L22" s="102">
        <f t="shared" si="6"/>
        <v>68.75993306480773</v>
      </c>
      <c r="M22" s="101">
        <v>0</v>
      </c>
      <c r="N22" s="102">
        <f t="shared" si="7"/>
        <v>0</v>
      </c>
      <c r="O22" s="101">
        <v>34352</v>
      </c>
      <c r="P22" s="101">
        <v>16595</v>
      </c>
      <c r="Q22" s="102">
        <f t="shared" si="8"/>
        <v>28.88640357884646</v>
      </c>
      <c r="R22" s="101">
        <v>2041</v>
      </c>
      <c r="S22" s="101"/>
      <c r="T22" s="101" t="s">
        <v>406</v>
      </c>
      <c r="U22" s="101"/>
      <c r="V22" s="101"/>
      <c r="W22" s="105"/>
      <c r="X22" s="105"/>
      <c r="Y22" s="105"/>
      <c r="Z22" s="105" t="s">
        <v>406</v>
      </c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122</v>
      </c>
      <c r="B23" s="104" t="s">
        <v>281</v>
      </c>
      <c r="C23" s="103" t="s">
        <v>351</v>
      </c>
      <c r="D23" s="101">
        <f t="shared" si="1"/>
        <v>145127</v>
      </c>
      <c r="E23" s="101">
        <f t="shared" si="2"/>
        <v>10508</v>
      </c>
      <c r="F23" s="102">
        <f t="shared" si="3"/>
        <v>7.2405548243951845</v>
      </c>
      <c r="G23" s="101">
        <v>10508</v>
      </c>
      <c r="H23" s="101">
        <v>0</v>
      </c>
      <c r="I23" s="101">
        <f t="shared" si="4"/>
        <v>134619</v>
      </c>
      <c r="J23" s="102">
        <f t="shared" si="5"/>
        <v>92.75944517560481</v>
      </c>
      <c r="K23" s="101">
        <v>61643</v>
      </c>
      <c r="L23" s="102">
        <f t="shared" si="6"/>
        <v>42.475211366596156</v>
      </c>
      <c r="M23" s="101">
        <v>0</v>
      </c>
      <c r="N23" s="102">
        <f t="shared" si="7"/>
        <v>0</v>
      </c>
      <c r="O23" s="101">
        <v>72976</v>
      </c>
      <c r="P23" s="101">
        <v>51218</v>
      </c>
      <c r="Q23" s="102">
        <f t="shared" si="8"/>
        <v>50.28423380900866</v>
      </c>
      <c r="R23" s="101">
        <v>2774</v>
      </c>
      <c r="S23" s="101"/>
      <c r="T23" s="101"/>
      <c r="U23" s="101"/>
      <c r="V23" s="101" t="s">
        <v>406</v>
      </c>
      <c r="W23" s="105"/>
      <c r="X23" s="105"/>
      <c r="Y23" s="105"/>
      <c r="Z23" s="105" t="s">
        <v>406</v>
      </c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122</v>
      </c>
      <c r="B24" s="104" t="s">
        <v>282</v>
      </c>
      <c r="C24" s="103" t="s">
        <v>352</v>
      </c>
      <c r="D24" s="101">
        <f t="shared" si="1"/>
        <v>223378</v>
      </c>
      <c r="E24" s="101">
        <f t="shared" si="2"/>
        <v>1994</v>
      </c>
      <c r="F24" s="102">
        <f t="shared" si="3"/>
        <v>0.8926572894376348</v>
      </c>
      <c r="G24" s="101">
        <v>1994</v>
      </c>
      <c r="H24" s="101">
        <v>0</v>
      </c>
      <c r="I24" s="101">
        <f t="shared" si="4"/>
        <v>221384</v>
      </c>
      <c r="J24" s="102">
        <f t="shared" si="5"/>
        <v>99.10734271056236</v>
      </c>
      <c r="K24" s="101">
        <v>159939</v>
      </c>
      <c r="L24" s="102">
        <f t="shared" si="6"/>
        <v>71.60015758042422</v>
      </c>
      <c r="M24" s="101">
        <v>0</v>
      </c>
      <c r="N24" s="102">
        <f t="shared" si="7"/>
        <v>0</v>
      </c>
      <c r="O24" s="101">
        <v>61445</v>
      </c>
      <c r="P24" s="101">
        <v>51489</v>
      </c>
      <c r="Q24" s="102">
        <f t="shared" si="8"/>
        <v>27.50718513013815</v>
      </c>
      <c r="R24" s="101">
        <v>2247</v>
      </c>
      <c r="S24" s="101"/>
      <c r="T24" s="101" t="s">
        <v>406</v>
      </c>
      <c r="U24" s="101"/>
      <c r="V24" s="101"/>
      <c r="W24" s="105"/>
      <c r="X24" s="105"/>
      <c r="Y24" s="105"/>
      <c r="Z24" s="105" t="s">
        <v>406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122</v>
      </c>
      <c r="B25" s="104" t="s">
        <v>283</v>
      </c>
      <c r="C25" s="103" t="s">
        <v>353</v>
      </c>
      <c r="D25" s="101">
        <f t="shared" si="1"/>
        <v>236437</v>
      </c>
      <c r="E25" s="101">
        <f t="shared" si="2"/>
        <v>2649</v>
      </c>
      <c r="F25" s="102">
        <f t="shared" si="3"/>
        <v>1.120383019578154</v>
      </c>
      <c r="G25" s="101">
        <v>2649</v>
      </c>
      <c r="H25" s="101">
        <v>0</v>
      </c>
      <c r="I25" s="101">
        <f t="shared" si="4"/>
        <v>233788</v>
      </c>
      <c r="J25" s="102">
        <f t="shared" si="5"/>
        <v>98.87961698042184</v>
      </c>
      <c r="K25" s="101">
        <v>196319</v>
      </c>
      <c r="L25" s="102">
        <f t="shared" si="6"/>
        <v>83.03226652342907</v>
      </c>
      <c r="M25" s="101">
        <v>0</v>
      </c>
      <c r="N25" s="102">
        <f t="shared" si="7"/>
        <v>0</v>
      </c>
      <c r="O25" s="101">
        <v>37469</v>
      </c>
      <c r="P25" s="101">
        <v>7494</v>
      </c>
      <c r="Q25" s="102">
        <f t="shared" si="8"/>
        <v>15.847350456992773</v>
      </c>
      <c r="R25" s="101">
        <v>4671</v>
      </c>
      <c r="S25" s="101"/>
      <c r="T25" s="101" t="s">
        <v>406</v>
      </c>
      <c r="U25" s="101"/>
      <c r="V25" s="101"/>
      <c r="W25" s="105"/>
      <c r="X25" s="105"/>
      <c r="Y25" s="105"/>
      <c r="Z25" s="105" t="s">
        <v>406</v>
      </c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122</v>
      </c>
      <c r="B26" s="104" t="s">
        <v>284</v>
      </c>
      <c r="C26" s="103" t="s">
        <v>354</v>
      </c>
      <c r="D26" s="101">
        <f t="shared" si="1"/>
        <v>317778</v>
      </c>
      <c r="E26" s="101">
        <f t="shared" si="2"/>
        <v>5597</v>
      </c>
      <c r="F26" s="102">
        <f t="shared" si="3"/>
        <v>1.761292474620647</v>
      </c>
      <c r="G26" s="101">
        <v>5597</v>
      </c>
      <c r="H26" s="101">
        <v>0</v>
      </c>
      <c r="I26" s="101">
        <f t="shared" si="4"/>
        <v>312181</v>
      </c>
      <c r="J26" s="102">
        <f t="shared" si="5"/>
        <v>98.23870752537935</v>
      </c>
      <c r="K26" s="101">
        <v>244822</v>
      </c>
      <c r="L26" s="102">
        <f t="shared" si="6"/>
        <v>77.04183423647956</v>
      </c>
      <c r="M26" s="101">
        <v>0</v>
      </c>
      <c r="N26" s="102">
        <f t="shared" si="7"/>
        <v>0</v>
      </c>
      <c r="O26" s="101">
        <v>67359</v>
      </c>
      <c r="P26" s="101">
        <v>13590</v>
      </c>
      <c r="Q26" s="102">
        <f t="shared" si="8"/>
        <v>21.1968732888998</v>
      </c>
      <c r="R26" s="101">
        <v>4417</v>
      </c>
      <c r="S26" s="101"/>
      <c r="T26" s="101" t="s">
        <v>406</v>
      </c>
      <c r="U26" s="101"/>
      <c r="V26" s="101"/>
      <c r="W26" s="105" t="s">
        <v>406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122</v>
      </c>
      <c r="B27" s="104" t="s">
        <v>285</v>
      </c>
      <c r="C27" s="103" t="s">
        <v>355</v>
      </c>
      <c r="D27" s="101">
        <f t="shared" si="1"/>
        <v>68138</v>
      </c>
      <c r="E27" s="101">
        <f t="shared" si="2"/>
        <v>627</v>
      </c>
      <c r="F27" s="102">
        <f t="shared" si="3"/>
        <v>0.920191376324518</v>
      </c>
      <c r="G27" s="101">
        <v>627</v>
      </c>
      <c r="H27" s="101">
        <v>0</v>
      </c>
      <c r="I27" s="101">
        <f t="shared" si="4"/>
        <v>67511</v>
      </c>
      <c r="J27" s="102">
        <f t="shared" si="5"/>
        <v>99.07980862367548</v>
      </c>
      <c r="K27" s="101">
        <v>63867</v>
      </c>
      <c r="L27" s="102">
        <f t="shared" si="6"/>
        <v>93.73183832809886</v>
      </c>
      <c r="M27" s="101">
        <v>0</v>
      </c>
      <c r="N27" s="102">
        <f t="shared" si="7"/>
        <v>0</v>
      </c>
      <c r="O27" s="101">
        <v>3644</v>
      </c>
      <c r="P27" s="101">
        <v>557</v>
      </c>
      <c r="Q27" s="102">
        <f t="shared" si="8"/>
        <v>5.347970295576624</v>
      </c>
      <c r="R27" s="101">
        <v>3184</v>
      </c>
      <c r="S27" s="101"/>
      <c r="T27" s="101" t="s">
        <v>406</v>
      </c>
      <c r="U27" s="101"/>
      <c r="V27" s="101"/>
      <c r="W27" s="105"/>
      <c r="X27" s="105"/>
      <c r="Y27" s="105"/>
      <c r="Z27" s="105" t="s">
        <v>406</v>
      </c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122</v>
      </c>
      <c r="B28" s="104" t="s">
        <v>286</v>
      </c>
      <c r="C28" s="103" t="s">
        <v>356</v>
      </c>
      <c r="D28" s="101">
        <f t="shared" si="1"/>
        <v>116368</v>
      </c>
      <c r="E28" s="101">
        <f t="shared" si="2"/>
        <v>540</v>
      </c>
      <c r="F28" s="102">
        <f t="shared" si="3"/>
        <v>0.4640450983088134</v>
      </c>
      <c r="G28" s="101">
        <v>540</v>
      </c>
      <c r="H28" s="101">
        <v>0</v>
      </c>
      <c r="I28" s="101">
        <f t="shared" si="4"/>
        <v>115828</v>
      </c>
      <c r="J28" s="102">
        <f t="shared" si="5"/>
        <v>99.53595490169118</v>
      </c>
      <c r="K28" s="101">
        <v>99244</v>
      </c>
      <c r="L28" s="102">
        <f t="shared" si="6"/>
        <v>85.28461432696274</v>
      </c>
      <c r="M28" s="101">
        <v>0</v>
      </c>
      <c r="N28" s="102">
        <f t="shared" si="7"/>
        <v>0</v>
      </c>
      <c r="O28" s="101">
        <v>16584</v>
      </c>
      <c r="P28" s="101">
        <v>16584</v>
      </c>
      <c r="Q28" s="102">
        <f t="shared" si="8"/>
        <v>14.251340574728447</v>
      </c>
      <c r="R28" s="101">
        <v>4145</v>
      </c>
      <c r="S28" s="101"/>
      <c r="T28" s="101" t="s">
        <v>406</v>
      </c>
      <c r="U28" s="101"/>
      <c r="V28" s="101"/>
      <c r="W28" s="105"/>
      <c r="X28" s="105"/>
      <c r="Y28" s="105"/>
      <c r="Z28" s="105" t="s">
        <v>406</v>
      </c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122</v>
      </c>
      <c r="B29" s="104" t="s">
        <v>287</v>
      </c>
      <c r="C29" s="103" t="s">
        <v>357</v>
      </c>
      <c r="D29" s="101">
        <f t="shared" si="1"/>
        <v>148895</v>
      </c>
      <c r="E29" s="101">
        <f t="shared" si="2"/>
        <v>1646</v>
      </c>
      <c r="F29" s="102">
        <f t="shared" si="3"/>
        <v>1.1054770140031567</v>
      </c>
      <c r="G29" s="101">
        <v>1646</v>
      </c>
      <c r="H29" s="101">
        <v>0</v>
      </c>
      <c r="I29" s="101">
        <f t="shared" si="4"/>
        <v>147249</v>
      </c>
      <c r="J29" s="102">
        <f t="shared" si="5"/>
        <v>98.89452298599684</v>
      </c>
      <c r="K29" s="101">
        <v>124963</v>
      </c>
      <c r="L29" s="102">
        <f t="shared" si="6"/>
        <v>83.92692837234293</v>
      </c>
      <c r="M29" s="101">
        <v>0</v>
      </c>
      <c r="N29" s="102">
        <f t="shared" si="7"/>
        <v>0</v>
      </c>
      <c r="O29" s="101">
        <v>22286</v>
      </c>
      <c r="P29" s="101">
        <v>11143</v>
      </c>
      <c r="Q29" s="102">
        <f t="shared" si="8"/>
        <v>14.967594613653917</v>
      </c>
      <c r="R29" s="101">
        <v>1528</v>
      </c>
      <c r="S29" s="101"/>
      <c r="T29" s="101"/>
      <c r="U29" s="101"/>
      <c r="V29" s="101" t="s">
        <v>406</v>
      </c>
      <c r="W29" s="105"/>
      <c r="X29" s="105"/>
      <c r="Y29" s="105"/>
      <c r="Z29" s="105" t="s">
        <v>406</v>
      </c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122</v>
      </c>
      <c r="B30" s="104" t="s">
        <v>288</v>
      </c>
      <c r="C30" s="103" t="s">
        <v>358</v>
      </c>
      <c r="D30" s="101">
        <f t="shared" si="1"/>
        <v>60159</v>
      </c>
      <c r="E30" s="101">
        <f t="shared" si="2"/>
        <v>1575</v>
      </c>
      <c r="F30" s="102">
        <f t="shared" si="3"/>
        <v>2.618062135341346</v>
      </c>
      <c r="G30" s="101">
        <v>1575</v>
      </c>
      <c r="H30" s="101">
        <v>0</v>
      </c>
      <c r="I30" s="101">
        <f t="shared" si="4"/>
        <v>58584</v>
      </c>
      <c r="J30" s="102">
        <f t="shared" si="5"/>
        <v>97.38193786465865</v>
      </c>
      <c r="K30" s="101">
        <v>40724</v>
      </c>
      <c r="L30" s="102">
        <f t="shared" si="6"/>
        <v>67.69394438072442</v>
      </c>
      <c r="M30" s="101">
        <v>0</v>
      </c>
      <c r="N30" s="102">
        <f t="shared" si="7"/>
        <v>0</v>
      </c>
      <c r="O30" s="101">
        <v>17860</v>
      </c>
      <c r="P30" s="101">
        <v>5397</v>
      </c>
      <c r="Q30" s="102">
        <f t="shared" si="8"/>
        <v>29.68799348393424</v>
      </c>
      <c r="R30" s="101">
        <v>899</v>
      </c>
      <c r="S30" s="101"/>
      <c r="T30" s="101" t="s">
        <v>406</v>
      </c>
      <c r="U30" s="101"/>
      <c r="V30" s="101"/>
      <c r="W30" s="105"/>
      <c r="X30" s="105"/>
      <c r="Y30" s="105"/>
      <c r="Z30" s="105" t="s">
        <v>406</v>
      </c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122</v>
      </c>
      <c r="B31" s="104" t="s">
        <v>289</v>
      </c>
      <c r="C31" s="103" t="s">
        <v>359</v>
      </c>
      <c r="D31" s="101">
        <f t="shared" si="1"/>
        <v>125220</v>
      </c>
      <c r="E31" s="101">
        <f t="shared" si="2"/>
        <v>605</v>
      </c>
      <c r="F31" s="102">
        <f t="shared" si="3"/>
        <v>0.4831496566043763</v>
      </c>
      <c r="G31" s="101">
        <v>605</v>
      </c>
      <c r="H31" s="101">
        <v>0</v>
      </c>
      <c r="I31" s="101">
        <f t="shared" si="4"/>
        <v>124615</v>
      </c>
      <c r="J31" s="102">
        <f t="shared" si="5"/>
        <v>99.51685034339562</v>
      </c>
      <c r="K31" s="101">
        <v>114246</v>
      </c>
      <c r="L31" s="102">
        <f t="shared" si="6"/>
        <v>91.23622424532823</v>
      </c>
      <c r="M31" s="101">
        <v>0</v>
      </c>
      <c r="N31" s="102">
        <f t="shared" si="7"/>
        <v>0</v>
      </c>
      <c r="O31" s="101">
        <v>10369</v>
      </c>
      <c r="P31" s="101">
        <v>657</v>
      </c>
      <c r="Q31" s="102">
        <f t="shared" si="8"/>
        <v>8.280626098067401</v>
      </c>
      <c r="R31" s="101">
        <v>2778</v>
      </c>
      <c r="S31" s="101"/>
      <c r="T31" s="101"/>
      <c r="U31" s="101"/>
      <c r="V31" s="101" t="s">
        <v>406</v>
      </c>
      <c r="W31" s="105"/>
      <c r="X31" s="105"/>
      <c r="Y31" s="105"/>
      <c r="Z31" s="105" t="s">
        <v>406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122</v>
      </c>
      <c r="B32" s="104" t="s">
        <v>290</v>
      </c>
      <c r="C32" s="103" t="s">
        <v>360</v>
      </c>
      <c r="D32" s="101">
        <f t="shared" si="1"/>
        <v>68808</v>
      </c>
      <c r="E32" s="101">
        <f t="shared" si="2"/>
        <v>522</v>
      </c>
      <c r="F32" s="102">
        <f t="shared" si="3"/>
        <v>0.7586327171259155</v>
      </c>
      <c r="G32" s="101">
        <v>522</v>
      </c>
      <c r="H32" s="101">
        <v>0</v>
      </c>
      <c r="I32" s="101">
        <f t="shared" si="4"/>
        <v>68286</v>
      </c>
      <c r="J32" s="102">
        <f t="shared" si="5"/>
        <v>99.24136728287408</v>
      </c>
      <c r="K32" s="101">
        <v>63882</v>
      </c>
      <c r="L32" s="102">
        <f t="shared" si="6"/>
        <v>92.84094872689222</v>
      </c>
      <c r="M32" s="101">
        <v>0</v>
      </c>
      <c r="N32" s="102">
        <f t="shared" si="7"/>
        <v>0</v>
      </c>
      <c r="O32" s="101">
        <v>4404</v>
      </c>
      <c r="P32" s="101">
        <v>2397</v>
      </c>
      <c r="Q32" s="102">
        <f t="shared" si="8"/>
        <v>6.4004185559818625</v>
      </c>
      <c r="R32" s="101">
        <v>1152</v>
      </c>
      <c r="S32" s="101"/>
      <c r="T32" s="101"/>
      <c r="U32" s="101"/>
      <c r="V32" s="101" t="s">
        <v>406</v>
      </c>
      <c r="W32" s="105"/>
      <c r="X32" s="105"/>
      <c r="Y32" s="105"/>
      <c r="Z32" s="105" t="s">
        <v>406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122</v>
      </c>
      <c r="B33" s="104" t="s">
        <v>291</v>
      </c>
      <c r="C33" s="103" t="s">
        <v>361</v>
      </c>
      <c r="D33" s="101">
        <f t="shared" si="1"/>
        <v>75207</v>
      </c>
      <c r="E33" s="101">
        <f t="shared" si="2"/>
        <v>402</v>
      </c>
      <c r="F33" s="102">
        <f t="shared" si="3"/>
        <v>0.5345247117954446</v>
      </c>
      <c r="G33" s="101">
        <v>402</v>
      </c>
      <c r="H33" s="101">
        <v>0</v>
      </c>
      <c r="I33" s="101">
        <f t="shared" si="4"/>
        <v>74805</v>
      </c>
      <c r="J33" s="102">
        <f t="shared" si="5"/>
        <v>99.46547528820456</v>
      </c>
      <c r="K33" s="101">
        <v>68800</v>
      </c>
      <c r="L33" s="102">
        <f t="shared" si="6"/>
        <v>91.48084619782733</v>
      </c>
      <c r="M33" s="101">
        <v>0</v>
      </c>
      <c r="N33" s="102">
        <f t="shared" si="7"/>
        <v>0</v>
      </c>
      <c r="O33" s="101">
        <v>6005</v>
      </c>
      <c r="P33" s="101">
        <v>3921</v>
      </c>
      <c r="Q33" s="102">
        <f t="shared" si="8"/>
        <v>7.984629090377225</v>
      </c>
      <c r="R33" s="101">
        <v>1522</v>
      </c>
      <c r="S33" s="101"/>
      <c r="T33" s="101"/>
      <c r="U33" s="101"/>
      <c r="V33" s="101" t="s">
        <v>406</v>
      </c>
      <c r="W33" s="105"/>
      <c r="X33" s="105"/>
      <c r="Y33" s="105"/>
      <c r="Z33" s="105" t="s">
        <v>406</v>
      </c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122</v>
      </c>
      <c r="B34" s="104" t="s">
        <v>292</v>
      </c>
      <c r="C34" s="103" t="s">
        <v>362</v>
      </c>
      <c r="D34" s="101">
        <f t="shared" si="1"/>
        <v>154627</v>
      </c>
      <c r="E34" s="101">
        <f t="shared" si="2"/>
        <v>384</v>
      </c>
      <c r="F34" s="102">
        <f t="shared" si="3"/>
        <v>0.24833955260077475</v>
      </c>
      <c r="G34" s="101">
        <v>384</v>
      </c>
      <c r="H34" s="101">
        <v>0</v>
      </c>
      <c r="I34" s="101">
        <f t="shared" si="4"/>
        <v>154243</v>
      </c>
      <c r="J34" s="102">
        <f t="shared" si="5"/>
        <v>99.75166044739923</v>
      </c>
      <c r="K34" s="101">
        <v>141731</v>
      </c>
      <c r="L34" s="102">
        <f t="shared" si="6"/>
        <v>91.65993002515731</v>
      </c>
      <c r="M34" s="101">
        <v>0</v>
      </c>
      <c r="N34" s="102">
        <f t="shared" si="7"/>
        <v>0</v>
      </c>
      <c r="O34" s="101">
        <v>12512</v>
      </c>
      <c r="P34" s="101">
        <v>2200</v>
      </c>
      <c r="Q34" s="102">
        <f t="shared" si="8"/>
        <v>8.09173042224191</v>
      </c>
      <c r="R34" s="101">
        <v>2307</v>
      </c>
      <c r="S34" s="101"/>
      <c r="T34" s="101"/>
      <c r="U34" s="101"/>
      <c r="V34" s="101" t="s">
        <v>406</v>
      </c>
      <c r="W34" s="105"/>
      <c r="X34" s="105"/>
      <c r="Y34" s="105"/>
      <c r="Z34" s="105" t="s">
        <v>406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122</v>
      </c>
      <c r="B35" s="104" t="s">
        <v>293</v>
      </c>
      <c r="C35" s="103" t="s">
        <v>363</v>
      </c>
      <c r="D35" s="101">
        <f t="shared" si="1"/>
        <v>74945</v>
      </c>
      <c r="E35" s="101">
        <f t="shared" si="2"/>
        <v>1555</v>
      </c>
      <c r="F35" s="102">
        <f t="shared" si="3"/>
        <v>2.0748548935886313</v>
      </c>
      <c r="G35" s="101">
        <v>1555</v>
      </c>
      <c r="H35" s="101">
        <v>0</v>
      </c>
      <c r="I35" s="101">
        <f t="shared" si="4"/>
        <v>73390</v>
      </c>
      <c r="J35" s="102">
        <f t="shared" si="5"/>
        <v>97.92514510641138</v>
      </c>
      <c r="K35" s="101">
        <v>48073</v>
      </c>
      <c r="L35" s="102">
        <f t="shared" si="6"/>
        <v>64.14437253986257</v>
      </c>
      <c r="M35" s="101">
        <v>0</v>
      </c>
      <c r="N35" s="102">
        <f t="shared" si="7"/>
        <v>0</v>
      </c>
      <c r="O35" s="101">
        <v>25317</v>
      </c>
      <c r="P35" s="101">
        <v>9488</v>
      </c>
      <c r="Q35" s="102">
        <f t="shared" si="8"/>
        <v>33.7807725665488</v>
      </c>
      <c r="R35" s="101">
        <v>493</v>
      </c>
      <c r="S35" s="101"/>
      <c r="T35" s="101" t="s">
        <v>406</v>
      </c>
      <c r="U35" s="101"/>
      <c r="V35" s="101"/>
      <c r="W35" s="105"/>
      <c r="X35" s="105"/>
      <c r="Y35" s="105"/>
      <c r="Z35" s="105" t="s">
        <v>406</v>
      </c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122</v>
      </c>
      <c r="B36" s="104" t="s">
        <v>294</v>
      </c>
      <c r="C36" s="103" t="s">
        <v>364</v>
      </c>
      <c r="D36" s="101">
        <f t="shared" si="1"/>
        <v>71207</v>
      </c>
      <c r="E36" s="101">
        <f t="shared" si="2"/>
        <v>1087</v>
      </c>
      <c r="F36" s="102">
        <f t="shared" si="3"/>
        <v>1.5265353125394974</v>
      </c>
      <c r="G36" s="101">
        <v>1087</v>
      </c>
      <c r="H36" s="101">
        <v>0</v>
      </c>
      <c r="I36" s="101">
        <f t="shared" si="4"/>
        <v>70120</v>
      </c>
      <c r="J36" s="102">
        <f t="shared" si="5"/>
        <v>98.4734646874605</v>
      </c>
      <c r="K36" s="101">
        <v>58559</v>
      </c>
      <c r="L36" s="102">
        <f t="shared" si="6"/>
        <v>82.23770134958642</v>
      </c>
      <c r="M36" s="101">
        <v>0</v>
      </c>
      <c r="N36" s="102">
        <f t="shared" si="7"/>
        <v>0</v>
      </c>
      <c r="O36" s="101">
        <v>11561</v>
      </c>
      <c r="P36" s="101">
        <v>5358</v>
      </c>
      <c r="Q36" s="102">
        <f t="shared" si="8"/>
        <v>16.235763337874083</v>
      </c>
      <c r="R36" s="101">
        <v>1302</v>
      </c>
      <c r="S36" s="101"/>
      <c r="T36" s="101" t="s">
        <v>406</v>
      </c>
      <c r="U36" s="101"/>
      <c r="V36" s="101"/>
      <c r="W36" s="105"/>
      <c r="X36" s="105"/>
      <c r="Y36" s="105"/>
      <c r="Z36" s="105" t="s">
        <v>406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122</v>
      </c>
      <c r="B37" s="104" t="s">
        <v>295</v>
      </c>
      <c r="C37" s="103" t="s">
        <v>365</v>
      </c>
      <c r="D37" s="101">
        <f t="shared" si="1"/>
        <v>70229</v>
      </c>
      <c r="E37" s="101">
        <f t="shared" si="2"/>
        <v>388</v>
      </c>
      <c r="F37" s="102">
        <f t="shared" si="3"/>
        <v>0.5524783209215566</v>
      </c>
      <c r="G37" s="101">
        <v>388</v>
      </c>
      <c r="H37" s="101">
        <v>0</v>
      </c>
      <c r="I37" s="101">
        <f t="shared" si="4"/>
        <v>69841</v>
      </c>
      <c r="J37" s="102">
        <f t="shared" si="5"/>
        <v>99.44752167907845</v>
      </c>
      <c r="K37" s="101">
        <v>53322</v>
      </c>
      <c r="L37" s="102">
        <f t="shared" si="6"/>
        <v>75.92589955716299</v>
      </c>
      <c r="M37" s="101">
        <v>0</v>
      </c>
      <c r="N37" s="102">
        <f t="shared" si="7"/>
        <v>0</v>
      </c>
      <c r="O37" s="101">
        <v>16519</v>
      </c>
      <c r="P37" s="101">
        <v>2570</v>
      </c>
      <c r="Q37" s="102">
        <f t="shared" si="8"/>
        <v>23.52162212191545</v>
      </c>
      <c r="R37" s="101">
        <v>438</v>
      </c>
      <c r="S37" s="101"/>
      <c r="T37" s="101" t="s">
        <v>406</v>
      </c>
      <c r="U37" s="101"/>
      <c r="V37" s="101"/>
      <c r="W37" s="105"/>
      <c r="X37" s="105"/>
      <c r="Y37" s="105"/>
      <c r="Z37" s="105" t="s">
        <v>406</v>
      </c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122</v>
      </c>
      <c r="B38" s="104" t="s">
        <v>296</v>
      </c>
      <c r="C38" s="103" t="s">
        <v>366</v>
      </c>
      <c r="D38" s="101">
        <f t="shared" si="1"/>
        <v>78613</v>
      </c>
      <c r="E38" s="101">
        <f t="shared" si="2"/>
        <v>2448</v>
      </c>
      <c r="F38" s="102">
        <f t="shared" si="3"/>
        <v>3.1139887804815998</v>
      </c>
      <c r="G38" s="101">
        <v>2448</v>
      </c>
      <c r="H38" s="101">
        <v>0</v>
      </c>
      <c r="I38" s="101">
        <f t="shared" si="4"/>
        <v>76165</v>
      </c>
      <c r="J38" s="102">
        <f t="shared" si="5"/>
        <v>96.8860112195184</v>
      </c>
      <c r="K38" s="101">
        <v>46611</v>
      </c>
      <c r="L38" s="102">
        <f t="shared" si="6"/>
        <v>59.291720198949285</v>
      </c>
      <c r="M38" s="101">
        <v>0</v>
      </c>
      <c r="N38" s="102">
        <f t="shared" si="7"/>
        <v>0</v>
      </c>
      <c r="O38" s="101">
        <v>29554</v>
      </c>
      <c r="P38" s="101">
        <v>13576</v>
      </c>
      <c r="Q38" s="102">
        <f t="shared" si="8"/>
        <v>37.594291020569116</v>
      </c>
      <c r="R38" s="101">
        <v>2365</v>
      </c>
      <c r="S38" s="101"/>
      <c r="T38" s="101" t="s">
        <v>406</v>
      </c>
      <c r="U38" s="101"/>
      <c r="V38" s="101"/>
      <c r="W38" s="105"/>
      <c r="X38" s="105"/>
      <c r="Y38" s="105"/>
      <c r="Z38" s="105" t="s">
        <v>406</v>
      </c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122</v>
      </c>
      <c r="B39" s="104" t="s">
        <v>297</v>
      </c>
      <c r="C39" s="103" t="s">
        <v>367</v>
      </c>
      <c r="D39" s="101">
        <f t="shared" si="1"/>
        <v>104139</v>
      </c>
      <c r="E39" s="101">
        <f t="shared" si="2"/>
        <v>788</v>
      </c>
      <c r="F39" s="102">
        <f t="shared" si="3"/>
        <v>0.7566809744668184</v>
      </c>
      <c r="G39" s="101">
        <v>788</v>
      </c>
      <c r="H39" s="101">
        <v>0</v>
      </c>
      <c r="I39" s="101">
        <f t="shared" si="4"/>
        <v>103351</v>
      </c>
      <c r="J39" s="102">
        <f t="shared" si="5"/>
        <v>99.24331902553318</v>
      </c>
      <c r="K39" s="101">
        <v>91394</v>
      </c>
      <c r="L39" s="102">
        <f t="shared" si="6"/>
        <v>87.76154946753859</v>
      </c>
      <c r="M39" s="101">
        <v>0</v>
      </c>
      <c r="N39" s="102">
        <f t="shared" si="7"/>
        <v>0</v>
      </c>
      <c r="O39" s="101">
        <v>11957</v>
      </c>
      <c r="P39" s="101">
        <v>2069</v>
      </c>
      <c r="Q39" s="102">
        <f t="shared" si="8"/>
        <v>11.481769557994603</v>
      </c>
      <c r="R39" s="101">
        <v>1505</v>
      </c>
      <c r="S39" s="101"/>
      <c r="T39" s="101"/>
      <c r="U39" s="101"/>
      <c r="V39" s="101" t="s">
        <v>406</v>
      </c>
      <c r="W39" s="105"/>
      <c r="X39" s="105"/>
      <c r="Y39" s="105"/>
      <c r="Z39" s="105" t="s">
        <v>406</v>
      </c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122</v>
      </c>
      <c r="B40" s="104" t="s">
        <v>298</v>
      </c>
      <c r="C40" s="103" t="s">
        <v>368</v>
      </c>
      <c r="D40" s="101">
        <f t="shared" si="1"/>
        <v>128001</v>
      </c>
      <c r="E40" s="101">
        <f t="shared" si="2"/>
        <v>5604</v>
      </c>
      <c r="F40" s="102">
        <f t="shared" si="3"/>
        <v>4.3780907961656546</v>
      </c>
      <c r="G40" s="101">
        <v>5604</v>
      </c>
      <c r="H40" s="101">
        <v>0</v>
      </c>
      <c r="I40" s="101">
        <f t="shared" si="4"/>
        <v>122397</v>
      </c>
      <c r="J40" s="102">
        <f t="shared" si="5"/>
        <v>95.62190920383435</v>
      </c>
      <c r="K40" s="101">
        <v>75231</v>
      </c>
      <c r="L40" s="102">
        <f t="shared" si="6"/>
        <v>58.77375958000328</v>
      </c>
      <c r="M40" s="101">
        <v>0</v>
      </c>
      <c r="N40" s="102">
        <f t="shared" si="7"/>
        <v>0</v>
      </c>
      <c r="O40" s="101">
        <v>47166</v>
      </c>
      <c r="P40" s="101">
        <v>18395</v>
      </c>
      <c r="Q40" s="102">
        <f t="shared" si="8"/>
        <v>36.84814962383106</v>
      </c>
      <c r="R40" s="101">
        <v>2681</v>
      </c>
      <c r="S40" s="101"/>
      <c r="T40" s="101" t="s">
        <v>406</v>
      </c>
      <c r="U40" s="101"/>
      <c r="V40" s="101"/>
      <c r="W40" s="105"/>
      <c r="X40" s="105"/>
      <c r="Y40" s="105"/>
      <c r="Z40" s="105" t="s">
        <v>406</v>
      </c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122</v>
      </c>
      <c r="B41" s="104" t="s">
        <v>299</v>
      </c>
      <c r="C41" s="103" t="s">
        <v>369</v>
      </c>
      <c r="D41" s="101">
        <f t="shared" si="1"/>
        <v>63701</v>
      </c>
      <c r="E41" s="101">
        <f t="shared" si="2"/>
        <v>2774</v>
      </c>
      <c r="F41" s="102">
        <f t="shared" si="3"/>
        <v>4.354719706127062</v>
      </c>
      <c r="G41" s="101">
        <v>2774</v>
      </c>
      <c r="H41" s="101">
        <v>0</v>
      </c>
      <c r="I41" s="101">
        <f t="shared" si="4"/>
        <v>60927</v>
      </c>
      <c r="J41" s="102">
        <f t="shared" si="5"/>
        <v>95.64528029387293</v>
      </c>
      <c r="K41" s="101">
        <v>40537</v>
      </c>
      <c r="L41" s="102">
        <f t="shared" si="6"/>
        <v>63.63636363636363</v>
      </c>
      <c r="M41" s="101">
        <v>0</v>
      </c>
      <c r="N41" s="102">
        <f t="shared" si="7"/>
        <v>0</v>
      </c>
      <c r="O41" s="101">
        <v>20390</v>
      </c>
      <c r="P41" s="101">
        <v>7539</v>
      </c>
      <c r="Q41" s="102">
        <f t="shared" si="8"/>
        <v>32.0089166575093</v>
      </c>
      <c r="R41" s="101">
        <v>428</v>
      </c>
      <c r="S41" s="101"/>
      <c r="T41" s="101" t="s">
        <v>406</v>
      </c>
      <c r="U41" s="101"/>
      <c r="V41" s="101"/>
      <c r="W41" s="105" t="s">
        <v>406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122</v>
      </c>
      <c r="B42" s="104" t="s">
        <v>300</v>
      </c>
      <c r="C42" s="103" t="s">
        <v>370</v>
      </c>
      <c r="D42" s="101">
        <f t="shared" si="1"/>
        <v>98761</v>
      </c>
      <c r="E42" s="101">
        <f t="shared" si="2"/>
        <v>1491</v>
      </c>
      <c r="F42" s="102">
        <f t="shared" si="3"/>
        <v>1.509705248023005</v>
      </c>
      <c r="G42" s="101">
        <v>1491</v>
      </c>
      <c r="H42" s="101">
        <v>0</v>
      </c>
      <c r="I42" s="101">
        <f t="shared" si="4"/>
        <v>97270</v>
      </c>
      <c r="J42" s="102">
        <f t="shared" si="5"/>
        <v>98.49029475197699</v>
      </c>
      <c r="K42" s="101">
        <v>63553</v>
      </c>
      <c r="L42" s="102">
        <f t="shared" si="6"/>
        <v>64.35030021972236</v>
      </c>
      <c r="M42" s="101">
        <v>0</v>
      </c>
      <c r="N42" s="102">
        <f t="shared" si="7"/>
        <v>0</v>
      </c>
      <c r="O42" s="101">
        <v>33717</v>
      </c>
      <c r="P42" s="101">
        <v>21356</v>
      </c>
      <c r="Q42" s="102">
        <f t="shared" si="8"/>
        <v>34.13999453225463</v>
      </c>
      <c r="R42" s="101">
        <v>1841</v>
      </c>
      <c r="S42" s="101"/>
      <c r="T42" s="101"/>
      <c r="U42" s="101"/>
      <c r="V42" s="101" t="s">
        <v>406</v>
      </c>
      <c r="W42" s="105"/>
      <c r="X42" s="105"/>
      <c r="Y42" s="105"/>
      <c r="Z42" s="105" t="s">
        <v>406</v>
      </c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122</v>
      </c>
      <c r="B43" s="104" t="s">
        <v>301</v>
      </c>
      <c r="C43" s="103" t="s">
        <v>371</v>
      </c>
      <c r="D43" s="101">
        <f t="shared" si="1"/>
        <v>53826</v>
      </c>
      <c r="E43" s="101">
        <f t="shared" si="2"/>
        <v>2858</v>
      </c>
      <c r="F43" s="102">
        <f t="shared" si="3"/>
        <v>5.309701631181957</v>
      </c>
      <c r="G43" s="101">
        <v>2858</v>
      </c>
      <c r="H43" s="101">
        <v>0</v>
      </c>
      <c r="I43" s="101">
        <f t="shared" si="4"/>
        <v>50968</v>
      </c>
      <c r="J43" s="102">
        <f t="shared" si="5"/>
        <v>94.69029836881805</v>
      </c>
      <c r="K43" s="101">
        <v>22120</v>
      </c>
      <c r="L43" s="102">
        <f t="shared" si="6"/>
        <v>41.095381414186456</v>
      </c>
      <c r="M43" s="101">
        <v>0</v>
      </c>
      <c r="N43" s="102">
        <f t="shared" si="7"/>
        <v>0</v>
      </c>
      <c r="O43" s="101">
        <v>28848</v>
      </c>
      <c r="P43" s="101">
        <v>25738</v>
      </c>
      <c r="Q43" s="102">
        <f t="shared" si="8"/>
        <v>53.594916954631586</v>
      </c>
      <c r="R43" s="101">
        <v>813</v>
      </c>
      <c r="S43" s="101"/>
      <c r="T43" s="101"/>
      <c r="U43" s="101"/>
      <c r="V43" s="101" t="s">
        <v>406</v>
      </c>
      <c r="W43" s="105"/>
      <c r="X43" s="105"/>
      <c r="Y43" s="105"/>
      <c r="Z43" s="105" t="s">
        <v>406</v>
      </c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122</v>
      </c>
      <c r="B44" s="104" t="s">
        <v>302</v>
      </c>
      <c r="C44" s="103" t="s">
        <v>372</v>
      </c>
      <c r="D44" s="101">
        <f t="shared" si="1"/>
        <v>69219</v>
      </c>
      <c r="E44" s="101">
        <f t="shared" si="2"/>
        <v>1570</v>
      </c>
      <c r="F44" s="102">
        <f t="shared" si="3"/>
        <v>2.2681633655499214</v>
      </c>
      <c r="G44" s="101">
        <v>1570</v>
      </c>
      <c r="H44" s="101">
        <v>0</v>
      </c>
      <c r="I44" s="101">
        <f t="shared" si="4"/>
        <v>67649</v>
      </c>
      <c r="J44" s="102">
        <f t="shared" si="5"/>
        <v>97.73183663445008</v>
      </c>
      <c r="K44" s="101">
        <v>43275</v>
      </c>
      <c r="L44" s="102">
        <f t="shared" si="6"/>
        <v>62.51896155679799</v>
      </c>
      <c r="M44" s="101">
        <v>0</v>
      </c>
      <c r="N44" s="102">
        <f t="shared" si="7"/>
        <v>0</v>
      </c>
      <c r="O44" s="101">
        <v>24374</v>
      </c>
      <c r="P44" s="101">
        <v>13901</v>
      </c>
      <c r="Q44" s="102">
        <f t="shared" si="8"/>
        <v>35.212875077652086</v>
      </c>
      <c r="R44" s="101">
        <v>799</v>
      </c>
      <c r="S44" s="101"/>
      <c r="T44" s="101"/>
      <c r="U44" s="101"/>
      <c r="V44" s="101" t="s">
        <v>406</v>
      </c>
      <c r="W44" s="105"/>
      <c r="X44" s="105"/>
      <c r="Y44" s="105"/>
      <c r="Z44" s="105" t="s">
        <v>406</v>
      </c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122</v>
      </c>
      <c r="B45" s="104" t="s">
        <v>303</v>
      </c>
      <c r="C45" s="103" t="s">
        <v>373</v>
      </c>
      <c r="D45" s="101">
        <f t="shared" si="1"/>
        <v>56364</v>
      </c>
      <c r="E45" s="101">
        <f t="shared" si="2"/>
        <v>1183</v>
      </c>
      <c r="F45" s="102">
        <f t="shared" si="3"/>
        <v>2.098857426726279</v>
      </c>
      <c r="G45" s="101">
        <v>1183</v>
      </c>
      <c r="H45" s="101">
        <v>0</v>
      </c>
      <c r="I45" s="101">
        <f t="shared" si="4"/>
        <v>55181</v>
      </c>
      <c r="J45" s="102">
        <f t="shared" si="5"/>
        <v>97.90114257327373</v>
      </c>
      <c r="K45" s="101">
        <v>29820</v>
      </c>
      <c r="L45" s="102">
        <f t="shared" si="6"/>
        <v>52.90611028315947</v>
      </c>
      <c r="M45" s="101">
        <v>0</v>
      </c>
      <c r="N45" s="102">
        <f t="shared" si="7"/>
        <v>0</v>
      </c>
      <c r="O45" s="101">
        <v>25361</v>
      </c>
      <c r="P45" s="101">
        <v>19251</v>
      </c>
      <c r="Q45" s="102">
        <f t="shared" si="8"/>
        <v>44.99503229011425</v>
      </c>
      <c r="R45" s="101">
        <v>749</v>
      </c>
      <c r="S45" s="101"/>
      <c r="T45" s="101"/>
      <c r="U45" s="101"/>
      <c r="V45" s="101" t="s">
        <v>406</v>
      </c>
      <c r="W45" s="105"/>
      <c r="X45" s="105"/>
      <c r="Y45" s="105"/>
      <c r="Z45" s="105" t="s">
        <v>406</v>
      </c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122</v>
      </c>
      <c r="B46" s="104" t="s">
        <v>304</v>
      </c>
      <c r="C46" s="103" t="s">
        <v>374</v>
      </c>
      <c r="D46" s="101">
        <f t="shared" si="1"/>
        <v>63997</v>
      </c>
      <c r="E46" s="101">
        <f t="shared" si="2"/>
        <v>936</v>
      </c>
      <c r="F46" s="102">
        <f t="shared" si="3"/>
        <v>1.4625685579011516</v>
      </c>
      <c r="G46" s="101">
        <v>936</v>
      </c>
      <c r="H46" s="101">
        <v>0</v>
      </c>
      <c r="I46" s="101">
        <f t="shared" si="4"/>
        <v>63061</v>
      </c>
      <c r="J46" s="102">
        <f t="shared" si="5"/>
        <v>98.53743144209885</v>
      </c>
      <c r="K46" s="101">
        <v>48369</v>
      </c>
      <c r="L46" s="102">
        <f t="shared" si="6"/>
        <v>75.58010531743675</v>
      </c>
      <c r="M46" s="101">
        <v>319</v>
      </c>
      <c r="N46" s="102">
        <f t="shared" si="7"/>
        <v>0.4984608653530634</v>
      </c>
      <c r="O46" s="101">
        <v>14373</v>
      </c>
      <c r="P46" s="101">
        <v>2843</v>
      </c>
      <c r="Q46" s="102">
        <f t="shared" si="8"/>
        <v>22.45886525930903</v>
      </c>
      <c r="R46" s="101">
        <v>871</v>
      </c>
      <c r="S46" s="101"/>
      <c r="T46" s="101" t="s">
        <v>406</v>
      </c>
      <c r="U46" s="101"/>
      <c r="V46" s="101"/>
      <c r="W46" s="105"/>
      <c r="X46" s="105"/>
      <c r="Y46" s="105"/>
      <c r="Z46" s="105" t="s">
        <v>406</v>
      </c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122</v>
      </c>
      <c r="B47" s="104" t="s">
        <v>305</v>
      </c>
      <c r="C47" s="103" t="s">
        <v>375</v>
      </c>
      <c r="D47" s="101">
        <f t="shared" si="1"/>
        <v>103998</v>
      </c>
      <c r="E47" s="101">
        <f t="shared" si="2"/>
        <v>702</v>
      </c>
      <c r="F47" s="102">
        <f t="shared" si="3"/>
        <v>0.6750129810188658</v>
      </c>
      <c r="G47" s="101">
        <v>702</v>
      </c>
      <c r="H47" s="101">
        <v>0</v>
      </c>
      <c r="I47" s="101">
        <f t="shared" si="4"/>
        <v>103296</v>
      </c>
      <c r="J47" s="102">
        <f t="shared" si="5"/>
        <v>99.32498701898113</v>
      </c>
      <c r="K47" s="101">
        <v>92564</v>
      </c>
      <c r="L47" s="102">
        <f t="shared" si="6"/>
        <v>89.00555779918845</v>
      </c>
      <c r="M47" s="101">
        <v>0</v>
      </c>
      <c r="N47" s="102">
        <f t="shared" si="7"/>
        <v>0</v>
      </c>
      <c r="O47" s="101">
        <v>10732</v>
      </c>
      <c r="P47" s="101">
        <v>1635</v>
      </c>
      <c r="Q47" s="102">
        <f t="shared" si="8"/>
        <v>10.319429219792688</v>
      </c>
      <c r="R47" s="101">
        <v>1375</v>
      </c>
      <c r="S47" s="101"/>
      <c r="T47" s="101"/>
      <c r="U47" s="101"/>
      <c r="V47" s="101" t="s">
        <v>406</v>
      </c>
      <c r="W47" s="105"/>
      <c r="X47" s="105"/>
      <c r="Y47" s="105"/>
      <c r="Z47" s="105" t="s">
        <v>406</v>
      </c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122</v>
      </c>
      <c r="B48" s="104" t="s">
        <v>306</v>
      </c>
      <c r="C48" s="103" t="s">
        <v>376</v>
      </c>
      <c r="D48" s="101">
        <f t="shared" si="1"/>
        <v>40936</v>
      </c>
      <c r="E48" s="101">
        <f t="shared" si="2"/>
        <v>1025</v>
      </c>
      <c r="F48" s="102">
        <f t="shared" si="3"/>
        <v>2.50390854016025</v>
      </c>
      <c r="G48" s="101">
        <v>1025</v>
      </c>
      <c r="H48" s="101">
        <v>0</v>
      </c>
      <c r="I48" s="101">
        <f t="shared" si="4"/>
        <v>39911</v>
      </c>
      <c r="J48" s="102">
        <f t="shared" si="5"/>
        <v>97.49609145983975</v>
      </c>
      <c r="K48" s="101">
        <v>26136</v>
      </c>
      <c r="L48" s="102">
        <f t="shared" si="6"/>
        <v>63.84600351768614</v>
      </c>
      <c r="M48" s="101">
        <v>0</v>
      </c>
      <c r="N48" s="102">
        <f t="shared" si="7"/>
        <v>0</v>
      </c>
      <c r="O48" s="101">
        <v>13775</v>
      </c>
      <c r="P48" s="101">
        <v>3763</v>
      </c>
      <c r="Q48" s="102">
        <f t="shared" si="8"/>
        <v>33.650087942153604</v>
      </c>
      <c r="R48" s="101">
        <v>300</v>
      </c>
      <c r="S48" s="101"/>
      <c r="T48" s="101" t="s">
        <v>406</v>
      </c>
      <c r="U48" s="101"/>
      <c r="V48" s="101"/>
      <c r="W48" s="105"/>
      <c r="X48" s="105"/>
      <c r="Y48" s="105"/>
      <c r="Z48" s="105" t="s">
        <v>406</v>
      </c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  <row r="49" spans="1:58" ht="12" customHeight="1">
      <c r="A49" s="103" t="s">
        <v>122</v>
      </c>
      <c r="B49" s="104" t="s">
        <v>307</v>
      </c>
      <c r="C49" s="103" t="s">
        <v>377</v>
      </c>
      <c r="D49" s="101">
        <f t="shared" si="1"/>
        <v>37090</v>
      </c>
      <c r="E49" s="101">
        <f t="shared" si="2"/>
        <v>166</v>
      </c>
      <c r="F49" s="102">
        <f t="shared" si="3"/>
        <v>0.44755998921542195</v>
      </c>
      <c r="G49" s="101">
        <v>166</v>
      </c>
      <c r="H49" s="101">
        <v>0</v>
      </c>
      <c r="I49" s="101">
        <f t="shared" si="4"/>
        <v>36924</v>
      </c>
      <c r="J49" s="102">
        <f t="shared" si="5"/>
        <v>99.55244001078458</v>
      </c>
      <c r="K49" s="101">
        <v>34402</v>
      </c>
      <c r="L49" s="102">
        <f t="shared" si="6"/>
        <v>92.75276354812618</v>
      </c>
      <c r="M49" s="101">
        <v>0</v>
      </c>
      <c r="N49" s="102">
        <f t="shared" si="7"/>
        <v>0</v>
      </c>
      <c r="O49" s="101">
        <v>2522</v>
      </c>
      <c r="P49" s="101">
        <v>406</v>
      </c>
      <c r="Q49" s="102">
        <f t="shared" si="8"/>
        <v>6.799676462658398</v>
      </c>
      <c r="R49" s="101">
        <v>485</v>
      </c>
      <c r="S49" s="101"/>
      <c r="T49" s="101"/>
      <c r="U49" s="101"/>
      <c r="V49" s="101" t="s">
        <v>406</v>
      </c>
      <c r="W49" s="105"/>
      <c r="X49" s="105"/>
      <c r="Y49" s="105"/>
      <c r="Z49" s="105" t="s">
        <v>406</v>
      </c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</row>
    <row r="50" spans="1:58" ht="12" customHeight="1">
      <c r="A50" s="103" t="s">
        <v>122</v>
      </c>
      <c r="B50" s="104" t="s">
        <v>308</v>
      </c>
      <c r="C50" s="103" t="s">
        <v>378</v>
      </c>
      <c r="D50" s="101">
        <f t="shared" si="1"/>
        <v>36736</v>
      </c>
      <c r="E50" s="101">
        <f t="shared" si="2"/>
        <v>1312</v>
      </c>
      <c r="F50" s="102">
        <f t="shared" si="3"/>
        <v>3.571428571428571</v>
      </c>
      <c r="G50" s="101">
        <v>1312</v>
      </c>
      <c r="H50" s="101">
        <v>0</v>
      </c>
      <c r="I50" s="101">
        <f t="shared" si="4"/>
        <v>35424</v>
      </c>
      <c r="J50" s="102">
        <f t="shared" si="5"/>
        <v>96.42857142857143</v>
      </c>
      <c r="K50" s="101">
        <v>20615</v>
      </c>
      <c r="L50" s="102">
        <f t="shared" si="6"/>
        <v>56.11661585365854</v>
      </c>
      <c r="M50" s="101">
        <v>0</v>
      </c>
      <c r="N50" s="102">
        <f t="shared" si="7"/>
        <v>0</v>
      </c>
      <c r="O50" s="101">
        <v>14809</v>
      </c>
      <c r="P50" s="101">
        <v>8476</v>
      </c>
      <c r="Q50" s="102">
        <f t="shared" si="8"/>
        <v>40.31195557491289</v>
      </c>
      <c r="R50" s="101">
        <v>386</v>
      </c>
      <c r="S50" s="101"/>
      <c r="T50" s="101"/>
      <c r="U50" s="101"/>
      <c r="V50" s="101" t="s">
        <v>406</v>
      </c>
      <c r="W50" s="105"/>
      <c r="X50" s="105"/>
      <c r="Y50" s="105"/>
      <c r="Z50" s="105" t="s">
        <v>406</v>
      </c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</row>
    <row r="51" spans="1:58" ht="12" customHeight="1">
      <c r="A51" s="103" t="s">
        <v>122</v>
      </c>
      <c r="B51" s="104" t="s">
        <v>309</v>
      </c>
      <c r="C51" s="103" t="s">
        <v>379</v>
      </c>
      <c r="D51" s="101">
        <f t="shared" si="1"/>
        <v>13067</v>
      </c>
      <c r="E51" s="101">
        <f t="shared" si="2"/>
        <v>316</v>
      </c>
      <c r="F51" s="102">
        <f t="shared" si="3"/>
        <v>2.4183056554679725</v>
      </c>
      <c r="G51" s="101">
        <v>316</v>
      </c>
      <c r="H51" s="101">
        <v>0</v>
      </c>
      <c r="I51" s="101">
        <f t="shared" si="4"/>
        <v>12751</v>
      </c>
      <c r="J51" s="102">
        <f t="shared" si="5"/>
        <v>97.58169434453202</v>
      </c>
      <c r="K51" s="101">
        <v>5063</v>
      </c>
      <c r="L51" s="102">
        <f t="shared" si="6"/>
        <v>38.74646054947578</v>
      </c>
      <c r="M51" s="101">
        <v>0</v>
      </c>
      <c r="N51" s="102">
        <f t="shared" si="7"/>
        <v>0</v>
      </c>
      <c r="O51" s="101">
        <v>7688</v>
      </c>
      <c r="P51" s="101">
        <v>4933</v>
      </c>
      <c r="Q51" s="102">
        <f t="shared" si="8"/>
        <v>58.835233795056254</v>
      </c>
      <c r="R51" s="101">
        <v>111</v>
      </c>
      <c r="S51" s="101"/>
      <c r="T51" s="101" t="s">
        <v>406</v>
      </c>
      <c r="U51" s="101"/>
      <c r="V51" s="101"/>
      <c r="W51" s="105"/>
      <c r="X51" s="105"/>
      <c r="Y51" s="105"/>
      <c r="Z51" s="105" t="s">
        <v>406</v>
      </c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</row>
    <row r="52" spans="1:58" ht="12" customHeight="1">
      <c r="A52" s="103" t="s">
        <v>122</v>
      </c>
      <c r="B52" s="104" t="s">
        <v>310</v>
      </c>
      <c r="C52" s="103" t="s">
        <v>380</v>
      </c>
      <c r="D52" s="101">
        <f t="shared" si="1"/>
        <v>16202</v>
      </c>
      <c r="E52" s="101">
        <f t="shared" si="2"/>
        <v>1523</v>
      </c>
      <c r="F52" s="102">
        <f t="shared" si="3"/>
        <v>9.400074064930255</v>
      </c>
      <c r="G52" s="101">
        <v>1523</v>
      </c>
      <c r="H52" s="101">
        <v>0</v>
      </c>
      <c r="I52" s="101">
        <f t="shared" si="4"/>
        <v>14679</v>
      </c>
      <c r="J52" s="102">
        <f t="shared" si="5"/>
        <v>90.59992593506975</v>
      </c>
      <c r="K52" s="101">
        <v>6854</v>
      </c>
      <c r="L52" s="102">
        <f t="shared" si="6"/>
        <v>42.303419330946795</v>
      </c>
      <c r="M52" s="101">
        <v>0</v>
      </c>
      <c r="N52" s="102">
        <f t="shared" si="7"/>
        <v>0</v>
      </c>
      <c r="O52" s="101">
        <v>7825</v>
      </c>
      <c r="P52" s="101">
        <v>3285</v>
      </c>
      <c r="Q52" s="102">
        <f t="shared" si="8"/>
        <v>48.296506604122946</v>
      </c>
      <c r="R52" s="101">
        <v>313</v>
      </c>
      <c r="S52" s="101" t="s">
        <v>406</v>
      </c>
      <c r="T52" s="101"/>
      <c r="U52" s="101"/>
      <c r="V52" s="101"/>
      <c r="W52" s="105"/>
      <c r="X52" s="105"/>
      <c r="Y52" s="105"/>
      <c r="Z52" s="105" t="s">
        <v>406</v>
      </c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</row>
    <row r="53" spans="1:58" ht="12" customHeight="1">
      <c r="A53" s="103" t="s">
        <v>122</v>
      </c>
      <c r="B53" s="104" t="s">
        <v>311</v>
      </c>
      <c r="C53" s="103" t="s">
        <v>381</v>
      </c>
      <c r="D53" s="101">
        <f t="shared" si="1"/>
        <v>18991</v>
      </c>
      <c r="E53" s="101">
        <f t="shared" si="2"/>
        <v>1220</v>
      </c>
      <c r="F53" s="102">
        <f t="shared" si="3"/>
        <v>6.424095624243062</v>
      </c>
      <c r="G53" s="101">
        <v>1220</v>
      </c>
      <c r="H53" s="101">
        <v>0</v>
      </c>
      <c r="I53" s="101">
        <f t="shared" si="4"/>
        <v>17771</v>
      </c>
      <c r="J53" s="102">
        <f t="shared" si="5"/>
        <v>93.57590437575693</v>
      </c>
      <c r="K53" s="101">
        <v>8600</v>
      </c>
      <c r="L53" s="102">
        <f t="shared" si="6"/>
        <v>45.28460849876257</v>
      </c>
      <c r="M53" s="101">
        <v>0</v>
      </c>
      <c r="N53" s="102">
        <f t="shared" si="7"/>
        <v>0</v>
      </c>
      <c r="O53" s="101">
        <v>9171</v>
      </c>
      <c r="P53" s="101">
        <v>3601</v>
      </c>
      <c r="Q53" s="102">
        <f t="shared" si="8"/>
        <v>48.29129587699437</v>
      </c>
      <c r="R53" s="101">
        <v>277</v>
      </c>
      <c r="S53" s="101" t="s">
        <v>406</v>
      </c>
      <c r="T53" s="101"/>
      <c r="U53" s="101"/>
      <c r="V53" s="101"/>
      <c r="W53" s="105"/>
      <c r="X53" s="105"/>
      <c r="Y53" s="105"/>
      <c r="Z53" s="105" t="s">
        <v>406</v>
      </c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</row>
    <row r="54" spans="1:58" ht="12" customHeight="1">
      <c r="A54" s="103" t="s">
        <v>122</v>
      </c>
      <c r="B54" s="104" t="s">
        <v>312</v>
      </c>
      <c r="C54" s="103" t="s">
        <v>382</v>
      </c>
      <c r="D54" s="101">
        <f t="shared" si="1"/>
        <v>34571</v>
      </c>
      <c r="E54" s="101">
        <f t="shared" si="2"/>
        <v>4118</v>
      </c>
      <c r="F54" s="102">
        <f t="shared" si="3"/>
        <v>11.911717913858435</v>
      </c>
      <c r="G54" s="101">
        <v>4118</v>
      </c>
      <c r="H54" s="101">
        <v>0</v>
      </c>
      <c r="I54" s="101">
        <f t="shared" si="4"/>
        <v>30453</v>
      </c>
      <c r="J54" s="102">
        <f t="shared" si="5"/>
        <v>88.08828208614156</v>
      </c>
      <c r="K54" s="101">
        <v>7647</v>
      </c>
      <c r="L54" s="102">
        <f t="shared" si="6"/>
        <v>22.11969569870701</v>
      </c>
      <c r="M54" s="101">
        <v>0</v>
      </c>
      <c r="N54" s="102">
        <f t="shared" si="7"/>
        <v>0</v>
      </c>
      <c r="O54" s="101">
        <v>22806</v>
      </c>
      <c r="P54" s="101">
        <v>12050</v>
      </c>
      <c r="Q54" s="102">
        <f t="shared" si="8"/>
        <v>65.96858638743456</v>
      </c>
      <c r="R54" s="101">
        <v>278</v>
      </c>
      <c r="S54" s="101" t="s">
        <v>406</v>
      </c>
      <c r="T54" s="101"/>
      <c r="U54" s="101"/>
      <c r="V54" s="101"/>
      <c r="W54" s="105"/>
      <c r="X54" s="105"/>
      <c r="Y54" s="105"/>
      <c r="Z54" s="105" t="s">
        <v>406</v>
      </c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</row>
    <row r="55" spans="1:58" ht="12" customHeight="1">
      <c r="A55" s="103" t="s">
        <v>122</v>
      </c>
      <c r="B55" s="104" t="s">
        <v>313</v>
      </c>
      <c r="C55" s="103" t="s">
        <v>383</v>
      </c>
      <c r="D55" s="101">
        <f t="shared" si="1"/>
        <v>22474</v>
      </c>
      <c r="E55" s="101">
        <f t="shared" si="2"/>
        <v>210</v>
      </c>
      <c r="F55" s="102">
        <f t="shared" si="3"/>
        <v>0.9344130995817389</v>
      </c>
      <c r="G55" s="101">
        <v>210</v>
      </c>
      <c r="H55" s="101">
        <v>0</v>
      </c>
      <c r="I55" s="101">
        <f t="shared" si="4"/>
        <v>22264</v>
      </c>
      <c r="J55" s="102">
        <f t="shared" si="5"/>
        <v>99.06558690041825</v>
      </c>
      <c r="K55" s="101">
        <v>10826</v>
      </c>
      <c r="L55" s="102">
        <f t="shared" si="6"/>
        <v>48.17122007653288</v>
      </c>
      <c r="M55" s="101">
        <v>0</v>
      </c>
      <c r="N55" s="102">
        <f t="shared" si="7"/>
        <v>0</v>
      </c>
      <c r="O55" s="101">
        <v>11438</v>
      </c>
      <c r="P55" s="101">
        <v>8521</v>
      </c>
      <c r="Q55" s="102">
        <f t="shared" si="8"/>
        <v>50.894366823885385</v>
      </c>
      <c r="R55" s="101">
        <v>227</v>
      </c>
      <c r="S55" s="101"/>
      <c r="T55" s="101"/>
      <c r="U55" s="101"/>
      <c r="V55" s="101" t="s">
        <v>406</v>
      </c>
      <c r="W55" s="105"/>
      <c r="X55" s="105"/>
      <c r="Y55" s="105"/>
      <c r="Z55" s="105" t="s">
        <v>406</v>
      </c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</row>
    <row r="56" spans="1:58" ht="12" customHeight="1">
      <c r="A56" s="103" t="s">
        <v>122</v>
      </c>
      <c r="B56" s="104" t="s">
        <v>314</v>
      </c>
      <c r="C56" s="103" t="s">
        <v>384</v>
      </c>
      <c r="D56" s="101">
        <f t="shared" si="1"/>
        <v>21998</v>
      </c>
      <c r="E56" s="101">
        <f t="shared" si="2"/>
        <v>2752</v>
      </c>
      <c r="F56" s="102">
        <f t="shared" si="3"/>
        <v>12.51022820256387</v>
      </c>
      <c r="G56" s="101">
        <v>2752</v>
      </c>
      <c r="H56" s="101">
        <v>0</v>
      </c>
      <c r="I56" s="101">
        <f t="shared" si="4"/>
        <v>19246</v>
      </c>
      <c r="J56" s="102">
        <f t="shared" si="5"/>
        <v>87.48977179743613</v>
      </c>
      <c r="K56" s="101">
        <v>3720</v>
      </c>
      <c r="L56" s="102">
        <f t="shared" si="6"/>
        <v>16.910628238930812</v>
      </c>
      <c r="M56" s="101">
        <v>0</v>
      </c>
      <c r="N56" s="102">
        <f t="shared" si="7"/>
        <v>0</v>
      </c>
      <c r="O56" s="101">
        <v>15526</v>
      </c>
      <c r="P56" s="101">
        <v>12572</v>
      </c>
      <c r="Q56" s="102">
        <f t="shared" si="8"/>
        <v>70.57914355850532</v>
      </c>
      <c r="R56" s="101">
        <v>110</v>
      </c>
      <c r="S56" s="101"/>
      <c r="T56" s="101"/>
      <c r="U56" s="101"/>
      <c r="V56" s="101" t="s">
        <v>406</v>
      </c>
      <c r="W56" s="105"/>
      <c r="X56" s="105"/>
      <c r="Y56" s="105"/>
      <c r="Z56" s="105" t="s">
        <v>406</v>
      </c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</row>
    <row r="57" spans="1:58" ht="12" customHeight="1">
      <c r="A57" s="103" t="s">
        <v>122</v>
      </c>
      <c r="B57" s="104" t="s">
        <v>315</v>
      </c>
      <c r="C57" s="103" t="s">
        <v>385</v>
      </c>
      <c r="D57" s="101">
        <f t="shared" si="1"/>
        <v>15726</v>
      </c>
      <c r="E57" s="101">
        <f t="shared" si="2"/>
        <v>488</v>
      </c>
      <c r="F57" s="102">
        <f t="shared" si="3"/>
        <v>3.103141294671245</v>
      </c>
      <c r="G57" s="101">
        <v>488</v>
      </c>
      <c r="H57" s="101">
        <v>0</v>
      </c>
      <c r="I57" s="101">
        <f t="shared" si="4"/>
        <v>15238</v>
      </c>
      <c r="J57" s="102">
        <f t="shared" si="5"/>
        <v>96.89685870532875</v>
      </c>
      <c r="K57" s="101">
        <v>10243</v>
      </c>
      <c r="L57" s="102">
        <f t="shared" si="6"/>
        <v>65.13417270761795</v>
      </c>
      <c r="M57" s="101">
        <v>0</v>
      </c>
      <c r="N57" s="102">
        <f t="shared" si="7"/>
        <v>0</v>
      </c>
      <c r="O57" s="101">
        <v>4995</v>
      </c>
      <c r="P57" s="101">
        <v>2814</v>
      </c>
      <c r="Q57" s="102">
        <f t="shared" si="8"/>
        <v>31.7626859977108</v>
      </c>
      <c r="R57" s="101">
        <v>75</v>
      </c>
      <c r="S57" s="101"/>
      <c r="T57" s="101"/>
      <c r="U57" s="101"/>
      <c r="V57" s="101" t="s">
        <v>406</v>
      </c>
      <c r="W57" s="105"/>
      <c r="X57" s="105"/>
      <c r="Y57" s="105"/>
      <c r="Z57" s="105" t="s">
        <v>406</v>
      </c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</row>
    <row r="58" spans="1:58" ht="12" customHeight="1">
      <c r="A58" s="103" t="s">
        <v>122</v>
      </c>
      <c r="B58" s="104" t="s">
        <v>316</v>
      </c>
      <c r="C58" s="103" t="s">
        <v>386</v>
      </c>
      <c r="D58" s="101">
        <f t="shared" si="1"/>
        <v>13084</v>
      </c>
      <c r="E58" s="101">
        <f t="shared" si="2"/>
        <v>1274</v>
      </c>
      <c r="F58" s="102">
        <f t="shared" si="3"/>
        <v>9.737083460715377</v>
      </c>
      <c r="G58" s="101">
        <v>1274</v>
      </c>
      <c r="H58" s="101">
        <v>0</v>
      </c>
      <c r="I58" s="101">
        <f t="shared" si="4"/>
        <v>11810</v>
      </c>
      <c r="J58" s="102">
        <f t="shared" si="5"/>
        <v>90.26291653928462</v>
      </c>
      <c r="K58" s="101">
        <v>0</v>
      </c>
      <c r="L58" s="102">
        <f t="shared" si="6"/>
        <v>0</v>
      </c>
      <c r="M58" s="101">
        <v>0</v>
      </c>
      <c r="N58" s="102">
        <f t="shared" si="7"/>
        <v>0</v>
      </c>
      <c r="O58" s="101">
        <v>11810</v>
      </c>
      <c r="P58" s="101">
        <v>6841</v>
      </c>
      <c r="Q58" s="102">
        <f t="shared" si="8"/>
        <v>90.26291653928462</v>
      </c>
      <c r="R58" s="101">
        <v>204</v>
      </c>
      <c r="S58" s="101" t="s">
        <v>406</v>
      </c>
      <c r="T58" s="101"/>
      <c r="U58" s="101"/>
      <c r="V58" s="101"/>
      <c r="W58" s="105"/>
      <c r="X58" s="105"/>
      <c r="Y58" s="105"/>
      <c r="Z58" s="105" t="s">
        <v>406</v>
      </c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</row>
    <row r="59" spans="1:58" ht="12" customHeight="1">
      <c r="A59" s="103" t="s">
        <v>122</v>
      </c>
      <c r="B59" s="104" t="s">
        <v>317</v>
      </c>
      <c r="C59" s="103" t="s">
        <v>387</v>
      </c>
      <c r="D59" s="101">
        <f t="shared" si="1"/>
        <v>9414</v>
      </c>
      <c r="E59" s="101">
        <f t="shared" si="2"/>
        <v>759</v>
      </c>
      <c r="F59" s="102">
        <f t="shared" si="3"/>
        <v>8.062460165710645</v>
      </c>
      <c r="G59" s="101">
        <v>728</v>
      </c>
      <c r="H59" s="101">
        <v>31</v>
      </c>
      <c r="I59" s="101">
        <f t="shared" si="4"/>
        <v>8655</v>
      </c>
      <c r="J59" s="102">
        <f t="shared" si="5"/>
        <v>91.93753983428937</v>
      </c>
      <c r="K59" s="101">
        <v>1381</v>
      </c>
      <c r="L59" s="102">
        <f t="shared" si="6"/>
        <v>14.669640960271934</v>
      </c>
      <c r="M59" s="101">
        <v>0</v>
      </c>
      <c r="N59" s="102">
        <f t="shared" si="7"/>
        <v>0</v>
      </c>
      <c r="O59" s="101">
        <v>7274</v>
      </c>
      <c r="P59" s="101">
        <v>3827</v>
      </c>
      <c r="Q59" s="102">
        <f t="shared" si="8"/>
        <v>77.26789887401742</v>
      </c>
      <c r="R59" s="101">
        <v>53</v>
      </c>
      <c r="S59" s="101" t="s">
        <v>406</v>
      </c>
      <c r="T59" s="101"/>
      <c r="U59" s="101"/>
      <c r="V59" s="101"/>
      <c r="W59" s="105"/>
      <c r="X59" s="105"/>
      <c r="Y59" s="105"/>
      <c r="Z59" s="105" t="s">
        <v>406</v>
      </c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</row>
    <row r="60" spans="1:58" ht="12" customHeight="1">
      <c r="A60" s="103" t="s">
        <v>122</v>
      </c>
      <c r="B60" s="104" t="s">
        <v>318</v>
      </c>
      <c r="C60" s="103" t="s">
        <v>388</v>
      </c>
      <c r="D60" s="101">
        <f t="shared" si="1"/>
        <v>11335</v>
      </c>
      <c r="E60" s="101">
        <f t="shared" si="2"/>
        <v>1851</v>
      </c>
      <c r="F60" s="102">
        <f t="shared" si="3"/>
        <v>16.329951477723863</v>
      </c>
      <c r="G60" s="101">
        <v>1851</v>
      </c>
      <c r="H60" s="101">
        <v>0</v>
      </c>
      <c r="I60" s="101">
        <f t="shared" si="4"/>
        <v>9484</v>
      </c>
      <c r="J60" s="102">
        <f t="shared" si="5"/>
        <v>83.67004852227613</v>
      </c>
      <c r="K60" s="101">
        <v>4298</v>
      </c>
      <c r="L60" s="102">
        <f t="shared" si="6"/>
        <v>37.91795324217027</v>
      </c>
      <c r="M60" s="101">
        <v>0</v>
      </c>
      <c r="N60" s="102">
        <f t="shared" si="7"/>
        <v>0</v>
      </c>
      <c r="O60" s="101">
        <v>5186</v>
      </c>
      <c r="P60" s="101">
        <v>2114</v>
      </c>
      <c r="Q60" s="102">
        <f t="shared" si="8"/>
        <v>45.75209528010586</v>
      </c>
      <c r="R60" s="101">
        <v>68</v>
      </c>
      <c r="S60" s="101" t="s">
        <v>406</v>
      </c>
      <c r="T60" s="101"/>
      <c r="U60" s="101"/>
      <c r="V60" s="101"/>
      <c r="W60" s="105"/>
      <c r="X60" s="105"/>
      <c r="Y60" s="105"/>
      <c r="Z60" s="105" t="s">
        <v>406</v>
      </c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</row>
    <row r="61" spans="1:58" ht="12" customHeight="1">
      <c r="A61" s="103" t="s">
        <v>122</v>
      </c>
      <c r="B61" s="104" t="s">
        <v>319</v>
      </c>
      <c r="C61" s="103" t="s">
        <v>389</v>
      </c>
      <c r="D61" s="101">
        <f t="shared" si="1"/>
        <v>8241</v>
      </c>
      <c r="E61" s="101">
        <f t="shared" si="2"/>
        <v>2064</v>
      </c>
      <c r="F61" s="102">
        <f t="shared" si="3"/>
        <v>25.04550418638515</v>
      </c>
      <c r="G61" s="101">
        <v>2064</v>
      </c>
      <c r="H61" s="101">
        <v>0</v>
      </c>
      <c r="I61" s="101">
        <f t="shared" si="4"/>
        <v>6177</v>
      </c>
      <c r="J61" s="102">
        <f t="shared" si="5"/>
        <v>74.95449581361486</v>
      </c>
      <c r="K61" s="101">
        <v>3526</v>
      </c>
      <c r="L61" s="102">
        <f t="shared" si="6"/>
        <v>42.78606965174129</v>
      </c>
      <c r="M61" s="101">
        <v>0</v>
      </c>
      <c r="N61" s="102">
        <f t="shared" si="7"/>
        <v>0</v>
      </c>
      <c r="O61" s="101">
        <v>2651</v>
      </c>
      <c r="P61" s="101">
        <v>1460</v>
      </c>
      <c r="Q61" s="102">
        <f t="shared" si="8"/>
        <v>32.16842616187356</v>
      </c>
      <c r="R61" s="101">
        <v>41</v>
      </c>
      <c r="S61" s="101" t="s">
        <v>406</v>
      </c>
      <c r="T61" s="101"/>
      <c r="U61" s="101"/>
      <c r="V61" s="101"/>
      <c r="W61" s="105"/>
      <c r="X61" s="105"/>
      <c r="Y61" s="105"/>
      <c r="Z61" s="105" t="s">
        <v>406</v>
      </c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</row>
    <row r="62" spans="1:58" ht="12" customHeight="1">
      <c r="A62" s="103" t="s">
        <v>122</v>
      </c>
      <c r="B62" s="104" t="s">
        <v>320</v>
      </c>
      <c r="C62" s="103" t="s">
        <v>390</v>
      </c>
      <c r="D62" s="101">
        <f t="shared" si="1"/>
        <v>14211</v>
      </c>
      <c r="E62" s="101">
        <f t="shared" si="2"/>
        <v>3956</v>
      </c>
      <c r="F62" s="102">
        <f t="shared" si="3"/>
        <v>27.83759059883189</v>
      </c>
      <c r="G62" s="101">
        <v>3376</v>
      </c>
      <c r="H62" s="101">
        <v>580</v>
      </c>
      <c r="I62" s="101">
        <f t="shared" si="4"/>
        <v>10255</v>
      </c>
      <c r="J62" s="102">
        <f t="shared" si="5"/>
        <v>72.1624094011681</v>
      </c>
      <c r="K62" s="101">
        <v>0</v>
      </c>
      <c r="L62" s="102">
        <f t="shared" si="6"/>
        <v>0</v>
      </c>
      <c r="M62" s="101">
        <v>0</v>
      </c>
      <c r="N62" s="102">
        <f t="shared" si="7"/>
        <v>0</v>
      </c>
      <c r="O62" s="101">
        <v>10255</v>
      </c>
      <c r="P62" s="101">
        <v>4770</v>
      </c>
      <c r="Q62" s="102">
        <f t="shared" si="8"/>
        <v>72.1624094011681</v>
      </c>
      <c r="R62" s="101">
        <v>129</v>
      </c>
      <c r="S62" s="101" t="s">
        <v>406</v>
      </c>
      <c r="T62" s="101"/>
      <c r="U62" s="101"/>
      <c r="V62" s="101"/>
      <c r="W62" s="105" t="s">
        <v>406</v>
      </c>
      <c r="X62" s="105"/>
      <c r="Y62" s="105"/>
      <c r="Z62" s="105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</row>
    <row r="63" spans="1:58" ht="12" customHeight="1">
      <c r="A63" s="103" t="s">
        <v>122</v>
      </c>
      <c r="B63" s="104" t="s">
        <v>321</v>
      </c>
      <c r="C63" s="103" t="s">
        <v>391</v>
      </c>
      <c r="D63" s="101">
        <f t="shared" si="1"/>
        <v>3656</v>
      </c>
      <c r="E63" s="101">
        <f t="shared" si="2"/>
        <v>538</v>
      </c>
      <c r="F63" s="102">
        <f t="shared" si="3"/>
        <v>14.715536105032822</v>
      </c>
      <c r="G63" s="101">
        <v>448</v>
      </c>
      <c r="H63" s="101">
        <v>90</v>
      </c>
      <c r="I63" s="101">
        <f t="shared" si="4"/>
        <v>3118</v>
      </c>
      <c r="J63" s="102">
        <f t="shared" si="5"/>
        <v>85.28446389496717</v>
      </c>
      <c r="K63" s="101">
        <v>0</v>
      </c>
      <c r="L63" s="102">
        <f t="shared" si="6"/>
        <v>0</v>
      </c>
      <c r="M63" s="101">
        <v>0</v>
      </c>
      <c r="N63" s="102">
        <f t="shared" si="7"/>
        <v>0</v>
      </c>
      <c r="O63" s="101">
        <v>3118</v>
      </c>
      <c r="P63" s="101">
        <v>1331</v>
      </c>
      <c r="Q63" s="102">
        <f t="shared" si="8"/>
        <v>85.28446389496717</v>
      </c>
      <c r="R63" s="101">
        <v>13</v>
      </c>
      <c r="S63" s="101" t="s">
        <v>406</v>
      </c>
      <c r="T63" s="101"/>
      <c r="U63" s="101"/>
      <c r="V63" s="101"/>
      <c r="W63" s="105"/>
      <c r="X63" s="105"/>
      <c r="Y63" s="105"/>
      <c r="Z63" s="105" t="s">
        <v>406</v>
      </c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</row>
    <row r="64" spans="1:58" ht="12" customHeight="1">
      <c r="A64" s="103" t="s">
        <v>122</v>
      </c>
      <c r="B64" s="104" t="s">
        <v>322</v>
      </c>
      <c r="C64" s="103" t="s">
        <v>392</v>
      </c>
      <c r="D64" s="101">
        <f t="shared" si="1"/>
        <v>11896</v>
      </c>
      <c r="E64" s="101">
        <f t="shared" si="2"/>
        <v>1210</v>
      </c>
      <c r="F64" s="102">
        <f t="shared" si="3"/>
        <v>10.171486213853397</v>
      </c>
      <c r="G64" s="101">
        <v>1210</v>
      </c>
      <c r="H64" s="101">
        <v>0</v>
      </c>
      <c r="I64" s="101">
        <f t="shared" si="4"/>
        <v>10686</v>
      </c>
      <c r="J64" s="102">
        <f t="shared" si="5"/>
        <v>89.8285137861466</v>
      </c>
      <c r="K64" s="101">
        <v>0</v>
      </c>
      <c r="L64" s="102">
        <f t="shared" si="6"/>
        <v>0</v>
      </c>
      <c r="M64" s="101">
        <v>0</v>
      </c>
      <c r="N64" s="102">
        <f t="shared" si="7"/>
        <v>0</v>
      </c>
      <c r="O64" s="101">
        <v>10686</v>
      </c>
      <c r="P64" s="101">
        <v>6309</v>
      </c>
      <c r="Q64" s="102">
        <f t="shared" si="8"/>
        <v>89.8285137861466</v>
      </c>
      <c r="R64" s="101">
        <v>84</v>
      </c>
      <c r="S64" s="101" t="s">
        <v>406</v>
      </c>
      <c r="T64" s="101"/>
      <c r="U64" s="101"/>
      <c r="V64" s="101"/>
      <c r="W64" s="105"/>
      <c r="X64" s="105" t="s">
        <v>406</v>
      </c>
      <c r="Y64" s="105"/>
      <c r="Z64" s="105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</row>
    <row r="65" spans="1:58" ht="12" customHeight="1">
      <c r="A65" s="103" t="s">
        <v>122</v>
      </c>
      <c r="B65" s="104" t="s">
        <v>323</v>
      </c>
      <c r="C65" s="103" t="s">
        <v>393</v>
      </c>
      <c r="D65" s="101">
        <f t="shared" si="1"/>
        <v>14648</v>
      </c>
      <c r="E65" s="101">
        <f t="shared" si="2"/>
        <v>2231</v>
      </c>
      <c r="F65" s="102">
        <f t="shared" si="3"/>
        <v>15.230748225013654</v>
      </c>
      <c r="G65" s="101">
        <v>2231</v>
      </c>
      <c r="H65" s="101">
        <v>0</v>
      </c>
      <c r="I65" s="101">
        <f t="shared" si="4"/>
        <v>12417</v>
      </c>
      <c r="J65" s="102">
        <f t="shared" si="5"/>
        <v>84.76925177498634</v>
      </c>
      <c r="K65" s="101">
        <v>667</v>
      </c>
      <c r="L65" s="102">
        <f t="shared" si="6"/>
        <v>4.553522665210267</v>
      </c>
      <c r="M65" s="101">
        <v>0</v>
      </c>
      <c r="N65" s="102">
        <f t="shared" si="7"/>
        <v>0</v>
      </c>
      <c r="O65" s="101">
        <v>11750</v>
      </c>
      <c r="P65" s="101">
        <v>6655</v>
      </c>
      <c r="Q65" s="102">
        <f t="shared" si="8"/>
        <v>80.21572910977608</v>
      </c>
      <c r="R65" s="101">
        <v>463</v>
      </c>
      <c r="S65" s="101" t="s">
        <v>406</v>
      </c>
      <c r="T65" s="101"/>
      <c r="U65" s="101"/>
      <c r="V65" s="101"/>
      <c r="W65" s="105"/>
      <c r="X65" s="105"/>
      <c r="Y65" s="105"/>
      <c r="Z65" s="105" t="s">
        <v>406</v>
      </c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</row>
    <row r="66" spans="1:58" ht="12" customHeight="1">
      <c r="A66" s="103" t="s">
        <v>122</v>
      </c>
      <c r="B66" s="104" t="s">
        <v>324</v>
      </c>
      <c r="C66" s="103" t="s">
        <v>394</v>
      </c>
      <c r="D66" s="101">
        <f t="shared" si="1"/>
        <v>30811</v>
      </c>
      <c r="E66" s="101">
        <f t="shared" si="2"/>
        <v>3365</v>
      </c>
      <c r="F66" s="102">
        <f t="shared" si="3"/>
        <v>10.921424166693713</v>
      </c>
      <c r="G66" s="101">
        <v>3365</v>
      </c>
      <c r="H66" s="101">
        <v>0</v>
      </c>
      <c r="I66" s="101">
        <f t="shared" si="4"/>
        <v>27446</v>
      </c>
      <c r="J66" s="102">
        <f t="shared" si="5"/>
        <v>89.07857583330629</v>
      </c>
      <c r="K66" s="101">
        <v>0</v>
      </c>
      <c r="L66" s="102">
        <f t="shared" si="6"/>
        <v>0</v>
      </c>
      <c r="M66" s="101">
        <v>0</v>
      </c>
      <c r="N66" s="102">
        <f t="shared" si="7"/>
        <v>0</v>
      </c>
      <c r="O66" s="101">
        <v>27446</v>
      </c>
      <c r="P66" s="101">
        <v>16499</v>
      </c>
      <c r="Q66" s="102">
        <f t="shared" si="8"/>
        <v>89.07857583330629</v>
      </c>
      <c r="R66" s="101">
        <v>1274</v>
      </c>
      <c r="S66" s="101"/>
      <c r="T66" s="101"/>
      <c r="U66" s="101"/>
      <c r="V66" s="101" t="s">
        <v>406</v>
      </c>
      <c r="W66" s="105"/>
      <c r="X66" s="105"/>
      <c r="Y66" s="105"/>
      <c r="Z66" s="105" t="s">
        <v>406</v>
      </c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</row>
    <row r="67" spans="1:58" ht="12" customHeight="1">
      <c r="A67" s="103" t="s">
        <v>122</v>
      </c>
      <c r="B67" s="104" t="s">
        <v>325</v>
      </c>
      <c r="C67" s="103" t="s">
        <v>395</v>
      </c>
      <c r="D67" s="101">
        <f t="shared" si="1"/>
        <v>36947</v>
      </c>
      <c r="E67" s="101">
        <f t="shared" si="2"/>
        <v>4803</v>
      </c>
      <c r="F67" s="102">
        <f t="shared" si="3"/>
        <v>12.999702276233524</v>
      </c>
      <c r="G67" s="101">
        <v>4661</v>
      </c>
      <c r="H67" s="101">
        <v>142</v>
      </c>
      <c r="I67" s="101">
        <f t="shared" si="4"/>
        <v>32144</v>
      </c>
      <c r="J67" s="102">
        <f t="shared" si="5"/>
        <v>87.00029772376648</v>
      </c>
      <c r="K67" s="101">
        <v>5367</v>
      </c>
      <c r="L67" s="102">
        <f t="shared" si="6"/>
        <v>14.52621322434839</v>
      </c>
      <c r="M67" s="101">
        <v>0</v>
      </c>
      <c r="N67" s="102">
        <f t="shared" si="7"/>
        <v>0</v>
      </c>
      <c r="O67" s="101">
        <v>26777</v>
      </c>
      <c r="P67" s="101">
        <v>16860</v>
      </c>
      <c r="Q67" s="102">
        <f t="shared" si="8"/>
        <v>72.47408449941808</v>
      </c>
      <c r="R67" s="101">
        <v>450</v>
      </c>
      <c r="S67" s="101" t="s">
        <v>406</v>
      </c>
      <c r="T67" s="101"/>
      <c r="U67" s="101"/>
      <c r="V67" s="101"/>
      <c r="W67" s="105"/>
      <c r="X67" s="105"/>
      <c r="Y67" s="105"/>
      <c r="Z67" s="105" t="s">
        <v>406</v>
      </c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</row>
    <row r="68" spans="1:58" ht="12" customHeight="1">
      <c r="A68" s="103" t="s">
        <v>122</v>
      </c>
      <c r="B68" s="104" t="s">
        <v>326</v>
      </c>
      <c r="C68" s="103" t="s">
        <v>396</v>
      </c>
      <c r="D68" s="101">
        <f t="shared" si="1"/>
        <v>20224</v>
      </c>
      <c r="E68" s="101">
        <f t="shared" si="2"/>
        <v>707</v>
      </c>
      <c r="F68" s="102">
        <f t="shared" si="3"/>
        <v>3.4958465189873418</v>
      </c>
      <c r="G68" s="101">
        <v>707</v>
      </c>
      <c r="H68" s="101">
        <v>0</v>
      </c>
      <c r="I68" s="101">
        <f t="shared" si="4"/>
        <v>19517</v>
      </c>
      <c r="J68" s="102">
        <f t="shared" si="5"/>
        <v>96.50415348101265</v>
      </c>
      <c r="K68" s="101">
        <v>6298</v>
      </c>
      <c r="L68" s="102">
        <f t="shared" si="6"/>
        <v>31.14121835443038</v>
      </c>
      <c r="M68" s="101">
        <v>0</v>
      </c>
      <c r="N68" s="102">
        <f t="shared" si="7"/>
        <v>0</v>
      </c>
      <c r="O68" s="101">
        <v>13219</v>
      </c>
      <c r="P68" s="101">
        <v>10123</v>
      </c>
      <c r="Q68" s="102">
        <f t="shared" si="8"/>
        <v>65.36293512658227</v>
      </c>
      <c r="R68" s="101">
        <v>364</v>
      </c>
      <c r="S68" s="101"/>
      <c r="T68" s="101"/>
      <c r="U68" s="101"/>
      <c r="V68" s="101" t="s">
        <v>406</v>
      </c>
      <c r="W68" s="105"/>
      <c r="X68" s="105"/>
      <c r="Y68" s="105"/>
      <c r="Z68" s="105" t="s">
        <v>406</v>
      </c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</row>
    <row r="69" spans="1:58" ht="12" customHeight="1">
      <c r="A69" s="103" t="s">
        <v>122</v>
      </c>
      <c r="B69" s="104" t="s">
        <v>327</v>
      </c>
      <c r="C69" s="103" t="s">
        <v>397</v>
      </c>
      <c r="D69" s="101">
        <f t="shared" si="1"/>
        <v>12960</v>
      </c>
      <c r="E69" s="101">
        <f t="shared" si="2"/>
        <v>1629</v>
      </c>
      <c r="F69" s="102">
        <f t="shared" si="3"/>
        <v>12.569444444444445</v>
      </c>
      <c r="G69" s="101">
        <v>1629</v>
      </c>
      <c r="H69" s="101">
        <v>0</v>
      </c>
      <c r="I69" s="101">
        <f t="shared" si="4"/>
        <v>11331</v>
      </c>
      <c r="J69" s="102">
        <f t="shared" si="5"/>
        <v>87.43055555555556</v>
      </c>
      <c r="K69" s="101">
        <v>0</v>
      </c>
      <c r="L69" s="102">
        <f t="shared" si="6"/>
        <v>0</v>
      </c>
      <c r="M69" s="101">
        <v>0</v>
      </c>
      <c r="N69" s="102">
        <f t="shared" si="7"/>
        <v>0</v>
      </c>
      <c r="O69" s="101">
        <v>11331</v>
      </c>
      <c r="P69" s="101">
        <v>5981</v>
      </c>
      <c r="Q69" s="102">
        <f t="shared" si="8"/>
        <v>87.43055555555556</v>
      </c>
      <c r="R69" s="101">
        <v>110</v>
      </c>
      <c r="S69" s="101"/>
      <c r="T69" s="101"/>
      <c r="U69" s="101"/>
      <c r="V69" s="101" t="s">
        <v>406</v>
      </c>
      <c r="W69" s="105"/>
      <c r="X69" s="105"/>
      <c r="Y69" s="105"/>
      <c r="Z69" s="105" t="s">
        <v>406</v>
      </c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</row>
    <row r="70" spans="1:58" ht="12" customHeight="1">
      <c r="A70" s="103" t="s">
        <v>122</v>
      </c>
      <c r="B70" s="104" t="s">
        <v>328</v>
      </c>
      <c r="C70" s="103" t="s">
        <v>398</v>
      </c>
      <c r="D70" s="101">
        <f t="shared" si="1"/>
        <v>14699</v>
      </c>
      <c r="E70" s="101">
        <f t="shared" si="2"/>
        <v>1923</v>
      </c>
      <c r="F70" s="102">
        <f t="shared" si="3"/>
        <v>13.082522620586435</v>
      </c>
      <c r="G70" s="101">
        <v>1923</v>
      </c>
      <c r="H70" s="101">
        <v>0</v>
      </c>
      <c r="I70" s="101">
        <f t="shared" si="4"/>
        <v>12776</v>
      </c>
      <c r="J70" s="102">
        <f t="shared" si="5"/>
        <v>86.91747737941357</v>
      </c>
      <c r="K70" s="101">
        <v>4248</v>
      </c>
      <c r="L70" s="102">
        <f t="shared" si="6"/>
        <v>28.89992516497721</v>
      </c>
      <c r="M70" s="101">
        <v>0</v>
      </c>
      <c r="N70" s="102">
        <f t="shared" si="7"/>
        <v>0</v>
      </c>
      <c r="O70" s="101">
        <v>8528</v>
      </c>
      <c r="P70" s="101">
        <v>3301</v>
      </c>
      <c r="Q70" s="102">
        <f t="shared" si="8"/>
        <v>58.01755221443635</v>
      </c>
      <c r="R70" s="101">
        <v>97</v>
      </c>
      <c r="S70" s="101"/>
      <c r="T70" s="101"/>
      <c r="U70" s="101"/>
      <c r="V70" s="101" t="s">
        <v>406</v>
      </c>
      <c r="W70" s="105"/>
      <c r="X70" s="105"/>
      <c r="Y70" s="105"/>
      <c r="Z70" s="105" t="s">
        <v>406</v>
      </c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</row>
    <row r="71" spans="1:58" ht="12" customHeight="1">
      <c r="A71" s="103" t="s">
        <v>122</v>
      </c>
      <c r="B71" s="104" t="s">
        <v>329</v>
      </c>
      <c r="C71" s="103" t="s">
        <v>399</v>
      </c>
      <c r="D71" s="101">
        <f t="shared" si="1"/>
        <v>33292</v>
      </c>
      <c r="E71" s="101">
        <f t="shared" si="2"/>
        <v>1411</v>
      </c>
      <c r="F71" s="102">
        <f t="shared" si="3"/>
        <v>4.238255436741559</v>
      </c>
      <c r="G71" s="101">
        <v>1411</v>
      </c>
      <c r="H71" s="101">
        <v>0</v>
      </c>
      <c r="I71" s="101">
        <f t="shared" si="4"/>
        <v>31881</v>
      </c>
      <c r="J71" s="102">
        <f t="shared" si="5"/>
        <v>95.76174456325845</v>
      </c>
      <c r="K71" s="101">
        <v>22149</v>
      </c>
      <c r="L71" s="102">
        <f t="shared" si="6"/>
        <v>66.52949657575394</v>
      </c>
      <c r="M71" s="101">
        <v>0</v>
      </c>
      <c r="N71" s="102">
        <f t="shared" si="7"/>
        <v>0</v>
      </c>
      <c r="O71" s="101">
        <v>9732</v>
      </c>
      <c r="P71" s="101">
        <v>3609</v>
      </c>
      <c r="Q71" s="102">
        <f t="shared" si="8"/>
        <v>29.232247987504508</v>
      </c>
      <c r="R71" s="101">
        <v>388</v>
      </c>
      <c r="S71" s="101"/>
      <c r="T71" s="101" t="s">
        <v>406</v>
      </c>
      <c r="U71" s="101"/>
      <c r="V71" s="101"/>
      <c r="W71" s="105"/>
      <c r="X71" s="105"/>
      <c r="Y71" s="105"/>
      <c r="Z71" s="105" t="s">
        <v>406</v>
      </c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</row>
    <row r="72" spans="1:58" ht="12" customHeight="1">
      <c r="A72" s="103" t="s">
        <v>122</v>
      </c>
      <c r="B72" s="104" t="s">
        <v>330</v>
      </c>
      <c r="C72" s="103" t="s">
        <v>400</v>
      </c>
      <c r="D72" s="101">
        <f t="shared" si="1"/>
        <v>49511</v>
      </c>
      <c r="E72" s="101">
        <f t="shared" si="2"/>
        <v>1573</v>
      </c>
      <c r="F72" s="102">
        <f t="shared" si="3"/>
        <v>3.177071761830704</v>
      </c>
      <c r="G72" s="101">
        <v>1573</v>
      </c>
      <c r="H72" s="101">
        <v>0</v>
      </c>
      <c r="I72" s="101">
        <f t="shared" si="4"/>
        <v>47938</v>
      </c>
      <c r="J72" s="102">
        <f t="shared" si="5"/>
        <v>96.8229282381693</v>
      </c>
      <c r="K72" s="101">
        <v>26787</v>
      </c>
      <c r="L72" s="102">
        <f t="shared" si="6"/>
        <v>54.10312859768537</v>
      </c>
      <c r="M72" s="101">
        <v>0</v>
      </c>
      <c r="N72" s="102">
        <f t="shared" si="7"/>
        <v>0</v>
      </c>
      <c r="O72" s="101">
        <v>21151</v>
      </c>
      <c r="P72" s="101">
        <v>8997</v>
      </c>
      <c r="Q72" s="102">
        <f t="shared" si="8"/>
        <v>42.719799640483934</v>
      </c>
      <c r="R72" s="101">
        <v>280</v>
      </c>
      <c r="S72" s="101"/>
      <c r="T72" s="101" t="s">
        <v>406</v>
      </c>
      <c r="U72" s="101"/>
      <c r="V72" s="101"/>
      <c r="W72" s="105"/>
      <c r="X72" s="105"/>
      <c r="Y72" s="105"/>
      <c r="Z72" s="105" t="s">
        <v>406</v>
      </c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</row>
    <row r="73" spans="1:58" ht="12" customHeight="1">
      <c r="A73" s="103" t="s">
        <v>122</v>
      </c>
      <c r="B73" s="104" t="s">
        <v>331</v>
      </c>
      <c r="C73" s="103" t="s">
        <v>401</v>
      </c>
      <c r="D73" s="101">
        <f>+SUM(E73,+I73)</f>
        <v>20891</v>
      </c>
      <c r="E73" s="101">
        <f>+SUM(G73,+H73)</f>
        <v>991</v>
      </c>
      <c r="F73" s="102">
        <f>IF(D73&gt;0,E73/D73*100,0)</f>
        <v>4.743669522760998</v>
      </c>
      <c r="G73" s="101">
        <v>991</v>
      </c>
      <c r="H73" s="101">
        <v>0</v>
      </c>
      <c r="I73" s="101">
        <f>+SUM(K73,+M73,+O73)</f>
        <v>19900</v>
      </c>
      <c r="J73" s="102">
        <f>IF($D73&gt;0,I73/$D73*100,0)</f>
        <v>95.256330477239</v>
      </c>
      <c r="K73" s="101">
        <v>6276</v>
      </c>
      <c r="L73" s="102">
        <f>IF($D73&gt;0,K73/$D73*100,0)</f>
        <v>30.041644727394573</v>
      </c>
      <c r="M73" s="101">
        <v>0</v>
      </c>
      <c r="N73" s="102">
        <f>IF($D73&gt;0,M73/$D73*100,0)</f>
        <v>0</v>
      </c>
      <c r="O73" s="101">
        <v>13624</v>
      </c>
      <c r="P73" s="101">
        <v>7096</v>
      </c>
      <c r="Q73" s="102">
        <f>IF($D73&gt;0,O73/$D73*100,0)</f>
        <v>65.21468574984442</v>
      </c>
      <c r="R73" s="101">
        <v>231</v>
      </c>
      <c r="S73" s="101"/>
      <c r="T73" s="101" t="s">
        <v>406</v>
      </c>
      <c r="U73" s="101"/>
      <c r="V73" s="101"/>
      <c r="W73" s="105"/>
      <c r="X73" s="105"/>
      <c r="Y73" s="105"/>
      <c r="Z73" s="105" t="s">
        <v>406</v>
      </c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</row>
    <row r="74" spans="1:58" ht="12" customHeight="1">
      <c r="A74" s="103" t="s">
        <v>122</v>
      </c>
      <c r="B74" s="104" t="s">
        <v>332</v>
      </c>
      <c r="C74" s="103" t="s">
        <v>402</v>
      </c>
      <c r="D74" s="101">
        <f>+SUM(E74,+I74)</f>
        <v>27253</v>
      </c>
      <c r="E74" s="101">
        <f>+SUM(G74,+H74)</f>
        <v>413</v>
      </c>
      <c r="F74" s="102">
        <f>IF(D74&gt;0,E74/D74*100,0)</f>
        <v>1.5154294940006605</v>
      </c>
      <c r="G74" s="101">
        <v>413</v>
      </c>
      <c r="H74" s="101">
        <v>0</v>
      </c>
      <c r="I74" s="101">
        <f>+SUM(K74,+M74,+O74)</f>
        <v>26840</v>
      </c>
      <c r="J74" s="102">
        <f>IF($D74&gt;0,I74/$D74*100,0)</f>
        <v>98.48457050599933</v>
      </c>
      <c r="K74" s="101">
        <v>13263</v>
      </c>
      <c r="L74" s="102">
        <f>IF($D74&gt;0,K74/$D74*100,0)</f>
        <v>48.6662018860309</v>
      </c>
      <c r="M74" s="101">
        <v>0</v>
      </c>
      <c r="N74" s="102">
        <f>IF($D74&gt;0,M74/$D74*100,0)</f>
        <v>0</v>
      </c>
      <c r="O74" s="101">
        <v>13577</v>
      </c>
      <c r="P74" s="101">
        <v>6243</v>
      </c>
      <c r="Q74" s="102">
        <f>IF($D74&gt;0,O74/$D74*100,0)</f>
        <v>49.818368619968446</v>
      </c>
      <c r="R74" s="101">
        <v>561</v>
      </c>
      <c r="S74" s="101"/>
      <c r="T74" s="101"/>
      <c r="U74" s="101"/>
      <c r="V74" s="101" t="s">
        <v>406</v>
      </c>
      <c r="W74" s="105"/>
      <c r="X74" s="105"/>
      <c r="Y74" s="105"/>
      <c r="Z74" s="105" t="s">
        <v>406</v>
      </c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</row>
    <row r="75" spans="1:58" ht="12" customHeight="1">
      <c r="A75" s="103" t="s">
        <v>122</v>
      </c>
      <c r="B75" s="104" t="s">
        <v>333</v>
      </c>
      <c r="C75" s="103" t="s">
        <v>403</v>
      </c>
      <c r="D75" s="101">
        <f>+SUM(E75,+I75)</f>
        <v>35663</v>
      </c>
      <c r="E75" s="101">
        <f>+SUM(G75,+H75)</f>
        <v>443</v>
      </c>
      <c r="F75" s="102">
        <f>IF(D75&gt;0,E75/D75*100,0)</f>
        <v>1.2421837759021956</v>
      </c>
      <c r="G75" s="101">
        <v>443</v>
      </c>
      <c r="H75" s="101">
        <v>0</v>
      </c>
      <c r="I75" s="101">
        <f>+SUM(K75,+M75,+O75)</f>
        <v>35220</v>
      </c>
      <c r="J75" s="102">
        <f>IF($D75&gt;0,I75/$D75*100,0)</f>
        <v>98.75781622409781</v>
      </c>
      <c r="K75" s="101">
        <v>22737</v>
      </c>
      <c r="L75" s="102">
        <f>IF($D75&gt;0,K75/$D75*100,0)</f>
        <v>63.755152398844736</v>
      </c>
      <c r="M75" s="101">
        <v>0</v>
      </c>
      <c r="N75" s="102">
        <f>IF($D75&gt;0,M75/$D75*100,0)</f>
        <v>0</v>
      </c>
      <c r="O75" s="101">
        <v>12483</v>
      </c>
      <c r="P75" s="101">
        <v>7858</v>
      </c>
      <c r="Q75" s="102">
        <f>IF($D75&gt;0,O75/$D75*100,0)</f>
        <v>35.00266382525306</v>
      </c>
      <c r="R75" s="101">
        <v>423</v>
      </c>
      <c r="S75" s="101"/>
      <c r="T75" s="101"/>
      <c r="U75" s="101"/>
      <c r="V75" s="101" t="s">
        <v>406</v>
      </c>
      <c r="W75" s="105"/>
      <c r="X75" s="105"/>
      <c r="Y75" s="105"/>
      <c r="Z75" s="105" t="s">
        <v>406</v>
      </c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</row>
    <row r="76" spans="1:58" ht="12" customHeight="1">
      <c r="A76" s="103" t="s">
        <v>122</v>
      </c>
      <c r="B76" s="104" t="s">
        <v>334</v>
      </c>
      <c r="C76" s="103" t="s">
        <v>404</v>
      </c>
      <c r="D76" s="101">
        <f>+SUM(E76,+I76)</f>
        <v>47128</v>
      </c>
      <c r="E76" s="101">
        <f>+SUM(G76,+H76)</f>
        <v>1327</v>
      </c>
      <c r="F76" s="102">
        <f>IF(D76&gt;0,E76/D76*100,0)</f>
        <v>2.815735868273638</v>
      </c>
      <c r="G76" s="101">
        <v>1327</v>
      </c>
      <c r="H76" s="101">
        <v>0</v>
      </c>
      <c r="I76" s="101">
        <f>+SUM(K76,+M76,+O76)</f>
        <v>45801</v>
      </c>
      <c r="J76" s="102">
        <f>IF($D76&gt;0,I76/$D76*100,0)</f>
        <v>97.18426413172637</v>
      </c>
      <c r="K76" s="101">
        <v>28580</v>
      </c>
      <c r="L76" s="102">
        <f>IF($D76&gt;0,K76/$D76*100,0)</f>
        <v>60.64335426922424</v>
      </c>
      <c r="M76" s="101">
        <v>1535</v>
      </c>
      <c r="N76" s="102">
        <f>IF($D76&gt;0,M76/$D76*100,0)</f>
        <v>3.257087081989476</v>
      </c>
      <c r="O76" s="101">
        <v>15686</v>
      </c>
      <c r="P76" s="101">
        <v>7894</v>
      </c>
      <c r="Q76" s="102">
        <f>IF($D76&gt;0,O76/$D76*100,0)</f>
        <v>33.283822780512644</v>
      </c>
      <c r="R76" s="101">
        <v>339</v>
      </c>
      <c r="S76" s="101"/>
      <c r="T76" s="101" t="s">
        <v>406</v>
      </c>
      <c r="U76" s="101"/>
      <c r="V76" s="101"/>
      <c r="W76" s="105"/>
      <c r="X76" s="105"/>
      <c r="Y76" s="105"/>
      <c r="Z76" s="105" t="s">
        <v>406</v>
      </c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</row>
    <row r="77" spans="1:58" ht="12" customHeight="1">
      <c r="A77" s="103" t="s">
        <v>122</v>
      </c>
      <c r="B77" s="104" t="s">
        <v>335</v>
      </c>
      <c r="C77" s="103" t="s">
        <v>405</v>
      </c>
      <c r="D77" s="101">
        <f>+SUM(E77,+I77)</f>
        <v>31279</v>
      </c>
      <c r="E77" s="101">
        <f>+SUM(G77,+H77)</f>
        <v>1681</v>
      </c>
      <c r="F77" s="102">
        <f>IF(D77&gt;0,E77/D77*100,0)</f>
        <v>5.374212730586017</v>
      </c>
      <c r="G77" s="101">
        <v>1681</v>
      </c>
      <c r="H77" s="101">
        <v>0</v>
      </c>
      <c r="I77" s="101">
        <f>+SUM(K77,+M77,+O77)</f>
        <v>29598</v>
      </c>
      <c r="J77" s="102">
        <f>IF($D77&gt;0,I77/$D77*100,0)</f>
        <v>94.62578726941399</v>
      </c>
      <c r="K77" s="101">
        <v>15554</v>
      </c>
      <c r="L77" s="102">
        <f>IF($D77&gt;0,K77/$D77*100,0)</f>
        <v>49.726653665398516</v>
      </c>
      <c r="M77" s="101">
        <v>0</v>
      </c>
      <c r="N77" s="102">
        <f>IF($D77&gt;0,M77/$D77*100,0)</f>
        <v>0</v>
      </c>
      <c r="O77" s="101">
        <v>14044</v>
      </c>
      <c r="P77" s="101">
        <v>6883</v>
      </c>
      <c r="Q77" s="102">
        <f>IF($D77&gt;0,O77/$D77*100,0)</f>
        <v>44.899133604015475</v>
      </c>
      <c r="R77" s="101">
        <v>361</v>
      </c>
      <c r="S77" s="101" t="s">
        <v>406</v>
      </c>
      <c r="T77" s="101"/>
      <c r="U77" s="101"/>
      <c r="V77" s="101"/>
      <c r="W77" s="105"/>
      <c r="X77" s="105"/>
      <c r="Y77" s="105"/>
      <c r="Z77" s="105" t="s">
        <v>406</v>
      </c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7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408</v>
      </c>
      <c r="B7" s="109" t="s">
        <v>409</v>
      </c>
      <c r="C7" s="108" t="s">
        <v>407</v>
      </c>
      <c r="D7" s="110">
        <f aca="true" t="shared" si="0" ref="D7:AI7">SUM(D8:D77)</f>
        <v>910014</v>
      </c>
      <c r="E7" s="110">
        <f t="shared" si="0"/>
        <v>2106</v>
      </c>
      <c r="F7" s="110">
        <f t="shared" si="0"/>
        <v>1552</v>
      </c>
      <c r="G7" s="110">
        <f t="shared" si="0"/>
        <v>554</v>
      </c>
      <c r="H7" s="110">
        <f t="shared" si="0"/>
        <v>118259</v>
      </c>
      <c r="I7" s="110">
        <f t="shared" si="0"/>
        <v>105162</v>
      </c>
      <c r="J7" s="110">
        <f t="shared" si="0"/>
        <v>13097</v>
      </c>
      <c r="K7" s="110">
        <f t="shared" si="0"/>
        <v>789649</v>
      </c>
      <c r="L7" s="110">
        <f t="shared" si="0"/>
        <v>68767</v>
      </c>
      <c r="M7" s="110">
        <f t="shared" si="0"/>
        <v>720882</v>
      </c>
      <c r="N7" s="110">
        <f t="shared" si="0"/>
        <v>911079</v>
      </c>
      <c r="O7" s="110">
        <f t="shared" si="0"/>
        <v>175481</v>
      </c>
      <c r="P7" s="110">
        <f t="shared" si="0"/>
        <v>175481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734533</v>
      </c>
      <c r="W7" s="110">
        <f t="shared" si="0"/>
        <v>734533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1065</v>
      </c>
      <c r="AD7" s="110">
        <f t="shared" si="0"/>
        <v>1065</v>
      </c>
      <c r="AE7" s="110">
        <f t="shared" si="0"/>
        <v>0</v>
      </c>
      <c r="AF7" s="110">
        <f t="shared" si="0"/>
        <v>20686</v>
      </c>
      <c r="AG7" s="110">
        <f t="shared" si="0"/>
        <v>20686</v>
      </c>
      <c r="AH7" s="110">
        <f t="shared" si="0"/>
        <v>0</v>
      </c>
      <c r="AI7" s="110">
        <f t="shared" si="0"/>
        <v>0</v>
      </c>
      <c r="AJ7" s="110">
        <f aca="true" t="shared" si="1" ref="AJ7:BC7">SUM(AJ8:AJ77)</f>
        <v>31591</v>
      </c>
      <c r="AK7" s="110">
        <f t="shared" si="1"/>
        <v>11958</v>
      </c>
      <c r="AL7" s="110">
        <f t="shared" si="1"/>
        <v>85</v>
      </c>
      <c r="AM7" s="110">
        <f t="shared" si="1"/>
        <v>12371</v>
      </c>
      <c r="AN7" s="110">
        <f t="shared" si="1"/>
        <v>1867</v>
      </c>
      <c r="AO7" s="110">
        <f t="shared" si="1"/>
        <v>0</v>
      </c>
      <c r="AP7" s="110">
        <f t="shared" si="1"/>
        <v>1342</v>
      </c>
      <c r="AQ7" s="110">
        <f t="shared" si="1"/>
        <v>792</v>
      </c>
      <c r="AR7" s="110">
        <f t="shared" si="1"/>
        <v>20</v>
      </c>
      <c r="AS7" s="110">
        <f t="shared" si="1"/>
        <v>3156</v>
      </c>
      <c r="AT7" s="110">
        <f t="shared" si="1"/>
        <v>1359</v>
      </c>
      <c r="AU7" s="110">
        <f t="shared" si="1"/>
        <v>1138</v>
      </c>
      <c r="AV7" s="110">
        <f t="shared" si="1"/>
        <v>0</v>
      </c>
      <c r="AW7" s="110">
        <f t="shared" si="1"/>
        <v>221</v>
      </c>
      <c r="AX7" s="110">
        <f t="shared" si="1"/>
        <v>0</v>
      </c>
      <c r="AY7" s="110">
        <f t="shared" si="1"/>
        <v>0</v>
      </c>
      <c r="AZ7" s="110">
        <f t="shared" si="1"/>
        <v>687</v>
      </c>
      <c r="BA7" s="110">
        <f t="shared" si="1"/>
        <v>687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122</v>
      </c>
      <c r="B8" s="112" t="s">
        <v>266</v>
      </c>
      <c r="C8" s="111" t="s">
        <v>336</v>
      </c>
      <c r="D8" s="101">
        <f>SUM(E8,+H8,+K8)</f>
        <v>84043</v>
      </c>
      <c r="E8" s="101">
        <f>SUM(F8:G8)</f>
        <v>0</v>
      </c>
      <c r="F8" s="101">
        <v>0</v>
      </c>
      <c r="G8" s="101">
        <v>0</v>
      </c>
      <c r="H8" s="101">
        <f>SUM(I8:J8)</f>
        <v>16763</v>
      </c>
      <c r="I8" s="101">
        <v>16763</v>
      </c>
      <c r="J8" s="101">
        <v>0</v>
      </c>
      <c r="K8" s="101">
        <f>SUM(L8:M8)</f>
        <v>67280</v>
      </c>
      <c r="L8" s="101">
        <v>0</v>
      </c>
      <c r="M8" s="101">
        <v>67280</v>
      </c>
      <c r="N8" s="101">
        <f>SUM(O8,+V8,+AC8)</f>
        <v>84043</v>
      </c>
      <c r="O8" s="101">
        <f>SUM(P8:U8)</f>
        <v>16763</v>
      </c>
      <c r="P8" s="101">
        <v>16763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67280</v>
      </c>
      <c r="W8" s="101">
        <v>67280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1870</v>
      </c>
      <c r="AG8" s="101">
        <v>1870</v>
      </c>
      <c r="AH8" s="101">
        <v>0</v>
      </c>
      <c r="AI8" s="101">
        <v>0</v>
      </c>
      <c r="AJ8" s="101">
        <f>SUM(AK8:AS8)</f>
        <v>3622</v>
      </c>
      <c r="AK8" s="101">
        <v>1742</v>
      </c>
      <c r="AL8" s="101">
        <v>79</v>
      </c>
      <c r="AM8" s="101">
        <v>1731</v>
      </c>
      <c r="AN8" s="101">
        <v>60</v>
      </c>
      <c r="AO8" s="101">
        <v>0</v>
      </c>
      <c r="AP8" s="101">
        <v>0</v>
      </c>
      <c r="AQ8" s="101">
        <v>0</v>
      </c>
      <c r="AR8" s="101">
        <v>10</v>
      </c>
      <c r="AS8" s="101">
        <v>0</v>
      </c>
      <c r="AT8" s="101">
        <f>SUM(AU8:AY8)</f>
        <v>69</v>
      </c>
      <c r="AU8" s="101">
        <v>69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79</v>
      </c>
      <c r="BA8" s="101">
        <v>79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122</v>
      </c>
      <c r="B9" s="112" t="s">
        <v>267</v>
      </c>
      <c r="C9" s="111" t="s">
        <v>337</v>
      </c>
      <c r="D9" s="101">
        <f aca="true" t="shared" si="2" ref="D9:D72">SUM(E9,+H9,+K9)</f>
        <v>33207</v>
      </c>
      <c r="E9" s="101">
        <f aca="true" t="shared" si="3" ref="E9:E72">SUM(F9:G9)</f>
        <v>334</v>
      </c>
      <c r="F9" s="101">
        <v>334</v>
      </c>
      <c r="G9" s="101">
        <v>0</v>
      </c>
      <c r="H9" s="101">
        <f aca="true" t="shared" si="4" ref="H9:H72">SUM(I9:J9)</f>
        <v>0</v>
      </c>
      <c r="I9" s="101">
        <v>0</v>
      </c>
      <c r="J9" s="101">
        <v>0</v>
      </c>
      <c r="K9" s="101">
        <f aca="true" t="shared" si="5" ref="K9:K72">SUM(L9:M9)</f>
        <v>32873</v>
      </c>
      <c r="L9" s="101">
        <v>4111</v>
      </c>
      <c r="M9" s="101">
        <v>28762</v>
      </c>
      <c r="N9" s="101">
        <f aca="true" t="shared" si="6" ref="N9:N72">SUM(O9,+V9,+AC9)</f>
        <v>33299</v>
      </c>
      <c r="O9" s="101">
        <f aca="true" t="shared" si="7" ref="O9:O72">SUM(P9:U9)</f>
        <v>4445</v>
      </c>
      <c r="P9" s="101">
        <v>4445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72">SUM(W9:AB9)</f>
        <v>28762</v>
      </c>
      <c r="W9" s="101">
        <v>28762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72">SUM(AD9:AE9)</f>
        <v>92</v>
      </c>
      <c r="AD9" s="101">
        <v>92</v>
      </c>
      <c r="AE9" s="101">
        <v>0</v>
      </c>
      <c r="AF9" s="101">
        <f aca="true" t="shared" si="10" ref="AF9:AF72">SUM(AG9:AI9)</f>
        <v>1904</v>
      </c>
      <c r="AG9" s="101">
        <v>1904</v>
      </c>
      <c r="AH9" s="101">
        <v>0</v>
      </c>
      <c r="AI9" s="101">
        <v>0</v>
      </c>
      <c r="AJ9" s="101">
        <f aca="true" t="shared" si="11" ref="AJ9:AJ72">SUM(AK9:AS9)</f>
        <v>1904</v>
      </c>
      <c r="AK9" s="101">
        <v>0</v>
      </c>
      <c r="AL9" s="101">
        <v>0</v>
      </c>
      <c r="AM9" s="101">
        <v>1904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72">SUM(AU9:AY9)</f>
        <v>32</v>
      </c>
      <c r="AU9" s="101">
        <v>0</v>
      </c>
      <c r="AV9" s="101">
        <v>0</v>
      </c>
      <c r="AW9" s="101">
        <v>32</v>
      </c>
      <c r="AX9" s="101">
        <v>0</v>
      </c>
      <c r="AY9" s="101">
        <v>0</v>
      </c>
      <c r="AZ9" s="101">
        <f aca="true" t="shared" si="13" ref="AZ9:AZ72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122</v>
      </c>
      <c r="B10" s="112" t="s">
        <v>268</v>
      </c>
      <c r="C10" s="111" t="s">
        <v>338</v>
      </c>
      <c r="D10" s="101">
        <f t="shared" si="2"/>
        <v>78707</v>
      </c>
      <c r="E10" s="101">
        <f t="shared" si="3"/>
        <v>0</v>
      </c>
      <c r="F10" s="101">
        <v>0</v>
      </c>
      <c r="G10" s="101">
        <v>0</v>
      </c>
      <c r="H10" s="101">
        <f t="shared" si="4"/>
        <v>18457</v>
      </c>
      <c r="I10" s="101">
        <v>18457</v>
      </c>
      <c r="J10" s="101">
        <v>0</v>
      </c>
      <c r="K10" s="101">
        <f t="shared" si="5"/>
        <v>60250</v>
      </c>
      <c r="L10" s="101">
        <v>3701</v>
      </c>
      <c r="M10" s="101">
        <v>56549</v>
      </c>
      <c r="N10" s="101">
        <f t="shared" si="6"/>
        <v>78785</v>
      </c>
      <c r="O10" s="101">
        <f t="shared" si="7"/>
        <v>22158</v>
      </c>
      <c r="P10" s="101">
        <v>22158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56549</v>
      </c>
      <c r="W10" s="101">
        <v>56549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78</v>
      </c>
      <c r="AD10" s="101">
        <v>78</v>
      </c>
      <c r="AE10" s="101">
        <v>0</v>
      </c>
      <c r="AF10" s="101">
        <f t="shared" si="10"/>
        <v>306</v>
      </c>
      <c r="AG10" s="101">
        <v>306</v>
      </c>
      <c r="AH10" s="101">
        <v>0</v>
      </c>
      <c r="AI10" s="101">
        <v>0</v>
      </c>
      <c r="AJ10" s="101">
        <f t="shared" si="11"/>
        <v>312</v>
      </c>
      <c r="AK10" s="101">
        <v>0</v>
      </c>
      <c r="AL10" s="101">
        <v>6</v>
      </c>
      <c r="AM10" s="101">
        <v>44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262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6</v>
      </c>
      <c r="BA10" s="101">
        <v>6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122</v>
      </c>
      <c r="B11" s="112" t="s">
        <v>269</v>
      </c>
      <c r="C11" s="111" t="s">
        <v>339</v>
      </c>
      <c r="D11" s="101">
        <f t="shared" si="2"/>
        <v>40478</v>
      </c>
      <c r="E11" s="101">
        <f t="shared" si="3"/>
        <v>0</v>
      </c>
      <c r="F11" s="101">
        <v>0</v>
      </c>
      <c r="G11" s="101">
        <v>0</v>
      </c>
      <c r="H11" s="101">
        <f t="shared" si="4"/>
        <v>5</v>
      </c>
      <c r="I11" s="101">
        <v>5</v>
      </c>
      <c r="J11" s="101">
        <v>0</v>
      </c>
      <c r="K11" s="101">
        <f t="shared" si="5"/>
        <v>40473</v>
      </c>
      <c r="L11" s="101">
        <v>7602</v>
      </c>
      <c r="M11" s="101">
        <v>32871</v>
      </c>
      <c r="N11" s="101">
        <f t="shared" si="6"/>
        <v>40478</v>
      </c>
      <c r="O11" s="101">
        <f t="shared" si="7"/>
        <v>7607</v>
      </c>
      <c r="P11" s="101">
        <v>7607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32871</v>
      </c>
      <c r="W11" s="101">
        <v>32871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117</v>
      </c>
      <c r="AG11" s="101">
        <v>117</v>
      </c>
      <c r="AH11" s="101">
        <v>0</v>
      </c>
      <c r="AI11" s="101">
        <v>0</v>
      </c>
      <c r="AJ11" s="101">
        <f t="shared" si="11"/>
        <v>1431</v>
      </c>
      <c r="AK11" s="101">
        <v>1431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117</v>
      </c>
      <c r="AU11" s="101">
        <v>117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122</v>
      </c>
      <c r="B12" s="112" t="s">
        <v>270</v>
      </c>
      <c r="C12" s="111" t="s">
        <v>340</v>
      </c>
      <c r="D12" s="101">
        <f t="shared" si="2"/>
        <v>23362</v>
      </c>
      <c r="E12" s="101">
        <f t="shared" si="3"/>
        <v>68</v>
      </c>
      <c r="F12" s="101">
        <v>68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23294</v>
      </c>
      <c r="L12" s="101">
        <v>3117</v>
      </c>
      <c r="M12" s="101">
        <v>20177</v>
      </c>
      <c r="N12" s="101">
        <f t="shared" si="6"/>
        <v>23362</v>
      </c>
      <c r="O12" s="101">
        <f t="shared" si="7"/>
        <v>3185</v>
      </c>
      <c r="P12" s="101">
        <v>3185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20177</v>
      </c>
      <c r="W12" s="101">
        <v>20177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53</v>
      </c>
      <c r="AG12" s="101">
        <v>53</v>
      </c>
      <c r="AH12" s="101">
        <v>0</v>
      </c>
      <c r="AI12" s="101">
        <v>0</v>
      </c>
      <c r="AJ12" s="101">
        <f t="shared" si="11"/>
        <v>1140</v>
      </c>
      <c r="AK12" s="101">
        <v>1087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53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1</v>
      </c>
      <c r="BA12" s="101">
        <v>1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122</v>
      </c>
      <c r="B13" s="112" t="s">
        <v>271</v>
      </c>
      <c r="C13" s="111" t="s">
        <v>341</v>
      </c>
      <c r="D13" s="101">
        <f t="shared" si="2"/>
        <v>11631</v>
      </c>
      <c r="E13" s="101">
        <f t="shared" si="3"/>
        <v>0</v>
      </c>
      <c r="F13" s="101">
        <v>0</v>
      </c>
      <c r="G13" s="101">
        <v>0</v>
      </c>
      <c r="H13" s="101">
        <f t="shared" si="4"/>
        <v>3195</v>
      </c>
      <c r="I13" s="101">
        <v>3195</v>
      </c>
      <c r="J13" s="101">
        <v>0</v>
      </c>
      <c r="K13" s="101">
        <f t="shared" si="5"/>
        <v>8436</v>
      </c>
      <c r="L13" s="101">
        <v>0</v>
      </c>
      <c r="M13" s="101">
        <v>8436</v>
      </c>
      <c r="N13" s="101">
        <f t="shared" si="6"/>
        <v>12065</v>
      </c>
      <c r="O13" s="101">
        <f t="shared" si="7"/>
        <v>3195</v>
      </c>
      <c r="P13" s="101">
        <v>3195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8436</v>
      </c>
      <c r="W13" s="101">
        <v>8436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434</v>
      </c>
      <c r="AD13" s="101">
        <v>434</v>
      </c>
      <c r="AE13" s="101">
        <v>0</v>
      </c>
      <c r="AF13" s="101">
        <f t="shared" si="10"/>
        <v>39</v>
      </c>
      <c r="AG13" s="101">
        <v>39</v>
      </c>
      <c r="AH13" s="101">
        <v>0</v>
      </c>
      <c r="AI13" s="101">
        <v>0</v>
      </c>
      <c r="AJ13" s="101">
        <f t="shared" si="11"/>
        <v>39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18</v>
      </c>
      <c r="AR13" s="101">
        <v>0</v>
      </c>
      <c r="AS13" s="101">
        <v>21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126</v>
      </c>
      <c r="BA13" s="101">
        <v>126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122</v>
      </c>
      <c r="B14" s="112" t="s">
        <v>272</v>
      </c>
      <c r="C14" s="111" t="s">
        <v>342</v>
      </c>
      <c r="D14" s="101">
        <f t="shared" si="2"/>
        <v>23496</v>
      </c>
      <c r="E14" s="101">
        <f t="shared" si="3"/>
        <v>0</v>
      </c>
      <c r="F14" s="101">
        <v>0</v>
      </c>
      <c r="G14" s="101">
        <v>0</v>
      </c>
      <c r="H14" s="101">
        <f t="shared" si="4"/>
        <v>2194</v>
      </c>
      <c r="I14" s="101">
        <v>2194</v>
      </c>
      <c r="J14" s="101">
        <v>0</v>
      </c>
      <c r="K14" s="101">
        <f t="shared" si="5"/>
        <v>21302</v>
      </c>
      <c r="L14" s="101">
        <v>3966</v>
      </c>
      <c r="M14" s="101">
        <v>17336</v>
      </c>
      <c r="N14" s="101">
        <f t="shared" si="6"/>
        <v>23496</v>
      </c>
      <c r="O14" s="101">
        <f t="shared" si="7"/>
        <v>6160</v>
      </c>
      <c r="P14" s="101">
        <v>6160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17336</v>
      </c>
      <c r="W14" s="101">
        <v>17336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1405</v>
      </c>
      <c r="AG14" s="101">
        <v>1405</v>
      </c>
      <c r="AH14" s="101">
        <v>0</v>
      </c>
      <c r="AI14" s="101">
        <v>0</v>
      </c>
      <c r="AJ14" s="101">
        <f t="shared" si="11"/>
        <v>1405</v>
      </c>
      <c r="AK14" s="101">
        <v>0</v>
      </c>
      <c r="AL14" s="101">
        <v>0</v>
      </c>
      <c r="AM14" s="101">
        <v>8</v>
      </c>
      <c r="AN14" s="101">
        <v>0</v>
      </c>
      <c r="AO14" s="101">
        <v>0</v>
      </c>
      <c r="AP14" s="101">
        <v>1342</v>
      </c>
      <c r="AQ14" s="101">
        <v>0</v>
      </c>
      <c r="AR14" s="101">
        <v>0</v>
      </c>
      <c r="AS14" s="101">
        <v>55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122</v>
      </c>
      <c r="B15" s="112" t="s">
        <v>273</v>
      </c>
      <c r="C15" s="111" t="s">
        <v>343</v>
      </c>
      <c r="D15" s="101">
        <f t="shared" si="2"/>
        <v>22115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22115</v>
      </c>
      <c r="L15" s="101">
        <v>3667</v>
      </c>
      <c r="M15" s="101">
        <v>18448</v>
      </c>
      <c r="N15" s="101">
        <f t="shared" si="6"/>
        <v>22123</v>
      </c>
      <c r="O15" s="101">
        <f t="shared" si="7"/>
        <v>3667</v>
      </c>
      <c r="P15" s="101">
        <v>3667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18448</v>
      </c>
      <c r="W15" s="101">
        <v>18448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8</v>
      </c>
      <c r="AD15" s="101">
        <v>8</v>
      </c>
      <c r="AE15" s="101">
        <v>0</v>
      </c>
      <c r="AF15" s="101">
        <f t="shared" si="10"/>
        <v>764</v>
      </c>
      <c r="AG15" s="101">
        <v>764</v>
      </c>
      <c r="AH15" s="101">
        <v>0</v>
      </c>
      <c r="AI15" s="101">
        <v>0</v>
      </c>
      <c r="AJ15" s="101">
        <f t="shared" si="11"/>
        <v>764</v>
      </c>
      <c r="AK15" s="101">
        <v>0</v>
      </c>
      <c r="AL15" s="101">
        <v>0</v>
      </c>
      <c r="AM15" s="101">
        <v>36</v>
      </c>
      <c r="AN15" s="101">
        <v>726</v>
      </c>
      <c r="AO15" s="101">
        <v>0</v>
      </c>
      <c r="AP15" s="101">
        <v>0</v>
      </c>
      <c r="AQ15" s="101">
        <v>0</v>
      </c>
      <c r="AR15" s="101">
        <v>0</v>
      </c>
      <c r="AS15" s="101">
        <v>2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122</v>
      </c>
      <c r="B16" s="112" t="s">
        <v>274</v>
      </c>
      <c r="C16" s="111" t="s">
        <v>344</v>
      </c>
      <c r="D16" s="101">
        <f t="shared" si="2"/>
        <v>13230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13230</v>
      </c>
      <c r="L16" s="101">
        <v>1187</v>
      </c>
      <c r="M16" s="101">
        <v>12043</v>
      </c>
      <c r="N16" s="101">
        <f t="shared" si="6"/>
        <v>13230</v>
      </c>
      <c r="O16" s="101">
        <f t="shared" si="7"/>
        <v>1187</v>
      </c>
      <c r="P16" s="101">
        <v>1187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12043</v>
      </c>
      <c r="W16" s="101">
        <v>12043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72</v>
      </c>
      <c r="AG16" s="101">
        <v>72</v>
      </c>
      <c r="AH16" s="101">
        <v>0</v>
      </c>
      <c r="AI16" s="101">
        <v>0</v>
      </c>
      <c r="AJ16" s="101">
        <f t="shared" si="11"/>
        <v>177</v>
      </c>
      <c r="AK16" s="101">
        <v>177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72</v>
      </c>
      <c r="AU16" s="101">
        <v>72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122</v>
      </c>
      <c r="B17" s="112" t="s">
        <v>275</v>
      </c>
      <c r="C17" s="111" t="s">
        <v>345</v>
      </c>
      <c r="D17" s="101">
        <f t="shared" si="2"/>
        <v>16951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16951</v>
      </c>
      <c r="L17" s="101">
        <v>4683</v>
      </c>
      <c r="M17" s="101">
        <v>12268</v>
      </c>
      <c r="N17" s="101">
        <f t="shared" si="6"/>
        <v>16951</v>
      </c>
      <c r="O17" s="101">
        <f t="shared" si="7"/>
        <v>4683</v>
      </c>
      <c r="P17" s="101">
        <v>4683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12268</v>
      </c>
      <c r="W17" s="101">
        <v>12268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132</v>
      </c>
      <c r="AG17" s="101">
        <v>132</v>
      </c>
      <c r="AH17" s="101">
        <v>0</v>
      </c>
      <c r="AI17" s="101">
        <v>0</v>
      </c>
      <c r="AJ17" s="101">
        <f t="shared" si="11"/>
        <v>1036</v>
      </c>
      <c r="AK17" s="101">
        <v>1029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7</v>
      </c>
      <c r="AT17" s="101">
        <f t="shared" si="12"/>
        <v>125</v>
      </c>
      <c r="AU17" s="101">
        <v>125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122</v>
      </c>
      <c r="B18" s="112" t="s">
        <v>276</v>
      </c>
      <c r="C18" s="111" t="s">
        <v>346</v>
      </c>
      <c r="D18" s="101">
        <f t="shared" si="2"/>
        <v>18853</v>
      </c>
      <c r="E18" s="101">
        <f t="shared" si="3"/>
        <v>1150</v>
      </c>
      <c r="F18" s="101">
        <v>1150</v>
      </c>
      <c r="G18" s="101">
        <v>0</v>
      </c>
      <c r="H18" s="101">
        <f t="shared" si="4"/>
        <v>1375</v>
      </c>
      <c r="I18" s="101">
        <v>1375</v>
      </c>
      <c r="J18" s="101">
        <v>0</v>
      </c>
      <c r="K18" s="101">
        <f t="shared" si="5"/>
        <v>16328</v>
      </c>
      <c r="L18" s="101">
        <v>0</v>
      </c>
      <c r="M18" s="101">
        <v>16328</v>
      </c>
      <c r="N18" s="101">
        <f t="shared" si="6"/>
        <v>18853</v>
      </c>
      <c r="O18" s="101">
        <f t="shared" si="7"/>
        <v>2525</v>
      </c>
      <c r="P18" s="101">
        <v>2525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16328</v>
      </c>
      <c r="W18" s="101">
        <v>16328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75</v>
      </c>
      <c r="AG18" s="101">
        <v>75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75</v>
      </c>
      <c r="AU18" s="101">
        <v>75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122</v>
      </c>
      <c r="B19" s="112" t="s">
        <v>277</v>
      </c>
      <c r="C19" s="111" t="s">
        <v>347</v>
      </c>
      <c r="D19" s="101">
        <f t="shared" si="2"/>
        <v>44469</v>
      </c>
      <c r="E19" s="101">
        <f t="shared" si="3"/>
        <v>0</v>
      </c>
      <c r="F19" s="101">
        <v>0</v>
      </c>
      <c r="G19" s="101">
        <v>0</v>
      </c>
      <c r="H19" s="101">
        <f t="shared" si="4"/>
        <v>6898</v>
      </c>
      <c r="I19" s="101">
        <v>6898</v>
      </c>
      <c r="J19" s="101">
        <v>0</v>
      </c>
      <c r="K19" s="101">
        <f t="shared" si="5"/>
        <v>37571</v>
      </c>
      <c r="L19" s="101">
        <v>3467</v>
      </c>
      <c r="M19" s="101">
        <v>34104</v>
      </c>
      <c r="N19" s="101">
        <f t="shared" si="6"/>
        <v>44469</v>
      </c>
      <c r="O19" s="101">
        <f t="shared" si="7"/>
        <v>10365</v>
      </c>
      <c r="P19" s="101">
        <v>10365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34104</v>
      </c>
      <c r="W19" s="101">
        <v>34104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2348</v>
      </c>
      <c r="AG19" s="101">
        <v>2348</v>
      </c>
      <c r="AH19" s="101">
        <v>0</v>
      </c>
      <c r="AI19" s="101">
        <v>0</v>
      </c>
      <c r="AJ19" s="101">
        <f t="shared" si="11"/>
        <v>2348</v>
      </c>
      <c r="AK19" s="101">
        <v>0</v>
      </c>
      <c r="AL19" s="101">
        <v>0</v>
      </c>
      <c r="AM19" s="101">
        <v>2210</v>
      </c>
      <c r="AN19" s="101">
        <v>0</v>
      </c>
      <c r="AO19" s="101">
        <v>0</v>
      </c>
      <c r="AP19" s="101">
        <v>0</v>
      </c>
      <c r="AQ19" s="101">
        <v>138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122</v>
      </c>
      <c r="B20" s="112" t="s">
        <v>278</v>
      </c>
      <c r="C20" s="111" t="s">
        <v>348</v>
      </c>
      <c r="D20" s="101">
        <f t="shared" si="2"/>
        <v>9906</v>
      </c>
      <c r="E20" s="101">
        <f t="shared" si="3"/>
        <v>0</v>
      </c>
      <c r="F20" s="101">
        <v>0</v>
      </c>
      <c r="G20" s="101">
        <v>0</v>
      </c>
      <c r="H20" s="101">
        <f t="shared" si="4"/>
        <v>1017</v>
      </c>
      <c r="I20" s="101">
        <v>1017</v>
      </c>
      <c r="J20" s="101">
        <v>0</v>
      </c>
      <c r="K20" s="101">
        <f t="shared" si="5"/>
        <v>8889</v>
      </c>
      <c r="L20" s="101">
        <v>931</v>
      </c>
      <c r="M20" s="101">
        <v>7958</v>
      </c>
      <c r="N20" s="101">
        <f t="shared" si="6"/>
        <v>9906</v>
      </c>
      <c r="O20" s="101">
        <f t="shared" si="7"/>
        <v>1948</v>
      </c>
      <c r="P20" s="101">
        <v>1948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7958</v>
      </c>
      <c r="W20" s="101">
        <v>7958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516</v>
      </c>
      <c r="AG20" s="101">
        <v>516</v>
      </c>
      <c r="AH20" s="101">
        <v>0</v>
      </c>
      <c r="AI20" s="101">
        <v>0</v>
      </c>
      <c r="AJ20" s="101">
        <f t="shared" si="11"/>
        <v>516</v>
      </c>
      <c r="AK20" s="101">
        <v>0</v>
      </c>
      <c r="AL20" s="101">
        <v>0</v>
      </c>
      <c r="AM20" s="101">
        <v>284</v>
      </c>
      <c r="AN20" s="101">
        <v>232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16</v>
      </c>
      <c r="AU20" s="101">
        <v>0</v>
      </c>
      <c r="AV20" s="101">
        <v>0</v>
      </c>
      <c r="AW20" s="101">
        <v>16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122</v>
      </c>
      <c r="B21" s="112" t="s">
        <v>279</v>
      </c>
      <c r="C21" s="111" t="s">
        <v>349</v>
      </c>
      <c r="D21" s="101">
        <f t="shared" si="2"/>
        <v>17431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17431</v>
      </c>
      <c r="L21" s="101">
        <v>1569</v>
      </c>
      <c r="M21" s="101">
        <v>15862</v>
      </c>
      <c r="N21" s="101">
        <f t="shared" si="6"/>
        <v>17431</v>
      </c>
      <c r="O21" s="101">
        <f t="shared" si="7"/>
        <v>1569</v>
      </c>
      <c r="P21" s="101">
        <v>1569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15862</v>
      </c>
      <c r="W21" s="101">
        <v>15862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15</v>
      </c>
      <c r="AG21" s="101">
        <v>15</v>
      </c>
      <c r="AH21" s="101">
        <v>0</v>
      </c>
      <c r="AI21" s="101">
        <v>0</v>
      </c>
      <c r="AJ21" s="101">
        <f t="shared" si="11"/>
        <v>15</v>
      </c>
      <c r="AK21" s="101">
        <v>0</v>
      </c>
      <c r="AL21" s="101">
        <v>0</v>
      </c>
      <c r="AM21" s="101">
        <v>15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76</v>
      </c>
      <c r="BA21" s="101">
        <v>76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122</v>
      </c>
      <c r="B22" s="112" t="s">
        <v>280</v>
      </c>
      <c r="C22" s="111" t="s">
        <v>350</v>
      </c>
      <c r="D22" s="101">
        <f t="shared" si="2"/>
        <v>13576</v>
      </c>
      <c r="E22" s="101">
        <f t="shared" si="3"/>
        <v>0</v>
      </c>
      <c r="F22" s="101">
        <v>0</v>
      </c>
      <c r="G22" s="101">
        <v>0</v>
      </c>
      <c r="H22" s="101">
        <f t="shared" si="4"/>
        <v>2744</v>
      </c>
      <c r="I22" s="101">
        <v>2744</v>
      </c>
      <c r="J22" s="101">
        <v>0</v>
      </c>
      <c r="K22" s="101">
        <f t="shared" si="5"/>
        <v>10832</v>
      </c>
      <c r="L22" s="101">
        <v>0</v>
      </c>
      <c r="M22" s="101">
        <v>10832</v>
      </c>
      <c r="N22" s="101">
        <f t="shared" si="6"/>
        <v>13576</v>
      </c>
      <c r="O22" s="101">
        <f t="shared" si="7"/>
        <v>2744</v>
      </c>
      <c r="P22" s="101">
        <v>2744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10832</v>
      </c>
      <c r="W22" s="101">
        <v>10832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129</v>
      </c>
      <c r="AG22" s="101">
        <v>129</v>
      </c>
      <c r="AH22" s="101">
        <v>0</v>
      </c>
      <c r="AI22" s="101">
        <v>0</v>
      </c>
      <c r="AJ22" s="101">
        <f t="shared" si="11"/>
        <v>116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96</v>
      </c>
      <c r="AR22" s="101">
        <v>0</v>
      </c>
      <c r="AS22" s="101">
        <v>20</v>
      </c>
      <c r="AT22" s="101">
        <f t="shared" si="12"/>
        <v>13</v>
      </c>
      <c r="AU22" s="101">
        <v>13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122</v>
      </c>
      <c r="B23" s="112" t="s">
        <v>281</v>
      </c>
      <c r="C23" s="111" t="s">
        <v>351</v>
      </c>
      <c r="D23" s="101">
        <f t="shared" si="2"/>
        <v>37396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37396</v>
      </c>
      <c r="L23" s="101">
        <v>6685</v>
      </c>
      <c r="M23" s="101">
        <v>30711</v>
      </c>
      <c r="N23" s="101">
        <f t="shared" si="6"/>
        <v>37396</v>
      </c>
      <c r="O23" s="101">
        <f t="shared" si="7"/>
        <v>6685</v>
      </c>
      <c r="P23" s="101">
        <v>6685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30711</v>
      </c>
      <c r="W23" s="101">
        <v>30711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1749</v>
      </c>
      <c r="AG23" s="101">
        <v>1749</v>
      </c>
      <c r="AH23" s="101">
        <v>0</v>
      </c>
      <c r="AI23" s="101">
        <v>0</v>
      </c>
      <c r="AJ23" s="101">
        <f t="shared" si="11"/>
        <v>1749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1749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122</v>
      </c>
      <c r="B24" s="112" t="s">
        <v>282</v>
      </c>
      <c r="C24" s="111" t="s">
        <v>352</v>
      </c>
      <c r="D24" s="101">
        <f t="shared" si="2"/>
        <v>23359</v>
      </c>
      <c r="E24" s="101">
        <f t="shared" si="3"/>
        <v>0</v>
      </c>
      <c r="F24" s="101">
        <v>0</v>
      </c>
      <c r="G24" s="101">
        <v>0</v>
      </c>
      <c r="H24" s="101">
        <f t="shared" si="4"/>
        <v>3859</v>
      </c>
      <c r="I24" s="101">
        <v>3859</v>
      </c>
      <c r="J24" s="101">
        <v>0</v>
      </c>
      <c r="K24" s="101">
        <f t="shared" si="5"/>
        <v>19500</v>
      </c>
      <c r="L24" s="101">
        <v>0</v>
      </c>
      <c r="M24" s="101">
        <v>19500</v>
      </c>
      <c r="N24" s="101">
        <f t="shared" si="6"/>
        <v>23359</v>
      </c>
      <c r="O24" s="101">
        <f t="shared" si="7"/>
        <v>3859</v>
      </c>
      <c r="P24" s="101">
        <v>3859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19500</v>
      </c>
      <c r="W24" s="101">
        <v>19500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9</v>
      </c>
      <c r="AG24" s="101">
        <v>9</v>
      </c>
      <c r="AH24" s="101">
        <v>0</v>
      </c>
      <c r="AI24" s="101">
        <v>0</v>
      </c>
      <c r="AJ24" s="101">
        <f t="shared" si="11"/>
        <v>1255</v>
      </c>
      <c r="AK24" s="101">
        <v>1249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6</v>
      </c>
      <c r="AS24" s="101">
        <v>0</v>
      </c>
      <c r="AT24" s="101">
        <f t="shared" si="12"/>
        <v>3</v>
      </c>
      <c r="AU24" s="101">
        <v>3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86</v>
      </c>
      <c r="BA24" s="101">
        <v>86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122</v>
      </c>
      <c r="B25" s="112" t="s">
        <v>283</v>
      </c>
      <c r="C25" s="111" t="s">
        <v>353</v>
      </c>
      <c r="D25" s="101">
        <f t="shared" si="2"/>
        <v>12916</v>
      </c>
      <c r="E25" s="101">
        <f t="shared" si="3"/>
        <v>0</v>
      </c>
      <c r="F25" s="101">
        <v>0</v>
      </c>
      <c r="G25" s="101">
        <v>0</v>
      </c>
      <c r="H25" s="101">
        <f t="shared" si="4"/>
        <v>2569</v>
      </c>
      <c r="I25" s="101">
        <v>2569</v>
      </c>
      <c r="J25" s="101">
        <v>0</v>
      </c>
      <c r="K25" s="101">
        <f t="shared" si="5"/>
        <v>10347</v>
      </c>
      <c r="L25" s="101">
        <v>0</v>
      </c>
      <c r="M25" s="101">
        <v>10347</v>
      </c>
      <c r="N25" s="101">
        <f t="shared" si="6"/>
        <v>12916</v>
      </c>
      <c r="O25" s="101">
        <f t="shared" si="7"/>
        <v>2569</v>
      </c>
      <c r="P25" s="101">
        <v>2569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10347</v>
      </c>
      <c r="W25" s="101">
        <v>10347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669</v>
      </c>
      <c r="AG25" s="101">
        <v>669</v>
      </c>
      <c r="AH25" s="101">
        <v>0</v>
      </c>
      <c r="AI25" s="101">
        <v>0</v>
      </c>
      <c r="AJ25" s="101">
        <f t="shared" si="11"/>
        <v>669</v>
      </c>
      <c r="AK25" s="101">
        <v>0</v>
      </c>
      <c r="AL25" s="101">
        <v>0</v>
      </c>
      <c r="AM25" s="101">
        <v>669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35</v>
      </c>
      <c r="AU25" s="101">
        <v>0</v>
      </c>
      <c r="AV25" s="101">
        <v>0</v>
      </c>
      <c r="AW25" s="101">
        <v>35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122</v>
      </c>
      <c r="B26" s="112" t="s">
        <v>284</v>
      </c>
      <c r="C26" s="111" t="s">
        <v>354</v>
      </c>
      <c r="D26" s="101">
        <f t="shared" si="2"/>
        <v>28721</v>
      </c>
      <c r="E26" s="101">
        <f t="shared" si="3"/>
        <v>0</v>
      </c>
      <c r="F26" s="101">
        <v>0</v>
      </c>
      <c r="G26" s="101">
        <v>0</v>
      </c>
      <c r="H26" s="101">
        <f t="shared" si="4"/>
        <v>10303</v>
      </c>
      <c r="I26" s="101">
        <v>10303</v>
      </c>
      <c r="J26" s="101">
        <v>0</v>
      </c>
      <c r="K26" s="101">
        <f t="shared" si="5"/>
        <v>18418</v>
      </c>
      <c r="L26" s="101">
        <v>0</v>
      </c>
      <c r="M26" s="101">
        <v>18418</v>
      </c>
      <c r="N26" s="101">
        <f t="shared" si="6"/>
        <v>28721</v>
      </c>
      <c r="O26" s="101">
        <f t="shared" si="7"/>
        <v>10303</v>
      </c>
      <c r="P26" s="101">
        <v>10303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18418</v>
      </c>
      <c r="W26" s="101">
        <v>18418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1204</v>
      </c>
      <c r="AG26" s="101">
        <v>1204</v>
      </c>
      <c r="AH26" s="101">
        <v>0</v>
      </c>
      <c r="AI26" s="101">
        <v>0</v>
      </c>
      <c r="AJ26" s="101">
        <f t="shared" si="11"/>
        <v>1204</v>
      </c>
      <c r="AK26" s="101">
        <v>0</v>
      </c>
      <c r="AL26" s="101">
        <v>0</v>
      </c>
      <c r="AM26" s="101">
        <v>1204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49</v>
      </c>
      <c r="AU26" s="101">
        <v>0</v>
      </c>
      <c r="AV26" s="101">
        <v>0</v>
      </c>
      <c r="AW26" s="101">
        <v>49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122</v>
      </c>
      <c r="B27" s="112" t="s">
        <v>285</v>
      </c>
      <c r="C27" s="111" t="s">
        <v>355</v>
      </c>
      <c r="D27" s="101">
        <f t="shared" si="2"/>
        <v>1288</v>
      </c>
      <c r="E27" s="101">
        <f t="shared" si="3"/>
        <v>0</v>
      </c>
      <c r="F27" s="101">
        <v>0</v>
      </c>
      <c r="G27" s="101">
        <v>0</v>
      </c>
      <c r="H27" s="101">
        <f t="shared" si="4"/>
        <v>769</v>
      </c>
      <c r="I27" s="101">
        <v>769</v>
      </c>
      <c r="J27" s="101">
        <v>0</v>
      </c>
      <c r="K27" s="101">
        <f t="shared" si="5"/>
        <v>519</v>
      </c>
      <c r="L27" s="101">
        <v>0</v>
      </c>
      <c r="M27" s="101">
        <v>519</v>
      </c>
      <c r="N27" s="101">
        <f t="shared" si="6"/>
        <v>1288</v>
      </c>
      <c r="O27" s="101">
        <f t="shared" si="7"/>
        <v>769</v>
      </c>
      <c r="P27" s="101">
        <v>769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519</v>
      </c>
      <c r="W27" s="101">
        <v>519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43</v>
      </c>
      <c r="AG27" s="101">
        <v>43</v>
      </c>
      <c r="AH27" s="101">
        <v>0</v>
      </c>
      <c r="AI27" s="101">
        <v>0</v>
      </c>
      <c r="AJ27" s="101">
        <f t="shared" si="11"/>
        <v>43</v>
      </c>
      <c r="AK27" s="101">
        <v>0</v>
      </c>
      <c r="AL27" s="101">
        <v>0</v>
      </c>
      <c r="AM27" s="101">
        <v>43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122</v>
      </c>
      <c r="B28" s="112" t="s">
        <v>286</v>
      </c>
      <c r="C28" s="111" t="s">
        <v>356</v>
      </c>
      <c r="D28" s="101">
        <f t="shared" si="2"/>
        <v>5442</v>
      </c>
      <c r="E28" s="101">
        <f t="shared" si="3"/>
        <v>0</v>
      </c>
      <c r="F28" s="101">
        <v>0</v>
      </c>
      <c r="G28" s="101">
        <v>0</v>
      </c>
      <c r="H28" s="101">
        <f t="shared" si="4"/>
        <v>627</v>
      </c>
      <c r="I28" s="101">
        <v>627</v>
      </c>
      <c r="J28" s="101">
        <v>0</v>
      </c>
      <c r="K28" s="101">
        <f t="shared" si="5"/>
        <v>4815</v>
      </c>
      <c r="L28" s="101">
        <v>0</v>
      </c>
      <c r="M28" s="101">
        <v>4815</v>
      </c>
      <c r="N28" s="101">
        <f t="shared" si="6"/>
        <v>5442</v>
      </c>
      <c r="O28" s="101">
        <f t="shared" si="7"/>
        <v>627</v>
      </c>
      <c r="P28" s="101">
        <v>627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4815</v>
      </c>
      <c r="W28" s="101">
        <v>4815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180</v>
      </c>
      <c r="AG28" s="101">
        <v>180</v>
      </c>
      <c r="AH28" s="101">
        <v>0</v>
      </c>
      <c r="AI28" s="101">
        <v>0</v>
      </c>
      <c r="AJ28" s="101">
        <f t="shared" si="11"/>
        <v>180</v>
      </c>
      <c r="AK28" s="101">
        <v>0</v>
      </c>
      <c r="AL28" s="101">
        <v>0</v>
      </c>
      <c r="AM28" s="101">
        <v>180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122</v>
      </c>
      <c r="B29" s="112" t="s">
        <v>287</v>
      </c>
      <c r="C29" s="111" t="s">
        <v>357</v>
      </c>
      <c r="D29" s="101">
        <f t="shared" si="2"/>
        <v>14372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14372</v>
      </c>
      <c r="L29" s="101">
        <v>1625</v>
      </c>
      <c r="M29" s="101">
        <v>12747</v>
      </c>
      <c r="N29" s="101">
        <f t="shared" si="6"/>
        <v>14372</v>
      </c>
      <c r="O29" s="101">
        <f t="shared" si="7"/>
        <v>1625</v>
      </c>
      <c r="P29" s="101">
        <v>1625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12747</v>
      </c>
      <c r="W29" s="101">
        <v>12747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53</v>
      </c>
      <c r="AG29" s="101">
        <v>53</v>
      </c>
      <c r="AH29" s="101">
        <v>0</v>
      </c>
      <c r="AI29" s="101">
        <v>0</v>
      </c>
      <c r="AJ29" s="101">
        <f t="shared" si="11"/>
        <v>731</v>
      </c>
      <c r="AK29" s="101">
        <v>712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19</v>
      </c>
      <c r="AT29" s="101">
        <f t="shared" si="12"/>
        <v>34</v>
      </c>
      <c r="AU29" s="101">
        <v>34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14</v>
      </c>
      <c r="BA29" s="101">
        <v>14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122</v>
      </c>
      <c r="B30" s="112" t="s">
        <v>288</v>
      </c>
      <c r="C30" s="111" t="s">
        <v>358</v>
      </c>
      <c r="D30" s="101">
        <f t="shared" si="2"/>
        <v>7226</v>
      </c>
      <c r="E30" s="101">
        <f t="shared" si="3"/>
        <v>0</v>
      </c>
      <c r="F30" s="101">
        <v>0</v>
      </c>
      <c r="G30" s="101">
        <v>0</v>
      </c>
      <c r="H30" s="101">
        <f t="shared" si="4"/>
        <v>1581</v>
      </c>
      <c r="I30" s="101">
        <v>1581</v>
      </c>
      <c r="J30" s="101">
        <v>0</v>
      </c>
      <c r="K30" s="101">
        <f t="shared" si="5"/>
        <v>5645</v>
      </c>
      <c r="L30" s="101">
        <v>0</v>
      </c>
      <c r="M30" s="101">
        <v>5645</v>
      </c>
      <c r="N30" s="101">
        <f t="shared" si="6"/>
        <v>7226</v>
      </c>
      <c r="O30" s="101">
        <f t="shared" si="7"/>
        <v>1581</v>
      </c>
      <c r="P30" s="101">
        <v>1581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5645</v>
      </c>
      <c r="W30" s="101">
        <v>5645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38</v>
      </c>
      <c r="AG30" s="101">
        <v>38</v>
      </c>
      <c r="AH30" s="101">
        <v>0</v>
      </c>
      <c r="AI30" s="101">
        <v>0</v>
      </c>
      <c r="AJ30" s="101">
        <f t="shared" si="11"/>
        <v>573</v>
      </c>
      <c r="AK30" s="101">
        <v>573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38</v>
      </c>
      <c r="AU30" s="101">
        <v>38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122</v>
      </c>
      <c r="B31" s="112" t="s">
        <v>289</v>
      </c>
      <c r="C31" s="111" t="s">
        <v>359</v>
      </c>
      <c r="D31" s="101">
        <f t="shared" si="2"/>
        <v>4685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4685</v>
      </c>
      <c r="L31" s="101">
        <v>821</v>
      </c>
      <c r="M31" s="101">
        <v>3864</v>
      </c>
      <c r="N31" s="101">
        <f t="shared" si="6"/>
        <v>4685</v>
      </c>
      <c r="O31" s="101">
        <f t="shared" si="7"/>
        <v>821</v>
      </c>
      <c r="P31" s="101">
        <v>821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3864</v>
      </c>
      <c r="W31" s="101">
        <v>3864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68</v>
      </c>
      <c r="AG31" s="101">
        <v>68</v>
      </c>
      <c r="AH31" s="101">
        <v>0</v>
      </c>
      <c r="AI31" s="101">
        <v>0</v>
      </c>
      <c r="AJ31" s="101">
        <f t="shared" si="11"/>
        <v>68</v>
      </c>
      <c r="AK31" s="101">
        <v>0</v>
      </c>
      <c r="AL31" s="101">
        <v>0</v>
      </c>
      <c r="AM31" s="101">
        <v>5</v>
      </c>
      <c r="AN31" s="101">
        <v>0</v>
      </c>
      <c r="AO31" s="101">
        <v>0</v>
      </c>
      <c r="AP31" s="101">
        <v>0</v>
      </c>
      <c r="AQ31" s="101">
        <v>63</v>
      </c>
      <c r="AR31" s="101">
        <v>0</v>
      </c>
      <c r="AS31" s="101">
        <v>0</v>
      </c>
      <c r="AT31" s="101">
        <f t="shared" si="12"/>
        <v>1</v>
      </c>
      <c r="AU31" s="101">
        <v>0</v>
      </c>
      <c r="AV31" s="101">
        <v>0</v>
      </c>
      <c r="AW31" s="101">
        <v>1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122</v>
      </c>
      <c r="B32" s="112" t="s">
        <v>290</v>
      </c>
      <c r="C32" s="111" t="s">
        <v>360</v>
      </c>
      <c r="D32" s="101">
        <f t="shared" si="2"/>
        <v>2103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2103</v>
      </c>
      <c r="L32" s="101">
        <v>368</v>
      </c>
      <c r="M32" s="101">
        <v>1735</v>
      </c>
      <c r="N32" s="101">
        <f t="shared" si="6"/>
        <v>2103</v>
      </c>
      <c r="O32" s="101">
        <f t="shared" si="7"/>
        <v>368</v>
      </c>
      <c r="P32" s="101">
        <v>368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1735</v>
      </c>
      <c r="W32" s="101">
        <v>1735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31</v>
      </c>
      <c r="AG32" s="101">
        <v>31</v>
      </c>
      <c r="AH32" s="101">
        <v>0</v>
      </c>
      <c r="AI32" s="101">
        <v>0</v>
      </c>
      <c r="AJ32" s="101">
        <f t="shared" si="11"/>
        <v>31</v>
      </c>
      <c r="AK32" s="101">
        <v>0</v>
      </c>
      <c r="AL32" s="101">
        <v>0</v>
      </c>
      <c r="AM32" s="101">
        <v>3</v>
      </c>
      <c r="AN32" s="101">
        <v>0</v>
      </c>
      <c r="AO32" s="101">
        <v>0</v>
      </c>
      <c r="AP32" s="101">
        <v>0</v>
      </c>
      <c r="AQ32" s="101">
        <v>28</v>
      </c>
      <c r="AR32" s="101">
        <v>0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122</v>
      </c>
      <c r="B33" s="112" t="s">
        <v>291</v>
      </c>
      <c r="C33" s="111" t="s">
        <v>361</v>
      </c>
      <c r="D33" s="101">
        <f t="shared" si="2"/>
        <v>2733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2733</v>
      </c>
      <c r="L33" s="101">
        <v>477</v>
      </c>
      <c r="M33" s="101">
        <v>2256</v>
      </c>
      <c r="N33" s="101">
        <f t="shared" si="6"/>
        <v>2733</v>
      </c>
      <c r="O33" s="101">
        <f t="shared" si="7"/>
        <v>477</v>
      </c>
      <c r="P33" s="101">
        <v>477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2256</v>
      </c>
      <c r="W33" s="101">
        <v>2256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40</v>
      </c>
      <c r="AG33" s="101">
        <v>40</v>
      </c>
      <c r="AH33" s="101">
        <v>0</v>
      </c>
      <c r="AI33" s="101">
        <v>0</v>
      </c>
      <c r="AJ33" s="101">
        <f t="shared" si="11"/>
        <v>40</v>
      </c>
      <c r="AK33" s="101">
        <v>0</v>
      </c>
      <c r="AL33" s="101">
        <v>0</v>
      </c>
      <c r="AM33" s="101">
        <v>3</v>
      </c>
      <c r="AN33" s="101">
        <v>0</v>
      </c>
      <c r="AO33" s="101">
        <v>0</v>
      </c>
      <c r="AP33" s="101">
        <v>0</v>
      </c>
      <c r="AQ33" s="101">
        <v>37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122</v>
      </c>
      <c r="B34" s="112" t="s">
        <v>292</v>
      </c>
      <c r="C34" s="111" t="s">
        <v>362</v>
      </c>
      <c r="D34" s="101">
        <f t="shared" si="2"/>
        <v>5499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5499</v>
      </c>
      <c r="L34" s="101">
        <v>964</v>
      </c>
      <c r="M34" s="101">
        <v>4535</v>
      </c>
      <c r="N34" s="101">
        <f t="shared" si="6"/>
        <v>5499</v>
      </c>
      <c r="O34" s="101">
        <f t="shared" si="7"/>
        <v>964</v>
      </c>
      <c r="P34" s="101">
        <v>964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4535</v>
      </c>
      <c r="W34" s="101">
        <v>4535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81</v>
      </c>
      <c r="AG34" s="101">
        <v>81</v>
      </c>
      <c r="AH34" s="101">
        <v>0</v>
      </c>
      <c r="AI34" s="101">
        <v>0</v>
      </c>
      <c r="AJ34" s="101">
        <f t="shared" si="11"/>
        <v>81</v>
      </c>
      <c r="AK34" s="101">
        <v>0</v>
      </c>
      <c r="AL34" s="101">
        <v>0</v>
      </c>
      <c r="AM34" s="101">
        <v>7</v>
      </c>
      <c r="AN34" s="101">
        <v>0</v>
      </c>
      <c r="AO34" s="101">
        <v>0</v>
      </c>
      <c r="AP34" s="101">
        <v>0</v>
      </c>
      <c r="AQ34" s="101">
        <v>74</v>
      </c>
      <c r="AR34" s="101">
        <v>0</v>
      </c>
      <c r="AS34" s="101">
        <v>0</v>
      </c>
      <c r="AT34" s="101">
        <f t="shared" si="12"/>
        <v>1</v>
      </c>
      <c r="AU34" s="101">
        <v>0</v>
      </c>
      <c r="AV34" s="101">
        <v>0</v>
      </c>
      <c r="AW34" s="101">
        <v>1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122</v>
      </c>
      <c r="B35" s="112" t="s">
        <v>293</v>
      </c>
      <c r="C35" s="111" t="s">
        <v>363</v>
      </c>
      <c r="D35" s="101">
        <f t="shared" si="2"/>
        <v>9045</v>
      </c>
      <c r="E35" s="101">
        <f t="shared" si="3"/>
        <v>0</v>
      </c>
      <c r="F35" s="101">
        <v>0</v>
      </c>
      <c r="G35" s="101">
        <v>0</v>
      </c>
      <c r="H35" s="101">
        <f t="shared" si="4"/>
        <v>2209</v>
      </c>
      <c r="I35" s="101">
        <v>2209</v>
      </c>
      <c r="J35" s="101">
        <v>0</v>
      </c>
      <c r="K35" s="101">
        <f t="shared" si="5"/>
        <v>6836</v>
      </c>
      <c r="L35" s="101">
        <v>0</v>
      </c>
      <c r="M35" s="101">
        <v>6836</v>
      </c>
      <c r="N35" s="101">
        <f t="shared" si="6"/>
        <v>9045</v>
      </c>
      <c r="O35" s="101">
        <f t="shared" si="7"/>
        <v>2209</v>
      </c>
      <c r="P35" s="101">
        <v>2209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6836</v>
      </c>
      <c r="W35" s="101">
        <v>6836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4</v>
      </c>
      <c r="AG35" s="101">
        <v>4</v>
      </c>
      <c r="AH35" s="101">
        <v>0</v>
      </c>
      <c r="AI35" s="101">
        <v>0</v>
      </c>
      <c r="AJ35" s="101">
        <f t="shared" si="11"/>
        <v>486</v>
      </c>
      <c r="AK35" s="101">
        <v>483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3</v>
      </c>
      <c r="AS35" s="101">
        <v>0</v>
      </c>
      <c r="AT35" s="101">
        <f t="shared" si="12"/>
        <v>1</v>
      </c>
      <c r="AU35" s="101">
        <v>1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33</v>
      </c>
      <c r="BA35" s="101">
        <v>33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122</v>
      </c>
      <c r="B36" s="112" t="s">
        <v>294</v>
      </c>
      <c r="C36" s="111" t="s">
        <v>364</v>
      </c>
      <c r="D36" s="101">
        <f t="shared" si="2"/>
        <v>7018</v>
      </c>
      <c r="E36" s="101">
        <f t="shared" si="3"/>
        <v>0</v>
      </c>
      <c r="F36" s="101">
        <v>0</v>
      </c>
      <c r="G36" s="101">
        <v>0</v>
      </c>
      <c r="H36" s="101">
        <f t="shared" si="4"/>
        <v>775</v>
      </c>
      <c r="I36" s="101">
        <v>775</v>
      </c>
      <c r="J36" s="101">
        <v>0</v>
      </c>
      <c r="K36" s="101">
        <f t="shared" si="5"/>
        <v>6243</v>
      </c>
      <c r="L36" s="101">
        <v>0</v>
      </c>
      <c r="M36" s="101">
        <v>6243</v>
      </c>
      <c r="N36" s="101">
        <f t="shared" si="6"/>
        <v>7018</v>
      </c>
      <c r="O36" s="101">
        <f t="shared" si="7"/>
        <v>775</v>
      </c>
      <c r="P36" s="101">
        <v>775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6243</v>
      </c>
      <c r="W36" s="101">
        <v>6243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523</v>
      </c>
      <c r="AG36" s="101">
        <v>523</v>
      </c>
      <c r="AH36" s="101">
        <v>0</v>
      </c>
      <c r="AI36" s="101">
        <v>0</v>
      </c>
      <c r="AJ36" s="101">
        <f t="shared" si="11"/>
        <v>523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523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122</v>
      </c>
      <c r="B37" s="112" t="s">
        <v>295</v>
      </c>
      <c r="C37" s="111" t="s">
        <v>365</v>
      </c>
      <c r="D37" s="101">
        <f t="shared" si="2"/>
        <v>5073</v>
      </c>
      <c r="E37" s="101">
        <f t="shared" si="3"/>
        <v>0</v>
      </c>
      <c r="F37" s="101">
        <v>0</v>
      </c>
      <c r="G37" s="101">
        <v>0</v>
      </c>
      <c r="H37" s="101">
        <f t="shared" si="4"/>
        <v>636</v>
      </c>
      <c r="I37" s="101">
        <v>636</v>
      </c>
      <c r="J37" s="101">
        <v>0</v>
      </c>
      <c r="K37" s="101">
        <f t="shared" si="5"/>
        <v>4437</v>
      </c>
      <c r="L37" s="101">
        <v>0</v>
      </c>
      <c r="M37" s="101">
        <v>4437</v>
      </c>
      <c r="N37" s="101">
        <f t="shared" si="6"/>
        <v>5073</v>
      </c>
      <c r="O37" s="101">
        <f t="shared" si="7"/>
        <v>636</v>
      </c>
      <c r="P37" s="101">
        <v>636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4437</v>
      </c>
      <c r="W37" s="101">
        <v>4437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48</v>
      </c>
      <c r="AG37" s="101">
        <v>48</v>
      </c>
      <c r="AH37" s="101">
        <v>0</v>
      </c>
      <c r="AI37" s="101">
        <v>0</v>
      </c>
      <c r="AJ37" s="101">
        <f t="shared" si="11"/>
        <v>43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36</v>
      </c>
      <c r="AR37" s="101">
        <v>0</v>
      </c>
      <c r="AS37" s="101">
        <v>7</v>
      </c>
      <c r="AT37" s="101">
        <f t="shared" si="12"/>
        <v>5</v>
      </c>
      <c r="AU37" s="101">
        <v>5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43</v>
      </c>
      <c r="BA37" s="101">
        <v>43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122</v>
      </c>
      <c r="B38" s="112" t="s">
        <v>296</v>
      </c>
      <c r="C38" s="111" t="s">
        <v>366</v>
      </c>
      <c r="D38" s="101">
        <f t="shared" si="2"/>
        <v>15044</v>
      </c>
      <c r="E38" s="101">
        <f t="shared" si="3"/>
        <v>0</v>
      </c>
      <c r="F38" s="101">
        <v>0</v>
      </c>
      <c r="G38" s="101">
        <v>0</v>
      </c>
      <c r="H38" s="101">
        <f t="shared" si="4"/>
        <v>3187</v>
      </c>
      <c r="I38" s="101">
        <v>3187</v>
      </c>
      <c r="J38" s="101">
        <v>0</v>
      </c>
      <c r="K38" s="101">
        <f t="shared" si="5"/>
        <v>11857</v>
      </c>
      <c r="L38" s="101">
        <v>0</v>
      </c>
      <c r="M38" s="101">
        <v>11857</v>
      </c>
      <c r="N38" s="101">
        <f t="shared" si="6"/>
        <v>15044</v>
      </c>
      <c r="O38" s="101">
        <f t="shared" si="7"/>
        <v>3187</v>
      </c>
      <c r="P38" s="101">
        <v>3187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11857</v>
      </c>
      <c r="W38" s="101">
        <v>11857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767</v>
      </c>
      <c r="AG38" s="101">
        <v>767</v>
      </c>
      <c r="AH38" s="101">
        <v>0</v>
      </c>
      <c r="AI38" s="101">
        <v>0</v>
      </c>
      <c r="AJ38" s="101">
        <f t="shared" si="11"/>
        <v>767</v>
      </c>
      <c r="AK38" s="101">
        <v>0</v>
      </c>
      <c r="AL38" s="101">
        <v>0</v>
      </c>
      <c r="AM38" s="101">
        <v>767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15</v>
      </c>
      <c r="AU38" s="101">
        <v>0</v>
      </c>
      <c r="AV38" s="101">
        <v>0</v>
      </c>
      <c r="AW38" s="101">
        <v>15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122</v>
      </c>
      <c r="B39" s="112" t="s">
        <v>297</v>
      </c>
      <c r="C39" s="111" t="s">
        <v>367</v>
      </c>
      <c r="D39" s="101">
        <f t="shared" si="2"/>
        <v>5353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5353</v>
      </c>
      <c r="L39" s="101">
        <v>1242</v>
      </c>
      <c r="M39" s="101">
        <v>4111</v>
      </c>
      <c r="N39" s="101">
        <f t="shared" si="6"/>
        <v>5353</v>
      </c>
      <c r="O39" s="101">
        <f t="shared" si="7"/>
        <v>1242</v>
      </c>
      <c r="P39" s="101">
        <v>1242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4111</v>
      </c>
      <c r="W39" s="101">
        <v>4111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12</v>
      </c>
      <c r="AG39" s="101">
        <v>12</v>
      </c>
      <c r="AH39" s="101">
        <v>0</v>
      </c>
      <c r="AI39" s="101">
        <v>0</v>
      </c>
      <c r="AJ39" s="101">
        <f t="shared" si="11"/>
        <v>12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12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122</v>
      </c>
      <c r="B40" s="112" t="s">
        <v>298</v>
      </c>
      <c r="C40" s="111" t="s">
        <v>368</v>
      </c>
      <c r="D40" s="101">
        <f t="shared" si="2"/>
        <v>17177</v>
      </c>
      <c r="E40" s="101">
        <f t="shared" si="3"/>
        <v>0</v>
      </c>
      <c r="F40" s="101">
        <v>0</v>
      </c>
      <c r="G40" s="101">
        <v>0</v>
      </c>
      <c r="H40" s="101">
        <f t="shared" si="4"/>
        <v>4736</v>
      </c>
      <c r="I40" s="101">
        <v>4736</v>
      </c>
      <c r="J40" s="101">
        <v>0</v>
      </c>
      <c r="K40" s="101">
        <f t="shared" si="5"/>
        <v>12441</v>
      </c>
      <c r="L40" s="101">
        <v>0</v>
      </c>
      <c r="M40" s="101">
        <v>12441</v>
      </c>
      <c r="N40" s="101">
        <f t="shared" si="6"/>
        <v>17177</v>
      </c>
      <c r="O40" s="101">
        <f t="shared" si="7"/>
        <v>4736</v>
      </c>
      <c r="P40" s="101">
        <v>4736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12441</v>
      </c>
      <c r="W40" s="101">
        <v>12441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808</v>
      </c>
      <c r="AG40" s="101">
        <v>808</v>
      </c>
      <c r="AH40" s="101">
        <v>0</v>
      </c>
      <c r="AI40" s="101">
        <v>0</v>
      </c>
      <c r="AJ40" s="101">
        <f t="shared" si="11"/>
        <v>808</v>
      </c>
      <c r="AK40" s="101">
        <v>0</v>
      </c>
      <c r="AL40" s="101">
        <v>0</v>
      </c>
      <c r="AM40" s="101">
        <v>808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19</v>
      </c>
      <c r="AU40" s="101">
        <v>0</v>
      </c>
      <c r="AV40" s="101">
        <v>0</v>
      </c>
      <c r="AW40" s="101">
        <v>19</v>
      </c>
      <c r="AX40" s="101">
        <v>0</v>
      </c>
      <c r="AY40" s="101">
        <v>0</v>
      </c>
      <c r="AZ40" s="101">
        <f t="shared" si="13"/>
        <v>2</v>
      </c>
      <c r="BA40" s="101">
        <v>2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122</v>
      </c>
      <c r="B41" s="112" t="s">
        <v>299</v>
      </c>
      <c r="C41" s="111" t="s">
        <v>369</v>
      </c>
      <c r="D41" s="101">
        <f t="shared" si="2"/>
        <v>8150</v>
      </c>
      <c r="E41" s="101">
        <f t="shared" si="3"/>
        <v>0</v>
      </c>
      <c r="F41" s="101">
        <v>0</v>
      </c>
      <c r="G41" s="101">
        <v>0</v>
      </c>
      <c r="H41" s="101">
        <f t="shared" si="4"/>
        <v>1695</v>
      </c>
      <c r="I41" s="101">
        <v>1695</v>
      </c>
      <c r="J41" s="101">
        <v>0</v>
      </c>
      <c r="K41" s="101">
        <f t="shared" si="5"/>
        <v>6455</v>
      </c>
      <c r="L41" s="101">
        <v>0</v>
      </c>
      <c r="M41" s="101">
        <v>6455</v>
      </c>
      <c r="N41" s="101">
        <f t="shared" si="6"/>
        <v>8150</v>
      </c>
      <c r="O41" s="101">
        <f t="shared" si="7"/>
        <v>1695</v>
      </c>
      <c r="P41" s="101">
        <v>1695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6455</v>
      </c>
      <c r="W41" s="101">
        <v>6455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589</v>
      </c>
      <c r="AG41" s="101">
        <v>589</v>
      </c>
      <c r="AH41" s="101">
        <v>0</v>
      </c>
      <c r="AI41" s="101">
        <v>0</v>
      </c>
      <c r="AJ41" s="101">
        <f t="shared" si="11"/>
        <v>589</v>
      </c>
      <c r="AK41" s="101">
        <v>0</v>
      </c>
      <c r="AL41" s="101">
        <v>0</v>
      </c>
      <c r="AM41" s="101">
        <v>172</v>
      </c>
      <c r="AN41" s="101">
        <v>417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20</v>
      </c>
      <c r="AU41" s="101">
        <v>0</v>
      </c>
      <c r="AV41" s="101">
        <v>0</v>
      </c>
      <c r="AW41" s="101">
        <v>20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122</v>
      </c>
      <c r="B42" s="112" t="s">
        <v>300</v>
      </c>
      <c r="C42" s="111" t="s">
        <v>370</v>
      </c>
      <c r="D42" s="101">
        <f t="shared" si="2"/>
        <v>23603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23603</v>
      </c>
      <c r="L42" s="101">
        <v>2980</v>
      </c>
      <c r="M42" s="101">
        <v>20623</v>
      </c>
      <c r="N42" s="101">
        <f t="shared" si="6"/>
        <v>23603</v>
      </c>
      <c r="O42" s="101">
        <f t="shared" si="7"/>
        <v>2980</v>
      </c>
      <c r="P42" s="101">
        <v>2980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20623</v>
      </c>
      <c r="W42" s="101">
        <v>20623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109</v>
      </c>
      <c r="AG42" s="101">
        <v>109</v>
      </c>
      <c r="AH42" s="101">
        <v>0</v>
      </c>
      <c r="AI42" s="101">
        <v>0</v>
      </c>
      <c r="AJ42" s="101">
        <f t="shared" si="11"/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109</v>
      </c>
      <c r="AU42" s="101">
        <v>109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122</v>
      </c>
      <c r="B43" s="112" t="s">
        <v>301</v>
      </c>
      <c r="C43" s="111" t="s">
        <v>371</v>
      </c>
      <c r="D43" s="101">
        <f t="shared" si="2"/>
        <v>13372</v>
      </c>
      <c r="E43" s="101">
        <f t="shared" si="3"/>
        <v>0</v>
      </c>
      <c r="F43" s="101">
        <v>0</v>
      </c>
      <c r="G43" s="101">
        <v>0</v>
      </c>
      <c r="H43" s="101">
        <f t="shared" si="4"/>
        <v>0</v>
      </c>
      <c r="I43" s="101">
        <v>0</v>
      </c>
      <c r="J43" s="101">
        <v>0</v>
      </c>
      <c r="K43" s="101">
        <f t="shared" si="5"/>
        <v>13372</v>
      </c>
      <c r="L43" s="101">
        <v>1461</v>
      </c>
      <c r="M43" s="101">
        <v>11911</v>
      </c>
      <c r="N43" s="101">
        <f t="shared" si="6"/>
        <v>13372</v>
      </c>
      <c r="O43" s="101">
        <f t="shared" si="7"/>
        <v>1461</v>
      </c>
      <c r="P43" s="101">
        <v>1461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11911</v>
      </c>
      <c r="W43" s="101">
        <v>11911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56</v>
      </c>
      <c r="AG43" s="101">
        <v>56</v>
      </c>
      <c r="AH43" s="101">
        <v>0</v>
      </c>
      <c r="AI43" s="101">
        <v>0</v>
      </c>
      <c r="AJ43" s="101">
        <f t="shared" si="11"/>
        <v>602</v>
      </c>
      <c r="AK43" s="101">
        <v>602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56</v>
      </c>
      <c r="AU43" s="101">
        <v>56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122</v>
      </c>
      <c r="B44" s="112" t="s">
        <v>302</v>
      </c>
      <c r="C44" s="111" t="s">
        <v>372</v>
      </c>
      <c r="D44" s="101">
        <f t="shared" si="2"/>
        <v>18971</v>
      </c>
      <c r="E44" s="101">
        <f t="shared" si="3"/>
        <v>0</v>
      </c>
      <c r="F44" s="101">
        <v>0</v>
      </c>
      <c r="G44" s="101">
        <v>0</v>
      </c>
      <c r="H44" s="101">
        <f t="shared" si="4"/>
        <v>0</v>
      </c>
      <c r="I44" s="101">
        <v>0</v>
      </c>
      <c r="J44" s="101">
        <v>0</v>
      </c>
      <c r="K44" s="101">
        <f t="shared" si="5"/>
        <v>18971</v>
      </c>
      <c r="L44" s="101">
        <v>2343</v>
      </c>
      <c r="M44" s="101">
        <v>16628</v>
      </c>
      <c r="N44" s="101">
        <f t="shared" si="6"/>
        <v>18971</v>
      </c>
      <c r="O44" s="101">
        <f t="shared" si="7"/>
        <v>2343</v>
      </c>
      <c r="P44" s="101">
        <v>2343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16628</v>
      </c>
      <c r="W44" s="101">
        <v>16628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77</v>
      </c>
      <c r="AG44" s="101">
        <v>77</v>
      </c>
      <c r="AH44" s="101">
        <v>0</v>
      </c>
      <c r="AI44" s="101">
        <v>0</v>
      </c>
      <c r="AJ44" s="101">
        <f t="shared" si="11"/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 t="shared" si="12"/>
        <v>77</v>
      </c>
      <c r="AU44" s="101">
        <v>77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122</v>
      </c>
      <c r="B45" s="112" t="s">
        <v>303</v>
      </c>
      <c r="C45" s="111" t="s">
        <v>373</v>
      </c>
      <c r="D45" s="101">
        <f t="shared" si="2"/>
        <v>10529</v>
      </c>
      <c r="E45" s="101">
        <f t="shared" si="3"/>
        <v>0</v>
      </c>
      <c r="F45" s="101">
        <v>0</v>
      </c>
      <c r="G45" s="101">
        <v>0</v>
      </c>
      <c r="H45" s="101">
        <f t="shared" si="4"/>
        <v>0</v>
      </c>
      <c r="I45" s="101">
        <v>0</v>
      </c>
      <c r="J45" s="101">
        <v>0</v>
      </c>
      <c r="K45" s="101">
        <f t="shared" si="5"/>
        <v>10529</v>
      </c>
      <c r="L45" s="101">
        <v>2485</v>
      </c>
      <c r="M45" s="101">
        <v>8044</v>
      </c>
      <c r="N45" s="101">
        <f t="shared" si="6"/>
        <v>10529</v>
      </c>
      <c r="O45" s="101">
        <f t="shared" si="7"/>
        <v>2485</v>
      </c>
      <c r="P45" s="101">
        <v>2485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8044</v>
      </c>
      <c r="W45" s="101">
        <v>8044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35</v>
      </c>
      <c r="AG45" s="101">
        <v>35</v>
      </c>
      <c r="AH45" s="101">
        <v>0</v>
      </c>
      <c r="AI45" s="101">
        <v>0</v>
      </c>
      <c r="AJ45" s="101">
        <f t="shared" si="11"/>
        <v>488</v>
      </c>
      <c r="AK45" s="101">
        <v>475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13</v>
      </c>
      <c r="AT45" s="101">
        <f t="shared" si="12"/>
        <v>22</v>
      </c>
      <c r="AU45" s="101">
        <v>22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9</v>
      </c>
      <c r="BA45" s="101">
        <v>9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122</v>
      </c>
      <c r="B46" s="112" t="s">
        <v>304</v>
      </c>
      <c r="C46" s="111" t="s">
        <v>374</v>
      </c>
      <c r="D46" s="101">
        <f t="shared" si="2"/>
        <v>7539</v>
      </c>
      <c r="E46" s="101">
        <f t="shared" si="3"/>
        <v>0</v>
      </c>
      <c r="F46" s="101">
        <v>0</v>
      </c>
      <c r="G46" s="101">
        <v>0</v>
      </c>
      <c r="H46" s="101">
        <f t="shared" si="4"/>
        <v>925</v>
      </c>
      <c r="I46" s="101">
        <v>925</v>
      </c>
      <c r="J46" s="101">
        <v>0</v>
      </c>
      <c r="K46" s="101">
        <f t="shared" si="5"/>
        <v>6614</v>
      </c>
      <c r="L46" s="101">
        <v>0</v>
      </c>
      <c r="M46" s="101">
        <v>6614</v>
      </c>
      <c r="N46" s="101">
        <f t="shared" si="6"/>
        <v>7539</v>
      </c>
      <c r="O46" s="101">
        <f t="shared" si="7"/>
        <v>925</v>
      </c>
      <c r="P46" s="101">
        <v>925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6614</v>
      </c>
      <c r="W46" s="101">
        <v>6614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0</v>
      </c>
      <c r="AD46" s="101">
        <v>0</v>
      </c>
      <c r="AE46" s="101">
        <v>0</v>
      </c>
      <c r="AF46" s="101">
        <f t="shared" si="10"/>
        <v>426</v>
      </c>
      <c r="AG46" s="101">
        <v>426</v>
      </c>
      <c r="AH46" s="101">
        <v>0</v>
      </c>
      <c r="AI46" s="101">
        <v>0</v>
      </c>
      <c r="AJ46" s="101">
        <f t="shared" si="11"/>
        <v>426</v>
      </c>
      <c r="AK46" s="101">
        <v>0</v>
      </c>
      <c r="AL46" s="101">
        <v>0</v>
      </c>
      <c r="AM46" s="101">
        <v>426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9</v>
      </c>
      <c r="AU46" s="101">
        <v>0</v>
      </c>
      <c r="AV46" s="101">
        <v>0</v>
      </c>
      <c r="AW46" s="101">
        <v>9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122</v>
      </c>
      <c r="B47" s="112" t="s">
        <v>305</v>
      </c>
      <c r="C47" s="111" t="s">
        <v>375</v>
      </c>
      <c r="D47" s="101">
        <f t="shared" si="2"/>
        <v>5589</v>
      </c>
      <c r="E47" s="101">
        <f t="shared" si="3"/>
        <v>0</v>
      </c>
      <c r="F47" s="101">
        <v>0</v>
      </c>
      <c r="G47" s="101">
        <v>0</v>
      </c>
      <c r="H47" s="101">
        <f t="shared" si="4"/>
        <v>0</v>
      </c>
      <c r="I47" s="101">
        <v>0</v>
      </c>
      <c r="J47" s="101">
        <v>0</v>
      </c>
      <c r="K47" s="101">
        <f t="shared" si="5"/>
        <v>5589</v>
      </c>
      <c r="L47" s="101">
        <v>1117</v>
      </c>
      <c r="M47" s="101">
        <v>4472</v>
      </c>
      <c r="N47" s="101">
        <f t="shared" si="6"/>
        <v>5589</v>
      </c>
      <c r="O47" s="101">
        <f t="shared" si="7"/>
        <v>1117</v>
      </c>
      <c r="P47" s="101">
        <v>1117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4472</v>
      </c>
      <c r="W47" s="101">
        <v>4472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0</v>
      </c>
      <c r="AD47" s="101">
        <v>0</v>
      </c>
      <c r="AE47" s="101">
        <v>0</v>
      </c>
      <c r="AF47" s="101">
        <f t="shared" si="10"/>
        <v>10</v>
      </c>
      <c r="AG47" s="101">
        <v>10</v>
      </c>
      <c r="AH47" s="101">
        <v>0</v>
      </c>
      <c r="AI47" s="101">
        <v>0</v>
      </c>
      <c r="AJ47" s="101">
        <f t="shared" si="11"/>
        <v>10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10</v>
      </c>
      <c r="AT47" s="101">
        <f t="shared" si="12"/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0</v>
      </c>
      <c r="BA47" s="101">
        <v>0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122</v>
      </c>
      <c r="B48" s="112" t="s">
        <v>306</v>
      </c>
      <c r="C48" s="111" t="s">
        <v>376</v>
      </c>
      <c r="D48" s="101">
        <f t="shared" si="2"/>
        <v>4557</v>
      </c>
      <c r="E48" s="101">
        <f t="shared" si="3"/>
        <v>0</v>
      </c>
      <c r="F48" s="101">
        <v>0</v>
      </c>
      <c r="G48" s="101">
        <v>0</v>
      </c>
      <c r="H48" s="101">
        <f t="shared" si="4"/>
        <v>934</v>
      </c>
      <c r="I48" s="101">
        <v>934</v>
      </c>
      <c r="J48" s="101">
        <v>0</v>
      </c>
      <c r="K48" s="101">
        <f t="shared" si="5"/>
        <v>3623</v>
      </c>
      <c r="L48" s="101">
        <v>0</v>
      </c>
      <c r="M48" s="101">
        <v>3623</v>
      </c>
      <c r="N48" s="101">
        <f t="shared" si="6"/>
        <v>4557</v>
      </c>
      <c r="O48" s="101">
        <f t="shared" si="7"/>
        <v>934</v>
      </c>
      <c r="P48" s="101">
        <v>934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3623</v>
      </c>
      <c r="W48" s="101">
        <v>3623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2</v>
      </c>
      <c r="AG48" s="101">
        <v>2</v>
      </c>
      <c r="AH48" s="101">
        <v>0</v>
      </c>
      <c r="AI48" s="101">
        <v>0</v>
      </c>
      <c r="AJ48" s="101">
        <f t="shared" si="11"/>
        <v>245</v>
      </c>
      <c r="AK48" s="101">
        <v>244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1</v>
      </c>
      <c r="AS48" s="101">
        <v>0</v>
      </c>
      <c r="AT48" s="101">
        <f t="shared" si="12"/>
        <v>1</v>
      </c>
      <c r="AU48" s="101">
        <v>1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16</v>
      </c>
      <c r="BA48" s="101">
        <v>16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1" t="s">
        <v>122</v>
      </c>
      <c r="B49" s="112" t="s">
        <v>307</v>
      </c>
      <c r="C49" s="111" t="s">
        <v>377</v>
      </c>
      <c r="D49" s="101">
        <f t="shared" si="2"/>
        <v>1211</v>
      </c>
      <c r="E49" s="101">
        <f t="shared" si="3"/>
        <v>0</v>
      </c>
      <c r="F49" s="101">
        <v>0</v>
      </c>
      <c r="G49" s="101">
        <v>0</v>
      </c>
      <c r="H49" s="101">
        <f t="shared" si="4"/>
        <v>0</v>
      </c>
      <c r="I49" s="101">
        <v>0</v>
      </c>
      <c r="J49" s="101">
        <v>0</v>
      </c>
      <c r="K49" s="101">
        <f t="shared" si="5"/>
        <v>1211</v>
      </c>
      <c r="L49" s="101">
        <v>300</v>
      </c>
      <c r="M49" s="101">
        <v>911</v>
      </c>
      <c r="N49" s="101">
        <f t="shared" si="6"/>
        <v>1211</v>
      </c>
      <c r="O49" s="101">
        <f t="shared" si="7"/>
        <v>300</v>
      </c>
      <c r="P49" s="101">
        <v>300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 t="shared" si="8"/>
        <v>911</v>
      </c>
      <c r="W49" s="101">
        <v>911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 t="shared" si="9"/>
        <v>0</v>
      </c>
      <c r="AD49" s="101">
        <v>0</v>
      </c>
      <c r="AE49" s="101">
        <v>0</v>
      </c>
      <c r="AF49" s="101">
        <f t="shared" si="10"/>
        <v>2</v>
      </c>
      <c r="AG49" s="101">
        <v>2</v>
      </c>
      <c r="AH49" s="101">
        <v>0</v>
      </c>
      <c r="AI49" s="101">
        <v>0</v>
      </c>
      <c r="AJ49" s="101">
        <f t="shared" si="11"/>
        <v>2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2</v>
      </c>
      <c r="AT49" s="101">
        <f t="shared" si="12"/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 t="shared" si="13"/>
        <v>0</v>
      </c>
      <c r="BA49" s="101">
        <v>0</v>
      </c>
      <c r="BB49" s="101">
        <v>0</v>
      </c>
      <c r="BC49" s="101">
        <v>0</v>
      </c>
      <c r="BD49" s="79"/>
      <c r="BE49" s="79"/>
      <c r="BF49" s="79"/>
    </row>
    <row r="50" spans="1:58" ht="12" customHeight="1">
      <c r="A50" s="111" t="s">
        <v>122</v>
      </c>
      <c r="B50" s="112" t="s">
        <v>308</v>
      </c>
      <c r="C50" s="111" t="s">
        <v>378</v>
      </c>
      <c r="D50" s="101">
        <f t="shared" si="2"/>
        <v>8633</v>
      </c>
      <c r="E50" s="101">
        <f t="shared" si="3"/>
        <v>0</v>
      </c>
      <c r="F50" s="101">
        <v>0</v>
      </c>
      <c r="G50" s="101">
        <v>0</v>
      </c>
      <c r="H50" s="101">
        <f t="shared" si="4"/>
        <v>0</v>
      </c>
      <c r="I50" s="101">
        <v>0</v>
      </c>
      <c r="J50" s="101">
        <v>0</v>
      </c>
      <c r="K50" s="101">
        <f t="shared" si="5"/>
        <v>8633</v>
      </c>
      <c r="L50" s="101">
        <v>1322</v>
      </c>
      <c r="M50" s="101">
        <v>7311</v>
      </c>
      <c r="N50" s="101">
        <f t="shared" si="6"/>
        <v>8633</v>
      </c>
      <c r="O50" s="101">
        <f t="shared" si="7"/>
        <v>1322</v>
      </c>
      <c r="P50" s="101">
        <v>1322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 t="shared" si="8"/>
        <v>7311</v>
      </c>
      <c r="W50" s="101">
        <v>7311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 t="shared" si="9"/>
        <v>0</v>
      </c>
      <c r="AD50" s="101">
        <v>0</v>
      </c>
      <c r="AE50" s="101">
        <v>0</v>
      </c>
      <c r="AF50" s="101">
        <f t="shared" si="10"/>
        <v>50</v>
      </c>
      <c r="AG50" s="101">
        <v>50</v>
      </c>
      <c r="AH50" s="101">
        <v>0</v>
      </c>
      <c r="AI50" s="101">
        <v>0</v>
      </c>
      <c r="AJ50" s="101">
        <f t="shared" si="11"/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 t="shared" si="12"/>
        <v>50</v>
      </c>
      <c r="AU50" s="101">
        <v>50</v>
      </c>
      <c r="AV50" s="101">
        <v>0</v>
      </c>
      <c r="AW50" s="101">
        <v>0</v>
      </c>
      <c r="AX50" s="101">
        <v>0</v>
      </c>
      <c r="AY50" s="101">
        <v>0</v>
      </c>
      <c r="AZ50" s="101">
        <f t="shared" si="13"/>
        <v>0</v>
      </c>
      <c r="BA50" s="101">
        <v>0</v>
      </c>
      <c r="BB50" s="101">
        <v>0</v>
      </c>
      <c r="BC50" s="101">
        <v>0</v>
      </c>
      <c r="BD50" s="79"/>
      <c r="BE50" s="79"/>
      <c r="BF50" s="79"/>
    </row>
    <row r="51" spans="1:58" ht="12" customHeight="1">
      <c r="A51" s="111" t="s">
        <v>122</v>
      </c>
      <c r="B51" s="112" t="s">
        <v>309</v>
      </c>
      <c r="C51" s="111" t="s">
        <v>379</v>
      </c>
      <c r="D51" s="101">
        <f t="shared" si="2"/>
        <v>3841</v>
      </c>
      <c r="E51" s="101">
        <f t="shared" si="3"/>
        <v>0</v>
      </c>
      <c r="F51" s="101">
        <v>0</v>
      </c>
      <c r="G51" s="101">
        <v>0</v>
      </c>
      <c r="H51" s="101">
        <f t="shared" si="4"/>
        <v>0</v>
      </c>
      <c r="I51" s="101">
        <v>0</v>
      </c>
      <c r="J51" s="101">
        <v>0</v>
      </c>
      <c r="K51" s="101">
        <f t="shared" si="5"/>
        <v>3841</v>
      </c>
      <c r="L51" s="101">
        <v>407</v>
      </c>
      <c r="M51" s="101">
        <v>3434</v>
      </c>
      <c r="N51" s="101">
        <f t="shared" si="6"/>
        <v>3841</v>
      </c>
      <c r="O51" s="101">
        <f t="shared" si="7"/>
        <v>407</v>
      </c>
      <c r="P51" s="101">
        <v>407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 t="shared" si="8"/>
        <v>3434</v>
      </c>
      <c r="W51" s="101">
        <v>3434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 t="shared" si="9"/>
        <v>0</v>
      </c>
      <c r="AD51" s="101">
        <v>0</v>
      </c>
      <c r="AE51" s="101">
        <v>0</v>
      </c>
      <c r="AF51" s="101">
        <f t="shared" si="10"/>
        <v>23</v>
      </c>
      <c r="AG51" s="101">
        <v>23</v>
      </c>
      <c r="AH51" s="101">
        <v>0</v>
      </c>
      <c r="AI51" s="101">
        <v>0</v>
      </c>
      <c r="AJ51" s="101">
        <f t="shared" si="11"/>
        <v>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f t="shared" si="12"/>
        <v>23</v>
      </c>
      <c r="AU51" s="101">
        <v>23</v>
      </c>
      <c r="AV51" s="101">
        <v>0</v>
      </c>
      <c r="AW51" s="101">
        <v>0</v>
      </c>
      <c r="AX51" s="101">
        <v>0</v>
      </c>
      <c r="AY51" s="101">
        <v>0</v>
      </c>
      <c r="AZ51" s="101">
        <f t="shared" si="13"/>
        <v>0</v>
      </c>
      <c r="BA51" s="101">
        <v>0</v>
      </c>
      <c r="BB51" s="101">
        <v>0</v>
      </c>
      <c r="BC51" s="101">
        <v>0</v>
      </c>
      <c r="BD51" s="79"/>
      <c r="BE51" s="79"/>
      <c r="BF51" s="79"/>
    </row>
    <row r="52" spans="1:58" ht="12" customHeight="1">
      <c r="A52" s="111" t="s">
        <v>122</v>
      </c>
      <c r="B52" s="112" t="s">
        <v>310</v>
      </c>
      <c r="C52" s="111" t="s">
        <v>380</v>
      </c>
      <c r="D52" s="101">
        <f t="shared" si="2"/>
        <v>4174</v>
      </c>
      <c r="E52" s="101">
        <f t="shared" si="3"/>
        <v>0</v>
      </c>
      <c r="F52" s="101">
        <v>0</v>
      </c>
      <c r="G52" s="101">
        <v>0</v>
      </c>
      <c r="H52" s="101">
        <f t="shared" si="4"/>
        <v>615</v>
      </c>
      <c r="I52" s="101">
        <v>615</v>
      </c>
      <c r="J52" s="101">
        <v>0</v>
      </c>
      <c r="K52" s="101">
        <f t="shared" si="5"/>
        <v>3559</v>
      </c>
      <c r="L52" s="101">
        <v>0</v>
      </c>
      <c r="M52" s="101">
        <v>3559</v>
      </c>
      <c r="N52" s="101">
        <f t="shared" si="6"/>
        <v>4174</v>
      </c>
      <c r="O52" s="101">
        <f t="shared" si="7"/>
        <v>615</v>
      </c>
      <c r="P52" s="101">
        <v>615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 t="shared" si="8"/>
        <v>3559</v>
      </c>
      <c r="W52" s="101">
        <v>3559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 t="shared" si="9"/>
        <v>0</v>
      </c>
      <c r="AD52" s="101">
        <v>0</v>
      </c>
      <c r="AE52" s="101">
        <v>0</v>
      </c>
      <c r="AF52" s="101">
        <f t="shared" si="10"/>
        <v>203</v>
      </c>
      <c r="AG52" s="101">
        <v>203</v>
      </c>
      <c r="AH52" s="101">
        <v>0</v>
      </c>
      <c r="AI52" s="101">
        <v>0</v>
      </c>
      <c r="AJ52" s="101">
        <f t="shared" si="11"/>
        <v>203</v>
      </c>
      <c r="AK52" s="101">
        <v>0</v>
      </c>
      <c r="AL52" s="101">
        <v>0</v>
      </c>
      <c r="AM52" s="101">
        <v>203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 t="shared" si="12"/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 t="shared" si="13"/>
        <v>0</v>
      </c>
      <c r="BA52" s="101">
        <v>0</v>
      </c>
      <c r="BB52" s="101">
        <v>0</v>
      </c>
      <c r="BC52" s="101">
        <v>0</v>
      </c>
      <c r="BD52" s="79"/>
      <c r="BE52" s="79"/>
      <c r="BF52" s="79"/>
    </row>
    <row r="53" spans="1:58" ht="12" customHeight="1">
      <c r="A53" s="111" t="s">
        <v>122</v>
      </c>
      <c r="B53" s="112" t="s">
        <v>311</v>
      </c>
      <c r="C53" s="111" t="s">
        <v>381</v>
      </c>
      <c r="D53" s="101">
        <f t="shared" si="2"/>
        <v>5441</v>
      </c>
      <c r="E53" s="101">
        <f t="shared" si="3"/>
        <v>0</v>
      </c>
      <c r="F53" s="101">
        <v>0</v>
      </c>
      <c r="G53" s="101">
        <v>0</v>
      </c>
      <c r="H53" s="101">
        <f t="shared" si="4"/>
        <v>622</v>
      </c>
      <c r="I53" s="101">
        <v>622</v>
      </c>
      <c r="J53" s="101">
        <v>0</v>
      </c>
      <c r="K53" s="101">
        <f t="shared" si="5"/>
        <v>4819</v>
      </c>
      <c r="L53" s="101">
        <v>0</v>
      </c>
      <c r="M53" s="101">
        <v>4819</v>
      </c>
      <c r="N53" s="101">
        <f t="shared" si="6"/>
        <v>5441</v>
      </c>
      <c r="O53" s="101">
        <f t="shared" si="7"/>
        <v>622</v>
      </c>
      <c r="P53" s="101">
        <v>622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 t="shared" si="8"/>
        <v>4819</v>
      </c>
      <c r="W53" s="101">
        <v>4819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 t="shared" si="9"/>
        <v>0</v>
      </c>
      <c r="AD53" s="101">
        <v>0</v>
      </c>
      <c r="AE53" s="101">
        <v>0</v>
      </c>
      <c r="AF53" s="101">
        <f t="shared" si="10"/>
        <v>257</v>
      </c>
      <c r="AG53" s="101">
        <v>257</v>
      </c>
      <c r="AH53" s="101">
        <v>0</v>
      </c>
      <c r="AI53" s="101">
        <v>0</v>
      </c>
      <c r="AJ53" s="101">
        <f t="shared" si="11"/>
        <v>257</v>
      </c>
      <c r="AK53" s="101">
        <v>0</v>
      </c>
      <c r="AL53" s="101">
        <v>0</v>
      </c>
      <c r="AM53" s="101">
        <v>256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1</v>
      </c>
      <c r="AT53" s="101">
        <f t="shared" si="12"/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f t="shared" si="13"/>
        <v>0</v>
      </c>
      <c r="BA53" s="101">
        <v>0</v>
      </c>
      <c r="BB53" s="101">
        <v>0</v>
      </c>
      <c r="BC53" s="101">
        <v>0</v>
      </c>
      <c r="BD53" s="79"/>
      <c r="BE53" s="79"/>
      <c r="BF53" s="79"/>
    </row>
    <row r="54" spans="1:58" ht="12" customHeight="1">
      <c r="A54" s="111" t="s">
        <v>122</v>
      </c>
      <c r="B54" s="112" t="s">
        <v>312</v>
      </c>
      <c r="C54" s="111" t="s">
        <v>382</v>
      </c>
      <c r="D54" s="101">
        <f t="shared" si="2"/>
        <v>10318</v>
      </c>
      <c r="E54" s="101">
        <f t="shared" si="3"/>
        <v>0</v>
      </c>
      <c r="F54" s="101">
        <v>0</v>
      </c>
      <c r="G54" s="101">
        <v>0</v>
      </c>
      <c r="H54" s="101">
        <f t="shared" si="4"/>
        <v>1841</v>
      </c>
      <c r="I54" s="101">
        <v>1841</v>
      </c>
      <c r="J54" s="101">
        <v>0</v>
      </c>
      <c r="K54" s="101">
        <f t="shared" si="5"/>
        <v>8477</v>
      </c>
      <c r="L54" s="101">
        <v>0</v>
      </c>
      <c r="M54" s="101">
        <v>8477</v>
      </c>
      <c r="N54" s="101">
        <f t="shared" si="6"/>
        <v>10318</v>
      </c>
      <c r="O54" s="101">
        <f t="shared" si="7"/>
        <v>1841</v>
      </c>
      <c r="P54" s="101">
        <v>1841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 t="shared" si="8"/>
        <v>8477</v>
      </c>
      <c r="W54" s="101">
        <v>8477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 t="shared" si="9"/>
        <v>0</v>
      </c>
      <c r="AD54" s="101">
        <v>0</v>
      </c>
      <c r="AE54" s="101">
        <v>0</v>
      </c>
      <c r="AF54" s="101">
        <f t="shared" si="10"/>
        <v>500</v>
      </c>
      <c r="AG54" s="101">
        <v>500</v>
      </c>
      <c r="AH54" s="101">
        <v>0</v>
      </c>
      <c r="AI54" s="101">
        <v>0</v>
      </c>
      <c r="AJ54" s="101">
        <f t="shared" si="11"/>
        <v>500</v>
      </c>
      <c r="AK54" s="101">
        <v>0</v>
      </c>
      <c r="AL54" s="101">
        <v>0</v>
      </c>
      <c r="AM54" s="101">
        <v>499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1</v>
      </c>
      <c r="AT54" s="101">
        <f t="shared" si="12"/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f t="shared" si="13"/>
        <v>0</v>
      </c>
      <c r="BA54" s="101">
        <v>0</v>
      </c>
      <c r="BB54" s="101">
        <v>0</v>
      </c>
      <c r="BC54" s="101">
        <v>0</v>
      </c>
      <c r="BD54" s="79"/>
      <c r="BE54" s="79"/>
      <c r="BF54" s="79"/>
    </row>
    <row r="55" spans="1:58" ht="12" customHeight="1">
      <c r="A55" s="111" t="s">
        <v>122</v>
      </c>
      <c r="B55" s="112" t="s">
        <v>313</v>
      </c>
      <c r="C55" s="111" t="s">
        <v>383</v>
      </c>
      <c r="D55" s="101">
        <f t="shared" si="2"/>
        <v>5795</v>
      </c>
      <c r="E55" s="101">
        <f t="shared" si="3"/>
        <v>0</v>
      </c>
      <c r="F55" s="101">
        <v>0</v>
      </c>
      <c r="G55" s="101">
        <v>0</v>
      </c>
      <c r="H55" s="101">
        <f t="shared" si="4"/>
        <v>0</v>
      </c>
      <c r="I55" s="101">
        <v>0</v>
      </c>
      <c r="J55" s="101">
        <v>0</v>
      </c>
      <c r="K55" s="101">
        <f t="shared" si="5"/>
        <v>5795</v>
      </c>
      <c r="L55" s="101">
        <v>552</v>
      </c>
      <c r="M55" s="101">
        <v>5243</v>
      </c>
      <c r="N55" s="101">
        <f t="shared" si="6"/>
        <v>5795</v>
      </c>
      <c r="O55" s="101">
        <f t="shared" si="7"/>
        <v>552</v>
      </c>
      <c r="P55" s="101">
        <v>552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 t="shared" si="8"/>
        <v>5243</v>
      </c>
      <c r="W55" s="101">
        <v>5243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 t="shared" si="9"/>
        <v>0</v>
      </c>
      <c r="AD55" s="101">
        <v>0</v>
      </c>
      <c r="AE55" s="101">
        <v>0</v>
      </c>
      <c r="AF55" s="101">
        <f t="shared" si="10"/>
        <v>11</v>
      </c>
      <c r="AG55" s="101">
        <v>11</v>
      </c>
      <c r="AH55" s="101">
        <v>0</v>
      </c>
      <c r="AI55" s="101">
        <v>0</v>
      </c>
      <c r="AJ55" s="101">
        <f t="shared" si="11"/>
        <v>11</v>
      </c>
      <c r="AK55" s="101">
        <v>0</v>
      </c>
      <c r="AL55" s="101">
        <v>0</v>
      </c>
      <c r="AM55" s="101">
        <v>11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 t="shared" si="12"/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f t="shared" si="13"/>
        <v>54</v>
      </c>
      <c r="BA55" s="101">
        <v>54</v>
      </c>
      <c r="BB55" s="101">
        <v>0</v>
      </c>
      <c r="BC55" s="101">
        <v>0</v>
      </c>
      <c r="BD55" s="79"/>
      <c r="BE55" s="79"/>
      <c r="BF55" s="79"/>
    </row>
    <row r="56" spans="1:58" ht="12" customHeight="1">
      <c r="A56" s="111" t="s">
        <v>122</v>
      </c>
      <c r="B56" s="112" t="s">
        <v>314</v>
      </c>
      <c r="C56" s="111" t="s">
        <v>384</v>
      </c>
      <c r="D56" s="101">
        <f t="shared" si="2"/>
        <v>5888</v>
      </c>
      <c r="E56" s="101">
        <f t="shared" si="3"/>
        <v>0</v>
      </c>
      <c r="F56" s="101">
        <v>0</v>
      </c>
      <c r="G56" s="101">
        <v>0</v>
      </c>
      <c r="H56" s="101">
        <f t="shared" si="4"/>
        <v>0</v>
      </c>
      <c r="I56" s="101">
        <v>0</v>
      </c>
      <c r="J56" s="101">
        <v>0</v>
      </c>
      <c r="K56" s="101">
        <f t="shared" si="5"/>
        <v>5888</v>
      </c>
      <c r="L56" s="101">
        <v>1256</v>
      </c>
      <c r="M56" s="101">
        <v>4632</v>
      </c>
      <c r="N56" s="101">
        <f t="shared" si="6"/>
        <v>5888</v>
      </c>
      <c r="O56" s="101">
        <f t="shared" si="7"/>
        <v>1256</v>
      </c>
      <c r="P56" s="101">
        <v>1256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 t="shared" si="8"/>
        <v>4632</v>
      </c>
      <c r="W56" s="101">
        <v>4632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 t="shared" si="9"/>
        <v>0</v>
      </c>
      <c r="AD56" s="101">
        <v>0</v>
      </c>
      <c r="AE56" s="101">
        <v>0</v>
      </c>
      <c r="AF56" s="101">
        <f t="shared" si="10"/>
        <v>56</v>
      </c>
      <c r="AG56" s="101">
        <v>56</v>
      </c>
      <c r="AH56" s="101">
        <v>0</v>
      </c>
      <c r="AI56" s="101">
        <v>0</v>
      </c>
      <c r="AJ56" s="101">
        <f t="shared" si="11"/>
        <v>51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41</v>
      </c>
      <c r="AR56" s="101">
        <v>0</v>
      </c>
      <c r="AS56" s="101">
        <v>10</v>
      </c>
      <c r="AT56" s="101">
        <f t="shared" si="12"/>
        <v>5</v>
      </c>
      <c r="AU56" s="101">
        <v>5</v>
      </c>
      <c r="AV56" s="101">
        <v>0</v>
      </c>
      <c r="AW56" s="101">
        <v>0</v>
      </c>
      <c r="AX56" s="101">
        <v>0</v>
      </c>
      <c r="AY56" s="101">
        <v>0</v>
      </c>
      <c r="AZ56" s="101">
        <f t="shared" si="13"/>
        <v>0</v>
      </c>
      <c r="BA56" s="101">
        <v>0</v>
      </c>
      <c r="BB56" s="101">
        <v>0</v>
      </c>
      <c r="BC56" s="101">
        <v>0</v>
      </c>
      <c r="BD56" s="79"/>
      <c r="BE56" s="79"/>
      <c r="BF56" s="79"/>
    </row>
    <row r="57" spans="1:58" ht="12" customHeight="1">
      <c r="A57" s="111" t="s">
        <v>122</v>
      </c>
      <c r="B57" s="112" t="s">
        <v>315</v>
      </c>
      <c r="C57" s="111" t="s">
        <v>385</v>
      </c>
      <c r="D57" s="101">
        <f t="shared" si="2"/>
        <v>3403</v>
      </c>
      <c r="E57" s="101">
        <f t="shared" si="3"/>
        <v>0</v>
      </c>
      <c r="F57" s="101">
        <v>0</v>
      </c>
      <c r="G57" s="101">
        <v>0</v>
      </c>
      <c r="H57" s="101">
        <f t="shared" si="4"/>
        <v>0</v>
      </c>
      <c r="I57" s="101">
        <v>0</v>
      </c>
      <c r="J57" s="101">
        <v>0</v>
      </c>
      <c r="K57" s="101">
        <f t="shared" si="5"/>
        <v>3403</v>
      </c>
      <c r="L57" s="101">
        <v>397</v>
      </c>
      <c r="M57" s="101">
        <v>3006</v>
      </c>
      <c r="N57" s="101">
        <f t="shared" si="6"/>
        <v>3403</v>
      </c>
      <c r="O57" s="101">
        <f t="shared" si="7"/>
        <v>397</v>
      </c>
      <c r="P57" s="101">
        <v>397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 t="shared" si="8"/>
        <v>3006</v>
      </c>
      <c r="W57" s="101">
        <v>3006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 t="shared" si="9"/>
        <v>0</v>
      </c>
      <c r="AD57" s="101">
        <v>0</v>
      </c>
      <c r="AE57" s="101">
        <v>0</v>
      </c>
      <c r="AF57" s="101">
        <f t="shared" si="10"/>
        <v>17</v>
      </c>
      <c r="AG57" s="101">
        <v>17</v>
      </c>
      <c r="AH57" s="101">
        <v>0</v>
      </c>
      <c r="AI57" s="101">
        <v>0</v>
      </c>
      <c r="AJ57" s="101">
        <f t="shared" si="11"/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f t="shared" si="12"/>
        <v>17</v>
      </c>
      <c r="AU57" s="101">
        <v>17</v>
      </c>
      <c r="AV57" s="101">
        <v>0</v>
      </c>
      <c r="AW57" s="101">
        <v>0</v>
      </c>
      <c r="AX57" s="101">
        <v>0</v>
      </c>
      <c r="AY57" s="101">
        <v>0</v>
      </c>
      <c r="AZ57" s="101">
        <f t="shared" si="13"/>
        <v>0</v>
      </c>
      <c r="BA57" s="101">
        <v>0</v>
      </c>
      <c r="BB57" s="101">
        <v>0</v>
      </c>
      <c r="BC57" s="101">
        <v>0</v>
      </c>
      <c r="BD57" s="79"/>
      <c r="BE57" s="79"/>
      <c r="BF57" s="79"/>
    </row>
    <row r="58" spans="1:58" ht="12" customHeight="1">
      <c r="A58" s="111" t="s">
        <v>122</v>
      </c>
      <c r="B58" s="112" t="s">
        <v>316</v>
      </c>
      <c r="C58" s="111" t="s">
        <v>386</v>
      </c>
      <c r="D58" s="101">
        <f t="shared" si="2"/>
        <v>6533</v>
      </c>
      <c r="E58" s="101">
        <f t="shared" si="3"/>
        <v>0</v>
      </c>
      <c r="F58" s="101">
        <v>0</v>
      </c>
      <c r="G58" s="101">
        <v>0</v>
      </c>
      <c r="H58" s="101">
        <f t="shared" si="4"/>
        <v>1034</v>
      </c>
      <c r="I58" s="101">
        <v>1034</v>
      </c>
      <c r="J58" s="101">
        <v>0</v>
      </c>
      <c r="K58" s="101">
        <f t="shared" si="5"/>
        <v>5499</v>
      </c>
      <c r="L58" s="101">
        <v>0</v>
      </c>
      <c r="M58" s="101">
        <v>5499</v>
      </c>
      <c r="N58" s="101">
        <f t="shared" si="6"/>
        <v>6533</v>
      </c>
      <c r="O58" s="101">
        <f t="shared" si="7"/>
        <v>1034</v>
      </c>
      <c r="P58" s="101">
        <v>1034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 t="shared" si="8"/>
        <v>5499</v>
      </c>
      <c r="W58" s="101">
        <v>5499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 t="shared" si="9"/>
        <v>0</v>
      </c>
      <c r="AD58" s="101">
        <v>0</v>
      </c>
      <c r="AE58" s="101">
        <v>0</v>
      </c>
      <c r="AF58" s="101">
        <f t="shared" si="10"/>
        <v>311</v>
      </c>
      <c r="AG58" s="101">
        <v>311</v>
      </c>
      <c r="AH58" s="101">
        <v>0</v>
      </c>
      <c r="AI58" s="101">
        <v>0</v>
      </c>
      <c r="AJ58" s="101">
        <f t="shared" si="11"/>
        <v>311</v>
      </c>
      <c r="AK58" s="101">
        <v>0</v>
      </c>
      <c r="AL58" s="101">
        <v>0</v>
      </c>
      <c r="AM58" s="101">
        <v>310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1</v>
      </c>
      <c r="AT58" s="101">
        <f t="shared" si="12"/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f t="shared" si="13"/>
        <v>0</v>
      </c>
      <c r="BA58" s="101">
        <v>0</v>
      </c>
      <c r="BB58" s="101">
        <v>0</v>
      </c>
      <c r="BC58" s="101">
        <v>0</v>
      </c>
      <c r="BD58" s="79"/>
      <c r="BE58" s="79"/>
      <c r="BF58" s="79"/>
    </row>
    <row r="59" spans="1:58" ht="12" customHeight="1">
      <c r="A59" s="111" t="s">
        <v>122</v>
      </c>
      <c r="B59" s="112" t="s">
        <v>317</v>
      </c>
      <c r="C59" s="111" t="s">
        <v>387</v>
      </c>
      <c r="D59" s="101">
        <f t="shared" si="2"/>
        <v>2911</v>
      </c>
      <c r="E59" s="101">
        <f t="shared" si="3"/>
        <v>0</v>
      </c>
      <c r="F59" s="101">
        <v>0</v>
      </c>
      <c r="G59" s="101">
        <v>0</v>
      </c>
      <c r="H59" s="101">
        <f t="shared" si="4"/>
        <v>538</v>
      </c>
      <c r="I59" s="101">
        <v>538</v>
      </c>
      <c r="J59" s="101">
        <v>0</v>
      </c>
      <c r="K59" s="101">
        <f t="shared" si="5"/>
        <v>2373</v>
      </c>
      <c r="L59" s="101">
        <v>0</v>
      </c>
      <c r="M59" s="101">
        <v>2373</v>
      </c>
      <c r="N59" s="101">
        <f t="shared" si="6"/>
        <v>2934</v>
      </c>
      <c r="O59" s="101">
        <f t="shared" si="7"/>
        <v>538</v>
      </c>
      <c r="P59" s="101">
        <v>538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 t="shared" si="8"/>
        <v>2373</v>
      </c>
      <c r="W59" s="101">
        <v>2373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 t="shared" si="9"/>
        <v>23</v>
      </c>
      <c r="AD59" s="101">
        <v>23</v>
      </c>
      <c r="AE59" s="101">
        <v>0</v>
      </c>
      <c r="AF59" s="101">
        <f t="shared" si="10"/>
        <v>6</v>
      </c>
      <c r="AG59" s="101">
        <v>6</v>
      </c>
      <c r="AH59" s="101">
        <v>0</v>
      </c>
      <c r="AI59" s="101">
        <v>0</v>
      </c>
      <c r="AJ59" s="101">
        <f t="shared" si="11"/>
        <v>6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6</v>
      </c>
      <c r="AT59" s="101">
        <f t="shared" si="12"/>
        <v>0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f t="shared" si="13"/>
        <v>38</v>
      </c>
      <c r="BA59" s="101">
        <v>38</v>
      </c>
      <c r="BB59" s="101">
        <v>0</v>
      </c>
      <c r="BC59" s="101">
        <v>0</v>
      </c>
      <c r="BD59" s="79"/>
      <c r="BE59" s="79"/>
      <c r="BF59" s="79"/>
    </row>
    <row r="60" spans="1:58" ht="12" customHeight="1">
      <c r="A60" s="111" t="s">
        <v>122</v>
      </c>
      <c r="B60" s="112" t="s">
        <v>318</v>
      </c>
      <c r="C60" s="111" t="s">
        <v>388</v>
      </c>
      <c r="D60" s="101">
        <f t="shared" si="2"/>
        <v>2258</v>
      </c>
      <c r="E60" s="101">
        <f t="shared" si="3"/>
        <v>0</v>
      </c>
      <c r="F60" s="101">
        <v>0</v>
      </c>
      <c r="G60" s="101">
        <v>0</v>
      </c>
      <c r="H60" s="101">
        <f t="shared" si="4"/>
        <v>997</v>
      </c>
      <c r="I60" s="101">
        <v>997</v>
      </c>
      <c r="J60" s="101">
        <v>0</v>
      </c>
      <c r="K60" s="101">
        <f t="shared" si="5"/>
        <v>1261</v>
      </c>
      <c r="L60" s="101">
        <v>0</v>
      </c>
      <c r="M60" s="101">
        <v>1261</v>
      </c>
      <c r="N60" s="101">
        <f t="shared" si="6"/>
        <v>2258</v>
      </c>
      <c r="O60" s="101">
        <f t="shared" si="7"/>
        <v>997</v>
      </c>
      <c r="P60" s="101">
        <v>997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 t="shared" si="8"/>
        <v>1261</v>
      </c>
      <c r="W60" s="101">
        <v>1261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 t="shared" si="9"/>
        <v>0</v>
      </c>
      <c r="AD60" s="101">
        <v>0</v>
      </c>
      <c r="AE60" s="101">
        <v>0</v>
      </c>
      <c r="AF60" s="101">
        <f t="shared" si="10"/>
        <v>144</v>
      </c>
      <c r="AG60" s="101">
        <v>144</v>
      </c>
      <c r="AH60" s="101">
        <v>0</v>
      </c>
      <c r="AI60" s="101">
        <v>0</v>
      </c>
      <c r="AJ60" s="101">
        <f t="shared" si="11"/>
        <v>144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83</v>
      </c>
      <c r="AR60" s="101">
        <v>0</v>
      </c>
      <c r="AS60" s="101">
        <v>61</v>
      </c>
      <c r="AT60" s="101">
        <f t="shared" si="12"/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f t="shared" si="13"/>
        <v>0</v>
      </c>
      <c r="BA60" s="101">
        <v>0</v>
      </c>
      <c r="BB60" s="101">
        <v>0</v>
      </c>
      <c r="BC60" s="101">
        <v>0</v>
      </c>
      <c r="BD60" s="79"/>
      <c r="BE60" s="79"/>
      <c r="BF60" s="79"/>
    </row>
    <row r="61" spans="1:58" ht="12" customHeight="1">
      <c r="A61" s="111" t="s">
        <v>122</v>
      </c>
      <c r="B61" s="112" t="s">
        <v>319</v>
      </c>
      <c r="C61" s="111" t="s">
        <v>389</v>
      </c>
      <c r="D61" s="101">
        <f t="shared" si="2"/>
        <v>1566</v>
      </c>
      <c r="E61" s="101">
        <f t="shared" si="3"/>
        <v>0</v>
      </c>
      <c r="F61" s="101">
        <v>0</v>
      </c>
      <c r="G61" s="101">
        <v>0</v>
      </c>
      <c r="H61" s="101">
        <f t="shared" si="4"/>
        <v>578</v>
      </c>
      <c r="I61" s="101">
        <v>578</v>
      </c>
      <c r="J61" s="101">
        <v>0</v>
      </c>
      <c r="K61" s="101">
        <f t="shared" si="5"/>
        <v>988</v>
      </c>
      <c r="L61" s="101">
        <v>0</v>
      </c>
      <c r="M61" s="101">
        <v>988</v>
      </c>
      <c r="N61" s="101">
        <f t="shared" si="6"/>
        <v>1566</v>
      </c>
      <c r="O61" s="101">
        <f t="shared" si="7"/>
        <v>578</v>
      </c>
      <c r="P61" s="101">
        <v>578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 t="shared" si="8"/>
        <v>988</v>
      </c>
      <c r="W61" s="101">
        <v>988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 t="shared" si="9"/>
        <v>0</v>
      </c>
      <c r="AD61" s="101">
        <v>0</v>
      </c>
      <c r="AE61" s="101">
        <v>0</v>
      </c>
      <c r="AF61" s="101">
        <f t="shared" si="10"/>
        <v>100</v>
      </c>
      <c r="AG61" s="101">
        <v>100</v>
      </c>
      <c r="AH61" s="101">
        <v>0</v>
      </c>
      <c r="AI61" s="101">
        <v>0</v>
      </c>
      <c r="AJ61" s="101">
        <f t="shared" si="11"/>
        <v>100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58</v>
      </c>
      <c r="AR61" s="101">
        <v>0</v>
      </c>
      <c r="AS61" s="101">
        <v>42</v>
      </c>
      <c r="AT61" s="101">
        <f t="shared" si="12"/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f t="shared" si="13"/>
        <v>0</v>
      </c>
      <c r="BA61" s="101">
        <v>0</v>
      </c>
      <c r="BB61" s="101">
        <v>0</v>
      </c>
      <c r="BC61" s="101">
        <v>0</v>
      </c>
      <c r="BD61" s="79"/>
      <c r="BE61" s="79"/>
      <c r="BF61" s="79"/>
    </row>
    <row r="62" spans="1:58" ht="12" customHeight="1">
      <c r="A62" s="111" t="s">
        <v>122</v>
      </c>
      <c r="B62" s="112" t="s">
        <v>320</v>
      </c>
      <c r="C62" s="111" t="s">
        <v>390</v>
      </c>
      <c r="D62" s="101">
        <f t="shared" si="2"/>
        <v>6464</v>
      </c>
      <c r="E62" s="101">
        <f t="shared" si="3"/>
        <v>554</v>
      </c>
      <c r="F62" s="101">
        <v>0</v>
      </c>
      <c r="G62" s="101">
        <v>554</v>
      </c>
      <c r="H62" s="101">
        <f t="shared" si="4"/>
        <v>2218</v>
      </c>
      <c r="I62" s="101">
        <v>2218</v>
      </c>
      <c r="J62" s="101">
        <v>0</v>
      </c>
      <c r="K62" s="101">
        <f t="shared" si="5"/>
        <v>3692</v>
      </c>
      <c r="L62" s="101">
        <v>0</v>
      </c>
      <c r="M62" s="101">
        <v>3692</v>
      </c>
      <c r="N62" s="101">
        <f t="shared" si="6"/>
        <v>6749</v>
      </c>
      <c r="O62" s="101">
        <f t="shared" si="7"/>
        <v>2218</v>
      </c>
      <c r="P62" s="101">
        <v>2218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 t="shared" si="8"/>
        <v>4246</v>
      </c>
      <c r="W62" s="101">
        <v>4246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 t="shared" si="9"/>
        <v>285</v>
      </c>
      <c r="AD62" s="101">
        <v>285</v>
      </c>
      <c r="AE62" s="101">
        <v>0</v>
      </c>
      <c r="AF62" s="101">
        <f t="shared" si="10"/>
        <v>36</v>
      </c>
      <c r="AG62" s="101">
        <v>36</v>
      </c>
      <c r="AH62" s="101">
        <v>0</v>
      </c>
      <c r="AI62" s="101">
        <v>0</v>
      </c>
      <c r="AJ62" s="101">
        <f t="shared" si="11"/>
        <v>36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1">
        <v>36</v>
      </c>
      <c r="AR62" s="101">
        <v>0</v>
      </c>
      <c r="AS62" s="101">
        <v>0</v>
      </c>
      <c r="AT62" s="101">
        <f t="shared" si="12"/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f t="shared" si="13"/>
        <v>0</v>
      </c>
      <c r="BA62" s="101">
        <v>0</v>
      </c>
      <c r="BB62" s="101">
        <v>0</v>
      </c>
      <c r="BC62" s="101">
        <v>0</v>
      </c>
      <c r="BD62" s="79"/>
      <c r="BE62" s="79"/>
      <c r="BF62" s="79"/>
    </row>
    <row r="63" spans="1:58" ht="12" customHeight="1">
      <c r="A63" s="111" t="s">
        <v>122</v>
      </c>
      <c r="B63" s="112" t="s">
        <v>321</v>
      </c>
      <c r="C63" s="111" t="s">
        <v>391</v>
      </c>
      <c r="D63" s="101">
        <f t="shared" si="2"/>
        <v>1818</v>
      </c>
      <c r="E63" s="101">
        <f t="shared" si="3"/>
        <v>0</v>
      </c>
      <c r="F63" s="101">
        <v>0</v>
      </c>
      <c r="G63" s="101">
        <v>0</v>
      </c>
      <c r="H63" s="101">
        <f t="shared" si="4"/>
        <v>198</v>
      </c>
      <c r="I63" s="101">
        <v>198</v>
      </c>
      <c r="J63" s="101">
        <v>0</v>
      </c>
      <c r="K63" s="101">
        <f t="shared" si="5"/>
        <v>1620</v>
      </c>
      <c r="L63" s="101">
        <v>0</v>
      </c>
      <c r="M63" s="101">
        <v>1620</v>
      </c>
      <c r="N63" s="101">
        <f t="shared" si="6"/>
        <v>1855</v>
      </c>
      <c r="O63" s="101">
        <f t="shared" si="7"/>
        <v>198</v>
      </c>
      <c r="P63" s="101">
        <v>198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 t="shared" si="8"/>
        <v>1620</v>
      </c>
      <c r="W63" s="101">
        <v>1620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f t="shared" si="9"/>
        <v>37</v>
      </c>
      <c r="AD63" s="101">
        <v>37</v>
      </c>
      <c r="AE63" s="101">
        <v>0</v>
      </c>
      <c r="AF63" s="101">
        <f t="shared" si="10"/>
        <v>81</v>
      </c>
      <c r="AG63" s="101">
        <v>81</v>
      </c>
      <c r="AH63" s="101">
        <v>0</v>
      </c>
      <c r="AI63" s="101">
        <v>0</v>
      </c>
      <c r="AJ63" s="101">
        <f t="shared" si="11"/>
        <v>81</v>
      </c>
      <c r="AK63" s="101">
        <v>0</v>
      </c>
      <c r="AL63" s="101">
        <v>0</v>
      </c>
      <c r="AM63" s="101">
        <v>81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f t="shared" si="12"/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f t="shared" si="13"/>
        <v>0</v>
      </c>
      <c r="BA63" s="101">
        <v>0</v>
      </c>
      <c r="BB63" s="101">
        <v>0</v>
      </c>
      <c r="BC63" s="101">
        <v>0</v>
      </c>
      <c r="BD63" s="79"/>
      <c r="BE63" s="79"/>
      <c r="BF63" s="79"/>
    </row>
    <row r="64" spans="1:58" ht="12" customHeight="1">
      <c r="A64" s="111" t="s">
        <v>122</v>
      </c>
      <c r="B64" s="112" t="s">
        <v>322</v>
      </c>
      <c r="C64" s="111" t="s">
        <v>392</v>
      </c>
      <c r="D64" s="101">
        <f t="shared" si="2"/>
        <v>3385</v>
      </c>
      <c r="E64" s="101">
        <f t="shared" si="3"/>
        <v>0</v>
      </c>
      <c r="F64" s="101">
        <v>0</v>
      </c>
      <c r="G64" s="101">
        <v>0</v>
      </c>
      <c r="H64" s="101">
        <f t="shared" si="4"/>
        <v>228</v>
      </c>
      <c r="I64" s="101">
        <v>228</v>
      </c>
      <c r="J64" s="101">
        <v>0</v>
      </c>
      <c r="K64" s="101">
        <f t="shared" si="5"/>
        <v>3157</v>
      </c>
      <c r="L64" s="101">
        <v>0</v>
      </c>
      <c r="M64" s="101">
        <v>3157</v>
      </c>
      <c r="N64" s="101">
        <f t="shared" si="6"/>
        <v>3385</v>
      </c>
      <c r="O64" s="101">
        <f t="shared" si="7"/>
        <v>228</v>
      </c>
      <c r="P64" s="101">
        <v>228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f t="shared" si="8"/>
        <v>3157</v>
      </c>
      <c r="W64" s="101">
        <v>3157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f t="shared" si="9"/>
        <v>0</v>
      </c>
      <c r="AD64" s="101">
        <v>0</v>
      </c>
      <c r="AE64" s="101">
        <v>0</v>
      </c>
      <c r="AF64" s="101">
        <f t="shared" si="10"/>
        <v>26</v>
      </c>
      <c r="AG64" s="101">
        <v>26</v>
      </c>
      <c r="AH64" s="101">
        <v>0</v>
      </c>
      <c r="AI64" s="101">
        <v>0</v>
      </c>
      <c r="AJ64" s="101">
        <f t="shared" si="11"/>
        <v>206</v>
      </c>
      <c r="AK64" s="101">
        <v>205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1</v>
      </c>
      <c r="AT64" s="101">
        <f t="shared" si="12"/>
        <v>25</v>
      </c>
      <c r="AU64" s="101">
        <v>25</v>
      </c>
      <c r="AV64" s="101">
        <v>0</v>
      </c>
      <c r="AW64" s="101">
        <v>0</v>
      </c>
      <c r="AX64" s="101">
        <v>0</v>
      </c>
      <c r="AY64" s="101">
        <v>0</v>
      </c>
      <c r="AZ64" s="101">
        <f t="shared" si="13"/>
        <v>0</v>
      </c>
      <c r="BA64" s="101">
        <v>0</v>
      </c>
      <c r="BB64" s="101">
        <v>0</v>
      </c>
      <c r="BC64" s="101">
        <v>0</v>
      </c>
      <c r="BD64" s="79"/>
      <c r="BE64" s="79"/>
      <c r="BF64" s="79"/>
    </row>
    <row r="65" spans="1:58" ht="12" customHeight="1">
      <c r="A65" s="111" t="s">
        <v>122</v>
      </c>
      <c r="B65" s="112" t="s">
        <v>323</v>
      </c>
      <c r="C65" s="111" t="s">
        <v>393</v>
      </c>
      <c r="D65" s="101">
        <f t="shared" si="2"/>
        <v>4825</v>
      </c>
      <c r="E65" s="101">
        <f t="shared" si="3"/>
        <v>0</v>
      </c>
      <c r="F65" s="101">
        <v>0</v>
      </c>
      <c r="G65" s="101">
        <v>0</v>
      </c>
      <c r="H65" s="101">
        <f t="shared" si="4"/>
        <v>500</v>
      </c>
      <c r="I65" s="101">
        <v>500</v>
      </c>
      <c r="J65" s="101">
        <v>0</v>
      </c>
      <c r="K65" s="101">
        <f t="shared" si="5"/>
        <v>4325</v>
      </c>
      <c r="L65" s="101">
        <v>0</v>
      </c>
      <c r="M65" s="101">
        <v>4325</v>
      </c>
      <c r="N65" s="101">
        <f t="shared" si="6"/>
        <v>4825</v>
      </c>
      <c r="O65" s="101">
        <f t="shared" si="7"/>
        <v>500</v>
      </c>
      <c r="P65" s="101">
        <v>500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 t="shared" si="8"/>
        <v>4325</v>
      </c>
      <c r="W65" s="101">
        <v>4325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f t="shared" si="9"/>
        <v>0</v>
      </c>
      <c r="AD65" s="101">
        <v>0</v>
      </c>
      <c r="AE65" s="101">
        <v>0</v>
      </c>
      <c r="AF65" s="101">
        <f t="shared" si="10"/>
        <v>38</v>
      </c>
      <c r="AG65" s="101">
        <v>38</v>
      </c>
      <c r="AH65" s="101">
        <v>0</v>
      </c>
      <c r="AI65" s="101">
        <v>0</v>
      </c>
      <c r="AJ65" s="101">
        <f t="shared" si="11"/>
        <v>296</v>
      </c>
      <c r="AK65" s="101">
        <v>293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1">
        <v>0</v>
      </c>
      <c r="AR65" s="101">
        <v>0</v>
      </c>
      <c r="AS65" s="101">
        <v>3</v>
      </c>
      <c r="AT65" s="101">
        <f t="shared" si="12"/>
        <v>35</v>
      </c>
      <c r="AU65" s="101">
        <v>35</v>
      </c>
      <c r="AV65" s="101">
        <v>0</v>
      </c>
      <c r="AW65" s="101">
        <v>0</v>
      </c>
      <c r="AX65" s="101">
        <v>0</v>
      </c>
      <c r="AY65" s="101">
        <v>0</v>
      </c>
      <c r="AZ65" s="101">
        <f t="shared" si="13"/>
        <v>0</v>
      </c>
      <c r="BA65" s="101">
        <v>0</v>
      </c>
      <c r="BB65" s="101">
        <v>0</v>
      </c>
      <c r="BC65" s="101">
        <v>0</v>
      </c>
      <c r="BD65" s="79"/>
      <c r="BE65" s="79"/>
      <c r="BF65" s="79"/>
    </row>
    <row r="66" spans="1:58" ht="12" customHeight="1">
      <c r="A66" s="111" t="s">
        <v>122</v>
      </c>
      <c r="B66" s="112" t="s">
        <v>324</v>
      </c>
      <c r="C66" s="111" t="s">
        <v>394</v>
      </c>
      <c r="D66" s="101">
        <f t="shared" si="2"/>
        <v>10058</v>
      </c>
      <c r="E66" s="101">
        <f t="shared" si="3"/>
        <v>0</v>
      </c>
      <c r="F66" s="101">
        <v>0</v>
      </c>
      <c r="G66" s="101">
        <v>0</v>
      </c>
      <c r="H66" s="101">
        <f t="shared" si="4"/>
        <v>0</v>
      </c>
      <c r="I66" s="101">
        <v>0</v>
      </c>
      <c r="J66" s="101">
        <v>0</v>
      </c>
      <c r="K66" s="101">
        <f t="shared" si="5"/>
        <v>10058</v>
      </c>
      <c r="L66" s="101">
        <v>1249</v>
      </c>
      <c r="M66" s="101">
        <v>8809</v>
      </c>
      <c r="N66" s="101">
        <f t="shared" si="6"/>
        <v>10058</v>
      </c>
      <c r="O66" s="101">
        <f t="shared" si="7"/>
        <v>1249</v>
      </c>
      <c r="P66" s="101">
        <v>1249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f t="shared" si="8"/>
        <v>8809</v>
      </c>
      <c r="W66" s="101">
        <v>8809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f t="shared" si="9"/>
        <v>0</v>
      </c>
      <c r="AD66" s="101">
        <v>0</v>
      </c>
      <c r="AE66" s="101">
        <v>0</v>
      </c>
      <c r="AF66" s="101">
        <f t="shared" si="10"/>
        <v>79</v>
      </c>
      <c r="AG66" s="101">
        <v>79</v>
      </c>
      <c r="AH66" s="101">
        <v>0</v>
      </c>
      <c r="AI66" s="101">
        <v>0</v>
      </c>
      <c r="AJ66" s="101">
        <f t="shared" si="11"/>
        <v>615</v>
      </c>
      <c r="AK66" s="101">
        <v>610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5</v>
      </c>
      <c r="AT66" s="101">
        <f t="shared" si="12"/>
        <v>74</v>
      </c>
      <c r="AU66" s="101">
        <v>74</v>
      </c>
      <c r="AV66" s="101">
        <v>0</v>
      </c>
      <c r="AW66" s="101">
        <v>0</v>
      </c>
      <c r="AX66" s="101">
        <v>0</v>
      </c>
      <c r="AY66" s="101">
        <v>0</v>
      </c>
      <c r="AZ66" s="101">
        <f t="shared" si="13"/>
        <v>0</v>
      </c>
      <c r="BA66" s="101">
        <v>0</v>
      </c>
      <c r="BB66" s="101">
        <v>0</v>
      </c>
      <c r="BC66" s="101">
        <v>0</v>
      </c>
      <c r="BD66" s="79"/>
      <c r="BE66" s="79"/>
      <c r="BF66" s="79"/>
    </row>
    <row r="67" spans="1:58" ht="12" customHeight="1">
      <c r="A67" s="111" t="s">
        <v>122</v>
      </c>
      <c r="B67" s="112" t="s">
        <v>325</v>
      </c>
      <c r="C67" s="111" t="s">
        <v>395</v>
      </c>
      <c r="D67" s="101">
        <f t="shared" si="2"/>
        <v>16431</v>
      </c>
      <c r="E67" s="101">
        <f t="shared" si="3"/>
        <v>0</v>
      </c>
      <c r="F67" s="101">
        <v>0</v>
      </c>
      <c r="G67" s="101">
        <v>0</v>
      </c>
      <c r="H67" s="101">
        <f t="shared" si="4"/>
        <v>16431</v>
      </c>
      <c r="I67" s="101">
        <v>3334</v>
      </c>
      <c r="J67" s="101">
        <v>13097</v>
      </c>
      <c r="K67" s="101">
        <f t="shared" si="5"/>
        <v>0</v>
      </c>
      <c r="L67" s="101">
        <v>0</v>
      </c>
      <c r="M67" s="101">
        <v>0</v>
      </c>
      <c r="N67" s="101">
        <f t="shared" si="6"/>
        <v>16539</v>
      </c>
      <c r="O67" s="101">
        <f t="shared" si="7"/>
        <v>3334</v>
      </c>
      <c r="P67" s="101">
        <v>3334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f t="shared" si="8"/>
        <v>13097</v>
      </c>
      <c r="W67" s="101">
        <v>13097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f t="shared" si="9"/>
        <v>108</v>
      </c>
      <c r="AD67" s="101">
        <v>108</v>
      </c>
      <c r="AE67" s="101">
        <v>0</v>
      </c>
      <c r="AF67" s="101">
        <f t="shared" si="10"/>
        <v>33</v>
      </c>
      <c r="AG67" s="101">
        <v>33</v>
      </c>
      <c r="AH67" s="101">
        <v>0</v>
      </c>
      <c r="AI67" s="101">
        <v>0</v>
      </c>
      <c r="AJ67" s="101">
        <f t="shared" si="11"/>
        <v>33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33</v>
      </c>
      <c r="AT67" s="101">
        <f t="shared" si="12"/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f t="shared" si="13"/>
        <v>72</v>
      </c>
      <c r="BA67" s="101">
        <v>72</v>
      </c>
      <c r="BB67" s="101">
        <v>0</v>
      </c>
      <c r="BC67" s="101">
        <v>0</v>
      </c>
      <c r="BD67" s="79"/>
      <c r="BE67" s="79"/>
      <c r="BF67" s="79"/>
    </row>
    <row r="68" spans="1:58" ht="12" customHeight="1">
      <c r="A68" s="111" t="s">
        <v>122</v>
      </c>
      <c r="B68" s="112" t="s">
        <v>326</v>
      </c>
      <c r="C68" s="111" t="s">
        <v>396</v>
      </c>
      <c r="D68" s="101">
        <f t="shared" si="2"/>
        <v>4591</v>
      </c>
      <c r="E68" s="101">
        <f t="shared" si="3"/>
        <v>0</v>
      </c>
      <c r="F68" s="101">
        <v>0</v>
      </c>
      <c r="G68" s="101">
        <v>0</v>
      </c>
      <c r="H68" s="101">
        <f t="shared" si="4"/>
        <v>0</v>
      </c>
      <c r="I68" s="101">
        <v>0</v>
      </c>
      <c r="J68" s="101">
        <v>0</v>
      </c>
      <c r="K68" s="101">
        <f t="shared" si="5"/>
        <v>4591</v>
      </c>
      <c r="L68" s="101">
        <v>375</v>
      </c>
      <c r="M68" s="101">
        <v>4216</v>
      </c>
      <c r="N68" s="101">
        <f t="shared" si="6"/>
        <v>4591</v>
      </c>
      <c r="O68" s="101">
        <f t="shared" si="7"/>
        <v>375</v>
      </c>
      <c r="P68" s="101">
        <v>375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f t="shared" si="8"/>
        <v>4216</v>
      </c>
      <c r="W68" s="101">
        <v>4216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f t="shared" si="9"/>
        <v>0</v>
      </c>
      <c r="AD68" s="101">
        <v>0</v>
      </c>
      <c r="AE68" s="101">
        <v>0</v>
      </c>
      <c r="AF68" s="101">
        <f t="shared" si="10"/>
        <v>25</v>
      </c>
      <c r="AG68" s="101">
        <v>25</v>
      </c>
      <c r="AH68" s="101">
        <v>0</v>
      </c>
      <c r="AI68" s="101">
        <v>0</v>
      </c>
      <c r="AJ68" s="101">
        <f t="shared" si="11"/>
        <v>61</v>
      </c>
      <c r="AK68" s="101">
        <v>61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f t="shared" si="12"/>
        <v>25</v>
      </c>
      <c r="AU68" s="101">
        <v>25</v>
      </c>
      <c r="AV68" s="101">
        <v>0</v>
      </c>
      <c r="AW68" s="101">
        <v>0</v>
      </c>
      <c r="AX68" s="101">
        <v>0</v>
      </c>
      <c r="AY68" s="101">
        <v>0</v>
      </c>
      <c r="AZ68" s="101">
        <f t="shared" si="13"/>
        <v>0</v>
      </c>
      <c r="BA68" s="101">
        <v>0</v>
      </c>
      <c r="BB68" s="101">
        <v>0</v>
      </c>
      <c r="BC68" s="101">
        <v>0</v>
      </c>
      <c r="BD68" s="79"/>
      <c r="BE68" s="79"/>
      <c r="BF68" s="79"/>
    </row>
    <row r="69" spans="1:58" ht="12" customHeight="1">
      <c r="A69" s="111" t="s">
        <v>122</v>
      </c>
      <c r="B69" s="112" t="s">
        <v>327</v>
      </c>
      <c r="C69" s="111" t="s">
        <v>397</v>
      </c>
      <c r="D69" s="101">
        <f t="shared" si="2"/>
        <v>4872</v>
      </c>
      <c r="E69" s="101">
        <f t="shared" si="3"/>
        <v>0</v>
      </c>
      <c r="F69" s="101">
        <v>0</v>
      </c>
      <c r="G69" s="101">
        <v>0</v>
      </c>
      <c r="H69" s="101">
        <f t="shared" si="4"/>
        <v>0</v>
      </c>
      <c r="I69" s="101">
        <v>0</v>
      </c>
      <c r="J69" s="101">
        <v>0</v>
      </c>
      <c r="K69" s="101">
        <f t="shared" si="5"/>
        <v>4872</v>
      </c>
      <c r="L69" s="101">
        <v>667</v>
      </c>
      <c r="M69" s="101">
        <v>4205</v>
      </c>
      <c r="N69" s="101">
        <f t="shared" si="6"/>
        <v>4872</v>
      </c>
      <c r="O69" s="101">
        <f t="shared" si="7"/>
        <v>667</v>
      </c>
      <c r="P69" s="101">
        <v>667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f t="shared" si="8"/>
        <v>4205</v>
      </c>
      <c r="W69" s="101">
        <v>4205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f t="shared" si="9"/>
        <v>0</v>
      </c>
      <c r="AD69" s="101">
        <v>0</v>
      </c>
      <c r="AE69" s="101">
        <v>0</v>
      </c>
      <c r="AF69" s="101">
        <f t="shared" si="10"/>
        <v>11</v>
      </c>
      <c r="AG69" s="101">
        <v>11</v>
      </c>
      <c r="AH69" s="101">
        <v>0</v>
      </c>
      <c r="AI69" s="101">
        <v>0</v>
      </c>
      <c r="AJ69" s="101">
        <f t="shared" si="11"/>
        <v>273</v>
      </c>
      <c r="AK69" s="101">
        <v>262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11</v>
      </c>
      <c r="AT69" s="101">
        <f t="shared" si="12"/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f t="shared" si="13"/>
        <v>8</v>
      </c>
      <c r="BA69" s="101">
        <v>8</v>
      </c>
      <c r="BB69" s="101">
        <v>0</v>
      </c>
      <c r="BC69" s="101">
        <v>0</v>
      </c>
      <c r="BD69" s="79"/>
      <c r="BE69" s="79"/>
      <c r="BF69" s="79"/>
    </row>
    <row r="70" spans="1:58" ht="12" customHeight="1">
      <c r="A70" s="111" t="s">
        <v>122</v>
      </c>
      <c r="B70" s="112" t="s">
        <v>328</v>
      </c>
      <c r="C70" s="111" t="s">
        <v>398</v>
      </c>
      <c r="D70" s="101">
        <f t="shared" si="2"/>
        <v>4401</v>
      </c>
      <c r="E70" s="101">
        <f t="shared" si="3"/>
        <v>0</v>
      </c>
      <c r="F70" s="101">
        <v>0</v>
      </c>
      <c r="G70" s="101">
        <v>0</v>
      </c>
      <c r="H70" s="101">
        <f t="shared" si="4"/>
        <v>0</v>
      </c>
      <c r="I70" s="101">
        <v>0</v>
      </c>
      <c r="J70" s="101">
        <v>0</v>
      </c>
      <c r="K70" s="101">
        <f t="shared" si="5"/>
        <v>4401</v>
      </c>
      <c r="L70" s="101">
        <v>383</v>
      </c>
      <c r="M70" s="101">
        <v>4018</v>
      </c>
      <c r="N70" s="101">
        <f t="shared" si="6"/>
        <v>4401</v>
      </c>
      <c r="O70" s="101">
        <f t="shared" si="7"/>
        <v>383</v>
      </c>
      <c r="P70" s="101">
        <v>383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f t="shared" si="8"/>
        <v>4018</v>
      </c>
      <c r="W70" s="101">
        <v>4018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f t="shared" si="9"/>
        <v>0</v>
      </c>
      <c r="AD70" s="101">
        <v>0</v>
      </c>
      <c r="AE70" s="101">
        <v>0</v>
      </c>
      <c r="AF70" s="101">
        <f t="shared" si="10"/>
        <v>11</v>
      </c>
      <c r="AG70" s="101">
        <v>11</v>
      </c>
      <c r="AH70" s="101">
        <v>0</v>
      </c>
      <c r="AI70" s="101">
        <v>0</v>
      </c>
      <c r="AJ70" s="101">
        <f t="shared" si="11"/>
        <v>248</v>
      </c>
      <c r="AK70" s="101">
        <v>237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11</v>
      </c>
      <c r="AT70" s="101">
        <f t="shared" si="12"/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f t="shared" si="13"/>
        <v>8</v>
      </c>
      <c r="BA70" s="101">
        <v>8</v>
      </c>
      <c r="BB70" s="101">
        <v>0</v>
      </c>
      <c r="BC70" s="101">
        <v>0</v>
      </c>
      <c r="BD70" s="79"/>
      <c r="BE70" s="79"/>
      <c r="BF70" s="79"/>
    </row>
    <row r="71" spans="1:58" ht="12" customHeight="1">
      <c r="A71" s="111" t="s">
        <v>122</v>
      </c>
      <c r="B71" s="112" t="s">
        <v>329</v>
      </c>
      <c r="C71" s="111" t="s">
        <v>399</v>
      </c>
      <c r="D71" s="101">
        <f t="shared" si="2"/>
        <v>4030</v>
      </c>
      <c r="E71" s="101">
        <f t="shared" si="3"/>
        <v>0</v>
      </c>
      <c r="F71" s="101">
        <v>0</v>
      </c>
      <c r="G71" s="101">
        <v>0</v>
      </c>
      <c r="H71" s="101">
        <f t="shared" si="4"/>
        <v>1005</v>
      </c>
      <c r="I71" s="101">
        <v>1005</v>
      </c>
      <c r="J71" s="101">
        <v>0</v>
      </c>
      <c r="K71" s="101">
        <f t="shared" si="5"/>
        <v>3025</v>
      </c>
      <c r="L71" s="101">
        <v>0</v>
      </c>
      <c r="M71" s="101">
        <v>3025</v>
      </c>
      <c r="N71" s="101">
        <f t="shared" si="6"/>
        <v>4030</v>
      </c>
      <c r="O71" s="101">
        <f t="shared" si="7"/>
        <v>1005</v>
      </c>
      <c r="P71" s="101">
        <v>1005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f t="shared" si="8"/>
        <v>3025</v>
      </c>
      <c r="W71" s="101">
        <v>3025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f t="shared" si="9"/>
        <v>0</v>
      </c>
      <c r="AD71" s="101">
        <v>0</v>
      </c>
      <c r="AE71" s="101">
        <v>0</v>
      </c>
      <c r="AF71" s="101">
        <f t="shared" si="10"/>
        <v>261</v>
      </c>
      <c r="AG71" s="101">
        <v>261</v>
      </c>
      <c r="AH71" s="101">
        <v>0</v>
      </c>
      <c r="AI71" s="101">
        <v>0</v>
      </c>
      <c r="AJ71" s="101">
        <f t="shared" si="11"/>
        <v>261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0</v>
      </c>
      <c r="AR71" s="101">
        <v>0</v>
      </c>
      <c r="AS71" s="101">
        <v>261</v>
      </c>
      <c r="AT71" s="101">
        <f t="shared" si="12"/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f t="shared" si="13"/>
        <v>0</v>
      </c>
      <c r="BA71" s="101">
        <v>0</v>
      </c>
      <c r="BB71" s="101">
        <v>0</v>
      </c>
      <c r="BC71" s="101">
        <v>0</v>
      </c>
      <c r="BD71" s="79"/>
      <c r="BE71" s="79"/>
      <c r="BF71" s="79"/>
    </row>
    <row r="72" spans="1:58" ht="12" customHeight="1">
      <c r="A72" s="111" t="s">
        <v>122</v>
      </c>
      <c r="B72" s="112" t="s">
        <v>330</v>
      </c>
      <c r="C72" s="111" t="s">
        <v>400</v>
      </c>
      <c r="D72" s="101">
        <f t="shared" si="2"/>
        <v>8446</v>
      </c>
      <c r="E72" s="101">
        <f t="shared" si="3"/>
        <v>0</v>
      </c>
      <c r="F72" s="101">
        <v>0</v>
      </c>
      <c r="G72" s="101">
        <v>0</v>
      </c>
      <c r="H72" s="101">
        <f t="shared" si="4"/>
        <v>1088</v>
      </c>
      <c r="I72" s="101">
        <v>1088</v>
      </c>
      <c r="J72" s="101">
        <v>0</v>
      </c>
      <c r="K72" s="101">
        <f t="shared" si="5"/>
        <v>7358</v>
      </c>
      <c r="L72" s="101">
        <v>0</v>
      </c>
      <c r="M72" s="101">
        <v>7358</v>
      </c>
      <c r="N72" s="101">
        <f t="shared" si="6"/>
        <v>8446</v>
      </c>
      <c r="O72" s="101">
        <f t="shared" si="7"/>
        <v>1088</v>
      </c>
      <c r="P72" s="101">
        <v>1088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f t="shared" si="8"/>
        <v>7358</v>
      </c>
      <c r="W72" s="101">
        <v>7358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f t="shared" si="9"/>
        <v>0</v>
      </c>
      <c r="AD72" s="101">
        <v>0</v>
      </c>
      <c r="AE72" s="101">
        <v>0</v>
      </c>
      <c r="AF72" s="101">
        <f t="shared" si="10"/>
        <v>611</v>
      </c>
      <c r="AG72" s="101">
        <v>611</v>
      </c>
      <c r="AH72" s="101">
        <v>0</v>
      </c>
      <c r="AI72" s="101">
        <v>0</v>
      </c>
      <c r="AJ72" s="101">
        <f t="shared" si="11"/>
        <v>611</v>
      </c>
      <c r="AK72" s="101">
        <v>0</v>
      </c>
      <c r="AL72" s="101">
        <v>0</v>
      </c>
      <c r="AM72" s="101">
        <v>179</v>
      </c>
      <c r="AN72" s="101">
        <v>432</v>
      </c>
      <c r="AO72" s="101">
        <v>0</v>
      </c>
      <c r="AP72" s="101">
        <v>0</v>
      </c>
      <c r="AQ72" s="101">
        <v>0</v>
      </c>
      <c r="AR72" s="101">
        <v>0</v>
      </c>
      <c r="AS72" s="101">
        <v>0</v>
      </c>
      <c r="AT72" s="101">
        <f t="shared" si="12"/>
        <v>20</v>
      </c>
      <c r="AU72" s="101">
        <v>0</v>
      </c>
      <c r="AV72" s="101">
        <v>0</v>
      </c>
      <c r="AW72" s="101">
        <v>20</v>
      </c>
      <c r="AX72" s="101">
        <v>0</v>
      </c>
      <c r="AY72" s="101">
        <v>0</v>
      </c>
      <c r="AZ72" s="101">
        <f t="shared" si="13"/>
        <v>0</v>
      </c>
      <c r="BA72" s="101">
        <v>0</v>
      </c>
      <c r="BB72" s="101">
        <v>0</v>
      </c>
      <c r="BC72" s="101">
        <v>0</v>
      </c>
      <c r="BD72" s="79"/>
      <c r="BE72" s="79"/>
      <c r="BF72" s="79"/>
    </row>
    <row r="73" spans="1:58" ht="12" customHeight="1">
      <c r="A73" s="111" t="s">
        <v>122</v>
      </c>
      <c r="B73" s="112" t="s">
        <v>331</v>
      </c>
      <c r="C73" s="111" t="s">
        <v>401</v>
      </c>
      <c r="D73" s="101">
        <f>SUM(E73,+H73,+K73)</f>
        <v>4391</v>
      </c>
      <c r="E73" s="101">
        <f>SUM(F73:G73)</f>
        <v>0</v>
      </c>
      <c r="F73" s="101">
        <v>0</v>
      </c>
      <c r="G73" s="101">
        <v>0</v>
      </c>
      <c r="H73" s="101">
        <f>SUM(I73:J73)</f>
        <v>431</v>
      </c>
      <c r="I73" s="101">
        <v>431</v>
      </c>
      <c r="J73" s="101">
        <v>0</v>
      </c>
      <c r="K73" s="101">
        <f>SUM(L73:M73)</f>
        <v>3960</v>
      </c>
      <c r="L73" s="101">
        <v>0</v>
      </c>
      <c r="M73" s="101">
        <v>3960</v>
      </c>
      <c r="N73" s="101">
        <f>SUM(O73,+V73,+AC73)</f>
        <v>4391</v>
      </c>
      <c r="O73" s="101">
        <f>SUM(P73:U73)</f>
        <v>431</v>
      </c>
      <c r="P73" s="101">
        <v>431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f>SUM(W73:AB73)</f>
        <v>3960</v>
      </c>
      <c r="W73" s="101">
        <v>3960</v>
      </c>
      <c r="X73" s="101">
        <v>0</v>
      </c>
      <c r="Y73" s="101">
        <v>0</v>
      </c>
      <c r="Z73" s="101">
        <v>0</v>
      </c>
      <c r="AA73" s="101">
        <v>0</v>
      </c>
      <c r="AB73" s="101">
        <v>0</v>
      </c>
      <c r="AC73" s="101">
        <f>SUM(AD73:AE73)</f>
        <v>0</v>
      </c>
      <c r="AD73" s="101">
        <v>0</v>
      </c>
      <c r="AE73" s="101">
        <v>0</v>
      </c>
      <c r="AF73" s="101">
        <f>SUM(AG73:AI73)</f>
        <v>42</v>
      </c>
      <c r="AG73" s="101">
        <v>42</v>
      </c>
      <c r="AH73" s="101">
        <v>0</v>
      </c>
      <c r="AI73" s="101">
        <v>0</v>
      </c>
      <c r="AJ73" s="101">
        <f>SUM(AK73:AS73)</f>
        <v>38</v>
      </c>
      <c r="AK73" s="101">
        <v>0</v>
      </c>
      <c r="AL73" s="101">
        <v>0</v>
      </c>
      <c r="AM73" s="101">
        <v>0</v>
      </c>
      <c r="AN73" s="101">
        <v>0</v>
      </c>
      <c r="AO73" s="101">
        <v>0</v>
      </c>
      <c r="AP73" s="101">
        <v>0</v>
      </c>
      <c r="AQ73" s="101">
        <v>31</v>
      </c>
      <c r="AR73" s="101">
        <v>0</v>
      </c>
      <c r="AS73" s="101">
        <v>7</v>
      </c>
      <c r="AT73" s="101">
        <f>SUM(AU73:AY73)</f>
        <v>4</v>
      </c>
      <c r="AU73" s="101">
        <v>4</v>
      </c>
      <c r="AV73" s="101">
        <v>0</v>
      </c>
      <c r="AW73" s="101">
        <v>0</v>
      </c>
      <c r="AX73" s="101">
        <v>0</v>
      </c>
      <c r="AY73" s="101">
        <v>0</v>
      </c>
      <c r="AZ73" s="101">
        <f>SUM(BA73:BC73)</f>
        <v>0</v>
      </c>
      <c r="BA73" s="101">
        <v>0</v>
      </c>
      <c r="BB73" s="101">
        <v>0</v>
      </c>
      <c r="BC73" s="101">
        <v>0</v>
      </c>
      <c r="BD73" s="79"/>
      <c r="BE73" s="79"/>
      <c r="BF73" s="79"/>
    </row>
    <row r="74" spans="1:58" ht="12" customHeight="1">
      <c r="A74" s="111" t="s">
        <v>122</v>
      </c>
      <c r="B74" s="112" t="s">
        <v>332</v>
      </c>
      <c r="C74" s="111" t="s">
        <v>402</v>
      </c>
      <c r="D74" s="101">
        <f>SUM(E74,+H74,+K74)</f>
        <v>5881</v>
      </c>
      <c r="E74" s="101">
        <f>SUM(F74:G74)</f>
        <v>0</v>
      </c>
      <c r="F74" s="101">
        <v>0</v>
      </c>
      <c r="G74" s="101">
        <v>0</v>
      </c>
      <c r="H74" s="101">
        <f>SUM(I74:J74)</f>
        <v>0</v>
      </c>
      <c r="I74" s="101">
        <v>0</v>
      </c>
      <c r="J74" s="101">
        <v>0</v>
      </c>
      <c r="K74" s="101">
        <f>SUM(L74:M74)</f>
        <v>5881</v>
      </c>
      <c r="L74" s="101">
        <v>658</v>
      </c>
      <c r="M74" s="101">
        <v>5223</v>
      </c>
      <c r="N74" s="101">
        <f>SUM(O74,+V74,+AC74)</f>
        <v>5881</v>
      </c>
      <c r="O74" s="101">
        <f>SUM(P74:U74)</f>
        <v>658</v>
      </c>
      <c r="P74" s="101">
        <v>658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f>SUM(W74:AB74)</f>
        <v>5223</v>
      </c>
      <c r="W74" s="101">
        <v>5223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f>SUM(AD74:AE74)</f>
        <v>0</v>
      </c>
      <c r="AD74" s="101">
        <v>0</v>
      </c>
      <c r="AE74" s="101">
        <v>0</v>
      </c>
      <c r="AF74" s="101">
        <f>SUM(AG74:AI74)</f>
        <v>14</v>
      </c>
      <c r="AG74" s="101">
        <v>14</v>
      </c>
      <c r="AH74" s="101">
        <v>0</v>
      </c>
      <c r="AI74" s="101">
        <v>0</v>
      </c>
      <c r="AJ74" s="101">
        <f>SUM(AK74:AS74)</f>
        <v>81</v>
      </c>
      <c r="AK74" s="101">
        <v>81</v>
      </c>
      <c r="AL74" s="101">
        <v>0</v>
      </c>
      <c r="AM74" s="101">
        <v>0</v>
      </c>
      <c r="AN74" s="101">
        <v>0</v>
      </c>
      <c r="AO74" s="101">
        <v>0</v>
      </c>
      <c r="AP74" s="101">
        <v>0</v>
      </c>
      <c r="AQ74" s="101">
        <v>0</v>
      </c>
      <c r="AR74" s="101">
        <v>0</v>
      </c>
      <c r="AS74" s="101">
        <v>0</v>
      </c>
      <c r="AT74" s="101">
        <f>SUM(AU74:AY74)</f>
        <v>14</v>
      </c>
      <c r="AU74" s="101">
        <v>14</v>
      </c>
      <c r="AV74" s="101">
        <v>0</v>
      </c>
      <c r="AW74" s="101">
        <v>0</v>
      </c>
      <c r="AX74" s="101">
        <v>0</v>
      </c>
      <c r="AY74" s="101">
        <v>0</v>
      </c>
      <c r="AZ74" s="101">
        <f>SUM(BA74:BC74)</f>
        <v>8</v>
      </c>
      <c r="BA74" s="101">
        <v>8</v>
      </c>
      <c r="BB74" s="101">
        <v>0</v>
      </c>
      <c r="BC74" s="101">
        <v>0</v>
      </c>
      <c r="BD74" s="79"/>
      <c r="BE74" s="79"/>
      <c r="BF74" s="79"/>
    </row>
    <row r="75" spans="1:58" ht="12" customHeight="1">
      <c r="A75" s="111" t="s">
        <v>122</v>
      </c>
      <c r="B75" s="112" t="s">
        <v>333</v>
      </c>
      <c r="C75" s="111" t="s">
        <v>403</v>
      </c>
      <c r="D75" s="101">
        <f>SUM(E75,+H75,+K75)</f>
        <v>5651</v>
      </c>
      <c r="E75" s="101">
        <f>SUM(F75:G75)</f>
        <v>0</v>
      </c>
      <c r="F75" s="101">
        <v>0</v>
      </c>
      <c r="G75" s="101">
        <v>0</v>
      </c>
      <c r="H75" s="101">
        <f>SUM(I75:J75)</f>
        <v>0</v>
      </c>
      <c r="I75" s="101">
        <v>0</v>
      </c>
      <c r="J75" s="101">
        <v>0</v>
      </c>
      <c r="K75" s="101">
        <f>SUM(L75:M75)</f>
        <v>5651</v>
      </c>
      <c r="L75" s="101">
        <v>632</v>
      </c>
      <c r="M75" s="101">
        <v>5019</v>
      </c>
      <c r="N75" s="101">
        <f>SUM(O75,+V75,+AC75)</f>
        <v>5651</v>
      </c>
      <c r="O75" s="101">
        <f>SUM(P75:U75)</f>
        <v>632</v>
      </c>
      <c r="P75" s="101">
        <v>632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1">
        <f>SUM(W75:AB75)</f>
        <v>5019</v>
      </c>
      <c r="W75" s="101">
        <v>5019</v>
      </c>
      <c r="X75" s="101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f>SUM(AD75:AE75)</f>
        <v>0</v>
      </c>
      <c r="AD75" s="101">
        <v>0</v>
      </c>
      <c r="AE75" s="101">
        <v>0</v>
      </c>
      <c r="AF75" s="101">
        <f>SUM(AG75:AI75)</f>
        <v>13</v>
      </c>
      <c r="AG75" s="101">
        <v>13</v>
      </c>
      <c r="AH75" s="101">
        <v>0</v>
      </c>
      <c r="AI75" s="101">
        <v>0</v>
      </c>
      <c r="AJ75" s="101">
        <f>SUM(AK75:AS75)</f>
        <v>78</v>
      </c>
      <c r="AK75" s="101">
        <v>78</v>
      </c>
      <c r="AL75" s="101">
        <v>0</v>
      </c>
      <c r="AM75" s="101">
        <v>0</v>
      </c>
      <c r="AN75" s="101">
        <v>0</v>
      </c>
      <c r="AO75" s="101">
        <v>0</v>
      </c>
      <c r="AP75" s="101">
        <v>0</v>
      </c>
      <c r="AQ75" s="101">
        <v>0</v>
      </c>
      <c r="AR75" s="101">
        <v>0</v>
      </c>
      <c r="AS75" s="101">
        <v>0</v>
      </c>
      <c r="AT75" s="101">
        <f>SUM(AU75:AY75)</f>
        <v>13</v>
      </c>
      <c r="AU75" s="101">
        <v>13</v>
      </c>
      <c r="AV75" s="101">
        <v>0</v>
      </c>
      <c r="AW75" s="101">
        <v>0</v>
      </c>
      <c r="AX75" s="101">
        <v>0</v>
      </c>
      <c r="AY75" s="101">
        <v>0</v>
      </c>
      <c r="AZ75" s="101">
        <f>SUM(BA75:BC75)</f>
        <v>8</v>
      </c>
      <c r="BA75" s="101">
        <v>8</v>
      </c>
      <c r="BB75" s="101">
        <v>0</v>
      </c>
      <c r="BC75" s="101">
        <v>0</v>
      </c>
      <c r="BD75" s="79"/>
      <c r="BE75" s="79"/>
      <c r="BF75" s="79"/>
    </row>
    <row r="76" spans="1:58" ht="12" customHeight="1">
      <c r="A76" s="111" t="s">
        <v>122</v>
      </c>
      <c r="B76" s="112" t="s">
        <v>334</v>
      </c>
      <c r="C76" s="111" t="s">
        <v>404</v>
      </c>
      <c r="D76" s="101">
        <f>SUM(E76,+H76,+K76)</f>
        <v>8258</v>
      </c>
      <c r="E76" s="101">
        <f>SUM(F76:G76)</f>
        <v>0</v>
      </c>
      <c r="F76" s="101">
        <v>0</v>
      </c>
      <c r="G76" s="101">
        <v>0</v>
      </c>
      <c r="H76" s="101">
        <f>SUM(I76:J76)</f>
        <v>981</v>
      </c>
      <c r="I76" s="101">
        <v>981</v>
      </c>
      <c r="J76" s="101">
        <v>0</v>
      </c>
      <c r="K76" s="101">
        <f>SUM(L76:M76)</f>
        <v>7277</v>
      </c>
      <c r="L76" s="101">
        <v>0</v>
      </c>
      <c r="M76" s="101">
        <v>7277</v>
      </c>
      <c r="N76" s="101">
        <f>SUM(O76,+V76,+AC76)</f>
        <v>8258</v>
      </c>
      <c r="O76" s="101">
        <f>SUM(P76:U76)</f>
        <v>981</v>
      </c>
      <c r="P76" s="101">
        <v>981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f>SUM(W76:AB76)</f>
        <v>7277</v>
      </c>
      <c r="W76" s="101">
        <v>7277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f>SUM(AD76:AE76)</f>
        <v>0</v>
      </c>
      <c r="AD76" s="101">
        <v>0</v>
      </c>
      <c r="AE76" s="101">
        <v>0</v>
      </c>
      <c r="AF76" s="101">
        <f>SUM(AG76:AI76)</f>
        <v>36</v>
      </c>
      <c r="AG76" s="101">
        <v>36</v>
      </c>
      <c r="AH76" s="101">
        <v>0</v>
      </c>
      <c r="AI76" s="101">
        <v>0</v>
      </c>
      <c r="AJ76" s="101">
        <f>SUM(AK76:AS76)</f>
        <v>327</v>
      </c>
      <c r="AK76" s="101">
        <v>327</v>
      </c>
      <c r="AL76" s="101">
        <v>0</v>
      </c>
      <c r="AM76" s="101">
        <v>0</v>
      </c>
      <c r="AN76" s="101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  <c r="AT76" s="101">
        <f>SUM(AU76:AY76)</f>
        <v>36</v>
      </c>
      <c r="AU76" s="101">
        <v>36</v>
      </c>
      <c r="AV76" s="101">
        <v>0</v>
      </c>
      <c r="AW76" s="101">
        <v>0</v>
      </c>
      <c r="AX76" s="101">
        <v>0</v>
      </c>
      <c r="AY76" s="101">
        <v>0</v>
      </c>
      <c r="AZ76" s="101">
        <f>SUM(BA76:BC76)</f>
        <v>0</v>
      </c>
      <c r="BA76" s="101">
        <v>0</v>
      </c>
      <c r="BB76" s="101">
        <v>0</v>
      </c>
      <c r="BC76" s="101">
        <v>0</v>
      </c>
      <c r="BD76" s="79"/>
      <c r="BE76" s="79"/>
      <c r="BF76" s="79"/>
    </row>
    <row r="77" spans="1:58" ht="12" customHeight="1">
      <c r="A77" s="111" t="s">
        <v>122</v>
      </c>
      <c r="B77" s="112" t="s">
        <v>335</v>
      </c>
      <c r="C77" s="111" t="s">
        <v>405</v>
      </c>
      <c r="D77" s="101">
        <f>SUM(E77,+H77,+K77)</f>
        <v>6325</v>
      </c>
      <c r="E77" s="101">
        <f>SUM(F77:G77)</f>
        <v>0</v>
      </c>
      <c r="F77" s="101">
        <v>0</v>
      </c>
      <c r="G77" s="101">
        <v>0</v>
      </c>
      <c r="H77" s="101">
        <f>SUM(I77:J77)</f>
        <v>1501</v>
      </c>
      <c r="I77" s="101">
        <v>1501</v>
      </c>
      <c r="J77" s="101">
        <v>0</v>
      </c>
      <c r="K77" s="101">
        <f>SUM(L77:M77)</f>
        <v>4824</v>
      </c>
      <c r="L77" s="101">
        <v>0</v>
      </c>
      <c r="M77" s="101">
        <v>4824</v>
      </c>
      <c r="N77" s="101">
        <f>SUM(O77,+V77,+AC77)</f>
        <v>6325</v>
      </c>
      <c r="O77" s="101">
        <f>SUM(P77:U77)</f>
        <v>1501</v>
      </c>
      <c r="P77" s="101">
        <v>1501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1">
        <f>SUM(W77:AB77)</f>
        <v>4824</v>
      </c>
      <c r="W77" s="101">
        <v>4824</v>
      </c>
      <c r="X77" s="101">
        <v>0</v>
      </c>
      <c r="Y77" s="101">
        <v>0</v>
      </c>
      <c r="Z77" s="101">
        <v>0</v>
      </c>
      <c r="AA77" s="101">
        <v>0</v>
      </c>
      <c r="AB77" s="101">
        <v>0</v>
      </c>
      <c r="AC77" s="101">
        <f>SUM(AD77:AE77)</f>
        <v>0</v>
      </c>
      <c r="AD77" s="101">
        <v>0</v>
      </c>
      <c r="AE77" s="101">
        <v>0</v>
      </c>
      <c r="AF77" s="101">
        <f>SUM(AG77:AI77)</f>
        <v>313</v>
      </c>
      <c r="AG77" s="101">
        <v>313</v>
      </c>
      <c r="AH77" s="101">
        <v>0</v>
      </c>
      <c r="AI77" s="101">
        <v>0</v>
      </c>
      <c r="AJ77" s="101">
        <f>SUM(AK77:AS77)</f>
        <v>313</v>
      </c>
      <c r="AK77" s="101">
        <v>0</v>
      </c>
      <c r="AL77" s="101">
        <v>0</v>
      </c>
      <c r="AM77" s="101">
        <v>313</v>
      </c>
      <c r="AN77" s="101">
        <v>0</v>
      </c>
      <c r="AO77" s="101">
        <v>0</v>
      </c>
      <c r="AP77" s="101">
        <v>0</v>
      </c>
      <c r="AQ77" s="101">
        <v>0</v>
      </c>
      <c r="AR77" s="101">
        <v>0</v>
      </c>
      <c r="AS77" s="101">
        <v>0</v>
      </c>
      <c r="AT77" s="101">
        <f>SUM(AU77:AY77)</f>
        <v>4</v>
      </c>
      <c r="AU77" s="101">
        <v>0</v>
      </c>
      <c r="AV77" s="101">
        <v>0</v>
      </c>
      <c r="AW77" s="101">
        <v>4</v>
      </c>
      <c r="AX77" s="101">
        <v>0</v>
      </c>
      <c r="AY77" s="101">
        <v>0</v>
      </c>
      <c r="AZ77" s="101">
        <f>SUM(BA77:BC77)</f>
        <v>0</v>
      </c>
      <c r="BA77" s="101">
        <v>0</v>
      </c>
      <c r="BB77" s="101">
        <v>0</v>
      </c>
      <c r="BC77" s="101">
        <v>0</v>
      </c>
      <c r="BD77" s="79"/>
      <c r="BE77" s="79"/>
      <c r="BF77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410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11</v>
      </c>
      <c r="M2" s="19" t="str">
        <f>IF(L2&lt;&gt;"",VLOOKUP(L2,$AI$6:$AJ$52,2,FALSE),"-")</f>
        <v>埼玉県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185523</v>
      </c>
      <c r="F7" s="164" t="s">
        <v>45</v>
      </c>
      <c r="G7" s="23" t="s">
        <v>46</v>
      </c>
      <c r="H7" s="37">
        <f aca="true" t="shared" si="0" ref="H7:H12">AD14</f>
        <v>175481</v>
      </c>
      <c r="I7" s="37">
        <f aca="true" t="shared" si="1" ref="I7:I12">AD24</f>
        <v>734533</v>
      </c>
      <c r="J7" s="37">
        <f aca="true" t="shared" si="2" ref="J7:J12">SUM(H7:I7)</f>
        <v>910014</v>
      </c>
      <c r="K7" s="38">
        <f aca="true" t="shared" si="3" ref="K7:K12">IF(J$13&gt;0,J7/J$13,0)</f>
        <v>1</v>
      </c>
      <c r="L7" s="39">
        <f>AD34</f>
        <v>20686</v>
      </c>
      <c r="M7" s="40">
        <f>AD37</f>
        <v>687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185523</v>
      </c>
      <c r="AF7" s="28" t="str">
        <f>'水洗化人口等'!B7</f>
        <v>11000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1536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1536</v>
      </c>
      <c r="AF8" s="28" t="str">
        <f>'水洗化人口等'!B8</f>
        <v>11100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187059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5039758</v>
      </c>
      <c r="AF9" s="28" t="str">
        <f>'水洗化人口等'!B9</f>
        <v>11201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5039758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2812</v>
      </c>
      <c r="AF10" s="28" t="str">
        <f>'水洗化人口等'!B10</f>
        <v>11202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2812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1855130</v>
      </c>
      <c r="AF11" s="28" t="str">
        <f>'水洗化人口等'!B11</f>
        <v>11203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1855130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922154</v>
      </c>
      <c r="AF12" s="28" t="str">
        <f>'水洗化人口等'!B12</f>
        <v>11206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6897700</v>
      </c>
      <c r="F13" s="166"/>
      <c r="G13" s="23" t="s">
        <v>49</v>
      </c>
      <c r="H13" s="37">
        <f>SUM(H7:H12)</f>
        <v>175481</v>
      </c>
      <c r="I13" s="37">
        <f>SUM(I7:I12)</f>
        <v>734533</v>
      </c>
      <c r="J13" s="37">
        <f>SUM(J7:J12)</f>
        <v>910014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120536</v>
      </c>
      <c r="AF13" s="28" t="str">
        <f>'水洗化人口等'!B13</f>
        <v>11207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7084759</v>
      </c>
      <c r="F14" s="167" t="s">
        <v>59</v>
      </c>
      <c r="G14" s="168"/>
      <c r="H14" s="37">
        <f>AD20</f>
        <v>1065</v>
      </c>
      <c r="I14" s="37">
        <f>AD30</f>
        <v>0</v>
      </c>
      <c r="J14" s="37">
        <f>SUM(H14:I14)</f>
        <v>1065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175481</v>
      </c>
      <c r="AF14" s="28" t="str">
        <f>'水洗化人口等'!B14</f>
        <v>11208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120536</v>
      </c>
      <c r="F15" s="156" t="s">
        <v>4</v>
      </c>
      <c r="G15" s="157"/>
      <c r="H15" s="47">
        <f>SUM(H13:H14)</f>
        <v>176546</v>
      </c>
      <c r="I15" s="47">
        <f>SUM(I13:I14)</f>
        <v>734533</v>
      </c>
      <c r="J15" s="47">
        <f>SUM(J13:J14)</f>
        <v>911079</v>
      </c>
      <c r="K15" s="48" t="s">
        <v>152</v>
      </c>
      <c r="L15" s="49">
        <f>SUM(L7:L9)</f>
        <v>20686</v>
      </c>
      <c r="M15" s="50">
        <f>SUM(M7:M9)</f>
        <v>687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11209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11210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922154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11211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11212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0.9735969847386481</v>
      </c>
      <c r="F19" s="167" t="s">
        <v>65</v>
      </c>
      <c r="G19" s="168"/>
      <c r="H19" s="37">
        <f>AD21</f>
        <v>1552</v>
      </c>
      <c r="I19" s="37">
        <f>AD31</f>
        <v>554</v>
      </c>
      <c r="J19" s="41">
        <f>SUM(H19:I19)</f>
        <v>2106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11214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0.02640301526135187</v>
      </c>
      <c r="F20" s="167" t="s">
        <v>67</v>
      </c>
      <c r="G20" s="168"/>
      <c r="H20" s="37">
        <f>AD22</f>
        <v>105162</v>
      </c>
      <c r="I20" s="37">
        <f>AD32</f>
        <v>13097</v>
      </c>
      <c r="J20" s="41">
        <f>SUM(H20:I20)</f>
        <v>118259</v>
      </c>
      <c r="AA20" s="20" t="s">
        <v>59</v>
      </c>
      <c r="AB20" s="81" t="s">
        <v>83</v>
      </c>
      <c r="AC20" s="81" t="s">
        <v>158</v>
      </c>
      <c r="AD20" s="28">
        <f ca="1" t="shared" si="4"/>
        <v>1065</v>
      </c>
      <c r="AF20" s="28" t="str">
        <f>'水洗化人口等'!B20</f>
        <v>11215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0.711352072808687</v>
      </c>
      <c r="F21" s="167" t="s">
        <v>69</v>
      </c>
      <c r="G21" s="168"/>
      <c r="H21" s="37">
        <f>AD23</f>
        <v>68767</v>
      </c>
      <c r="I21" s="37">
        <f>AD33</f>
        <v>720882</v>
      </c>
      <c r="J21" s="41">
        <f>SUM(H21:I21)</f>
        <v>789649</v>
      </c>
      <c r="AA21" s="20" t="s">
        <v>65</v>
      </c>
      <c r="AB21" s="81" t="s">
        <v>83</v>
      </c>
      <c r="AC21" s="81" t="s">
        <v>159</v>
      </c>
      <c r="AD21" s="28">
        <f ca="1" t="shared" si="4"/>
        <v>1552</v>
      </c>
      <c r="AF21" s="28" t="str">
        <f>'水洗化人口等'!B21</f>
        <v>11216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0.26184800358064403</v>
      </c>
      <c r="F22" s="156" t="s">
        <v>4</v>
      </c>
      <c r="G22" s="157"/>
      <c r="H22" s="47">
        <f>SUM(H19:H21)</f>
        <v>175481</v>
      </c>
      <c r="I22" s="47">
        <f>SUM(I19:I21)</f>
        <v>734533</v>
      </c>
      <c r="J22" s="52">
        <f>SUM(J19:J21)</f>
        <v>910014</v>
      </c>
      <c r="AA22" s="20" t="s">
        <v>67</v>
      </c>
      <c r="AB22" s="81" t="s">
        <v>83</v>
      </c>
      <c r="AC22" s="81" t="s">
        <v>160</v>
      </c>
      <c r="AD22" s="28">
        <f ca="1" t="shared" si="4"/>
        <v>105162</v>
      </c>
      <c r="AF22" s="28" t="str">
        <f>'水洗化人口等'!B22</f>
        <v>11217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0.1301602496288159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68767</v>
      </c>
      <c r="AF23" s="28" t="str">
        <f>'水洗化人口等'!B23</f>
        <v>11218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0.9917886869918048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734533</v>
      </c>
      <c r="AF24" s="28" t="str">
        <f>'水洗化人口等'!B24</f>
        <v>11219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0.008211313008195276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11221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11222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11958</v>
      </c>
      <c r="J27" s="55">
        <f>AD49</f>
        <v>1138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11223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85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11224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12371</v>
      </c>
      <c r="J29" s="55">
        <f>AD51</f>
        <v>221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11225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1867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11226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554</v>
      </c>
      <c r="AF31" s="28" t="str">
        <f>'水洗化人口等'!B31</f>
        <v>11227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1342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13097</v>
      </c>
      <c r="AF32" s="28" t="str">
        <f>'水洗化人口等'!B32</f>
        <v>11228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792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720882</v>
      </c>
      <c r="AF33" s="28" t="str">
        <f>'水洗化人口等'!B33</f>
        <v>11229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20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20686</v>
      </c>
      <c r="AF34" s="28" t="str">
        <f>'水洗化人口等'!B34</f>
        <v>11230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3156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11231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31591</v>
      </c>
      <c r="J36" s="57">
        <f>SUM(J27:J31)</f>
        <v>1359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11232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687</v>
      </c>
      <c r="AF37" s="28" t="str">
        <f>'水洗化人口等'!B37</f>
        <v>11233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11234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11235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11958</v>
      </c>
      <c r="AF40" s="28" t="str">
        <f>'水洗化人口等'!B40</f>
        <v>11237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85</v>
      </c>
      <c r="AF41" s="28" t="str">
        <f>'水洗化人口等'!B41</f>
        <v>11238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12371</v>
      </c>
      <c r="AF42" s="28" t="str">
        <f>'水洗化人口等'!B42</f>
        <v>11239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1867</v>
      </c>
      <c r="AF43" s="28" t="str">
        <f>'水洗化人口等'!B43</f>
        <v>11240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11241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1342</v>
      </c>
      <c r="AF45" s="28" t="str">
        <f>'水洗化人口等'!B45</f>
        <v>11242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792</v>
      </c>
      <c r="AF46" s="28" t="str">
        <f>'水洗化人口等'!B46</f>
        <v>11243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20</v>
      </c>
      <c r="AF47" s="28" t="str">
        <f>'水洗化人口等'!B47</f>
        <v>11245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3156</v>
      </c>
      <c r="AF48" s="28" t="str">
        <f>'水洗化人口等'!B48</f>
        <v>11301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1138</v>
      </c>
      <c r="AF49" s="28" t="str">
        <f>'水洗化人口等'!B49</f>
        <v>11324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 t="str">
        <f>'水洗化人口等'!B50</f>
        <v>11326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221</v>
      </c>
      <c r="AF51" s="28" t="str">
        <f>'水洗化人口等'!B51</f>
        <v>11327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 t="str">
        <f>'水洗化人口等'!B52</f>
        <v>11341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 t="str">
        <f>'水洗化人口等'!B53</f>
        <v>11342</v>
      </c>
      <c r="AG53" s="19">
        <v>53</v>
      </c>
    </row>
    <row r="54" spans="32:33" ht="13.5">
      <c r="AF54" s="28" t="str">
        <f>'水洗化人口等'!B54</f>
        <v>11343</v>
      </c>
      <c r="AG54" s="19">
        <v>54</v>
      </c>
    </row>
    <row r="55" spans="32:33" ht="13.5">
      <c r="AF55" s="28" t="str">
        <f>'水洗化人口等'!B55</f>
        <v>11346</v>
      </c>
      <c r="AG55" s="19">
        <v>55</v>
      </c>
    </row>
    <row r="56" spans="32:33" ht="13.5">
      <c r="AF56" s="28" t="str">
        <f>'水洗化人口等'!B56</f>
        <v>11347</v>
      </c>
      <c r="AG56" s="19">
        <v>56</v>
      </c>
    </row>
    <row r="57" spans="32:33" ht="13.5">
      <c r="AF57" s="28" t="str">
        <f>'水洗化人口等'!B57</f>
        <v>11348</v>
      </c>
      <c r="AG57" s="19">
        <v>57</v>
      </c>
    </row>
    <row r="58" spans="32:33" ht="13.5">
      <c r="AF58" s="28" t="str">
        <f>'水洗化人口等'!B58</f>
        <v>11349</v>
      </c>
      <c r="AG58" s="19">
        <v>58</v>
      </c>
    </row>
    <row r="59" spans="32:33" ht="13.5">
      <c r="AF59" s="28" t="str">
        <f>'水洗化人口等'!B59</f>
        <v>11361</v>
      </c>
      <c r="AG59" s="19">
        <v>59</v>
      </c>
    </row>
    <row r="60" spans="32:33" ht="13.5">
      <c r="AF60" s="28" t="str">
        <f>'水洗化人口等'!B60</f>
        <v>11362</v>
      </c>
      <c r="AG60" s="19">
        <v>60</v>
      </c>
    </row>
    <row r="61" spans="32:33" ht="13.5">
      <c r="AF61" s="28" t="str">
        <f>'水洗化人口等'!B61</f>
        <v>11363</v>
      </c>
      <c r="AG61" s="19">
        <v>61</v>
      </c>
    </row>
    <row r="62" spans="32:33" ht="13.5">
      <c r="AF62" s="28" t="str">
        <f>'水洗化人口等'!B62</f>
        <v>11365</v>
      </c>
      <c r="AG62" s="19">
        <v>62</v>
      </c>
    </row>
    <row r="63" spans="32:33" ht="13.5">
      <c r="AF63" s="28" t="str">
        <f>'水洗化人口等'!B63</f>
        <v>11369</v>
      </c>
      <c r="AG63" s="19">
        <v>63</v>
      </c>
    </row>
    <row r="64" spans="32:33" ht="13.5">
      <c r="AF64" s="28" t="str">
        <f>'水洗化人口等'!B64</f>
        <v>11381</v>
      </c>
      <c r="AG64" s="19">
        <v>64</v>
      </c>
    </row>
    <row r="65" spans="32:33" ht="13.5">
      <c r="AF65" s="28" t="str">
        <f>'水洗化人口等'!B65</f>
        <v>11383</v>
      </c>
      <c r="AG65" s="19">
        <v>65</v>
      </c>
    </row>
    <row r="66" spans="32:33" ht="13.5">
      <c r="AF66" s="28" t="str">
        <f>'水洗化人口等'!B66</f>
        <v>11385</v>
      </c>
      <c r="AG66" s="19">
        <v>66</v>
      </c>
    </row>
    <row r="67" spans="32:33" ht="13.5">
      <c r="AF67" s="28" t="str">
        <f>'水洗化人口等'!B67</f>
        <v>11408</v>
      </c>
      <c r="AG67" s="19">
        <v>67</v>
      </c>
    </row>
    <row r="68" spans="32:33" ht="13.5">
      <c r="AF68" s="28" t="str">
        <f>'水洗化人口等'!B68</f>
        <v>11421</v>
      </c>
      <c r="AG68" s="19">
        <v>68</v>
      </c>
    </row>
    <row r="69" spans="32:33" ht="13.5">
      <c r="AF69" s="28" t="str">
        <f>'水洗化人口等'!B69</f>
        <v>11424</v>
      </c>
      <c r="AG69" s="19">
        <v>69</v>
      </c>
    </row>
    <row r="70" spans="32:33" ht="13.5">
      <c r="AF70" s="28" t="str">
        <f>'水洗化人口等'!B70</f>
        <v>11425</v>
      </c>
      <c r="AG70" s="19">
        <v>70</v>
      </c>
    </row>
    <row r="71" spans="32:33" ht="13.5">
      <c r="AF71" s="28" t="str">
        <f>'水洗化人口等'!B71</f>
        <v>11442</v>
      </c>
      <c r="AG71" s="19">
        <v>71</v>
      </c>
    </row>
    <row r="72" spans="32:33" ht="13.5">
      <c r="AF72" s="28" t="str">
        <f>'水洗化人口等'!B72</f>
        <v>11445</v>
      </c>
      <c r="AG72" s="19">
        <v>72</v>
      </c>
    </row>
    <row r="73" spans="32:33" ht="13.5">
      <c r="AF73" s="28" t="str">
        <f>'水洗化人口等'!B73</f>
        <v>11446</v>
      </c>
      <c r="AG73" s="19">
        <v>73</v>
      </c>
    </row>
    <row r="74" spans="32:33" ht="13.5">
      <c r="AF74" s="28" t="str">
        <f>'水洗化人口等'!B74</f>
        <v>11461</v>
      </c>
      <c r="AG74" s="19">
        <v>74</v>
      </c>
    </row>
    <row r="75" spans="32:33" ht="13.5">
      <c r="AF75" s="28" t="str">
        <f>'水洗化人口等'!B75</f>
        <v>11462</v>
      </c>
      <c r="AG75" s="19">
        <v>75</v>
      </c>
    </row>
    <row r="76" spans="32:33" ht="13.5">
      <c r="AF76" s="28" t="str">
        <f>'水洗化人口等'!B76</f>
        <v>11464</v>
      </c>
      <c r="AG76" s="19">
        <v>76</v>
      </c>
    </row>
    <row r="77" spans="32:33" ht="13.5">
      <c r="AF77" s="28" t="str">
        <f>'水洗化人口等'!B77</f>
        <v>11465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2010-04-10T01:46:42Z</dcterms:modified>
  <cp:category/>
  <cp:version/>
  <cp:contentType/>
  <cp:contentStatus/>
</cp:coreProperties>
</file>