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<sst xmlns="http://schemas.openxmlformats.org/spreadsheetml/2006/main" count="727" uniqueCount="331">
  <si>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</si>
  <si>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</si>
  <si>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</si>
  <si>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</si>
  <si>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</si>
  <si>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</si>
  <si>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</si>
  <si>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</si>
  <si>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</si>
  <si>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</si>
  <si>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</si>
  <si>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</si>
  <si>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</si>
  <si>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</si>
  <si>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</si>
  <si>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</si>
  <si>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</si>
  <si>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</si>
  <si>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</si>
  <si>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</si>
  <si>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</si>
  <si>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</si>
  <si>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</si>
  <si>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</si>
  <si>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</si>
  <si>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</si>
  <si>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</si>
  <si>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</si>
  <si>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</si>
  <si>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</si>
  <si>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</si>
  <si>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</si>
  <si>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</si>
  <si>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</si>
  <si>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</si>
  <si>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</si>
  <si>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</si>
  <si>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</si>
  <si>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</si>
  <si>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</si>
  <si>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</si>
  <si>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</si>
  <si>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</si>
  <si>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</si>
  <si>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</si>
  <si>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</si>
  <si>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</si>
  <si>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</si>
  <si>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</si>
  <si>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</si>
  <si>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</si>
  <si>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</si>
  <si>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</si>
  <si>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</si>
  <si>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</si>
  <si>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</si>
  <si>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</si>
  <si>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</si>
  <si>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</si>
  <si>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</si>
  <si>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</si>
  <si>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</si>
  <si>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</si>
  <si>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</si>
  <si>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</si>
  <si>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</si>
  <si>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</si>
  <si>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</si>
  <si>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</si>
  <si>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</si>
  <si>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</si>
  <si>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</si>
  <si>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</si>
  <si>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</si>
  <si>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</si>
  <si>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</si>
  <si>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</si>
  <si>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</si>
  <si>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</si>
  <si>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</si>
  <si>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</si>
  <si>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</si>
  <si>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</si>
  <si>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</si>
  <si>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</si>
  <si>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</si>
  <si>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</si>
  <si>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</si>
  <si>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</si>
  <si>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</si>
  <si>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</si>
  <si>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</si>
  <si>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</si>
  <si>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</si>
  <si>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</si>
  <si>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</si>
  <si>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</si>
  <si>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</si>
  <si>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</si>
  <si>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</si>
  <si>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</si>
  <si>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</si>
  <si>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</si>
  <si>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</si>
  <si>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</si>
  <si>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</si>
  <si>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</si>
  <si>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</si>
  <si>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</si>
  <si>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</si>
  <si>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</si>
  <si>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</si>
  <si>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</si>
  <si>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</si>
  <si>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</si>
  <si>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</si>
  <si>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</si>
  <si>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</si>
  <si>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</si>
  <si>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</si>
  <si>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</si>
  <si>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</si>
  <si>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</si>
  <si>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</si>
  <si>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</si>
  <si>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</si>
  <si>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</si>
  <si>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</si>
  <si>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</si>
  <si>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</si>
  <si>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</si>
  <si>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</si>
  <si>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</si>
  <si>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</si>
  <si>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</si>
  <si>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</si>
  <si>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</si>
  <si>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</si>
  <si>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</si>
  <si>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</si>
  <si>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</si>
  <si>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</si>
  <si>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</si>
  <si>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</si>
  <si>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</si>
  <si>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</si>
  <si>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</si>
  <si>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</si>
  <si>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</si>
  <si>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</si>
  <si>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</si>
  <si>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</si>
  <si>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</si>
  <si>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</si>
  <si>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</si>
  <si>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</si>
  <si>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</si>
  <si>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</si>
  <si>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</si>
  <si>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</si>
  <si>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</si>
  <si>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</si>
  <si>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</si>
  <si>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</si>
  <si>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</si>
  <si>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</si>
  <si>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</si>
  <si>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</si>
  <si>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</si>
  <si>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</si>
  <si>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</si>
  <si>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</si>
  <si>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</si>
  <si>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</si>
  <si>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</si>
  <si>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</si>
  <si>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</si>
  <si>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</si>
  <si>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</si>
  <si>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</si>
  <si>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</si>
  <si>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</si>
  <si>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</si>
  <si>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</si>
  <si>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</si>
  <si>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</si>
  <si>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</si>
  <si>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</si>
  <si>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</si>
  <si>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</si>
  <si>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</si>
  <si>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</si>
  <si>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</si>
  <si>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</si>
  <si>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</si>
  <si>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</si>
  <si>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</si>
  <si>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</si>
  <si>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</si>
  <si>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</si>
  <si>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</si>
  <si>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</si>
  <si>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</si>
  <si>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</si>
  <si>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</si>
  <si>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</si>
  <si>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</si>
  <si>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</si>
  <si>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</si>
  <si>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</si>
  <si>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</si>
  <si>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</si>
  <si>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</si>
  <si>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</si>
  <si>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</si>
  <si>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</si>
  <si>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</si>
  <si>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</si>
  <si>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</si>
  <si>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</si>
  <si>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</si>
  <si>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</si>
  <si>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</si>
  <si>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</si>
  <si>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</si>
  <si>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</si>
  <si>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</si>
  <si>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</si>
  <si>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</si>
  <si>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</si>
  <si>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</si>
  <si>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</si>
  <si>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</si>
  <si>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</si>
  <si>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</si>
  <si>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</si>
  <si>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</si>
  <si>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</si>
  <si>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</si>
  <si>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</si>
  <si>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</si>
  <si>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</si>
  <si>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</si>
  <si>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</si>
  <si>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</si>
  <si>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</si>
  <si>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</si>
  <si>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</si>
  <si>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</si>
  <si>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</si>
  <si>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</si>
  <si>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</si>
  <si>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</si>
  <si>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</si>
  <si>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</si>
  <si>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</si>
  <si>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</si>
  <si>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</si>
  <si>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</si>
  <si>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</si>
  <si>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</si>
  <si>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</si>
  <si>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</si>
  <si>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</si>
  <si>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</si>
  <si>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</si>
  <si>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09201</t>
  </si>
  <si>
    <t>09202</t>
  </si>
  <si>
    <t>09203</t>
  </si>
  <si>
    <t>09204</t>
  </si>
  <si>
    <t>09205</t>
  </si>
  <si>
    <t>09206</t>
  </si>
  <si>
    <t>09208</t>
  </si>
  <si>
    <t>09209</t>
  </si>
  <si>
    <t>09210</t>
  </si>
  <si>
    <t>09211</t>
  </si>
  <si>
    <t>09213</t>
  </si>
  <si>
    <t>09214</t>
  </si>
  <si>
    <t>09215</t>
  </si>
  <si>
    <t>09216</t>
  </si>
  <si>
    <t>09301</t>
  </si>
  <si>
    <t>09321</t>
  </si>
  <si>
    <t>09342</t>
  </si>
  <si>
    <t>09343</t>
  </si>
  <si>
    <t>09344</t>
  </si>
  <si>
    <t>09345</t>
  </si>
  <si>
    <t>09361</t>
  </si>
  <si>
    <t>09364</t>
  </si>
  <si>
    <t>09365</t>
  </si>
  <si>
    <t>09366</t>
  </si>
  <si>
    <t>09367</t>
  </si>
  <si>
    <t>09368</t>
  </si>
  <si>
    <t>09384</t>
  </si>
  <si>
    <t>09386</t>
  </si>
  <si>
    <t>09407</t>
  </si>
  <si>
    <t>09411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</si>
  <si>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</si>
  <si>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</si>
  <si>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</si>
  <si>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</si>
  <si>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</si>
  <si>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</si>
  <si>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</si>
  <si>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</si>
  <si>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</si>
  <si>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</si>
  <si>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</si>
  <si>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</si>
  <si>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</si>
  <si>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</si>
  <si>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</si>
  <si>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</si>
  <si>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</si>
  <si>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</si>
  <si>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</si>
  <si>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</si>
  <si>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</si>
  <si>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</si>
  <si>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</si>
  <si>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</si>
  <si>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</si>
  <si>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</si>
  <si>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</si>
  <si>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</si>
  <si>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</si>
  <si>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那珂川町</t>
  </si>
  <si>
    <t>○</t>
  </si>
  <si>
    <t>合計</t>
  </si>
  <si>
    <t>栃木県</t>
  </si>
  <si>
    <t>09000</t>
  </si>
  <si>
    <t>09000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</si>
</sst>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328</v>
      </c>
      <c r="B7" s="100" t="s">
        <v>329</v>
      </c>
      <c r="C7" s="99" t="s">
        <v>327</v>
      </c>
      <c r="D7" s="101">
        <f>SUM(D8:D37)</f>
        <v>2009946</v>
      </c>
      <c r="E7" s="101">
        <f>SUM(E8:E37)</f>
        <v>258802</v>
      </c>
      <c r="F7" s="102">
        <f>IF(D7&gt;0,E7/D7*100,0)</f>
        <v>12.876067317231406</v>
      </c>
      <c r="G7" s="101">
        <f>SUM(G8:G37)</f>
        <v>258802</v>
      </c>
      <c r="H7" s="101">
        <f>SUM(H8:H37)</f>
        <v>0</v>
      </c>
      <c r="I7" s="101">
        <f>SUM(I8:I37)</f>
        <v>1751144</v>
      </c>
      <c r="J7" s="102">
        <f>IF($D7&gt;0,I7/$D7*100,0)</f>
        <v>87.12393268276858</v>
      </c>
      <c r="K7" s="101">
        <f>SUM(K8:K37)</f>
        <v>1070584</v>
      </c>
      <c r="L7" s="102">
        <f>IF($D7&gt;0,K7/$D7*100,0)</f>
        <v>53.26431655377806</v>
      </c>
      <c r="M7" s="101">
        <f>SUM(M8:M37)</f>
        <v>832</v>
      </c>
      <c r="N7" s="102">
        <f>IF($D7&gt;0,M7/$D7*100,0)</f>
        <v>0.041394146907429354</v>
      </c>
      <c r="O7" s="101">
        <f>SUM(O8:O37)</f>
        <v>679728</v>
      </c>
      <c r="P7" s="101">
        <f>SUM(P8:P37)</f>
        <v>302793</v>
      </c>
      <c r="Q7" s="102">
        <f>IF($D7&gt;0,O7/$D7*100,0)</f>
        <v>33.8182219820831</v>
      </c>
      <c r="R7" s="101">
        <f>SUM(R8:R37)</f>
        <v>35118</v>
      </c>
      <c r="S7" s="101">
        <f aca="true" t="shared" si="0" ref="S7:Z7">COUNTIF(S8:S37,"○")</f>
        <v>22</v>
      </c>
      <c r="T7" s="101">
        <f t="shared" si="0"/>
        <v>6</v>
      </c>
      <c r="U7" s="101">
        <f t="shared" si="0"/>
        <v>0</v>
      </c>
      <c r="V7" s="101">
        <f t="shared" si="0"/>
        <v>2</v>
      </c>
      <c r="W7" s="101">
        <f t="shared" si="0"/>
        <v>24</v>
      </c>
      <c r="X7" s="101">
        <f t="shared" si="0"/>
        <v>2</v>
      </c>
      <c r="Y7" s="101">
        <f t="shared" si="0"/>
        <v>0</v>
      </c>
      <c r="Z7" s="101">
        <f t="shared" si="0"/>
        <v>4</v>
      </c>
    </row>
    <row r="8" spans="1:58" ht="12" customHeight="1">
      <c r="A8" s="103" t="s">
        <v>124</v>
      </c>
      <c r="B8" s="104" t="s">
        <v>266</v>
      </c>
      <c r="C8" s="103" t="s">
        <v>296</v>
      </c>
      <c r="D8" s="101">
        <f>+SUM(E8,+I8)</f>
        <v>505303</v>
      </c>
      <c r="E8" s="101">
        <f>+SUM(G8,+H8)</f>
        <v>30283</v>
      </c>
      <c r="F8" s="102">
        <f>IF(D8&gt;0,E8/D8*100,0)</f>
        <v>5.993037840661939</v>
      </c>
      <c r="G8" s="101">
        <v>30283</v>
      </c>
      <c r="H8" s="101">
        <v>0</v>
      </c>
      <c r="I8" s="101">
        <f>+SUM(K8,+M8,+O8)</f>
        <v>475020</v>
      </c>
      <c r="J8" s="102">
        <f>IF($D8&gt;0,I8/$D8*100,0)</f>
        <v>94.00696215933806</v>
      </c>
      <c r="K8" s="101">
        <v>376868</v>
      </c>
      <c r="L8" s="102">
        <f>IF($D8&gt;0,K8/$D8*100,0)</f>
        <v>74.58257718636145</v>
      </c>
      <c r="M8" s="101">
        <v>0</v>
      </c>
      <c r="N8" s="102">
        <f>IF($D8&gt;0,M8/$D8*100,0)</f>
        <v>0</v>
      </c>
      <c r="O8" s="101">
        <v>98152</v>
      </c>
      <c r="P8" s="101">
        <v>42426</v>
      </c>
      <c r="Q8" s="102">
        <f>IF($D8&gt;0,O8/$D8*100,0)</f>
        <v>19.42438497297661</v>
      </c>
      <c r="R8" s="101">
        <v>8095</v>
      </c>
      <c r="S8" s="101"/>
      <c r="T8" s="101" t="s">
        <v>326</v>
      </c>
      <c r="U8" s="101"/>
      <c r="V8" s="101"/>
      <c r="W8" s="105"/>
      <c r="X8" s="105"/>
      <c r="Y8" s="105"/>
      <c r="Z8" s="105" t="s">
        <v>326</v>
      </c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124</v>
      </c>
      <c r="B9" s="104" t="s">
        <v>267</v>
      </c>
      <c r="C9" s="103" t="s">
        <v>297</v>
      </c>
      <c r="D9" s="101">
        <f aca="true" t="shared" si="1" ref="D9:D37">+SUM(E9,+I9)</f>
        <v>156564</v>
      </c>
      <c r="E9" s="101">
        <f aca="true" t="shared" si="2" ref="E9:E37">+SUM(G9,+H9)</f>
        <v>18100</v>
      </c>
      <c r="F9" s="102">
        <f aca="true" t="shared" si="3" ref="F9:F37">IF(D9&gt;0,E9/D9*100,0)</f>
        <v>11.560767481668838</v>
      </c>
      <c r="G9" s="101">
        <v>18100</v>
      </c>
      <c r="H9" s="101">
        <v>0</v>
      </c>
      <c r="I9" s="101">
        <f aca="true" t="shared" si="4" ref="I9:I37">+SUM(K9,+M9,+O9)</f>
        <v>138464</v>
      </c>
      <c r="J9" s="102">
        <f aca="true" t="shared" si="5" ref="J9:J37">IF($D9&gt;0,I9/$D9*100,0)</f>
        <v>88.43923251833115</v>
      </c>
      <c r="K9" s="101">
        <v>80155</v>
      </c>
      <c r="L9" s="102">
        <f aca="true" t="shared" si="6" ref="L9:L37">IF($D9&gt;0,K9/$D9*100,0)</f>
        <v>51.19631588360032</v>
      </c>
      <c r="M9" s="101">
        <v>832</v>
      </c>
      <c r="N9" s="102">
        <f aca="true" t="shared" si="7" ref="N9:N37">IF($D9&gt;0,M9/$D9*100,0)</f>
        <v>0.5314120742954958</v>
      </c>
      <c r="O9" s="101">
        <v>57477</v>
      </c>
      <c r="P9" s="101">
        <v>10937</v>
      </c>
      <c r="Q9" s="102">
        <f aca="true" t="shared" si="8" ref="Q9:Q37">IF($D9&gt;0,O9/$D9*100,0)</f>
        <v>36.71150456043535</v>
      </c>
      <c r="R9" s="101">
        <v>3528</v>
      </c>
      <c r="S9" s="101" t="s">
        <v>326</v>
      </c>
      <c r="T9" s="101"/>
      <c r="U9" s="101"/>
      <c r="V9" s="101"/>
      <c r="W9" s="105"/>
      <c r="X9" s="105"/>
      <c r="Y9" s="105"/>
      <c r="Z9" s="105" t="s">
        <v>326</v>
      </c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124</v>
      </c>
      <c r="B10" s="104" t="s">
        <v>268</v>
      </c>
      <c r="C10" s="103" t="s">
        <v>298</v>
      </c>
      <c r="D10" s="101">
        <f t="shared" si="1"/>
        <v>81205</v>
      </c>
      <c r="E10" s="101">
        <f t="shared" si="2"/>
        <v>5316</v>
      </c>
      <c r="F10" s="102">
        <f t="shared" si="3"/>
        <v>6.5463949264207875</v>
      </c>
      <c r="G10" s="101">
        <v>5316</v>
      </c>
      <c r="H10" s="101">
        <v>0</v>
      </c>
      <c r="I10" s="101">
        <f t="shared" si="4"/>
        <v>75889</v>
      </c>
      <c r="J10" s="102">
        <f t="shared" si="5"/>
        <v>93.45360507357921</v>
      </c>
      <c r="K10" s="101">
        <v>39832</v>
      </c>
      <c r="L10" s="102">
        <f t="shared" si="6"/>
        <v>49.05116680007389</v>
      </c>
      <c r="M10" s="101">
        <v>0</v>
      </c>
      <c r="N10" s="102">
        <f t="shared" si="7"/>
        <v>0</v>
      </c>
      <c r="O10" s="101">
        <v>36057</v>
      </c>
      <c r="P10" s="101">
        <v>6649</v>
      </c>
      <c r="Q10" s="102">
        <f t="shared" si="8"/>
        <v>44.402438273505325</v>
      </c>
      <c r="R10" s="101">
        <v>1133</v>
      </c>
      <c r="S10" s="101"/>
      <c r="T10" s="101" t="s">
        <v>326</v>
      </c>
      <c r="U10" s="101"/>
      <c r="V10" s="101"/>
      <c r="W10" s="105" t="s">
        <v>326</v>
      </c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124</v>
      </c>
      <c r="B11" s="104" t="s">
        <v>269</v>
      </c>
      <c r="C11" s="103" t="s">
        <v>299</v>
      </c>
      <c r="D11" s="101">
        <f t="shared" si="1"/>
        <v>123623</v>
      </c>
      <c r="E11" s="101">
        <f t="shared" si="2"/>
        <v>19434</v>
      </c>
      <c r="F11" s="102">
        <f t="shared" si="3"/>
        <v>15.720375658251296</v>
      </c>
      <c r="G11" s="101">
        <v>19434</v>
      </c>
      <c r="H11" s="101">
        <v>0</v>
      </c>
      <c r="I11" s="101">
        <f t="shared" si="4"/>
        <v>104189</v>
      </c>
      <c r="J11" s="102">
        <f t="shared" si="5"/>
        <v>84.2796243417487</v>
      </c>
      <c r="K11" s="101">
        <v>70301</v>
      </c>
      <c r="L11" s="102">
        <f t="shared" si="6"/>
        <v>56.86724962183413</v>
      </c>
      <c r="M11" s="101">
        <v>0</v>
      </c>
      <c r="N11" s="102">
        <f t="shared" si="7"/>
        <v>0</v>
      </c>
      <c r="O11" s="101">
        <v>33888</v>
      </c>
      <c r="P11" s="101">
        <v>12605</v>
      </c>
      <c r="Q11" s="102">
        <f t="shared" si="8"/>
        <v>27.412374719914578</v>
      </c>
      <c r="R11" s="101">
        <v>2305</v>
      </c>
      <c r="S11" s="101"/>
      <c r="T11" s="101" t="s">
        <v>326</v>
      </c>
      <c r="U11" s="101"/>
      <c r="V11" s="101"/>
      <c r="W11" s="105" t="s">
        <v>326</v>
      </c>
      <c r="X11" s="105"/>
      <c r="Y11" s="105"/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124</v>
      </c>
      <c r="B12" s="104" t="s">
        <v>270</v>
      </c>
      <c r="C12" s="103" t="s">
        <v>300</v>
      </c>
      <c r="D12" s="101">
        <f t="shared" si="1"/>
        <v>103278</v>
      </c>
      <c r="E12" s="101">
        <f t="shared" si="2"/>
        <v>27175</v>
      </c>
      <c r="F12" s="102">
        <f t="shared" si="3"/>
        <v>26.312477003814944</v>
      </c>
      <c r="G12" s="101">
        <v>27175</v>
      </c>
      <c r="H12" s="101">
        <v>0</v>
      </c>
      <c r="I12" s="101">
        <f t="shared" si="4"/>
        <v>76103</v>
      </c>
      <c r="J12" s="102">
        <f t="shared" si="5"/>
        <v>73.68752299618505</v>
      </c>
      <c r="K12" s="101">
        <v>59479</v>
      </c>
      <c r="L12" s="102">
        <f t="shared" si="6"/>
        <v>57.5911617188559</v>
      </c>
      <c r="M12" s="101">
        <v>0</v>
      </c>
      <c r="N12" s="102">
        <f t="shared" si="7"/>
        <v>0</v>
      </c>
      <c r="O12" s="101">
        <v>16624</v>
      </c>
      <c r="P12" s="101">
        <v>15949</v>
      </c>
      <c r="Q12" s="102">
        <f t="shared" si="8"/>
        <v>16.096361277329148</v>
      </c>
      <c r="R12" s="101">
        <v>1027</v>
      </c>
      <c r="S12" s="101" t="s">
        <v>326</v>
      </c>
      <c r="T12" s="101"/>
      <c r="U12" s="101"/>
      <c r="V12" s="101"/>
      <c r="W12" s="105" t="s">
        <v>326</v>
      </c>
      <c r="X12" s="105"/>
      <c r="Y12" s="105"/>
      <c r="Z12" s="105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124</v>
      </c>
      <c r="B13" s="104" t="s">
        <v>271</v>
      </c>
      <c r="C13" s="103" t="s">
        <v>301</v>
      </c>
      <c r="D13" s="101">
        <f t="shared" si="1"/>
        <v>93512</v>
      </c>
      <c r="E13" s="101">
        <f t="shared" si="2"/>
        <v>13700</v>
      </c>
      <c r="F13" s="102">
        <f t="shared" si="3"/>
        <v>14.650526135683121</v>
      </c>
      <c r="G13" s="101">
        <v>13700</v>
      </c>
      <c r="H13" s="101">
        <v>0</v>
      </c>
      <c r="I13" s="101">
        <f t="shared" si="4"/>
        <v>79812</v>
      </c>
      <c r="J13" s="102">
        <f t="shared" si="5"/>
        <v>85.34947386431688</v>
      </c>
      <c r="K13" s="101">
        <v>48333</v>
      </c>
      <c r="L13" s="102">
        <f t="shared" si="6"/>
        <v>51.68641457780819</v>
      </c>
      <c r="M13" s="101">
        <v>0</v>
      </c>
      <c r="N13" s="102">
        <f t="shared" si="7"/>
        <v>0</v>
      </c>
      <c r="O13" s="101">
        <v>31479</v>
      </c>
      <c r="P13" s="101">
        <v>12218</v>
      </c>
      <c r="Q13" s="102">
        <f t="shared" si="8"/>
        <v>33.663059286508684</v>
      </c>
      <c r="R13" s="101">
        <v>729</v>
      </c>
      <c r="S13" s="101" t="s">
        <v>326</v>
      </c>
      <c r="T13" s="101"/>
      <c r="U13" s="101"/>
      <c r="V13" s="101"/>
      <c r="W13" s="105" t="s">
        <v>326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124</v>
      </c>
      <c r="B14" s="104" t="s">
        <v>272</v>
      </c>
      <c r="C14" s="103" t="s">
        <v>302</v>
      </c>
      <c r="D14" s="101">
        <f t="shared" si="1"/>
        <v>158461</v>
      </c>
      <c r="E14" s="101">
        <f t="shared" si="2"/>
        <v>8504</v>
      </c>
      <c r="F14" s="102">
        <f t="shared" si="3"/>
        <v>5.366620177835555</v>
      </c>
      <c r="G14" s="101">
        <v>8504</v>
      </c>
      <c r="H14" s="101">
        <v>0</v>
      </c>
      <c r="I14" s="101">
        <f t="shared" si="4"/>
        <v>149957</v>
      </c>
      <c r="J14" s="102">
        <f t="shared" si="5"/>
        <v>94.63337982216444</v>
      </c>
      <c r="K14" s="101">
        <v>88302</v>
      </c>
      <c r="L14" s="102">
        <f t="shared" si="6"/>
        <v>55.724752462751084</v>
      </c>
      <c r="M14" s="101">
        <v>0</v>
      </c>
      <c r="N14" s="102">
        <f t="shared" si="7"/>
        <v>0</v>
      </c>
      <c r="O14" s="101">
        <v>61655</v>
      </c>
      <c r="P14" s="101">
        <v>23960</v>
      </c>
      <c r="Q14" s="102">
        <f t="shared" si="8"/>
        <v>38.90862735941336</v>
      </c>
      <c r="R14" s="101">
        <v>5538</v>
      </c>
      <c r="S14" s="101"/>
      <c r="T14" s="101"/>
      <c r="U14" s="101"/>
      <c r="V14" s="101" t="s">
        <v>326</v>
      </c>
      <c r="W14" s="105"/>
      <c r="X14" s="105"/>
      <c r="Y14" s="105"/>
      <c r="Z14" s="105" t="s">
        <v>326</v>
      </c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124</v>
      </c>
      <c r="B15" s="104" t="s">
        <v>273</v>
      </c>
      <c r="C15" s="103" t="s">
        <v>303</v>
      </c>
      <c r="D15" s="101">
        <f t="shared" si="1"/>
        <v>79829</v>
      </c>
      <c r="E15" s="101">
        <f t="shared" si="2"/>
        <v>9342</v>
      </c>
      <c r="F15" s="102">
        <f t="shared" si="3"/>
        <v>11.702514123939922</v>
      </c>
      <c r="G15" s="101">
        <v>9342</v>
      </c>
      <c r="H15" s="101">
        <v>0</v>
      </c>
      <c r="I15" s="101">
        <f t="shared" si="4"/>
        <v>70487</v>
      </c>
      <c r="J15" s="102">
        <f t="shared" si="5"/>
        <v>88.29748587606008</v>
      </c>
      <c r="K15" s="101">
        <v>37644</v>
      </c>
      <c r="L15" s="102">
        <f t="shared" si="6"/>
        <v>47.155795512908846</v>
      </c>
      <c r="M15" s="101">
        <v>0</v>
      </c>
      <c r="N15" s="102">
        <f t="shared" si="7"/>
        <v>0</v>
      </c>
      <c r="O15" s="101">
        <v>32843</v>
      </c>
      <c r="P15" s="101">
        <v>17302</v>
      </c>
      <c r="Q15" s="102">
        <f t="shared" si="8"/>
        <v>41.141690363151234</v>
      </c>
      <c r="R15" s="101">
        <v>3967</v>
      </c>
      <c r="S15" s="101" t="s">
        <v>326</v>
      </c>
      <c r="T15" s="101"/>
      <c r="U15" s="101"/>
      <c r="V15" s="101"/>
      <c r="W15" s="105" t="s">
        <v>326</v>
      </c>
      <c r="X15" s="105"/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124</v>
      </c>
      <c r="B16" s="104" t="s">
        <v>274</v>
      </c>
      <c r="C16" s="103" t="s">
        <v>304</v>
      </c>
      <c r="D16" s="101">
        <f t="shared" si="1"/>
        <v>76292</v>
      </c>
      <c r="E16" s="101">
        <f t="shared" si="2"/>
        <v>15382</v>
      </c>
      <c r="F16" s="102">
        <f t="shared" si="3"/>
        <v>20.16200912284381</v>
      </c>
      <c r="G16" s="101">
        <v>15382</v>
      </c>
      <c r="H16" s="101">
        <v>0</v>
      </c>
      <c r="I16" s="101">
        <f t="shared" si="4"/>
        <v>60910</v>
      </c>
      <c r="J16" s="102">
        <f t="shared" si="5"/>
        <v>79.83799087715619</v>
      </c>
      <c r="K16" s="101">
        <v>36433</v>
      </c>
      <c r="L16" s="102">
        <f t="shared" si="6"/>
        <v>47.7546793897132</v>
      </c>
      <c r="M16" s="101">
        <v>0</v>
      </c>
      <c r="N16" s="102">
        <f t="shared" si="7"/>
        <v>0</v>
      </c>
      <c r="O16" s="101">
        <v>24477</v>
      </c>
      <c r="P16" s="101">
        <v>17109</v>
      </c>
      <c r="Q16" s="102">
        <f t="shared" si="8"/>
        <v>32.083311487442984</v>
      </c>
      <c r="R16" s="101">
        <v>1688</v>
      </c>
      <c r="S16" s="101" t="s">
        <v>326</v>
      </c>
      <c r="T16" s="101"/>
      <c r="U16" s="101"/>
      <c r="V16" s="101"/>
      <c r="W16" s="105" t="s">
        <v>326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124</v>
      </c>
      <c r="B17" s="104" t="s">
        <v>275</v>
      </c>
      <c r="C17" s="103" t="s">
        <v>305</v>
      </c>
      <c r="D17" s="101">
        <f t="shared" si="1"/>
        <v>35636</v>
      </c>
      <c r="E17" s="101">
        <f t="shared" si="2"/>
        <v>4461</v>
      </c>
      <c r="F17" s="102">
        <f t="shared" si="3"/>
        <v>12.518239982040633</v>
      </c>
      <c r="G17" s="101">
        <v>4461</v>
      </c>
      <c r="H17" s="101">
        <v>0</v>
      </c>
      <c r="I17" s="101">
        <f t="shared" si="4"/>
        <v>31175</v>
      </c>
      <c r="J17" s="102">
        <f t="shared" si="5"/>
        <v>87.48176001795936</v>
      </c>
      <c r="K17" s="101">
        <v>10075</v>
      </c>
      <c r="L17" s="102">
        <f t="shared" si="6"/>
        <v>28.271972162981257</v>
      </c>
      <c r="M17" s="101">
        <v>0</v>
      </c>
      <c r="N17" s="102">
        <f t="shared" si="7"/>
        <v>0</v>
      </c>
      <c r="O17" s="101">
        <v>21100</v>
      </c>
      <c r="P17" s="101">
        <v>9012</v>
      </c>
      <c r="Q17" s="102">
        <f t="shared" si="8"/>
        <v>59.20978785497811</v>
      </c>
      <c r="R17" s="101">
        <v>492</v>
      </c>
      <c r="S17" s="101" t="s">
        <v>326</v>
      </c>
      <c r="T17" s="101"/>
      <c r="U17" s="101"/>
      <c r="V17" s="101"/>
      <c r="W17" s="105" t="s">
        <v>326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124</v>
      </c>
      <c r="B18" s="104" t="s">
        <v>276</v>
      </c>
      <c r="C18" s="103" t="s">
        <v>306</v>
      </c>
      <c r="D18" s="101">
        <f t="shared" si="1"/>
        <v>115808</v>
      </c>
      <c r="E18" s="101">
        <f t="shared" si="2"/>
        <v>24469</v>
      </c>
      <c r="F18" s="102">
        <f t="shared" si="3"/>
        <v>21.128937551809894</v>
      </c>
      <c r="G18" s="101">
        <v>24469</v>
      </c>
      <c r="H18" s="101">
        <v>0</v>
      </c>
      <c r="I18" s="101">
        <f t="shared" si="4"/>
        <v>91339</v>
      </c>
      <c r="J18" s="102">
        <f t="shared" si="5"/>
        <v>78.87106244819012</v>
      </c>
      <c r="K18" s="101">
        <v>58961</v>
      </c>
      <c r="L18" s="102">
        <f t="shared" si="6"/>
        <v>50.912717601547385</v>
      </c>
      <c r="M18" s="101">
        <v>0</v>
      </c>
      <c r="N18" s="102">
        <f t="shared" si="7"/>
        <v>0</v>
      </c>
      <c r="O18" s="101">
        <v>32378</v>
      </c>
      <c r="P18" s="101">
        <v>17022</v>
      </c>
      <c r="Q18" s="102">
        <f t="shared" si="8"/>
        <v>27.958344846642717</v>
      </c>
      <c r="R18" s="101">
        <v>2429</v>
      </c>
      <c r="S18" s="101" t="s">
        <v>326</v>
      </c>
      <c r="T18" s="101"/>
      <c r="U18" s="101"/>
      <c r="V18" s="101"/>
      <c r="W18" s="105" t="s">
        <v>326</v>
      </c>
      <c r="X18" s="105"/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124</v>
      </c>
      <c r="B19" s="104" t="s">
        <v>277</v>
      </c>
      <c r="C19" s="103" t="s">
        <v>307</v>
      </c>
      <c r="D19" s="101">
        <f t="shared" si="1"/>
        <v>43170</v>
      </c>
      <c r="E19" s="101">
        <f t="shared" si="2"/>
        <v>5549</v>
      </c>
      <c r="F19" s="102">
        <f t="shared" si="3"/>
        <v>12.85383368079685</v>
      </c>
      <c r="G19" s="101">
        <v>5549</v>
      </c>
      <c r="H19" s="101">
        <v>0</v>
      </c>
      <c r="I19" s="101">
        <f t="shared" si="4"/>
        <v>37621</v>
      </c>
      <c r="J19" s="102">
        <f t="shared" si="5"/>
        <v>87.14616631920316</v>
      </c>
      <c r="K19" s="101">
        <v>11816</v>
      </c>
      <c r="L19" s="102">
        <f t="shared" si="6"/>
        <v>27.370859393097057</v>
      </c>
      <c r="M19" s="101">
        <v>0</v>
      </c>
      <c r="N19" s="102">
        <f t="shared" si="7"/>
        <v>0</v>
      </c>
      <c r="O19" s="101">
        <v>25805</v>
      </c>
      <c r="P19" s="101">
        <v>12196</v>
      </c>
      <c r="Q19" s="102">
        <f t="shared" si="8"/>
        <v>59.7753069261061</v>
      </c>
      <c r="R19" s="101">
        <v>340</v>
      </c>
      <c r="S19" s="101" t="s">
        <v>326</v>
      </c>
      <c r="T19" s="101"/>
      <c r="U19" s="101"/>
      <c r="V19" s="101"/>
      <c r="W19" s="105" t="s">
        <v>326</v>
      </c>
      <c r="X19" s="105"/>
      <c r="Y19" s="105"/>
      <c r="Z19" s="105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124</v>
      </c>
      <c r="B20" s="104" t="s">
        <v>278</v>
      </c>
      <c r="C20" s="103" t="s">
        <v>308</v>
      </c>
      <c r="D20" s="101">
        <f t="shared" si="1"/>
        <v>30809</v>
      </c>
      <c r="E20" s="101">
        <f t="shared" si="2"/>
        <v>7158</v>
      </c>
      <c r="F20" s="102">
        <f t="shared" si="3"/>
        <v>23.23347073906975</v>
      </c>
      <c r="G20" s="101">
        <v>7158</v>
      </c>
      <c r="H20" s="101">
        <v>0</v>
      </c>
      <c r="I20" s="101">
        <f t="shared" si="4"/>
        <v>23651</v>
      </c>
      <c r="J20" s="102">
        <f t="shared" si="5"/>
        <v>76.76652926093026</v>
      </c>
      <c r="K20" s="101">
        <v>4738</v>
      </c>
      <c r="L20" s="102">
        <f t="shared" si="6"/>
        <v>15.378623129604986</v>
      </c>
      <c r="M20" s="101">
        <v>0</v>
      </c>
      <c r="N20" s="102">
        <f t="shared" si="7"/>
        <v>0</v>
      </c>
      <c r="O20" s="101">
        <v>18913</v>
      </c>
      <c r="P20" s="101">
        <v>8205</v>
      </c>
      <c r="Q20" s="102">
        <f t="shared" si="8"/>
        <v>61.387906131325266</v>
      </c>
      <c r="R20" s="101">
        <v>306</v>
      </c>
      <c r="S20" s="101" t="s">
        <v>326</v>
      </c>
      <c r="T20" s="101"/>
      <c r="U20" s="101"/>
      <c r="V20" s="101"/>
      <c r="W20" s="105" t="s">
        <v>326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124</v>
      </c>
      <c r="B21" s="104" t="s">
        <v>279</v>
      </c>
      <c r="C21" s="103" t="s">
        <v>309</v>
      </c>
      <c r="D21" s="101">
        <f t="shared" si="1"/>
        <v>59824</v>
      </c>
      <c r="E21" s="101">
        <f t="shared" si="2"/>
        <v>2855</v>
      </c>
      <c r="F21" s="102">
        <f t="shared" si="3"/>
        <v>4.7723321743781755</v>
      </c>
      <c r="G21" s="101">
        <v>2855</v>
      </c>
      <c r="H21" s="101">
        <v>0</v>
      </c>
      <c r="I21" s="101">
        <f t="shared" si="4"/>
        <v>56969</v>
      </c>
      <c r="J21" s="102">
        <f t="shared" si="5"/>
        <v>95.22766782562182</v>
      </c>
      <c r="K21" s="101">
        <v>41613</v>
      </c>
      <c r="L21" s="102">
        <f t="shared" si="6"/>
        <v>69.55903985022734</v>
      </c>
      <c r="M21" s="101">
        <v>0</v>
      </c>
      <c r="N21" s="102">
        <f t="shared" si="7"/>
        <v>0</v>
      </c>
      <c r="O21" s="101">
        <v>15356</v>
      </c>
      <c r="P21" s="101">
        <v>9479</v>
      </c>
      <c r="Q21" s="102">
        <f t="shared" si="8"/>
        <v>25.668627975394493</v>
      </c>
      <c r="R21" s="101">
        <v>428</v>
      </c>
      <c r="S21" s="101" t="s">
        <v>326</v>
      </c>
      <c r="T21" s="101"/>
      <c r="U21" s="101"/>
      <c r="V21" s="101"/>
      <c r="W21" s="105" t="s">
        <v>326</v>
      </c>
      <c r="X21" s="105"/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124</v>
      </c>
      <c r="B22" s="104" t="s">
        <v>280</v>
      </c>
      <c r="C22" s="103" t="s">
        <v>310</v>
      </c>
      <c r="D22" s="101">
        <f t="shared" si="1"/>
        <v>31786</v>
      </c>
      <c r="E22" s="101">
        <f t="shared" si="2"/>
        <v>5155</v>
      </c>
      <c r="F22" s="102">
        <f t="shared" si="3"/>
        <v>16.21783174982697</v>
      </c>
      <c r="G22" s="101">
        <v>5155</v>
      </c>
      <c r="H22" s="101">
        <v>0</v>
      </c>
      <c r="I22" s="101">
        <f t="shared" si="4"/>
        <v>26631</v>
      </c>
      <c r="J22" s="102">
        <f t="shared" si="5"/>
        <v>83.78216825017303</v>
      </c>
      <c r="K22" s="101">
        <v>16321</v>
      </c>
      <c r="L22" s="102">
        <f t="shared" si="6"/>
        <v>51.346504750519095</v>
      </c>
      <c r="M22" s="101">
        <v>0</v>
      </c>
      <c r="N22" s="102">
        <f t="shared" si="7"/>
        <v>0</v>
      </c>
      <c r="O22" s="101">
        <v>10310</v>
      </c>
      <c r="P22" s="101">
        <v>6441</v>
      </c>
      <c r="Q22" s="102">
        <f t="shared" si="8"/>
        <v>32.43566349965394</v>
      </c>
      <c r="R22" s="101">
        <v>246</v>
      </c>
      <c r="S22" s="101" t="s">
        <v>326</v>
      </c>
      <c r="T22" s="101"/>
      <c r="U22" s="101"/>
      <c r="V22" s="101"/>
      <c r="W22" s="105" t="s">
        <v>326</v>
      </c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124</v>
      </c>
      <c r="B23" s="104" t="s">
        <v>281</v>
      </c>
      <c r="C23" s="103" t="s">
        <v>311</v>
      </c>
      <c r="D23" s="101">
        <f t="shared" si="1"/>
        <v>6891</v>
      </c>
      <c r="E23" s="101">
        <f t="shared" si="2"/>
        <v>896</v>
      </c>
      <c r="F23" s="102">
        <f t="shared" si="3"/>
        <v>13.00246698592367</v>
      </c>
      <c r="G23" s="101">
        <v>896</v>
      </c>
      <c r="H23" s="101">
        <v>0</v>
      </c>
      <c r="I23" s="101">
        <f t="shared" si="4"/>
        <v>5995</v>
      </c>
      <c r="J23" s="102">
        <f t="shared" si="5"/>
        <v>86.99753301407634</v>
      </c>
      <c r="K23" s="101">
        <v>1912</v>
      </c>
      <c r="L23" s="102">
        <f t="shared" si="6"/>
        <v>27.746335800319255</v>
      </c>
      <c r="M23" s="101">
        <v>0</v>
      </c>
      <c r="N23" s="102">
        <f t="shared" si="7"/>
        <v>0</v>
      </c>
      <c r="O23" s="101">
        <v>4083</v>
      </c>
      <c r="P23" s="101">
        <v>824</v>
      </c>
      <c r="Q23" s="102">
        <f t="shared" si="8"/>
        <v>59.25119721375708</v>
      </c>
      <c r="R23" s="101">
        <v>38</v>
      </c>
      <c r="S23" s="101" t="s">
        <v>326</v>
      </c>
      <c r="T23" s="101"/>
      <c r="U23" s="101"/>
      <c r="V23" s="101"/>
      <c r="W23" s="105" t="s">
        <v>326</v>
      </c>
      <c r="X23" s="105"/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124</v>
      </c>
      <c r="B24" s="104" t="s">
        <v>282</v>
      </c>
      <c r="C24" s="103" t="s">
        <v>312</v>
      </c>
      <c r="D24" s="101">
        <f t="shared" si="1"/>
        <v>25147</v>
      </c>
      <c r="E24" s="101">
        <f t="shared" si="2"/>
        <v>5687</v>
      </c>
      <c r="F24" s="102">
        <f t="shared" si="3"/>
        <v>22.615023660874062</v>
      </c>
      <c r="G24" s="101">
        <v>5687</v>
      </c>
      <c r="H24" s="101">
        <v>0</v>
      </c>
      <c r="I24" s="101">
        <f t="shared" si="4"/>
        <v>19460</v>
      </c>
      <c r="J24" s="102">
        <f t="shared" si="5"/>
        <v>77.38497633912594</v>
      </c>
      <c r="K24" s="101">
        <v>2449</v>
      </c>
      <c r="L24" s="102">
        <f t="shared" si="6"/>
        <v>9.738736230961944</v>
      </c>
      <c r="M24" s="101">
        <v>0</v>
      </c>
      <c r="N24" s="102">
        <f t="shared" si="7"/>
        <v>0</v>
      </c>
      <c r="O24" s="101">
        <v>17011</v>
      </c>
      <c r="P24" s="101">
        <v>11990</v>
      </c>
      <c r="Q24" s="102">
        <f t="shared" si="8"/>
        <v>67.646240108164</v>
      </c>
      <c r="R24" s="101">
        <v>234</v>
      </c>
      <c r="S24" s="101" t="s">
        <v>326</v>
      </c>
      <c r="T24" s="101"/>
      <c r="U24" s="101"/>
      <c r="V24" s="101"/>
      <c r="W24" s="105" t="s">
        <v>326</v>
      </c>
      <c r="X24" s="105"/>
      <c r="Y24" s="105"/>
      <c r="Z24" s="105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124</v>
      </c>
      <c r="B25" s="104" t="s">
        <v>283</v>
      </c>
      <c r="C25" s="103" t="s">
        <v>313</v>
      </c>
      <c r="D25" s="101">
        <f t="shared" si="1"/>
        <v>15969</v>
      </c>
      <c r="E25" s="101">
        <f t="shared" si="2"/>
        <v>1775</v>
      </c>
      <c r="F25" s="102">
        <f t="shared" si="3"/>
        <v>11.115285866366085</v>
      </c>
      <c r="G25" s="101">
        <v>1775</v>
      </c>
      <c r="H25" s="101">
        <v>0</v>
      </c>
      <c r="I25" s="101">
        <f t="shared" si="4"/>
        <v>14194</v>
      </c>
      <c r="J25" s="102">
        <f t="shared" si="5"/>
        <v>88.8847141336339</v>
      </c>
      <c r="K25" s="101">
        <v>2594</v>
      </c>
      <c r="L25" s="102">
        <f t="shared" si="6"/>
        <v>16.243972697100634</v>
      </c>
      <c r="M25" s="101">
        <v>0</v>
      </c>
      <c r="N25" s="102">
        <f t="shared" si="7"/>
        <v>0</v>
      </c>
      <c r="O25" s="101">
        <v>11600</v>
      </c>
      <c r="P25" s="101">
        <v>6223</v>
      </c>
      <c r="Q25" s="102">
        <f t="shared" si="8"/>
        <v>72.64074143653329</v>
      </c>
      <c r="R25" s="101">
        <v>68</v>
      </c>
      <c r="S25" s="101" t="s">
        <v>326</v>
      </c>
      <c r="T25" s="101"/>
      <c r="U25" s="101"/>
      <c r="V25" s="101"/>
      <c r="W25" s="105" t="s">
        <v>326</v>
      </c>
      <c r="X25" s="105"/>
      <c r="Y25" s="105"/>
      <c r="Z25" s="105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124</v>
      </c>
      <c r="B26" s="104" t="s">
        <v>284</v>
      </c>
      <c r="C26" s="103" t="s">
        <v>314</v>
      </c>
      <c r="D26" s="101">
        <f t="shared" si="1"/>
        <v>12598</v>
      </c>
      <c r="E26" s="101">
        <f t="shared" si="2"/>
        <v>1884</v>
      </c>
      <c r="F26" s="102">
        <f t="shared" si="3"/>
        <v>14.9547547229719</v>
      </c>
      <c r="G26" s="101">
        <v>1884</v>
      </c>
      <c r="H26" s="101">
        <v>0</v>
      </c>
      <c r="I26" s="101">
        <f t="shared" si="4"/>
        <v>10714</v>
      </c>
      <c r="J26" s="102">
        <f t="shared" si="5"/>
        <v>85.0452452770281</v>
      </c>
      <c r="K26" s="101">
        <v>1239</v>
      </c>
      <c r="L26" s="102">
        <f t="shared" si="6"/>
        <v>9.834894427686933</v>
      </c>
      <c r="M26" s="101">
        <v>0</v>
      </c>
      <c r="N26" s="102">
        <f t="shared" si="7"/>
        <v>0</v>
      </c>
      <c r="O26" s="101">
        <v>9475</v>
      </c>
      <c r="P26" s="101">
        <v>7457</v>
      </c>
      <c r="Q26" s="102">
        <f t="shared" si="8"/>
        <v>75.21035084934117</v>
      </c>
      <c r="R26" s="101">
        <v>136</v>
      </c>
      <c r="S26" s="101" t="s">
        <v>326</v>
      </c>
      <c r="T26" s="101"/>
      <c r="U26" s="101"/>
      <c r="V26" s="101"/>
      <c r="W26" s="105" t="s">
        <v>326</v>
      </c>
      <c r="X26" s="105"/>
      <c r="Y26" s="105"/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124</v>
      </c>
      <c r="B27" s="104" t="s">
        <v>285</v>
      </c>
      <c r="C27" s="103" t="s">
        <v>315</v>
      </c>
      <c r="D27" s="101">
        <f t="shared" si="1"/>
        <v>16852</v>
      </c>
      <c r="E27" s="101">
        <f t="shared" si="2"/>
        <v>2474</v>
      </c>
      <c r="F27" s="102">
        <f t="shared" si="3"/>
        <v>14.680750059340136</v>
      </c>
      <c r="G27" s="101">
        <v>2474</v>
      </c>
      <c r="H27" s="101">
        <v>0</v>
      </c>
      <c r="I27" s="101">
        <f t="shared" si="4"/>
        <v>14378</v>
      </c>
      <c r="J27" s="102">
        <f t="shared" si="5"/>
        <v>85.31924994065986</v>
      </c>
      <c r="K27" s="101">
        <v>1666</v>
      </c>
      <c r="L27" s="102">
        <f t="shared" si="6"/>
        <v>9.88606693567529</v>
      </c>
      <c r="M27" s="101">
        <v>0</v>
      </c>
      <c r="N27" s="102">
        <f t="shared" si="7"/>
        <v>0</v>
      </c>
      <c r="O27" s="101">
        <v>12712</v>
      </c>
      <c r="P27" s="101">
        <v>9980</v>
      </c>
      <c r="Q27" s="102">
        <f t="shared" si="8"/>
        <v>75.43318300498457</v>
      </c>
      <c r="R27" s="101">
        <v>140</v>
      </c>
      <c r="S27" s="101" t="s">
        <v>326</v>
      </c>
      <c r="T27" s="101"/>
      <c r="U27" s="101"/>
      <c r="V27" s="101"/>
      <c r="W27" s="105" t="s">
        <v>326</v>
      </c>
      <c r="X27" s="105"/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124</v>
      </c>
      <c r="B28" s="104" t="s">
        <v>286</v>
      </c>
      <c r="C28" s="103" t="s">
        <v>316</v>
      </c>
      <c r="D28" s="101">
        <f t="shared" si="1"/>
        <v>39725</v>
      </c>
      <c r="E28" s="101">
        <f t="shared" si="2"/>
        <v>9159</v>
      </c>
      <c r="F28" s="102">
        <f t="shared" si="3"/>
        <v>23.05601006922593</v>
      </c>
      <c r="G28" s="101">
        <v>9159</v>
      </c>
      <c r="H28" s="101">
        <v>0</v>
      </c>
      <c r="I28" s="101">
        <f t="shared" si="4"/>
        <v>30566</v>
      </c>
      <c r="J28" s="102">
        <f t="shared" si="5"/>
        <v>76.94398993077407</v>
      </c>
      <c r="K28" s="101">
        <v>25017</v>
      </c>
      <c r="L28" s="102">
        <f t="shared" si="6"/>
        <v>62.97545626179988</v>
      </c>
      <c r="M28" s="101">
        <v>0</v>
      </c>
      <c r="N28" s="102">
        <f t="shared" si="7"/>
        <v>0</v>
      </c>
      <c r="O28" s="101">
        <v>5549</v>
      </c>
      <c r="P28" s="101">
        <v>3259</v>
      </c>
      <c r="Q28" s="102">
        <f t="shared" si="8"/>
        <v>13.968533668974198</v>
      </c>
      <c r="R28" s="101">
        <v>368</v>
      </c>
      <c r="S28" s="101" t="s">
        <v>326</v>
      </c>
      <c r="T28" s="101"/>
      <c r="U28" s="101"/>
      <c r="V28" s="101"/>
      <c r="W28" s="105" t="s">
        <v>326</v>
      </c>
      <c r="X28" s="105"/>
      <c r="Y28" s="105"/>
      <c r="Z28" s="105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124</v>
      </c>
      <c r="B29" s="104" t="s">
        <v>287</v>
      </c>
      <c r="C29" s="103" t="s">
        <v>317</v>
      </c>
      <c r="D29" s="101">
        <f t="shared" si="1"/>
        <v>26013</v>
      </c>
      <c r="E29" s="101">
        <f t="shared" si="2"/>
        <v>1131</v>
      </c>
      <c r="F29" s="102">
        <f t="shared" si="3"/>
        <v>4.3478260869565215</v>
      </c>
      <c r="G29" s="101">
        <v>1131</v>
      </c>
      <c r="H29" s="101">
        <v>0</v>
      </c>
      <c r="I29" s="101">
        <f t="shared" si="4"/>
        <v>24882</v>
      </c>
      <c r="J29" s="102">
        <f t="shared" si="5"/>
        <v>95.65217391304348</v>
      </c>
      <c r="K29" s="101">
        <v>14021</v>
      </c>
      <c r="L29" s="102">
        <f t="shared" si="6"/>
        <v>53.899973090377884</v>
      </c>
      <c r="M29" s="101">
        <v>0</v>
      </c>
      <c r="N29" s="102">
        <f t="shared" si="7"/>
        <v>0</v>
      </c>
      <c r="O29" s="101">
        <v>10861</v>
      </c>
      <c r="P29" s="101">
        <v>5154</v>
      </c>
      <c r="Q29" s="102">
        <f t="shared" si="8"/>
        <v>41.75220082266559</v>
      </c>
      <c r="R29" s="101">
        <v>304</v>
      </c>
      <c r="S29" s="101" t="s">
        <v>326</v>
      </c>
      <c r="T29" s="101"/>
      <c r="U29" s="101"/>
      <c r="V29" s="101"/>
      <c r="W29" s="105"/>
      <c r="X29" s="105" t="s">
        <v>326</v>
      </c>
      <c r="Y29" s="105"/>
      <c r="Z29" s="105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124</v>
      </c>
      <c r="B30" s="104" t="s">
        <v>288</v>
      </c>
      <c r="C30" s="103" t="s">
        <v>318</v>
      </c>
      <c r="D30" s="101">
        <f t="shared" si="1"/>
        <v>29672</v>
      </c>
      <c r="E30" s="101">
        <f t="shared" si="2"/>
        <v>2027</v>
      </c>
      <c r="F30" s="102">
        <f t="shared" si="3"/>
        <v>6.831356160690214</v>
      </c>
      <c r="G30" s="101">
        <v>2027</v>
      </c>
      <c r="H30" s="101">
        <v>0</v>
      </c>
      <c r="I30" s="101">
        <f t="shared" si="4"/>
        <v>27645</v>
      </c>
      <c r="J30" s="102">
        <f t="shared" si="5"/>
        <v>93.16864383930978</v>
      </c>
      <c r="K30" s="101">
        <v>8589</v>
      </c>
      <c r="L30" s="102">
        <f t="shared" si="6"/>
        <v>28.946481531410086</v>
      </c>
      <c r="M30" s="101">
        <v>0</v>
      </c>
      <c r="N30" s="102">
        <f t="shared" si="7"/>
        <v>0</v>
      </c>
      <c r="O30" s="101">
        <v>19056</v>
      </c>
      <c r="P30" s="101">
        <v>4968</v>
      </c>
      <c r="Q30" s="102">
        <f t="shared" si="8"/>
        <v>64.2221623078997</v>
      </c>
      <c r="R30" s="101">
        <v>435</v>
      </c>
      <c r="S30" s="101"/>
      <c r="T30" s="101" t="s">
        <v>326</v>
      </c>
      <c r="U30" s="101"/>
      <c r="V30" s="101"/>
      <c r="W30" s="105" t="s">
        <v>326</v>
      </c>
      <c r="X30" s="105"/>
      <c r="Y30" s="105"/>
      <c r="Z30" s="10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124</v>
      </c>
      <c r="B31" s="104" t="s">
        <v>289</v>
      </c>
      <c r="C31" s="103" t="s">
        <v>319</v>
      </c>
      <c r="D31" s="101">
        <f t="shared" si="1"/>
        <v>17868</v>
      </c>
      <c r="E31" s="101">
        <f t="shared" si="2"/>
        <v>8357</v>
      </c>
      <c r="F31" s="102">
        <f t="shared" si="3"/>
        <v>46.770763375867475</v>
      </c>
      <c r="G31" s="101">
        <v>8357</v>
      </c>
      <c r="H31" s="101">
        <v>0</v>
      </c>
      <c r="I31" s="101">
        <f t="shared" si="4"/>
        <v>9511</v>
      </c>
      <c r="J31" s="102">
        <f t="shared" si="5"/>
        <v>53.229236624132525</v>
      </c>
      <c r="K31" s="101">
        <v>4651</v>
      </c>
      <c r="L31" s="102">
        <f t="shared" si="6"/>
        <v>26.02977389747034</v>
      </c>
      <c r="M31" s="101">
        <v>0</v>
      </c>
      <c r="N31" s="102">
        <f t="shared" si="7"/>
        <v>0</v>
      </c>
      <c r="O31" s="101">
        <v>4860</v>
      </c>
      <c r="P31" s="101">
        <v>2106</v>
      </c>
      <c r="Q31" s="102">
        <f t="shared" si="8"/>
        <v>27.199462726662187</v>
      </c>
      <c r="R31" s="101">
        <v>127</v>
      </c>
      <c r="S31" s="101"/>
      <c r="T31" s="101" t="s">
        <v>326</v>
      </c>
      <c r="U31" s="101"/>
      <c r="V31" s="101"/>
      <c r="W31" s="105"/>
      <c r="X31" s="105" t="s">
        <v>326</v>
      </c>
      <c r="Y31" s="105"/>
      <c r="Z31" s="105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  <row r="32" spans="1:58" ht="12" customHeight="1">
      <c r="A32" s="103" t="s">
        <v>124</v>
      </c>
      <c r="B32" s="104" t="s">
        <v>290</v>
      </c>
      <c r="C32" s="103" t="s">
        <v>320</v>
      </c>
      <c r="D32" s="101">
        <f t="shared" si="1"/>
        <v>18662</v>
      </c>
      <c r="E32" s="101">
        <f t="shared" si="2"/>
        <v>5266</v>
      </c>
      <c r="F32" s="102">
        <f t="shared" si="3"/>
        <v>28.21776872789626</v>
      </c>
      <c r="G32" s="101">
        <v>5266</v>
      </c>
      <c r="H32" s="101">
        <v>0</v>
      </c>
      <c r="I32" s="101">
        <f t="shared" si="4"/>
        <v>13396</v>
      </c>
      <c r="J32" s="102">
        <f t="shared" si="5"/>
        <v>71.78223127210373</v>
      </c>
      <c r="K32" s="101">
        <v>6381</v>
      </c>
      <c r="L32" s="102">
        <f t="shared" si="6"/>
        <v>34.19247669060122</v>
      </c>
      <c r="M32" s="101">
        <v>0</v>
      </c>
      <c r="N32" s="102">
        <f t="shared" si="7"/>
        <v>0</v>
      </c>
      <c r="O32" s="101">
        <v>7015</v>
      </c>
      <c r="P32" s="101">
        <v>2333</v>
      </c>
      <c r="Q32" s="102">
        <f t="shared" si="8"/>
        <v>37.58975458150252</v>
      </c>
      <c r="R32" s="101">
        <v>120</v>
      </c>
      <c r="S32" s="101"/>
      <c r="T32" s="101"/>
      <c r="U32" s="101"/>
      <c r="V32" s="101" t="s">
        <v>326</v>
      </c>
      <c r="W32" s="105"/>
      <c r="X32" s="105"/>
      <c r="Y32" s="105"/>
      <c r="Z32" s="105" t="s">
        <v>326</v>
      </c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</row>
    <row r="33" spans="1:58" ht="12" customHeight="1">
      <c r="A33" s="103" t="s">
        <v>124</v>
      </c>
      <c r="B33" s="104" t="s">
        <v>291</v>
      </c>
      <c r="C33" s="103" t="s">
        <v>321</v>
      </c>
      <c r="D33" s="101">
        <f t="shared" si="1"/>
        <v>13576</v>
      </c>
      <c r="E33" s="101">
        <f t="shared" si="2"/>
        <v>2655</v>
      </c>
      <c r="F33" s="102">
        <f t="shared" si="3"/>
        <v>19.556570418385384</v>
      </c>
      <c r="G33" s="101">
        <v>2655</v>
      </c>
      <c r="H33" s="101">
        <v>0</v>
      </c>
      <c r="I33" s="101">
        <f t="shared" si="4"/>
        <v>10921</v>
      </c>
      <c r="J33" s="102">
        <f t="shared" si="5"/>
        <v>80.44342958161461</v>
      </c>
      <c r="K33" s="101">
        <v>7203</v>
      </c>
      <c r="L33" s="102">
        <f t="shared" si="6"/>
        <v>53.05686505598114</v>
      </c>
      <c r="M33" s="101">
        <v>0</v>
      </c>
      <c r="N33" s="102">
        <f t="shared" si="7"/>
        <v>0</v>
      </c>
      <c r="O33" s="101">
        <v>3718</v>
      </c>
      <c r="P33" s="101">
        <v>1667</v>
      </c>
      <c r="Q33" s="102">
        <f t="shared" si="8"/>
        <v>27.38656452563347</v>
      </c>
      <c r="R33" s="101">
        <v>126</v>
      </c>
      <c r="S33" s="101"/>
      <c r="T33" s="101" t="s">
        <v>326</v>
      </c>
      <c r="U33" s="101"/>
      <c r="V33" s="101"/>
      <c r="W33" s="105" t="s">
        <v>326</v>
      </c>
      <c r="X33" s="105"/>
      <c r="Y33" s="105"/>
      <c r="Z33" s="105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</row>
    <row r="34" spans="1:58" ht="12" customHeight="1">
      <c r="A34" s="103" t="s">
        <v>124</v>
      </c>
      <c r="B34" s="104" t="s">
        <v>292</v>
      </c>
      <c r="C34" s="103" t="s">
        <v>322</v>
      </c>
      <c r="D34" s="101">
        <f t="shared" si="1"/>
        <v>13447</v>
      </c>
      <c r="E34" s="101">
        <f t="shared" si="2"/>
        <v>4797</v>
      </c>
      <c r="F34" s="102">
        <f t="shared" si="3"/>
        <v>35.67338439800699</v>
      </c>
      <c r="G34" s="101">
        <v>4797</v>
      </c>
      <c r="H34" s="101">
        <v>0</v>
      </c>
      <c r="I34" s="101">
        <f t="shared" si="4"/>
        <v>8650</v>
      </c>
      <c r="J34" s="102">
        <f t="shared" si="5"/>
        <v>64.32661560199301</v>
      </c>
      <c r="K34" s="101">
        <v>0</v>
      </c>
      <c r="L34" s="102">
        <f t="shared" si="6"/>
        <v>0</v>
      </c>
      <c r="M34" s="101">
        <v>0</v>
      </c>
      <c r="N34" s="102">
        <f t="shared" si="7"/>
        <v>0</v>
      </c>
      <c r="O34" s="101">
        <v>8650</v>
      </c>
      <c r="P34" s="101">
        <v>2757</v>
      </c>
      <c r="Q34" s="102">
        <f t="shared" si="8"/>
        <v>64.32661560199301</v>
      </c>
      <c r="R34" s="101">
        <v>97</v>
      </c>
      <c r="S34" s="101" t="s">
        <v>326</v>
      </c>
      <c r="T34" s="101"/>
      <c r="U34" s="101"/>
      <c r="V34" s="101"/>
      <c r="W34" s="105" t="s">
        <v>326</v>
      </c>
      <c r="X34" s="105"/>
      <c r="Y34" s="105"/>
      <c r="Z34" s="105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</row>
    <row r="35" spans="1:58" ht="12" customHeight="1">
      <c r="A35" s="103" t="s">
        <v>124</v>
      </c>
      <c r="B35" s="104" t="s">
        <v>293</v>
      </c>
      <c r="C35" s="103" t="s">
        <v>323</v>
      </c>
      <c r="D35" s="101">
        <f t="shared" si="1"/>
        <v>30867</v>
      </c>
      <c r="E35" s="101">
        <f t="shared" si="2"/>
        <v>2532</v>
      </c>
      <c r="F35" s="102">
        <f t="shared" si="3"/>
        <v>8.202935173486248</v>
      </c>
      <c r="G35" s="101">
        <v>2532</v>
      </c>
      <c r="H35" s="101">
        <v>0</v>
      </c>
      <c r="I35" s="101">
        <f t="shared" si="4"/>
        <v>28335</v>
      </c>
      <c r="J35" s="102">
        <f t="shared" si="5"/>
        <v>91.79706482651375</v>
      </c>
      <c r="K35" s="101">
        <v>9091</v>
      </c>
      <c r="L35" s="102">
        <f t="shared" si="6"/>
        <v>29.452165743350506</v>
      </c>
      <c r="M35" s="101">
        <v>0</v>
      </c>
      <c r="N35" s="102">
        <f t="shared" si="7"/>
        <v>0</v>
      </c>
      <c r="O35" s="101">
        <v>19244</v>
      </c>
      <c r="P35" s="101">
        <v>5891</v>
      </c>
      <c r="Q35" s="102">
        <f t="shared" si="8"/>
        <v>62.344899083163256</v>
      </c>
      <c r="R35" s="101">
        <v>310</v>
      </c>
      <c r="S35" s="101" t="s">
        <v>326</v>
      </c>
      <c r="T35" s="101"/>
      <c r="U35" s="101"/>
      <c r="V35" s="101"/>
      <c r="W35" s="105" t="s">
        <v>326</v>
      </c>
      <c r="X35" s="105"/>
      <c r="Y35" s="105"/>
      <c r="Z35" s="105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</row>
    <row r="36" spans="1:58" ht="12" customHeight="1">
      <c r="A36" s="103" t="s">
        <v>124</v>
      </c>
      <c r="B36" s="104" t="s">
        <v>294</v>
      </c>
      <c r="C36" s="103" t="s">
        <v>324</v>
      </c>
      <c r="D36" s="101">
        <f t="shared" si="1"/>
        <v>27825</v>
      </c>
      <c r="E36" s="101">
        <f t="shared" si="2"/>
        <v>7784</v>
      </c>
      <c r="F36" s="102">
        <f t="shared" si="3"/>
        <v>27.9748427672956</v>
      </c>
      <c r="G36" s="101">
        <v>7784</v>
      </c>
      <c r="H36" s="101">
        <v>0</v>
      </c>
      <c r="I36" s="101">
        <f t="shared" si="4"/>
        <v>20041</v>
      </c>
      <c r="J36" s="102">
        <f t="shared" si="5"/>
        <v>72.0251572327044</v>
      </c>
      <c r="K36" s="101">
        <v>1952</v>
      </c>
      <c r="L36" s="102">
        <f t="shared" si="6"/>
        <v>7.015274034141959</v>
      </c>
      <c r="M36" s="101">
        <v>0</v>
      </c>
      <c r="N36" s="102">
        <f t="shared" si="7"/>
        <v>0</v>
      </c>
      <c r="O36" s="101">
        <v>18089</v>
      </c>
      <c r="P36" s="101">
        <v>10385</v>
      </c>
      <c r="Q36" s="102">
        <f t="shared" si="8"/>
        <v>65.00988319856245</v>
      </c>
      <c r="R36" s="101">
        <v>266</v>
      </c>
      <c r="S36" s="101" t="s">
        <v>326</v>
      </c>
      <c r="T36" s="101"/>
      <c r="U36" s="101"/>
      <c r="V36" s="101"/>
      <c r="W36" s="105" t="s">
        <v>326</v>
      </c>
      <c r="X36" s="105"/>
      <c r="Y36" s="105"/>
      <c r="Z36" s="105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</row>
    <row r="37" spans="1:58" ht="12" customHeight="1">
      <c r="A37" s="103" t="s">
        <v>124</v>
      </c>
      <c r="B37" s="104" t="s">
        <v>295</v>
      </c>
      <c r="C37" s="103" t="s">
        <v>325</v>
      </c>
      <c r="D37" s="101">
        <f t="shared" si="1"/>
        <v>19734</v>
      </c>
      <c r="E37" s="101">
        <f t="shared" si="2"/>
        <v>5495</v>
      </c>
      <c r="F37" s="102">
        <f t="shared" si="3"/>
        <v>27.84534306273437</v>
      </c>
      <c r="G37" s="101">
        <v>5495</v>
      </c>
      <c r="H37" s="101">
        <v>0</v>
      </c>
      <c r="I37" s="101">
        <f t="shared" si="4"/>
        <v>14239</v>
      </c>
      <c r="J37" s="102">
        <f t="shared" si="5"/>
        <v>72.15465693726564</v>
      </c>
      <c r="K37" s="101">
        <v>2948</v>
      </c>
      <c r="L37" s="102">
        <f t="shared" si="6"/>
        <v>14.938684503901895</v>
      </c>
      <c r="M37" s="101">
        <v>0</v>
      </c>
      <c r="N37" s="102">
        <f t="shared" si="7"/>
        <v>0</v>
      </c>
      <c r="O37" s="101">
        <v>11291</v>
      </c>
      <c r="P37" s="101">
        <v>6289</v>
      </c>
      <c r="Q37" s="102">
        <f t="shared" si="8"/>
        <v>57.21597243336374</v>
      </c>
      <c r="R37" s="101">
        <v>98</v>
      </c>
      <c r="S37" s="101" t="s">
        <v>326</v>
      </c>
      <c r="T37" s="101"/>
      <c r="U37" s="101"/>
      <c r="V37" s="101"/>
      <c r="W37" s="105" t="s">
        <v>326</v>
      </c>
      <c r="X37" s="105"/>
      <c r="Y37" s="105"/>
      <c r="Z37" s="105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328</v>
      </c>
      <c r="B7" s="109" t="s">
        <v>329</v>
      </c>
      <c r="C7" s="108" t="s">
        <v>327</v>
      </c>
      <c r="D7" s="110">
        <f aca="true" t="shared" si="0" ref="D7:AI7">SUM(D8:D37)</f>
        <v>392281</v>
      </c>
      <c r="E7" s="110">
        <f t="shared" si="0"/>
        <v>45429</v>
      </c>
      <c r="F7" s="110">
        <f t="shared" si="0"/>
        <v>25965</v>
      </c>
      <c r="G7" s="110">
        <f t="shared" si="0"/>
        <v>19464</v>
      </c>
      <c r="H7" s="110">
        <f t="shared" si="0"/>
        <v>24323</v>
      </c>
      <c r="I7" s="110">
        <f t="shared" si="0"/>
        <v>16268</v>
      </c>
      <c r="J7" s="110">
        <f t="shared" si="0"/>
        <v>8055</v>
      </c>
      <c r="K7" s="110">
        <f t="shared" si="0"/>
        <v>322529</v>
      </c>
      <c r="L7" s="110">
        <f t="shared" si="0"/>
        <v>78994</v>
      </c>
      <c r="M7" s="110">
        <f t="shared" si="0"/>
        <v>243535</v>
      </c>
      <c r="N7" s="110">
        <f t="shared" si="0"/>
        <v>392281</v>
      </c>
      <c r="O7" s="110">
        <f t="shared" si="0"/>
        <v>121227</v>
      </c>
      <c r="P7" s="110">
        <f t="shared" si="0"/>
        <v>121227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 t="shared" si="0"/>
        <v>271054</v>
      </c>
      <c r="W7" s="110">
        <f t="shared" si="0"/>
        <v>271054</v>
      </c>
      <c r="X7" s="110">
        <f t="shared" si="0"/>
        <v>0</v>
      </c>
      <c r="Y7" s="110">
        <f t="shared" si="0"/>
        <v>0</v>
      </c>
      <c r="Z7" s="110">
        <f t="shared" si="0"/>
        <v>0</v>
      </c>
      <c r="AA7" s="110">
        <f t="shared" si="0"/>
        <v>0</v>
      </c>
      <c r="AB7" s="110">
        <f t="shared" si="0"/>
        <v>0</v>
      </c>
      <c r="AC7" s="110">
        <f t="shared" si="0"/>
        <v>0</v>
      </c>
      <c r="AD7" s="110">
        <f t="shared" si="0"/>
        <v>0</v>
      </c>
      <c r="AE7" s="110">
        <f t="shared" si="0"/>
        <v>0</v>
      </c>
      <c r="AF7" s="110">
        <f t="shared" si="0"/>
        <v>5988</v>
      </c>
      <c r="AG7" s="110">
        <f t="shared" si="0"/>
        <v>5988</v>
      </c>
      <c r="AH7" s="110">
        <f t="shared" si="0"/>
        <v>0</v>
      </c>
      <c r="AI7" s="110">
        <f t="shared" si="0"/>
        <v>0</v>
      </c>
      <c r="AJ7" s="110">
        <f aca="true" t="shared" si="1" ref="AJ7:BC7">SUM(AJ8:AJ37)</f>
        <v>9471</v>
      </c>
      <c r="AK7" s="110">
        <f t="shared" si="1"/>
        <v>3885</v>
      </c>
      <c r="AL7" s="110">
        <f t="shared" si="1"/>
        <v>33</v>
      </c>
      <c r="AM7" s="110">
        <f t="shared" si="1"/>
        <v>1531</v>
      </c>
      <c r="AN7" s="110">
        <f t="shared" si="1"/>
        <v>102</v>
      </c>
      <c r="AO7" s="110">
        <f t="shared" si="1"/>
        <v>0</v>
      </c>
      <c r="AP7" s="110">
        <f t="shared" si="1"/>
        <v>1684</v>
      </c>
      <c r="AQ7" s="110">
        <f t="shared" si="1"/>
        <v>533</v>
      </c>
      <c r="AR7" s="110">
        <f t="shared" si="1"/>
        <v>207</v>
      </c>
      <c r="AS7" s="110">
        <f t="shared" si="1"/>
        <v>1496</v>
      </c>
      <c r="AT7" s="110">
        <f t="shared" si="1"/>
        <v>475</v>
      </c>
      <c r="AU7" s="110">
        <f t="shared" si="1"/>
        <v>435</v>
      </c>
      <c r="AV7" s="110">
        <f t="shared" si="1"/>
        <v>0</v>
      </c>
      <c r="AW7" s="110">
        <f t="shared" si="1"/>
        <v>40</v>
      </c>
      <c r="AX7" s="110">
        <f t="shared" si="1"/>
        <v>0</v>
      </c>
      <c r="AY7" s="110">
        <f t="shared" si="1"/>
        <v>0</v>
      </c>
      <c r="AZ7" s="110">
        <f t="shared" si="1"/>
        <v>1215</v>
      </c>
      <c r="BA7" s="110">
        <f t="shared" si="1"/>
        <v>1215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124</v>
      </c>
      <c r="B8" s="112" t="s">
        <v>266</v>
      </c>
      <c r="C8" s="111" t="s">
        <v>296</v>
      </c>
      <c r="D8" s="101">
        <f>SUM(E8,+H8,+K8)</f>
        <v>45787</v>
      </c>
      <c r="E8" s="101">
        <f>SUM(F8:G8)</f>
        <v>0</v>
      </c>
      <c r="F8" s="101">
        <v>0</v>
      </c>
      <c r="G8" s="101">
        <v>0</v>
      </c>
      <c r="H8" s="101">
        <f>SUM(I8:J8)</f>
        <v>14137</v>
      </c>
      <c r="I8" s="101">
        <v>9504</v>
      </c>
      <c r="J8" s="101">
        <v>4633</v>
      </c>
      <c r="K8" s="101">
        <f>SUM(L8:M8)</f>
        <v>31650</v>
      </c>
      <c r="L8" s="101">
        <v>5647</v>
      </c>
      <c r="M8" s="101">
        <v>26003</v>
      </c>
      <c r="N8" s="101">
        <f>SUM(O8,+V8,+AC8)</f>
        <v>45787</v>
      </c>
      <c r="O8" s="101">
        <f>SUM(P8:U8)</f>
        <v>15151</v>
      </c>
      <c r="P8" s="101">
        <v>15151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30636</v>
      </c>
      <c r="W8" s="101">
        <v>30636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1866</v>
      </c>
      <c r="AG8" s="101">
        <v>1866</v>
      </c>
      <c r="AH8" s="101">
        <v>0</v>
      </c>
      <c r="AI8" s="101">
        <v>0</v>
      </c>
      <c r="AJ8" s="101">
        <f>SUM(AK8:AS8)</f>
        <v>2496</v>
      </c>
      <c r="AK8" s="101">
        <v>687</v>
      </c>
      <c r="AL8" s="101">
        <v>0</v>
      </c>
      <c r="AM8" s="101">
        <v>58</v>
      </c>
      <c r="AN8" s="101">
        <v>0</v>
      </c>
      <c r="AO8" s="101">
        <v>0</v>
      </c>
      <c r="AP8" s="101">
        <v>1684</v>
      </c>
      <c r="AQ8" s="101">
        <v>0</v>
      </c>
      <c r="AR8" s="101">
        <v>67</v>
      </c>
      <c r="AS8" s="101">
        <v>0</v>
      </c>
      <c r="AT8" s="101">
        <f>SUM(AU8:AY8)</f>
        <v>64</v>
      </c>
      <c r="AU8" s="101">
        <v>57</v>
      </c>
      <c r="AV8" s="101">
        <v>0</v>
      </c>
      <c r="AW8" s="101">
        <v>7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124</v>
      </c>
      <c r="B9" s="112" t="s">
        <v>267</v>
      </c>
      <c r="C9" s="111" t="s">
        <v>297</v>
      </c>
      <c r="D9" s="101">
        <f aca="true" t="shared" si="2" ref="D9:D37">SUM(E9,+H9,+K9)</f>
        <v>34002</v>
      </c>
      <c r="E9" s="101">
        <f aca="true" t="shared" si="3" ref="E9:E37">SUM(F9:G9)</f>
        <v>9100</v>
      </c>
      <c r="F9" s="101">
        <v>9100</v>
      </c>
      <c r="G9" s="101">
        <v>0</v>
      </c>
      <c r="H9" s="101">
        <f aca="true" t="shared" si="4" ref="H9:H37">SUM(I9:J9)</f>
        <v>0</v>
      </c>
      <c r="I9" s="101">
        <v>0</v>
      </c>
      <c r="J9" s="101">
        <v>0</v>
      </c>
      <c r="K9" s="101">
        <f aca="true" t="shared" si="5" ref="K9:K37">SUM(L9:M9)</f>
        <v>24902</v>
      </c>
      <c r="L9" s="101">
        <v>0</v>
      </c>
      <c r="M9" s="101">
        <v>24902</v>
      </c>
      <c r="N9" s="101">
        <f aca="true" t="shared" si="6" ref="N9:N37">SUM(O9,+V9,+AC9)</f>
        <v>34002</v>
      </c>
      <c r="O9" s="101">
        <f aca="true" t="shared" si="7" ref="O9:O37">SUM(P9:U9)</f>
        <v>9100</v>
      </c>
      <c r="P9" s="101">
        <v>9100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37">SUM(W9:AB9)</f>
        <v>24902</v>
      </c>
      <c r="W9" s="101">
        <v>24902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37">SUM(AD9:AE9)</f>
        <v>0</v>
      </c>
      <c r="AD9" s="101">
        <v>0</v>
      </c>
      <c r="AE9" s="101">
        <v>0</v>
      </c>
      <c r="AF9" s="101">
        <f aca="true" t="shared" si="10" ref="AF9:AF37">SUM(AG9:AI9)</f>
        <v>942</v>
      </c>
      <c r="AG9" s="101">
        <v>942</v>
      </c>
      <c r="AH9" s="101">
        <v>0</v>
      </c>
      <c r="AI9" s="101">
        <v>0</v>
      </c>
      <c r="AJ9" s="101">
        <f aca="true" t="shared" si="11" ref="AJ9:AJ37">SUM(AK9:AS9)</f>
        <v>888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888</v>
      </c>
      <c r="AT9" s="101">
        <f aca="true" t="shared" si="12" ref="AT9:AT37">SUM(AU9:AY9)</f>
        <v>54</v>
      </c>
      <c r="AU9" s="101">
        <v>54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37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124</v>
      </c>
      <c r="B10" s="112" t="s">
        <v>268</v>
      </c>
      <c r="C10" s="111" t="s">
        <v>298</v>
      </c>
      <c r="D10" s="101">
        <f t="shared" si="2"/>
        <v>17198</v>
      </c>
      <c r="E10" s="101">
        <f t="shared" si="3"/>
        <v>0</v>
      </c>
      <c r="F10" s="101">
        <v>0</v>
      </c>
      <c r="G10" s="101">
        <v>0</v>
      </c>
      <c r="H10" s="101">
        <f t="shared" si="4"/>
        <v>0</v>
      </c>
      <c r="I10" s="101">
        <v>0</v>
      </c>
      <c r="J10" s="101">
        <v>0</v>
      </c>
      <c r="K10" s="101">
        <f t="shared" si="5"/>
        <v>17198</v>
      </c>
      <c r="L10" s="101">
        <v>7108</v>
      </c>
      <c r="M10" s="101">
        <v>10090</v>
      </c>
      <c r="N10" s="101">
        <f t="shared" si="6"/>
        <v>17198</v>
      </c>
      <c r="O10" s="101">
        <f t="shared" si="7"/>
        <v>7108</v>
      </c>
      <c r="P10" s="101">
        <v>7108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10090</v>
      </c>
      <c r="W10" s="101">
        <v>10090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0</v>
      </c>
      <c r="AD10" s="101">
        <v>0</v>
      </c>
      <c r="AE10" s="101">
        <v>0</v>
      </c>
      <c r="AF10" s="101">
        <f t="shared" si="10"/>
        <v>60</v>
      </c>
      <c r="AG10" s="101">
        <v>60</v>
      </c>
      <c r="AH10" s="101">
        <v>0</v>
      </c>
      <c r="AI10" s="101">
        <v>0</v>
      </c>
      <c r="AJ10" s="101">
        <f t="shared" si="11"/>
        <v>60</v>
      </c>
      <c r="AK10" s="101">
        <v>0</v>
      </c>
      <c r="AL10" s="101">
        <v>0</v>
      </c>
      <c r="AM10" s="101">
        <v>0</v>
      </c>
      <c r="AN10" s="101">
        <v>60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 t="shared" si="12"/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0</v>
      </c>
      <c r="BA10" s="101">
        <v>0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124</v>
      </c>
      <c r="B11" s="112" t="s">
        <v>269</v>
      </c>
      <c r="C11" s="111" t="s">
        <v>299</v>
      </c>
      <c r="D11" s="101">
        <f t="shared" si="2"/>
        <v>31153</v>
      </c>
      <c r="E11" s="101">
        <f t="shared" si="3"/>
        <v>0</v>
      </c>
      <c r="F11" s="101">
        <v>0</v>
      </c>
      <c r="G11" s="101">
        <v>0</v>
      </c>
      <c r="H11" s="101">
        <f t="shared" si="4"/>
        <v>0</v>
      </c>
      <c r="I11" s="101">
        <v>0</v>
      </c>
      <c r="J11" s="101">
        <v>0</v>
      </c>
      <c r="K11" s="101">
        <f t="shared" si="5"/>
        <v>31153</v>
      </c>
      <c r="L11" s="101">
        <v>11524</v>
      </c>
      <c r="M11" s="101">
        <v>19629</v>
      </c>
      <c r="N11" s="101">
        <f t="shared" si="6"/>
        <v>31153</v>
      </c>
      <c r="O11" s="101">
        <f t="shared" si="7"/>
        <v>11524</v>
      </c>
      <c r="P11" s="101">
        <v>11524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 t="shared" si="8"/>
        <v>19629</v>
      </c>
      <c r="W11" s="101">
        <v>19629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 t="shared" si="9"/>
        <v>0</v>
      </c>
      <c r="AD11" s="101">
        <v>0</v>
      </c>
      <c r="AE11" s="101">
        <v>0</v>
      </c>
      <c r="AF11" s="101">
        <f t="shared" si="10"/>
        <v>217</v>
      </c>
      <c r="AG11" s="101">
        <v>217</v>
      </c>
      <c r="AH11" s="101">
        <v>0</v>
      </c>
      <c r="AI11" s="101">
        <v>0</v>
      </c>
      <c r="AJ11" s="101">
        <f t="shared" si="11"/>
        <v>217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20</v>
      </c>
      <c r="AR11" s="101">
        <v>0</v>
      </c>
      <c r="AS11" s="101">
        <v>197</v>
      </c>
      <c r="AT11" s="101">
        <f t="shared" si="12"/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124</v>
      </c>
      <c r="B12" s="112" t="s">
        <v>270</v>
      </c>
      <c r="C12" s="111" t="s">
        <v>300</v>
      </c>
      <c r="D12" s="101">
        <f t="shared" si="2"/>
        <v>20714</v>
      </c>
      <c r="E12" s="101">
        <f t="shared" si="3"/>
        <v>6051</v>
      </c>
      <c r="F12" s="101">
        <v>6051</v>
      </c>
      <c r="G12" s="101">
        <v>0</v>
      </c>
      <c r="H12" s="101">
        <f t="shared" si="4"/>
        <v>649</v>
      </c>
      <c r="I12" s="101">
        <v>0</v>
      </c>
      <c r="J12" s="101">
        <v>649</v>
      </c>
      <c r="K12" s="101">
        <f t="shared" si="5"/>
        <v>14014</v>
      </c>
      <c r="L12" s="101">
        <v>0</v>
      </c>
      <c r="M12" s="101">
        <v>14014</v>
      </c>
      <c r="N12" s="101">
        <f t="shared" si="6"/>
        <v>20714</v>
      </c>
      <c r="O12" s="101">
        <f t="shared" si="7"/>
        <v>6051</v>
      </c>
      <c r="P12" s="101">
        <v>6051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14663</v>
      </c>
      <c r="W12" s="101">
        <v>14663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0</v>
      </c>
      <c r="AD12" s="101">
        <v>0</v>
      </c>
      <c r="AE12" s="101">
        <v>0</v>
      </c>
      <c r="AF12" s="101">
        <f t="shared" si="10"/>
        <v>59</v>
      </c>
      <c r="AG12" s="101">
        <v>59</v>
      </c>
      <c r="AH12" s="101">
        <v>0</v>
      </c>
      <c r="AI12" s="101">
        <v>0</v>
      </c>
      <c r="AJ12" s="101">
        <f t="shared" si="11"/>
        <v>59</v>
      </c>
      <c r="AK12" s="101">
        <v>0</v>
      </c>
      <c r="AL12" s="101">
        <v>0</v>
      </c>
      <c r="AM12" s="101">
        <v>59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 t="shared" si="12"/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129</v>
      </c>
      <c r="BA12" s="101">
        <v>129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124</v>
      </c>
      <c r="B13" s="112" t="s">
        <v>271</v>
      </c>
      <c r="C13" s="111" t="s">
        <v>301</v>
      </c>
      <c r="D13" s="101">
        <f t="shared" si="2"/>
        <v>22290</v>
      </c>
      <c r="E13" s="101">
        <f t="shared" si="3"/>
        <v>0</v>
      </c>
      <c r="F13" s="101">
        <v>0</v>
      </c>
      <c r="G13" s="101">
        <v>0</v>
      </c>
      <c r="H13" s="101">
        <f t="shared" si="4"/>
        <v>6764</v>
      </c>
      <c r="I13" s="101">
        <v>6764</v>
      </c>
      <c r="J13" s="101">
        <v>0</v>
      </c>
      <c r="K13" s="101">
        <f t="shared" si="5"/>
        <v>15526</v>
      </c>
      <c r="L13" s="101">
        <v>0</v>
      </c>
      <c r="M13" s="101">
        <v>15526</v>
      </c>
      <c r="N13" s="101">
        <f t="shared" si="6"/>
        <v>22290</v>
      </c>
      <c r="O13" s="101">
        <f t="shared" si="7"/>
        <v>6764</v>
      </c>
      <c r="P13" s="101">
        <v>6764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15526</v>
      </c>
      <c r="W13" s="101">
        <v>15526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0</v>
      </c>
      <c r="AD13" s="101">
        <v>0</v>
      </c>
      <c r="AE13" s="101">
        <v>0</v>
      </c>
      <c r="AF13" s="101">
        <f t="shared" si="10"/>
        <v>1018</v>
      </c>
      <c r="AG13" s="101">
        <v>1018</v>
      </c>
      <c r="AH13" s="101">
        <v>0</v>
      </c>
      <c r="AI13" s="101">
        <v>0</v>
      </c>
      <c r="AJ13" s="101">
        <f t="shared" si="11"/>
        <v>1018</v>
      </c>
      <c r="AK13" s="101">
        <v>0</v>
      </c>
      <c r="AL13" s="101">
        <v>0</v>
      </c>
      <c r="AM13" s="101">
        <v>1018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 t="shared" si="12"/>
        <v>6</v>
      </c>
      <c r="AU13" s="101">
        <v>0</v>
      </c>
      <c r="AV13" s="101">
        <v>0</v>
      </c>
      <c r="AW13" s="101">
        <v>6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124</v>
      </c>
      <c r="B14" s="112" t="s">
        <v>272</v>
      </c>
      <c r="C14" s="111" t="s">
        <v>302</v>
      </c>
      <c r="D14" s="101">
        <f t="shared" si="2"/>
        <v>26099</v>
      </c>
      <c r="E14" s="101">
        <f t="shared" si="3"/>
        <v>0</v>
      </c>
      <c r="F14" s="101">
        <v>0</v>
      </c>
      <c r="G14" s="101">
        <v>0</v>
      </c>
      <c r="H14" s="101">
        <f t="shared" si="4"/>
        <v>0</v>
      </c>
      <c r="I14" s="101">
        <v>0</v>
      </c>
      <c r="J14" s="101">
        <v>0</v>
      </c>
      <c r="K14" s="101">
        <f t="shared" si="5"/>
        <v>26099</v>
      </c>
      <c r="L14" s="101">
        <v>8677</v>
      </c>
      <c r="M14" s="101">
        <v>17422</v>
      </c>
      <c r="N14" s="101">
        <f t="shared" si="6"/>
        <v>26099</v>
      </c>
      <c r="O14" s="101">
        <f t="shared" si="7"/>
        <v>8677</v>
      </c>
      <c r="P14" s="101">
        <v>8677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17422</v>
      </c>
      <c r="W14" s="101">
        <v>17422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0</v>
      </c>
      <c r="AD14" s="101">
        <v>0</v>
      </c>
      <c r="AE14" s="101">
        <v>0</v>
      </c>
      <c r="AF14" s="101">
        <f t="shared" si="10"/>
        <v>95</v>
      </c>
      <c r="AG14" s="101">
        <v>95</v>
      </c>
      <c r="AH14" s="101">
        <v>0</v>
      </c>
      <c r="AI14" s="101">
        <v>0</v>
      </c>
      <c r="AJ14" s="101">
        <f t="shared" si="11"/>
        <v>95</v>
      </c>
      <c r="AK14" s="101">
        <v>0</v>
      </c>
      <c r="AL14" s="101">
        <v>0</v>
      </c>
      <c r="AM14" s="101">
        <v>95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 t="shared" si="12"/>
        <v>10</v>
      </c>
      <c r="AU14" s="101">
        <v>0</v>
      </c>
      <c r="AV14" s="101">
        <v>0</v>
      </c>
      <c r="AW14" s="101">
        <v>10</v>
      </c>
      <c r="AX14" s="101">
        <v>0</v>
      </c>
      <c r="AY14" s="101">
        <v>0</v>
      </c>
      <c r="AZ14" s="101">
        <f t="shared" si="13"/>
        <v>349</v>
      </c>
      <c r="BA14" s="101">
        <v>349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124</v>
      </c>
      <c r="B15" s="112" t="s">
        <v>273</v>
      </c>
      <c r="C15" s="111" t="s">
        <v>303</v>
      </c>
      <c r="D15" s="101">
        <f t="shared" si="2"/>
        <v>13549</v>
      </c>
      <c r="E15" s="101">
        <f t="shared" si="3"/>
        <v>12160</v>
      </c>
      <c r="F15" s="101">
        <v>4774</v>
      </c>
      <c r="G15" s="101">
        <v>7386</v>
      </c>
      <c r="H15" s="101">
        <f t="shared" si="4"/>
        <v>1389</v>
      </c>
      <c r="I15" s="101">
        <v>0</v>
      </c>
      <c r="J15" s="101">
        <v>1389</v>
      </c>
      <c r="K15" s="101">
        <f t="shared" si="5"/>
        <v>0</v>
      </c>
      <c r="L15" s="101">
        <v>0</v>
      </c>
      <c r="M15" s="101">
        <v>0</v>
      </c>
      <c r="N15" s="101">
        <f t="shared" si="6"/>
        <v>13549</v>
      </c>
      <c r="O15" s="101">
        <f t="shared" si="7"/>
        <v>4774</v>
      </c>
      <c r="P15" s="101">
        <v>4774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8775</v>
      </c>
      <c r="W15" s="101">
        <v>8775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0</v>
      </c>
      <c r="AD15" s="101">
        <v>0</v>
      </c>
      <c r="AE15" s="101">
        <v>0</v>
      </c>
      <c r="AF15" s="101">
        <f t="shared" si="10"/>
        <v>79</v>
      </c>
      <c r="AG15" s="101">
        <v>79</v>
      </c>
      <c r="AH15" s="101">
        <v>0</v>
      </c>
      <c r="AI15" s="101">
        <v>0</v>
      </c>
      <c r="AJ15" s="101">
        <f t="shared" si="11"/>
        <v>264</v>
      </c>
      <c r="AK15" s="101">
        <v>152</v>
      </c>
      <c r="AL15" s="101">
        <v>33</v>
      </c>
      <c r="AM15" s="101">
        <v>50</v>
      </c>
      <c r="AN15" s="101">
        <v>0</v>
      </c>
      <c r="AO15" s="101">
        <v>0</v>
      </c>
      <c r="AP15" s="101">
        <v>0</v>
      </c>
      <c r="AQ15" s="101">
        <v>29</v>
      </c>
      <c r="AR15" s="101">
        <v>0</v>
      </c>
      <c r="AS15" s="101">
        <v>0</v>
      </c>
      <c r="AT15" s="101">
        <f t="shared" si="12"/>
        <v>8</v>
      </c>
      <c r="AU15" s="101">
        <v>0</v>
      </c>
      <c r="AV15" s="101">
        <v>0</v>
      </c>
      <c r="AW15" s="101">
        <v>8</v>
      </c>
      <c r="AX15" s="101">
        <v>0</v>
      </c>
      <c r="AY15" s="101">
        <v>0</v>
      </c>
      <c r="AZ15" s="101">
        <f t="shared" si="13"/>
        <v>56</v>
      </c>
      <c r="BA15" s="101">
        <v>56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124</v>
      </c>
      <c r="B16" s="112" t="s">
        <v>274</v>
      </c>
      <c r="C16" s="111" t="s">
        <v>304</v>
      </c>
      <c r="D16" s="101">
        <f t="shared" si="2"/>
        <v>20252</v>
      </c>
      <c r="E16" s="101">
        <f t="shared" si="3"/>
        <v>0</v>
      </c>
      <c r="F16" s="101">
        <v>0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20252</v>
      </c>
      <c r="L16" s="101">
        <v>6986</v>
      </c>
      <c r="M16" s="101">
        <v>13266</v>
      </c>
      <c r="N16" s="101">
        <f t="shared" si="6"/>
        <v>20252</v>
      </c>
      <c r="O16" s="101">
        <f t="shared" si="7"/>
        <v>6986</v>
      </c>
      <c r="P16" s="101">
        <v>6986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 t="shared" si="8"/>
        <v>13266</v>
      </c>
      <c r="W16" s="101">
        <v>13266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55</v>
      </c>
      <c r="AG16" s="101">
        <v>55</v>
      </c>
      <c r="AH16" s="101">
        <v>0</v>
      </c>
      <c r="AI16" s="101">
        <v>0</v>
      </c>
      <c r="AJ16" s="101">
        <f t="shared" si="11"/>
        <v>919</v>
      </c>
      <c r="AK16" s="101">
        <v>919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 t="shared" si="12"/>
        <v>55</v>
      </c>
      <c r="AU16" s="101">
        <v>55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124</v>
      </c>
      <c r="B17" s="112" t="s">
        <v>275</v>
      </c>
      <c r="C17" s="111" t="s">
        <v>305</v>
      </c>
      <c r="D17" s="101">
        <f t="shared" si="2"/>
        <v>9059</v>
      </c>
      <c r="E17" s="101">
        <f t="shared" si="3"/>
        <v>0</v>
      </c>
      <c r="F17" s="101">
        <v>0</v>
      </c>
      <c r="G17" s="101">
        <v>0</v>
      </c>
      <c r="H17" s="101">
        <f t="shared" si="4"/>
        <v>0</v>
      </c>
      <c r="I17" s="101">
        <v>0</v>
      </c>
      <c r="J17" s="101">
        <v>0</v>
      </c>
      <c r="K17" s="101">
        <f t="shared" si="5"/>
        <v>9059</v>
      </c>
      <c r="L17" s="101">
        <v>2495</v>
      </c>
      <c r="M17" s="101">
        <v>6564</v>
      </c>
      <c r="N17" s="101">
        <f t="shared" si="6"/>
        <v>9059</v>
      </c>
      <c r="O17" s="101">
        <f t="shared" si="7"/>
        <v>2495</v>
      </c>
      <c r="P17" s="101">
        <v>2495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6564</v>
      </c>
      <c r="W17" s="101">
        <v>6564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0</v>
      </c>
      <c r="AD17" s="101">
        <v>0</v>
      </c>
      <c r="AE17" s="101">
        <v>0</v>
      </c>
      <c r="AF17" s="101">
        <f t="shared" si="10"/>
        <v>28</v>
      </c>
      <c r="AG17" s="101">
        <v>28</v>
      </c>
      <c r="AH17" s="101">
        <v>0</v>
      </c>
      <c r="AI17" s="101">
        <v>0</v>
      </c>
      <c r="AJ17" s="101">
        <f t="shared" si="11"/>
        <v>0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 t="shared" si="12"/>
        <v>28</v>
      </c>
      <c r="AU17" s="101">
        <v>28</v>
      </c>
      <c r="AV17" s="101">
        <v>0</v>
      </c>
      <c r="AW17" s="101">
        <v>0</v>
      </c>
      <c r="AX17" s="101">
        <v>0</v>
      </c>
      <c r="AY17" s="101">
        <v>0</v>
      </c>
      <c r="AZ17" s="101">
        <f t="shared" si="13"/>
        <v>0</v>
      </c>
      <c r="BA17" s="101">
        <v>0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124</v>
      </c>
      <c r="B18" s="112" t="s">
        <v>276</v>
      </c>
      <c r="C18" s="111" t="s">
        <v>306</v>
      </c>
      <c r="D18" s="101">
        <f t="shared" si="2"/>
        <v>28664</v>
      </c>
      <c r="E18" s="101">
        <f t="shared" si="3"/>
        <v>0</v>
      </c>
      <c r="F18" s="101">
        <v>0</v>
      </c>
      <c r="G18" s="101">
        <v>0</v>
      </c>
      <c r="H18" s="101">
        <f t="shared" si="4"/>
        <v>0</v>
      </c>
      <c r="I18" s="101">
        <v>0</v>
      </c>
      <c r="J18" s="101">
        <v>0</v>
      </c>
      <c r="K18" s="101">
        <f t="shared" si="5"/>
        <v>28664</v>
      </c>
      <c r="L18" s="101">
        <v>10862</v>
      </c>
      <c r="M18" s="101">
        <v>17802</v>
      </c>
      <c r="N18" s="101">
        <f t="shared" si="6"/>
        <v>28664</v>
      </c>
      <c r="O18" s="101">
        <f t="shared" si="7"/>
        <v>10862</v>
      </c>
      <c r="P18" s="101">
        <v>10862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17802</v>
      </c>
      <c r="W18" s="101">
        <v>17802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0</v>
      </c>
      <c r="AD18" s="101">
        <v>0</v>
      </c>
      <c r="AE18" s="101">
        <v>0</v>
      </c>
      <c r="AF18" s="101">
        <f t="shared" si="10"/>
        <v>78</v>
      </c>
      <c r="AG18" s="101">
        <v>78</v>
      </c>
      <c r="AH18" s="101">
        <v>0</v>
      </c>
      <c r="AI18" s="101">
        <v>0</v>
      </c>
      <c r="AJ18" s="101">
        <f t="shared" si="11"/>
        <v>1301</v>
      </c>
      <c r="AK18" s="101">
        <v>1301</v>
      </c>
      <c r="AL18" s="101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 t="shared" si="12"/>
        <v>78</v>
      </c>
      <c r="AU18" s="101">
        <v>78</v>
      </c>
      <c r="AV18" s="101">
        <v>0</v>
      </c>
      <c r="AW18" s="101">
        <v>0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124</v>
      </c>
      <c r="B19" s="112" t="s">
        <v>277</v>
      </c>
      <c r="C19" s="111" t="s">
        <v>307</v>
      </c>
      <c r="D19" s="101">
        <f t="shared" si="2"/>
        <v>10824</v>
      </c>
      <c r="E19" s="101">
        <f t="shared" si="3"/>
        <v>0</v>
      </c>
      <c r="F19" s="101">
        <v>0</v>
      </c>
      <c r="G19" s="101">
        <v>0</v>
      </c>
      <c r="H19" s="101">
        <f t="shared" si="4"/>
        <v>0</v>
      </c>
      <c r="I19" s="101">
        <v>0</v>
      </c>
      <c r="J19" s="101">
        <v>0</v>
      </c>
      <c r="K19" s="101">
        <f t="shared" si="5"/>
        <v>10824</v>
      </c>
      <c r="L19" s="101">
        <v>2377</v>
      </c>
      <c r="M19" s="101">
        <v>8447</v>
      </c>
      <c r="N19" s="101">
        <f t="shared" si="6"/>
        <v>10824</v>
      </c>
      <c r="O19" s="101">
        <f t="shared" si="7"/>
        <v>2377</v>
      </c>
      <c r="P19" s="101">
        <v>2377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8447</v>
      </c>
      <c r="W19" s="101">
        <v>8447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33</v>
      </c>
      <c r="AG19" s="101">
        <v>33</v>
      </c>
      <c r="AH19" s="101">
        <v>0</v>
      </c>
      <c r="AI19" s="101">
        <v>0</v>
      </c>
      <c r="AJ19" s="101">
        <f t="shared" si="11"/>
        <v>0</v>
      </c>
      <c r="AK19" s="101">
        <v>0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 t="shared" si="12"/>
        <v>33</v>
      </c>
      <c r="AU19" s="101">
        <v>33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124</v>
      </c>
      <c r="B20" s="112" t="s">
        <v>278</v>
      </c>
      <c r="C20" s="111" t="s">
        <v>308</v>
      </c>
      <c r="D20" s="101">
        <f t="shared" si="2"/>
        <v>10659</v>
      </c>
      <c r="E20" s="101">
        <f t="shared" si="3"/>
        <v>0</v>
      </c>
      <c r="F20" s="101">
        <v>0</v>
      </c>
      <c r="G20" s="101">
        <v>0</v>
      </c>
      <c r="H20" s="101">
        <f t="shared" si="4"/>
        <v>0</v>
      </c>
      <c r="I20" s="101">
        <v>0</v>
      </c>
      <c r="J20" s="101">
        <v>0</v>
      </c>
      <c r="K20" s="101">
        <f t="shared" si="5"/>
        <v>10659</v>
      </c>
      <c r="L20" s="101">
        <v>2338</v>
      </c>
      <c r="M20" s="101">
        <v>8321</v>
      </c>
      <c r="N20" s="101">
        <f t="shared" si="6"/>
        <v>10659</v>
      </c>
      <c r="O20" s="101">
        <f t="shared" si="7"/>
        <v>2338</v>
      </c>
      <c r="P20" s="101">
        <v>2338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8321</v>
      </c>
      <c r="W20" s="101">
        <v>8321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0</v>
      </c>
      <c r="AD20" s="101">
        <v>0</v>
      </c>
      <c r="AE20" s="101">
        <v>0</v>
      </c>
      <c r="AF20" s="101">
        <f t="shared" si="10"/>
        <v>75</v>
      </c>
      <c r="AG20" s="101">
        <v>75</v>
      </c>
      <c r="AH20" s="101">
        <v>0</v>
      </c>
      <c r="AI20" s="101">
        <v>0</v>
      </c>
      <c r="AJ20" s="101">
        <f t="shared" si="11"/>
        <v>75</v>
      </c>
      <c r="AK20" s="101">
        <v>0</v>
      </c>
      <c r="AL20" s="101">
        <v>0</v>
      </c>
      <c r="AM20" s="101">
        <v>75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 t="shared" si="12"/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119</v>
      </c>
      <c r="BA20" s="101">
        <v>119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124</v>
      </c>
      <c r="B21" s="112" t="s">
        <v>279</v>
      </c>
      <c r="C21" s="111" t="s">
        <v>309</v>
      </c>
      <c r="D21" s="101">
        <f t="shared" si="2"/>
        <v>8466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8466</v>
      </c>
      <c r="L21" s="101">
        <v>1533</v>
      </c>
      <c r="M21" s="101">
        <v>6933</v>
      </c>
      <c r="N21" s="101">
        <f t="shared" si="6"/>
        <v>8466</v>
      </c>
      <c r="O21" s="101">
        <f t="shared" si="7"/>
        <v>1533</v>
      </c>
      <c r="P21" s="101">
        <v>1533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6933</v>
      </c>
      <c r="W21" s="101">
        <v>6933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31</v>
      </c>
      <c r="AG21" s="101">
        <v>31</v>
      </c>
      <c r="AH21" s="101">
        <v>0</v>
      </c>
      <c r="AI21" s="101">
        <v>0</v>
      </c>
      <c r="AJ21" s="101">
        <f t="shared" si="11"/>
        <v>31</v>
      </c>
      <c r="AK21" s="101">
        <v>0</v>
      </c>
      <c r="AL21" s="101">
        <v>0</v>
      </c>
      <c r="AM21" s="101">
        <v>31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 t="shared" si="12"/>
        <v>3</v>
      </c>
      <c r="AU21" s="101">
        <v>0</v>
      </c>
      <c r="AV21" s="101">
        <v>0</v>
      </c>
      <c r="AW21" s="101">
        <v>3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124</v>
      </c>
      <c r="B22" s="112" t="s">
        <v>280</v>
      </c>
      <c r="C22" s="111" t="s">
        <v>310</v>
      </c>
      <c r="D22" s="101">
        <f t="shared" si="2"/>
        <v>7890</v>
      </c>
      <c r="E22" s="101">
        <f t="shared" si="3"/>
        <v>0</v>
      </c>
      <c r="F22" s="101">
        <v>0</v>
      </c>
      <c r="G22" s="101">
        <v>0</v>
      </c>
      <c r="H22" s="101">
        <f t="shared" si="4"/>
        <v>0</v>
      </c>
      <c r="I22" s="101">
        <v>0</v>
      </c>
      <c r="J22" s="101">
        <v>0</v>
      </c>
      <c r="K22" s="101">
        <f t="shared" si="5"/>
        <v>7890</v>
      </c>
      <c r="L22" s="101">
        <v>1041</v>
      </c>
      <c r="M22" s="101">
        <v>6849</v>
      </c>
      <c r="N22" s="101">
        <f t="shared" si="6"/>
        <v>7890</v>
      </c>
      <c r="O22" s="101">
        <f t="shared" si="7"/>
        <v>1041</v>
      </c>
      <c r="P22" s="101">
        <v>1041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6849</v>
      </c>
      <c r="W22" s="101">
        <v>6849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29</v>
      </c>
      <c r="AG22" s="101">
        <v>29</v>
      </c>
      <c r="AH22" s="101">
        <v>0</v>
      </c>
      <c r="AI22" s="101">
        <v>0</v>
      </c>
      <c r="AJ22" s="101">
        <f t="shared" si="11"/>
        <v>29</v>
      </c>
      <c r="AK22" s="101">
        <v>0</v>
      </c>
      <c r="AL22" s="101">
        <v>0</v>
      </c>
      <c r="AM22" s="101">
        <v>29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 t="shared" si="12"/>
        <v>3</v>
      </c>
      <c r="AU22" s="101">
        <v>0</v>
      </c>
      <c r="AV22" s="101">
        <v>0</v>
      </c>
      <c r="AW22" s="101">
        <v>3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124</v>
      </c>
      <c r="B23" s="112" t="s">
        <v>281</v>
      </c>
      <c r="C23" s="111" t="s">
        <v>311</v>
      </c>
      <c r="D23" s="101">
        <f t="shared" si="2"/>
        <v>1121</v>
      </c>
      <c r="E23" s="101">
        <f t="shared" si="3"/>
        <v>0</v>
      </c>
      <c r="F23" s="101">
        <v>0</v>
      </c>
      <c r="G23" s="101">
        <v>0</v>
      </c>
      <c r="H23" s="101">
        <f t="shared" si="4"/>
        <v>0</v>
      </c>
      <c r="I23" s="101">
        <v>0</v>
      </c>
      <c r="J23" s="101">
        <v>0</v>
      </c>
      <c r="K23" s="101">
        <f t="shared" si="5"/>
        <v>1121</v>
      </c>
      <c r="L23" s="101">
        <v>391</v>
      </c>
      <c r="M23" s="101">
        <v>730</v>
      </c>
      <c r="N23" s="101">
        <f t="shared" si="6"/>
        <v>1121</v>
      </c>
      <c r="O23" s="101">
        <f t="shared" si="7"/>
        <v>391</v>
      </c>
      <c r="P23" s="101">
        <v>391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730</v>
      </c>
      <c r="W23" s="101">
        <v>730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4</v>
      </c>
      <c r="AG23" s="101">
        <v>4</v>
      </c>
      <c r="AH23" s="101">
        <v>0</v>
      </c>
      <c r="AI23" s="101">
        <v>0</v>
      </c>
      <c r="AJ23" s="101">
        <f t="shared" si="11"/>
        <v>4</v>
      </c>
      <c r="AK23" s="101">
        <v>0</v>
      </c>
      <c r="AL23" s="101">
        <v>0</v>
      </c>
      <c r="AM23" s="101">
        <v>0</v>
      </c>
      <c r="AN23" s="101">
        <v>4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124</v>
      </c>
      <c r="B24" s="112" t="s">
        <v>282</v>
      </c>
      <c r="C24" s="111" t="s">
        <v>312</v>
      </c>
      <c r="D24" s="101">
        <f t="shared" si="2"/>
        <v>6627</v>
      </c>
      <c r="E24" s="101">
        <f t="shared" si="3"/>
        <v>6364</v>
      </c>
      <c r="F24" s="101">
        <v>2906</v>
      </c>
      <c r="G24" s="101">
        <v>3458</v>
      </c>
      <c r="H24" s="101">
        <f t="shared" si="4"/>
        <v>263</v>
      </c>
      <c r="I24" s="101">
        <v>0</v>
      </c>
      <c r="J24" s="101">
        <v>263</v>
      </c>
      <c r="K24" s="101">
        <f t="shared" si="5"/>
        <v>0</v>
      </c>
      <c r="L24" s="101">
        <v>0</v>
      </c>
      <c r="M24" s="101">
        <v>0</v>
      </c>
      <c r="N24" s="101">
        <f t="shared" si="6"/>
        <v>6627</v>
      </c>
      <c r="O24" s="101">
        <f t="shared" si="7"/>
        <v>2906</v>
      </c>
      <c r="P24" s="101">
        <v>2906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 t="shared" si="8"/>
        <v>3721</v>
      </c>
      <c r="W24" s="101">
        <v>3721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 t="shared" si="9"/>
        <v>0</v>
      </c>
      <c r="AD24" s="101">
        <v>0</v>
      </c>
      <c r="AE24" s="101">
        <v>0</v>
      </c>
      <c r="AF24" s="101">
        <f t="shared" si="10"/>
        <v>243</v>
      </c>
      <c r="AG24" s="101">
        <v>243</v>
      </c>
      <c r="AH24" s="101">
        <v>0</v>
      </c>
      <c r="AI24" s="101">
        <v>0</v>
      </c>
      <c r="AJ24" s="101">
        <f t="shared" si="11"/>
        <v>243</v>
      </c>
      <c r="AK24" s="101">
        <v>0</v>
      </c>
      <c r="AL24" s="101">
        <v>0</v>
      </c>
      <c r="AM24" s="101">
        <v>33</v>
      </c>
      <c r="AN24" s="101">
        <v>0</v>
      </c>
      <c r="AO24" s="101">
        <v>0</v>
      </c>
      <c r="AP24" s="101">
        <v>0</v>
      </c>
      <c r="AQ24" s="101">
        <v>163</v>
      </c>
      <c r="AR24" s="101">
        <v>47</v>
      </c>
      <c r="AS24" s="101">
        <v>0</v>
      </c>
      <c r="AT24" s="101">
        <f t="shared" si="12"/>
        <v>1</v>
      </c>
      <c r="AU24" s="101">
        <v>0</v>
      </c>
      <c r="AV24" s="101">
        <v>0</v>
      </c>
      <c r="AW24" s="101">
        <v>1</v>
      </c>
      <c r="AX24" s="101">
        <v>0</v>
      </c>
      <c r="AY24" s="101">
        <v>0</v>
      </c>
      <c r="AZ24" s="101">
        <f t="shared" si="13"/>
        <v>165</v>
      </c>
      <c r="BA24" s="101">
        <v>165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124</v>
      </c>
      <c r="B25" s="112" t="s">
        <v>283</v>
      </c>
      <c r="C25" s="111" t="s">
        <v>313</v>
      </c>
      <c r="D25" s="101">
        <f t="shared" si="2"/>
        <v>4259</v>
      </c>
      <c r="E25" s="101">
        <f t="shared" si="3"/>
        <v>4185</v>
      </c>
      <c r="F25" s="101">
        <v>907</v>
      </c>
      <c r="G25" s="101">
        <v>3278</v>
      </c>
      <c r="H25" s="101">
        <f t="shared" si="4"/>
        <v>74</v>
      </c>
      <c r="I25" s="101">
        <v>0</v>
      </c>
      <c r="J25" s="101">
        <v>74</v>
      </c>
      <c r="K25" s="101">
        <f t="shared" si="5"/>
        <v>0</v>
      </c>
      <c r="L25" s="101">
        <v>0</v>
      </c>
      <c r="M25" s="101">
        <v>0</v>
      </c>
      <c r="N25" s="101">
        <f t="shared" si="6"/>
        <v>4259</v>
      </c>
      <c r="O25" s="101">
        <f t="shared" si="7"/>
        <v>907</v>
      </c>
      <c r="P25" s="101">
        <v>907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3352</v>
      </c>
      <c r="W25" s="101">
        <v>3352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158</v>
      </c>
      <c r="AG25" s="101">
        <v>158</v>
      </c>
      <c r="AH25" s="101">
        <v>0</v>
      </c>
      <c r="AI25" s="101">
        <v>0</v>
      </c>
      <c r="AJ25" s="101">
        <f t="shared" si="11"/>
        <v>158</v>
      </c>
      <c r="AK25" s="101">
        <v>0</v>
      </c>
      <c r="AL25" s="101">
        <v>0</v>
      </c>
      <c r="AM25" s="101">
        <v>22</v>
      </c>
      <c r="AN25" s="101">
        <v>0</v>
      </c>
      <c r="AO25" s="101">
        <v>0</v>
      </c>
      <c r="AP25" s="101">
        <v>0</v>
      </c>
      <c r="AQ25" s="101">
        <v>105</v>
      </c>
      <c r="AR25" s="101">
        <v>31</v>
      </c>
      <c r="AS25" s="101">
        <v>0</v>
      </c>
      <c r="AT25" s="101">
        <f t="shared" si="12"/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106</v>
      </c>
      <c r="BA25" s="101">
        <v>106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124</v>
      </c>
      <c r="B26" s="112" t="s">
        <v>284</v>
      </c>
      <c r="C26" s="111" t="s">
        <v>314</v>
      </c>
      <c r="D26" s="101">
        <f t="shared" si="2"/>
        <v>3606</v>
      </c>
      <c r="E26" s="101">
        <f t="shared" si="3"/>
        <v>3359</v>
      </c>
      <c r="F26" s="101">
        <v>963</v>
      </c>
      <c r="G26" s="101">
        <v>2396</v>
      </c>
      <c r="H26" s="101">
        <f t="shared" si="4"/>
        <v>247</v>
      </c>
      <c r="I26" s="101">
        <v>0</v>
      </c>
      <c r="J26" s="101">
        <v>247</v>
      </c>
      <c r="K26" s="101">
        <f t="shared" si="5"/>
        <v>0</v>
      </c>
      <c r="L26" s="101">
        <v>0</v>
      </c>
      <c r="M26" s="101">
        <v>0</v>
      </c>
      <c r="N26" s="101">
        <f t="shared" si="6"/>
        <v>3606</v>
      </c>
      <c r="O26" s="101">
        <f t="shared" si="7"/>
        <v>963</v>
      </c>
      <c r="P26" s="101">
        <v>963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 t="shared" si="8"/>
        <v>2643</v>
      </c>
      <c r="W26" s="101">
        <v>2643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134</v>
      </c>
      <c r="AG26" s="101">
        <v>134</v>
      </c>
      <c r="AH26" s="101">
        <v>0</v>
      </c>
      <c r="AI26" s="101">
        <v>0</v>
      </c>
      <c r="AJ26" s="101">
        <f t="shared" si="11"/>
        <v>134</v>
      </c>
      <c r="AK26" s="101">
        <v>0</v>
      </c>
      <c r="AL26" s="101">
        <v>0</v>
      </c>
      <c r="AM26" s="101">
        <v>19</v>
      </c>
      <c r="AN26" s="101">
        <v>0</v>
      </c>
      <c r="AO26" s="101">
        <v>0</v>
      </c>
      <c r="AP26" s="101">
        <v>0</v>
      </c>
      <c r="AQ26" s="101">
        <v>89</v>
      </c>
      <c r="AR26" s="101">
        <v>26</v>
      </c>
      <c r="AS26" s="101">
        <v>0</v>
      </c>
      <c r="AT26" s="101">
        <f t="shared" si="12"/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90</v>
      </c>
      <c r="BA26" s="101">
        <v>90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124</v>
      </c>
      <c r="B27" s="112" t="s">
        <v>285</v>
      </c>
      <c r="C27" s="111" t="s">
        <v>315</v>
      </c>
      <c r="D27" s="101">
        <f t="shared" si="2"/>
        <v>5010</v>
      </c>
      <c r="E27" s="101">
        <f t="shared" si="3"/>
        <v>4210</v>
      </c>
      <c r="F27" s="101">
        <v>1264</v>
      </c>
      <c r="G27" s="101">
        <v>2946</v>
      </c>
      <c r="H27" s="101">
        <f t="shared" si="4"/>
        <v>800</v>
      </c>
      <c r="I27" s="101">
        <v>0</v>
      </c>
      <c r="J27" s="101">
        <v>800</v>
      </c>
      <c r="K27" s="101">
        <f t="shared" si="5"/>
        <v>0</v>
      </c>
      <c r="L27" s="101">
        <v>0</v>
      </c>
      <c r="M27" s="101">
        <v>0</v>
      </c>
      <c r="N27" s="101">
        <f t="shared" si="6"/>
        <v>5010</v>
      </c>
      <c r="O27" s="101">
        <f t="shared" si="7"/>
        <v>1264</v>
      </c>
      <c r="P27" s="101">
        <v>1264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3746</v>
      </c>
      <c r="W27" s="101">
        <v>3746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0</v>
      </c>
      <c r="AD27" s="101">
        <v>0</v>
      </c>
      <c r="AE27" s="101">
        <v>0</v>
      </c>
      <c r="AF27" s="101">
        <f t="shared" si="10"/>
        <v>185</v>
      </c>
      <c r="AG27" s="101">
        <v>185</v>
      </c>
      <c r="AH27" s="101">
        <v>0</v>
      </c>
      <c r="AI27" s="101">
        <v>0</v>
      </c>
      <c r="AJ27" s="101">
        <f t="shared" si="11"/>
        <v>185</v>
      </c>
      <c r="AK27" s="101">
        <v>0</v>
      </c>
      <c r="AL27" s="101">
        <v>0</v>
      </c>
      <c r="AM27" s="101">
        <v>25</v>
      </c>
      <c r="AN27" s="101">
        <v>0</v>
      </c>
      <c r="AO27" s="101">
        <v>0</v>
      </c>
      <c r="AP27" s="101">
        <v>0</v>
      </c>
      <c r="AQ27" s="101">
        <v>124</v>
      </c>
      <c r="AR27" s="101">
        <v>36</v>
      </c>
      <c r="AS27" s="101">
        <v>0</v>
      </c>
      <c r="AT27" s="101">
        <f t="shared" si="12"/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125</v>
      </c>
      <c r="BA27" s="101">
        <v>125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124</v>
      </c>
      <c r="B28" s="112" t="s">
        <v>286</v>
      </c>
      <c r="C28" s="111" t="s">
        <v>316</v>
      </c>
      <c r="D28" s="101">
        <f t="shared" si="2"/>
        <v>5274</v>
      </c>
      <c r="E28" s="101">
        <f t="shared" si="3"/>
        <v>0</v>
      </c>
      <c r="F28" s="101">
        <v>0</v>
      </c>
      <c r="G28" s="101">
        <v>0</v>
      </c>
      <c r="H28" s="101">
        <f t="shared" si="4"/>
        <v>0</v>
      </c>
      <c r="I28" s="101">
        <v>0</v>
      </c>
      <c r="J28" s="101">
        <v>0</v>
      </c>
      <c r="K28" s="101">
        <f t="shared" si="5"/>
        <v>5274</v>
      </c>
      <c r="L28" s="101">
        <v>1439</v>
      </c>
      <c r="M28" s="101">
        <v>3835</v>
      </c>
      <c r="N28" s="101">
        <f t="shared" si="6"/>
        <v>5274</v>
      </c>
      <c r="O28" s="101">
        <f t="shared" si="7"/>
        <v>1439</v>
      </c>
      <c r="P28" s="101">
        <v>1439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3835</v>
      </c>
      <c r="W28" s="101">
        <v>3835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357</v>
      </c>
      <c r="AG28" s="101">
        <v>357</v>
      </c>
      <c r="AH28" s="101">
        <v>0</v>
      </c>
      <c r="AI28" s="101">
        <v>0</v>
      </c>
      <c r="AJ28" s="101">
        <f t="shared" si="11"/>
        <v>357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357</v>
      </c>
      <c r="AT28" s="101">
        <f t="shared" si="12"/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 t="shared" si="13"/>
        <v>0</v>
      </c>
      <c r="BA28" s="101">
        <v>0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124</v>
      </c>
      <c r="B29" s="112" t="s">
        <v>287</v>
      </c>
      <c r="C29" s="111" t="s">
        <v>317</v>
      </c>
      <c r="D29" s="101">
        <f t="shared" si="2"/>
        <v>4544</v>
      </c>
      <c r="E29" s="101">
        <f t="shared" si="3"/>
        <v>0</v>
      </c>
      <c r="F29" s="101">
        <v>0</v>
      </c>
      <c r="G29" s="101">
        <v>0</v>
      </c>
      <c r="H29" s="101">
        <f t="shared" si="4"/>
        <v>0</v>
      </c>
      <c r="I29" s="101">
        <v>0</v>
      </c>
      <c r="J29" s="101">
        <v>0</v>
      </c>
      <c r="K29" s="101">
        <f t="shared" si="5"/>
        <v>4544</v>
      </c>
      <c r="L29" s="101">
        <v>904</v>
      </c>
      <c r="M29" s="101">
        <v>3640</v>
      </c>
      <c r="N29" s="101">
        <f t="shared" si="6"/>
        <v>4544</v>
      </c>
      <c r="O29" s="101">
        <f t="shared" si="7"/>
        <v>904</v>
      </c>
      <c r="P29" s="101">
        <v>904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3640</v>
      </c>
      <c r="W29" s="101">
        <v>3640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0</v>
      </c>
      <c r="AD29" s="101">
        <v>0</v>
      </c>
      <c r="AE29" s="101">
        <v>0</v>
      </c>
      <c r="AF29" s="101">
        <f t="shared" si="10"/>
        <v>17</v>
      </c>
      <c r="AG29" s="101">
        <v>17</v>
      </c>
      <c r="AH29" s="101">
        <v>0</v>
      </c>
      <c r="AI29" s="101">
        <v>0</v>
      </c>
      <c r="AJ29" s="101">
        <f t="shared" si="11"/>
        <v>17</v>
      </c>
      <c r="AK29" s="101">
        <v>0</v>
      </c>
      <c r="AL29" s="101">
        <v>0</v>
      </c>
      <c r="AM29" s="101">
        <v>17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 t="shared" si="12"/>
        <v>2</v>
      </c>
      <c r="AU29" s="101">
        <v>0</v>
      </c>
      <c r="AV29" s="101">
        <v>0</v>
      </c>
      <c r="AW29" s="101">
        <v>2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124</v>
      </c>
      <c r="B30" s="112" t="s">
        <v>288</v>
      </c>
      <c r="C30" s="111" t="s">
        <v>318</v>
      </c>
      <c r="D30" s="101">
        <f t="shared" si="2"/>
        <v>8988</v>
      </c>
      <c r="E30" s="101">
        <f t="shared" si="3"/>
        <v>0</v>
      </c>
      <c r="F30" s="101">
        <v>0</v>
      </c>
      <c r="G30" s="101">
        <v>0</v>
      </c>
      <c r="H30" s="101">
        <f t="shared" si="4"/>
        <v>0</v>
      </c>
      <c r="I30" s="101">
        <v>0</v>
      </c>
      <c r="J30" s="101">
        <v>0</v>
      </c>
      <c r="K30" s="101">
        <f t="shared" si="5"/>
        <v>8988</v>
      </c>
      <c r="L30" s="101">
        <v>2735</v>
      </c>
      <c r="M30" s="101">
        <v>6253</v>
      </c>
      <c r="N30" s="101">
        <f t="shared" si="6"/>
        <v>8988</v>
      </c>
      <c r="O30" s="101">
        <f t="shared" si="7"/>
        <v>2735</v>
      </c>
      <c r="P30" s="101">
        <v>2735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6253</v>
      </c>
      <c r="W30" s="101">
        <v>6253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0</v>
      </c>
      <c r="AD30" s="101">
        <v>0</v>
      </c>
      <c r="AE30" s="101">
        <v>0</v>
      </c>
      <c r="AF30" s="101">
        <f t="shared" si="10"/>
        <v>32</v>
      </c>
      <c r="AG30" s="101">
        <v>32</v>
      </c>
      <c r="AH30" s="101">
        <v>0</v>
      </c>
      <c r="AI30" s="101">
        <v>0</v>
      </c>
      <c r="AJ30" s="101">
        <f t="shared" si="11"/>
        <v>32</v>
      </c>
      <c r="AK30" s="101">
        <v>0</v>
      </c>
      <c r="AL30" s="101">
        <v>0</v>
      </c>
      <c r="AM30" s="101">
        <v>0</v>
      </c>
      <c r="AN30" s="101">
        <v>32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 t="shared" si="12"/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 t="shared" si="13"/>
        <v>0</v>
      </c>
      <c r="BA30" s="101">
        <v>0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124</v>
      </c>
      <c r="B31" s="112" t="s">
        <v>289</v>
      </c>
      <c r="C31" s="111" t="s">
        <v>319</v>
      </c>
      <c r="D31" s="101">
        <f t="shared" si="2"/>
        <v>4149</v>
      </c>
      <c r="E31" s="101">
        <f t="shared" si="3"/>
        <v>0</v>
      </c>
      <c r="F31" s="101">
        <v>0</v>
      </c>
      <c r="G31" s="101">
        <v>0</v>
      </c>
      <c r="H31" s="101">
        <f t="shared" si="4"/>
        <v>0</v>
      </c>
      <c r="I31" s="101">
        <v>0</v>
      </c>
      <c r="J31" s="101">
        <v>0</v>
      </c>
      <c r="K31" s="101">
        <f t="shared" si="5"/>
        <v>4149</v>
      </c>
      <c r="L31" s="101">
        <v>1745</v>
      </c>
      <c r="M31" s="101">
        <v>2404</v>
      </c>
      <c r="N31" s="101">
        <f t="shared" si="6"/>
        <v>4149</v>
      </c>
      <c r="O31" s="101">
        <f t="shared" si="7"/>
        <v>1745</v>
      </c>
      <c r="P31" s="101">
        <v>1745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2404</v>
      </c>
      <c r="W31" s="101">
        <v>2404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0</v>
      </c>
      <c r="AD31" s="101">
        <v>0</v>
      </c>
      <c r="AE31" s="101">
        <v>0</v>
      </c>
      <c r="AF31" s="101">
        <f t="shared" si="10"/>
        <v>23</v>
      </c>
      <c r="AG31" s="101">
        <v>23</v>
      </c>
      <c r="AH31" s="101">
        <v>0</v>
      </c>
      <c r="AI31" s="101">
        <v>0</v>
      </c>
      <c r="AJ31" s="101">
        <f t="shared" si="11"/>
        <v>23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23</v>
      </c>
      <c r="AT31" s="101">
        <f t="shared" si="12"/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 t="shared" si="13"/>
        <v>0</v>
      </c>
      <c r="BA31" s="101">
        <v>0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1" t="s">
        <v>124</v>
      </c>
      <c r="B32" s="112" t="s">
        <v>290</v>
      </c>
      <c r="C32" s="111" t="s">
        <v>320</v>
      </c>
      <c r="D32" s="101">
        <f t="shared" si="2"/>
        <v>5346</v>
      </c>
      <c r="E32" s="101">
        <f t="shared" si="3"/>
        <v>0</v>
      </c>
      <c r="F32" s="101">
        <v>0</v>
      </c>
      <c r="G32" s="101">
        <v>0</v>
      </c>
      <c r="H32" s="101">
        <f t="shared" si="4"/>
        <v>0</v>
      </c>
      <c r="I32" s="101">
        <v>0</v>
      </c>
      <c r="J32" s="101">
        <v>0</v>
      </c>
      <c r="K32" s="101">
        <f t="shared" si="5"/>
        <v>5346</v>
      </c>
      <c r="L32" s="101">
        <v>2692</v>
      </c>
      <c r="M32" s="101">
        <v>2654</v>
      </c>
      <c r="N32" s="101">
        <f t="shared" si="6"/>
        <v>5346</v>
      </c>
      <c r="O32" s="101">
        <f t="shared" si="7"/>
        <v>2692</v>
      </c>
      <c r="P32" s="101">
        <v>2692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2654</v>
      </c>
      <c r="W32" s="101">
        <v>2654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0</v>
      </c>
      <c r="AD32" s="101">
        <v>0</v>
      </c>
      <c r="AE32" s="101">
        <v>0</v>
      </c>
      <c r="AF32" s="101">
        <f t="shared" si="10"/>
        <v>34</v>
      </c>
      <c r="AG32" s="101">
        <v>34</v>
      </c>
      <c r="AH32" s="101">
        <v>0</v>
      </c>
      <c r="AI32" s="101">
        <v>0</v>
      </c>
      <c r="AJ32" s="101">
        <f t="shared" si="11"/>
        <v>153</v>
      </c>
      <c r="AK32" s="101">
        <v>119</v>
      </c>
      <c r="AL32" s="101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3</v>
      </c>
      <c r="AR32" s="101">
        <v>0</v>
      </c>
      <c r="AS32" s="101">
        <v>31</v>
      </c>
      <c r="AT32" s="101">
        <f t="shared" si="12"/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 t="shared" si="13"/>
        <v>0</v>
      </c>
      <c r="BA32" s="101">
        <v>0</v>
      </c>
      <c r="BB32" s="101">
        <v>0</v>
      </c>
      <c r="BC32" s="101">
        <v>0</v>
      </c>
      <c r="BD32" s="79"/>
      <c r="BE32" s="79"/>
      <c r="BF32" s="79"/>
    </row>
    <row r="33" spans="1:58" ht="12" customHeight="1">
      <c r="A33" s="111" t="s">
        <v>124</v>
      </c>
      <c r="B33" s="112" t="s">
        <v>291</v>
      </c>
      <c r="C33" s="111" t="s">
        <v>321</v>
      </c>
      <c r="D33" s="101">
        <f t="shared" si="2"/>
        <v>1795</v>
      </c>
      <c r="E33" s="101">
        <f t="shared" si="3"/>
        <v>0</v>
      </c>
      <c r="F33" s="101">
        <v>0</v>
      </c>
      <c r="G33" s="101">
        <v>0</v>
      </c>
      <c r="H33" s="101">
        <f t="shared" si="4"/>
        <v>0</v>
      </c>
      <c r="I33" s="101">
        <v>0</v>
      </c>
      <c r="J33" s="101">
        <v>0</v>
      </c>
      <c r="K33" s="101">
        <f t="shared" si="5"/>
        <v>1795</v>
      </c>
      <c r="L33" s="101">
        <v>626</v>
      </c>
      <c r="M33" s="101">
        <v>1169</v>
      </c>
      <c r="N33" s="101">
        <f t="shared" si="6"/>
        <v>1795</v>
      </c>
      <c r="O33" s="101">
        <f t="shared" si="7"/>
        <v>626</v>
      </c>
      <c r="P33" s="101">
        <v>626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 t="shared" si="8"/>
        <v>1169</v>
      </c>
      <c r="W33" s="101">
        <v>1169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 t="shared" si="9"/>
        <v>0</v>
      </c>
      <c r="AD33" s="101">
        <v>0</v>
      </c>
      <c r="AE33" s="101">
        <v>0</v>
      </c>
      <c r="AF33" s="101">
        <f t="shared" si="10"/>
        <v>6</v>
      </c>
      <c r="AG33" s="101">
        <v>6</v>
      </c>
      <c r="AH33" s="101">
        <v>0</v>
      </c>
      <c r="AI33" s="101">
        <v>0</v>
      </c>
      <c r="AJ33" s="101">
        <f t="shared" si="11"/>
        <v>6</v>
      </c>
      <c r="AK33" s="101">
        <v>0</v>
      </c>
      <c r="AL33" s="101">
        <v>0</v>
      </c>
      <c r="AM33" s="101">
        <v>0</v>
      </c>
      <c r="AN33" s="101">
        <v>6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f t="shared" si="12"/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 t="shared" si="13"/>
        <v>0</v>
      </c>
      <c r="BA33" s="101">
        <v>0</v>
      </c>
      <c r="BB33" s="101">
        <v>0</v>
      </c>
      <c r="BC33" s="101">
        <v>0</v>
      </c>
      <c r="BD33" s="79"/>
      <c r="BE33" s="79"/>
      <c r="BF33" s="79"/>
    </row>
    <row r="34" spans="1:58" ht="12" customHeight="1">
      <c r="A34" s="111" t="s">
        <v>124</v>
      </c>
      <c r="B34" s="112" t="s">
        <v>292</v>
      </c>
      <c r="C34" s="111" t="s">
        <v>322</v>
      </c>
      <c r="D34" s="101">
        <f t="shared" si="2"/>
        <v>5388</v>
      </c>
      <c r="E34" s="101">
        <f t="shared" si="3"/>
        <v>0</v>
      </c>
      <c r="F34" s="101">
        <v>0</v>
      </c>
      <c r="G34" s="101">
        <v>0</v>
      </c>
      <c r="H34" s="101">
        <f t="shared" si="4"/>
        <v>0</v>
      </c>
      <c r="I34" s="101">
        <v>0</v>
      </c>
      <c r="J34" s="101">
        <v>0</v>
      </c>
      <c r="K34" s="101">
        <f t="shared" si="5"/>
        <v>5388</v>
      </c>
      <c r="L34" s="101">
        <v>1408</v>
      </c>
      <c r="M34" s="101">
        <v>3980</v>
      </c>
      <c r="N34" s="101">
        <f t="shared" si="6"/>
        <v>5388</v>
      </c>
      <c r="O34" s="101">
        <f t="shared" si="7"/>
        <v>1408</v>
      </c>
      <c r="P34" s="101">
        <v>1408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 t="shared" si="8"/>
        <v>3980</v>
      </c>
      <c r="W34" s="101">
        <v>3980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 t="shared" si="9"/>
        <v>0</v>
      </c>
      <c r="AD34" s="101">
        <v>0</v>
      </c>
      <c r="AE34" s="101">
        <v>0</v>
      </c>
      <c r="AF34" s="101">
        <f t="shared" si="10"/>
        <v>16</v>
      </c>
      <c r="AG34" s="101">
        <v>16</v>
      </c>
      <c r="AH34" s="101">
        <v>0</v>
      </c>
      <c r="AI34" s="101">
        <v>0</v>
      </c>
      <c r="AJ34" s="101">
        <f t="shared" si="11"/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 t="shared" si="12"/>
        <v>16</v>
      </c>
      <c r="AU34" s="101">
        <v>16</v>
      </c>
      <c r="AV34" s="101">
        <v>0</v>
      </c>
      <c r="AW34" s="101">
        <v>0</v>
      </c>
      <c r="AX34" s="101">
        <v>0</v>
      </c>
      <c r="AY34" s="101">
        <v>0</v>
      </c>
      <c r="AZ34" s="101">
        <f t="shared" si="13"/>
        <v>0</v>
      </c>
      <c r="BA34" s="101">
        <v>0</v>
      </c>
      <c r="BB34" s="101">
        <v>0</v>
      </c>
      <c r="BC34" s="101">
        <v>0</v>
      </c>
      <c r="BD34" s="79"/>
      <c r="BE34" s="79"/>
      <c r="BF34" s="79"/>
    </row>
    <row r="35" spans="1:58" ht="12" customHeight="1">
      <c r="A35" s="111" t="s">
        <v>124</v>
      </c>
      <c r="B35" s="112" t="s">
        <v>293</v>
      </c>
      <c r="C35" s="111" t="s">
        <v>323</v>
      </c>
      <c r="D35" s="101">
        <f t="shared" si="2"/>
        <v>8250</v>
      </c>
      <c r="E35" s="101">
        <f t="shared" si="3"/>
        <v>0</v>
      </c>
      <c r="F35" s="101">
        <v>0</v>
      </c>
      <c r="G35" s="101">
        <v>0</v>
      </c>
      <c r="H35" s="101">
        <f t="shared" si="4"/>
        <v>0</v>
      </c>
      <c r="I35" s="101">
        <v>0</v>
      </c>
      <c r="J35" s="101">
        <v>0</v>
      </c>
      <c r="K35" s="101">
        <f t="shared" si="5"/>
        <v>8250</v>
      </c>
      <c r="L35" s="101">
        <v>1168</v>
      </c>
      <c r="M35" s="101">
        <v>7082</v>
      </c>
      <c r="N35" s="101">
        <f t="shared" si="6"/>
        <v>8250</v>
      </c>
      <c r="O35" s="101">
        <f t="shared" si="7"/>
        <v>1168</v>
      </c>
      <c r="P35" s="101">
        <v>1168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 t="shared" si="8"/>
        <v>7082</v>
      </c>
      <c r="W35" s="101">
        <v>7082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 t="shared" si="9"/>
        <v>0</v>
      </c>
      <c r="AD35" s="101">
        <v>0</v>
      </c>
      <c r="AE35" s="101">
        <v>0</v>
      </c>
      <c r="AF35" s="101">
        <f t="shared" si="10"/>
        <v>26</v>
      </c>
      <c r="AG35" s="101">
        <v>26</v>
      </c>
      <c r="AH35" s="101">
        <v>0</v>
      </c>
      <c r="AI35" s="101">
        <v>0</v>
      </c>
      <c r="AJ35" s="101">
        <f t="shared" si="11"/>
        <v>0</v>
      </c>
      <c r="AK35" s="101">
        <v>0</v>
      </c>
      <c r="AL35" s="101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f t="shared" si="12"/>
        <v>26</v>
      </c>
      <c r="AU35" s="101">
        <v>26</v>
      </c>
      <c r="AV35" s="101">
        <v>0</v>
      </c>
      <c r="AW35" s="101">
        <v>0</v>
      </c>
      <c r="AX35" s="101">
        <v>0</v>
      </c>
      <c r="AY35" s="101">
        <v>0</v>
      </c>
      <c r="AZ35" s="101">
        <f t="shared" si="13"/>
        <v>0</v>
      </c>
      <c r="BA35" s="101">
        <v>0</v>
      </c>
      <c r="BB35" s="101">
        <v>0</v>
      </c>
      <c r="BC35" s="101">
        <v>0</v>
      </c>
      <c r="BD35" s="79"/>
      <c r="BE35" s="79"/>
      <c r="BF35" s="79"/>
    </row>
    <row r="36" spans="1:58" ht="12" customHeight="1">
      <c r="A36" s="111" t="s">
        <v>124</v>
      </c>
      <c r="B36" s="112" t="s">
        <v>294</v>
      </c>
      <c r="C36" s="111" t="s">
        <v>324</v>
      </c>
      <c r="D36" s="101">
        <f t="shared" si="2"/>
        <v>14538</v>
      </c>
      <c r="E36" s="101">
        <f t="shared" si="3"/>
        <v>0</v>
      </c>
      <c r="F36" s="101">
        <v>0</v>
      </c>
      <c r="G36" s="101">
        <v>0</v>
      </c>
      <c r="H36" s="101">
        <f t="shared" si="4"/>
        <v>0</v>
      </c>
      <c r="I36" s="101">
        <v>0</v>
      </c>
      <c r="J36" s="101">
        <v>0</v>
      </c>
      <c r="K36" s="101">
        <f t="shared" si="5"/>
        <v>14538</v>
      </c>
      <c r="L36" s="101">
        <v>3306</v>
      </c>
      <c r="M36" s="101">
        <v>11232</v>
      </c>
      <c r="N36" s="101">
        <f t="shared" si="6"/>
        <v>14538</v>
      </c>
      <c r="O36" s="101">
        <f t="shared" si="7"/>
        <v>3306</v>
      </c>
      <c r="P36" s="101">
        <v>3306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 t="shared" si="8"/>
        <v>11232</v>
      </c>
      <c r="W36" s="101">
        <v>11232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 t="shared" si="9"/>
        <v>0</v>
      </c>
      <c r="AD36" s="101">
        <v>0</v>
      </c>
      <c r="AE36" s="101">
        <v>0</v>
      </c>
      <c r="AF36" s="101">
        <f t="shared" si="10"/>
        <v>40</v>
      </c>
      <c r="AG36" s="101">
        <v>40</v>
      </c>
      <c r="AH36" s="101">
        <v>0</v>
      </c>
      <c r="AI36" s="101">
        <v>0</v>
      </c>
      <c r="AJ36" s="101">
        <f t="shared" si="11"/>
        <v>659</v>
      </c>
      <c r="AK36" s="101">
        <v>659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f t="shared" si="12"/>
        <v>40</v>
      </c>
      <c r="AU36" s="101">
        <v>40</v>
      </c>
      <c r="AV36" s="101">
        <v>0</v>
      </c>
      <c r="AW36" s="101">
        <v>0</v>
      </c>
      <c r="AX36" s="101">
        <v>0</v>
      </c>
      <c r="AY36" s="101">
        <v>0</v>
      </c>
      <c r="AZ36" s="101">
        <f t="shared" si="13"/>
        <v>0</v>
      </c>
      <c r="BA36" s="101">
        <v>0</v>
      </c>
      <c r="BB36" s="101">
        <v>0</v>
      </c>
      <c r="BC36" s="101">
        <v>0</v>
      </c>
      <c r="BD36" s="79"/>
      <c r="BE36" s="79"/>
      <c r="BF36" s="79"/>
    </row>
    <row r="37" spans="1:58" ht="12" customHeight="1">
      <c r="A37" s="111" t="s">
        <v>124</v>
      </c>
      <c r="B37" s="112" t="s">
        <v>295</v>
      </c>
      <c r="C37" s="111" t="s">
        <v>325</v>
      </c>
      <c r="D37" s="101">
        <f t="shared" si="2"/>
        <v>6780</v>
      </c>
      <c r="E37" s="101">
        <f t="shared" si="3"/>
        <v>0</v>
      </c>
      <c r="F37" s="101">
        <v>0</v>
      </c>
      <c r="G37" s="101">
        <v>0</v>
      </c>
      <c r="H37" s="101">
        <f t="shared" si="4"/>
        <v>0</v>
      </c>
      <c r="I37" s="101">
        <v>0</v>
      </c>
      <c r="J37" s="101">
        <v>0</v>
      </c>
      <c r="K37" s="101">
        <f t="shared" si="5"/>
        <v>6780</v>
      </c>
      <c r="L37" s="101">
        <v>1992</v>
      </c>
      <c r="M37" s="101">
        <v>4788</v>
      </c>
      <c r="N37" s="101">
        <f t="shared" si="6"/>
        <v>6780</v>
      </c>
      <c r="O37" s="101">
        <f t="shared" si="7"/>
        <v>1992</v>
      </c>
      <c r="P37" s="101">
        <v>1992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 t="shared" si="8"/>
        <v>4788</v>
      </c>
      <c r="W37" s="101">
        <v>4788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 t="shared" si="9"/>
        <v>0</v>
      </c>
      <c r="AD37" s="101">
        <v>0</v>
      </c>
      <c r="AE37" s="101">
        <v>0</v>
      </c>
      <c r="AF37" s="101">
        <f t="shared" si="10"/>
        <v>48</v>
      </c>
      <c r="AG37" s="101">
        <v>48</v>
      </c>
      <c r="AH37" s="101">
        <v>0</v>
      </c>
      <c r="AI37" s="101">
        <v>0</v>
      </c>
      <c r="AJ37" s="101">
        <f t="shared" si="11"/>
        <v>48</v>
      </c>
      <c r="AK37" s="101">
        <v>48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f t="shared" si="12"/>
        <v>48</v>
      </c>
      <c r="AU37" s="101">
        <v>48</v>
      </c>
      <c r="AV37" s="101">
        <v>0</v>
      </c>
      <c r="AW37" s="101">
        <v>0</v>
      </c>
      <c r="AX37" s="101">
        <v>0</v>
      </c>
      <c r="AY37" s="101">
        <v>0</v>
      </c>
      <c r="AZ37" s="101">
        <f t="shared" si="13"/>
        <v>76</v>
      </c>
      <c r="BA37" s="101">
        <v>76</v>
      </c>
      <c r="BB37" s="101">
        <v>0</v>
      </c>
      <c r="BC37" s="101">
        <v>0</v>
      </c>
      <c r="BD37" s="79"/>
      <c r="BE37" s="79"/>
      <c r="BF37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330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09</v>
      </c>
      <c r="M2" s="19" t="str">
        <f>IF(L2&lt;&gt;"",VLOOKUP(L2,$AI$6:$AJ$52,2,FALSE),"-")</f>
        <v>栃木県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258802</v>
      </c>
      <c r="F7" s="164" t="s">
        <v>45</v>
      </c>
      <c r="G7" s="23" t="s">
        <v>46</v>
      </c>
      <c r="H7" s="37">
        <f aca="true" t="shared" si="0" ref="H7:H12">AD14</f>
        <v>121227</v>
      </c>
      <c r="I7" s="37">
        <f aca="true" t="shared" si="1" ref="I7:I12">AD24</f>
        <v>271054</v>
      </c>
      <c r="J7" s="37">
        <f aca="true" t="shared" si="2" ref="J7:J12">SUM(H7:I7)</f>
        <v>392281</v>
      </c>
      <c r="K7" s="38">
        <f aca="true" t="shared" si="3" ref="K7:K12">IF(J$13&gt;0,J7/J$13,0)</f>
        <v>1</v>
      </c>
      <c r="L7" s="39">
        <f>AD34</f>
        <v>5988</v>
      </c>
      <c r="M7" s="40">
        <f>AD37</f>
        <v>1215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258802</v>
      </c>
      <c r="AF7" s="28" t="str">
        <f>'水洗化人口等'!B7</f>
        <v>09000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0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0</v>
      </c>
      <c r="AF8" s="28" t="str">
        <f>'水洗化人口等'!B8</f>
        <v>09201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258802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1070584</v>
      </c>
      <c r="AF9" s="28" t="str">
        <f>'水洗化人口等'!B9</f>
        <v>09202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1070584</v>
      </c>
      <c r="F10" s="165"/>
      <c r="G10" s="23" t="s">
        <v>53</v>
      </c>
      <c r="H10" s="37">
        <f t="shared" si="0"/>
        <v>0</v>
      </c>
      <c r="I10" s="37">
        <f t="shared" si="1"/>
        <v>0</v>
      </c>
      <c r="J10" s="37">
        <f t="shared" si="2"/>
        <v>0</v>
      </c>
      <c r="K10" s="38">
        <f t="shared" si="3"/>
        <v>0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832</v>
      </c>
      <c r="AF10" s="28" t="str">
        <f>'水洗化人口等'!B10</f>
        <v>09203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832</v>
      </c>
      <c r="F11" s="165"/>
      <c r="G11" s="23" t="s">
        <v>56</v>
      </c>
      <c r="H11" s="37">
        <f t="shared" si="0"/>
        <v>0</v>
      </c>
      <c r="I11" s="37">
        <f t="shared" si="1"/>
        <v>0</v>
      </c>
      <c r="J11" s="37">
        <f t="shared" si="2"/>
        <v>0</v>
      </c>
      <c r="K11" s="38">
        <f t="shared" si="3"/>
        <v>0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679728</v>
      </c>
      <c r="AF11" s="28" t="str">
        <f>'水洗化人口等'!B11</f>
        <v>09204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679728</v>
      </c>
      <c r="F12" s="165"/>
      <c r="G12" s="23" t="s">
        <v>57</v>
      </c>
      <c r="H12" s="37">
        <f t="shared" si="0"/>
        <v>0</v>
      </c>
      <c r="I12" s="37">
        <f t="shared" si="1"/>
        <v>0</v>
      </c>
      <c r="J12" s="37">
        <f t="shared" si="2"/>
        <v>0</v>
      </c>
      <c r="K12" s="38">
        <f t="shared" si="3"/>
        <v>0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302793</v>
      </c>
      <c r="AF12" s="28" t="str">
        <f>'水洗化人口等'!B12</f>
        <v>09205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1751144</v>
      </c>
      <c r="F13" s="166"/>
      <c r="G13" s="23" t="s">
        <v>49</v>
      </c>
      <c r="H13" s="37">
        <f>SUM(H7:H12)</f>
        <v>121227</v>
      </c>
      <c r="I13" s="37">
        <f>SUM(I7:I12)</f>
        <v>271054</v>
      </c>
      <c r="J13" s="37">
        <f>SUM(J7:J12)</f>
        <v>392281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35118</v>
      </c>
      <c r="AF13" s="28" t="str">
        <f>'水洗化人口等'!B13</f>
        <v>09206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2009946</v>
      </c>
      <c r="F14" s="167" t="s">
        <v>59</v>
      </c>
      <c r="G14" s="168"/>
      <c r="H14" s="37">
        <f>AD20</f>
        <v>0</v>
      </c>
      <c r="I14" s="37">
        <f>AD30</f>
        <v>0</v>
      </c>
      <c r="J14" s="37">
        <f>SUM(H14:I14)</f>
        <v>0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121227</v>
      </c>
      <c r="AF14" s="28" t="str">
        <f>'水洗化人口等'!B14</f>
        <v>09208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35118</v>
      </c>
      <c r="F15" s="156" t="s">
        <v>4</v>
      </c>
      <c r="G15" s="157"/>
      <c r="H15" s="47">
        <f>SUM(H13:H14)</f>
        <v>121227</v>
      </c>
      <c r="I15" s="47">
        <f>SUM(I13:I14)</f>
        <v>271054</v>
      </c>
      <c r="J15" s="47">
        <f>SUM(J13:J14)</f>
        <v>392281</v>
      </c>
      <c r="K15" s="48" t="s">
        <v>152</v>
      </c>
      <c r="L15" s="49">
        <f>SUM(L7:L9)</f>
        <v>5988</v>
      </c>
      <c r="M15" s="50">
        <f>SUM(M7:M9)</f>
        <v>1215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09209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09210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302793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0</v>
      </c>
      <c r="AF17" s="28" t="str">
        <f>'水洗化人口等'!B17</f>
        <v>09211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0</v>
      </c>
      <c r="AF18" s="28" t="str">
        <f>'水洗化人口等'!B18</f>
        <v>09213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0.8712393268276859</v>
      </c>
      <c r="F19" s="167" t="s">
        <v>65</v>
      </c>
      <c r="G19" s="168"/>
      <c r="H19" s="37">
        <f>AD21</f>
        <v>25965</v>
      </c>
      <c r="I19" s="37">
        <f>AD31</f>
        <v>19464</v>
      </c>
      <c r="J19" s="41">
        <f>SUM(H19:I19)</f>
        <v>45429</v>
      </c>
      <c r="AA19" s="20" t="s">
        <v>57</v>
      </c>
      <c r="AB19" s="81" t="s">
        <v>83</v>
      </c>
      <c r="AC19" s="81" t="s">
        <v>157</v>
      </c>
      <c r="AD19" s="28">
        <f ca="1" t="shared" si="4"/>
        <v>0</v>
      </c>
      <c r="AF19" s="28" t="str">
        <f>'水洗化人口等'!B19</f>
        <v>09214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0.12876067317231407</v>
      </c>
      <c r="F20" s="167" t="s">
        <v>67</v>
      </c>
      <c r="G20" s="168"/>
      <c r="H20" s="37">
        <f>AD22</f>
        <v>16268</v>
      </c>
      <c r="I20" s="37">
        <f>AD32</f>
        <v>8055</v>
      </c>
      <c r="J20" s="41">
        <f>SUM(H20:I20)</f>
        <v>24323</v>
      </c>
      <c r="AA20" s="20" t="s">
        <v>59</v>
      </c>
      <c r="AB20" s="81" t="s">
        <v>83</v>
      </c>
      <c r="AC20" s="81" t="s">
        <v>158</v>
      </c>
      <c r="AD20" s="28">
        <f ca="1" t="shared" si="4"/>
        <v>0</v>
      </c>
      <c r="AF20" s="28" t="str">
        <f>'水洗化人口等'!B20</f>
        <v>09215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0.5326431655377806</v>
      </c>
      <c r="F21" s="167" t="s">
        <v>69</v>
      </c>
      <c r="G21" s="168"/>
      <c r="H21" s="37">
        <f>AD23</f>
        <v>78994</v>
      </c>
      <c r="I21" s="37">
        <f>AD33</f>
        <v>243535</v>
      </c>
      <c r="J21" s="41">
        <f>SUM(H21:I21)</f>
        <v>322529</v>
      </c>
      <c r="AA21" s="20" t="s">
        <v>65</v>
      </c>
      <c r="AB21" s="81" t="s">
        <v>83</v>
      </c>
      <c r="AC21" s="81" t="s">
        <v>159</v>
      </c>
      <c r="AD21" s="28">
        <f ca="1" t="shared" si="4"/>
        <v>25965</v>
      </c>
      <c r="AF21" s="28" t="str">
        <f>'水洗化人口等'!B21</f>
        <v>09216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0.338182219820831</v>
      </c>
      <c r="F22" s="156" t="s">
        <v>4</v>
      </c>
      <c r="G22" s="157"/>
      <c r="H22" s="47">
        <f>SUM(H19:H21)</f>
        <v>121227</v>
      </c>
      <c r="I22" s="47">
        <f>SUM(I19:I21)</f>
        <v>271054</v>
      </c>
      <c r="J22" s="52">
        <f>SUM(J19:J21)</f>
        <v>392281</v>
      </c>
      <c r="AA22" s="20" t="s">
        <v>67</v>
      </c>
      <c r="AB22" s="81" t="s">
        <v>83</v>
      </c>
      <c r="AC22" s="81" t="s">
        <v>160</v>
      </c>
      <c r="AD22" s="28">
        <f ca="1" t="shared" si="4"/>
        <v>16268</v>
      </c>
      <c r="AF22" s="28" t="str">
        <f>'水洗化人口等'!B22</f>
        <v>09301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0.15064733082381318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78994</v>
      </c>
      <c r="AF23" s="28" t="str">
        <f>'水洗化人口等'!B23</f>
        <v>09321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1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271054</v>
      </c>
      <c r="AF24" s="28" t="str">
        <f>'水洗化人口等'!B24</f>
        <v>09342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09343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09344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3885</v>
      </c>
      <c r="J27" s="55">
        <f>AD49</f>
        <v>435</v>
      </c>
      <c r="AA27" s="20" t="s">
        <v>53</v>
      </c>
      <c r="AB27" s="81" t="s">
        <v>83</v>
      </c>
      <c r="AC27" s="81" t="s">
        <v>165</v>
      </c>
      <c r="AD27" s="28">
        <f ca="1" t="shared" si="4"/>
        <v>0</v>
      </c>
      <c r="AF27" s="28" t="str">
        <f>'水洗化人口等'!B27</f>
        <v>09345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33</v>
      </c>
      <c r="J28" s="55">
        <f>AD50</f>
        <v>0</v>
      </c>
      <c r="AA28" s="20" t="s">
        <v>56</v>
      </c>
      <c r="AB28" s="81" t="s">
        <v>83</v>
      </c>
      <c r="AC28" s="81" t="s">
        <v>166</v>
      </c>
      <c r="AD28" s="28">
        <f ca="1" t="shared" si="4"/>
        <v>0</v>
      </c>
      <c r="AF28" s="28" t="str">
        <f>'水洗化人口等'!B28</f>
        <v>09361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1531</v>
      </c>
      <c r="J29" s="55">
        <f>AD51</f>
        <v>40</v>
      </c>
      <c r="AA29" s="20" t="s">
        <v>57</v>
      </c>
      <c r="AB29" s="81" t="s">
        <v>83</v>
      </c>
      <c r="AC29" s="81" t="s">
        <v>167</v>
      </c>
      <c r="AD29" s="28">
        <f ca="1" t="shared" si="4"/>
        <v>0</v>
      </c>
      <c r="AF29" s="28" t="str">
        <f>'水洗化人口等'!B29</f>
        <v>09364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102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0</v>
      </c>
      <c r="AF30" s="28" t="str">
        <f>'水洗化人口等'!B30</f>
        <v>09365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19464</v>
      </c>
      <c r="AF31" s="28" t="str">
        <f>'水洗化人口等'!B31</f>
        <v>09366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1684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8055</v>
      </c>
      <c r="AF32" s="28" t="str">
        <f>'水洗化人口等'!B32</f>
        <v>09367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533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243535</v>
      </c>
      <c r="AF33" s="28" t="str">
        <f>'水洗化人口等'!B33</f>
        <v>09368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207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5988</v>
      </c>
      <c r="AF34" s="28" t="str">
        <f>'水洗化人口等'!B34</f>
        <v>09384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1496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 t="str">
        <f>'水洗化人口等'!B35</f>
        <v>09386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9471</v>
      </c>
      <c r="J36" s="57">
        <f>SUM(J27:J31)</f>
        <v>475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 t="str">
        <f>'水洗化人口等'!B36</f>
        <v>09407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1215</v>
      </c>
      <c r="AF37" s="28" t="str">
        <f>'水洗化人口等'!B37</f>
        <v>09411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>
        <f>'水洗化人口等'!B38</f>
        <v>0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>
        <f>'水洗化人口等'!B39</f>
        <v>0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3885</v>
      </c>
      <c r="AF40" s="28">
        <f>'水洗化人口等'!B40</f>
        <v>0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33</v>
      </c>
      <c r="AF41" s="28">
        <f>'水洗化人口等'!B41</f>
        <v>0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1531</v>
      </c>
      <c r="AF42" s="28">
        <f>'水洗化人口等'!B42</f>
        <v>0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102</v>
      </c>
      <c r="AF43" s="28">
        <f>'水洗化人口等'!B43</f>
        <v>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>
        <f>'水洗化人口等'!B44</f>
        <v>0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1684</v>
      </c>
      <c r="AF45" s="28">
        <f>'水洗化人口等'!B45</f>
        <v>0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533</v>
      </c>
      <c r="AF46" s="28">
        <f>'水洗化人口等'!B46</f>
        <v>0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207</v>
      </c>
      <c r="AF47" s="28">
        <f>'水洗化人口等'!B47</f>
        <v>0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1496</v>
      </c>
      <c r="AF48" s="28">
        <f>'水洗化人口等'!B48</f>
        <v>0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435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0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40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2010-04-10T01:43:45Z</dcterms:modified>
  <cp:category/>
  <cp:version/>
  <cp:contentType/>
  <cp:contentStatus/>
</cp:coreProperties>
</file>