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<sst xmlns="http://schemas.openxmlformats.org/spreadsheetml/2006/main" count="812" uniqueCount="354">
  <si>
    <t xml:space="preserve">沖縄県                                                        </t>
  </si>
  <si>
    <t>47000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</si>
  <si>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</si>
  <si>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</si>
  <si>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</si>
  <si>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</si>
  <si>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</si>
  <si>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</si>
  <si>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</si>
  <si>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</si>
  <si>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</si>
  <si>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</si>
  <si>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</si>
  <si>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</si>
  <si>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</si>
  <si>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</si>
  <si>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</si>
  <si>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</si>
  <si>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</si>
  <si>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</si>
  <si>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</si>
  <si>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</si>
  <si>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</si>
  <si>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</si>
  <si>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</si>
  <si>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</si>
  <si>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</si>
  <si>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</si>
  <si>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</si>
  <si>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</si>
  <si>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</si>
  <si>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</si>
  <si>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</si>
  <si>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</si>
  <si>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</si>
  <si>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</si>
  <si>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</si>
  <si>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</si>
  <si>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</si>
  <si>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</si>
  <si>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</si>
  <si>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</si>
  <si>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</si>
  <si>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</si>
  <si>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</si>
  <si>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</si>
  <si>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47301</t>
  </si>
  <si>
    <t>国頭村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</si>
  <si>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</si>
  <si>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</si>
  <si>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</si>
  <si>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</si>
  <si>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</si>
  <si>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</si>
  <si>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</si>
  <si>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</si>
  <si>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</si>
  <si>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</si>
  <si>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</si>
  <si>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</si>
  <si>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</si>
  <si>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</si>
  <si>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</si>
  <si>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</si>
  <si>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</si>
  <si>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</si>
  <si>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</si>
  <si>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</si>
  <si>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</si>
  <si>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</si>
  <si>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</si>
  <si>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</si>
  <si>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</si>
  <si>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</si>
  <si>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</si>
  <si>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</si>
  <si>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</si>
  <si>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</si>
  <si>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</si>
  <si>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</si>
  <si>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</si>
  <si>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</si>
  <si>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47327</t>
  </si>
  <si>
    <t>北中城村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</si>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</sst>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16" xfId="49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76" fontId="4" fillId="4" borderId="16" xfId="49" applyNumberFormat="1" applyFont="1" applyFill="1" applyBorder="1" applyAlignment="1">
      <alignment horizontal="right" vertical="center"/>
    </xf>
    <xf numFmtId="176" fontId="4" fillId="4" borderId="16" xfId="49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38" fontId="4" fillId="4" borderId="16" xfId="49" applyFont="1" applyFill="1" applyBorder="1" applyAlignment="1">
      <alignment vertical="center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lef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17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209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0" t="s">
        <v>84</v>
      </c>
      <c r="B2" s="112" t="s">
        <v>279</v>
      </c>
      <c r="C2" s="114" t="s">
        <v>280</v>
      </c>
      <c r="D2" s="6" t="s">
        <v>85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214</v>
      </c>
      <c r="S2" s="116" t="s">
        <v>86</v>
      </c>
      <c r="T2" s="106"/>
      <c r="U2" s="106"/>
      <c r="V2" s="107"/>
      <c r="W2" s="122" t="s">
        <v>87</v>
      </c>
      <c r="X2" s="106"/>
      <c r="Y2" s="106"/>
      <c r="Z2" s="107"/>
    </row>
    <row r="3" spans="1:26" s="8" customFormat="1" ht="18.75" customHeight="1">
      <c r="A3" s="111"/>
      <c r="B3" s="113"/>
      <c r="C3" s="115"/>
      <c r="D3" s="9"/>
      <c r="E3" s="10" t="s">
        <v>88</v>
      </c>
      <c r="F3" s="7"/>
      <c r="G3" s="7"/>
      <c r="H3" s="11"/>
      <c r="I3" s="10" t="s">
        <v>281</v>
      </c>
      <c r="J3" s="7"/>
      <c r="K3" s="7"/>
      <c r="L3" s="7"/>
      <c r="M3" s="7"/>
      <c r="N3" s="7"/>
      <c r="O3" s="7"/>
      <c r="P3" s="7"/>
      <c r="Q3" s="11"/>
      <c r="R3" s="40"/>
      <c r="S3" s="108"/>
      <c r="T3" s="109"/>
      <c r="U3" s="109"/>
      <c r="V3" s="117"/>
      <c r="W3" s="108"/>
      <c r="X3" s="109"/>
      <c r="Y3" s="109"/>
      <c r="Z3" s="117"/>
    </row>
    <row r="4" spans="1:26" s="8" customFormat="1" ht="26.25" customHeight="1">
      <c r="A4" s="111"/>
      <c r="B4" s="113"/>
      <c r="C4" s="115"/>
      <c r="D4" s="9"/>
      <c r="E4" s="12" t="s">
        <v>89</v>
      </c>
      <c r="F4" s="118" t="s">
        <v>282</v>
      </c>
      <c r="G4" s="118" t="s">
        <v>283</v>
      </c>
      <c r="H4" s="118" t="s">
        <v>284</v>
      </c>
      <c r="I4" s="12" t="s">
        <v>89</v>
      </c>
      <c r="J4" s="118" t="s">
        <v>285</v>
      </c>
      <c r="K4" s="118" t="s">
        <v>286</v>
      </c>
      <c r="L4" s="118" t="s">
        <v>287</v>
      </c>
      <c r="M4" s="118" t="s">
        <v>288</v>
      </c>
      <c r="N4" s="118" t="s">
        <v>289</v>
      </c>
      <c r="O4" s="123" t="s">
        <v>290</v>
      </c>
      <c r="P4" s="13"/>
      <c r="Q4" s="118" t="s">
        <v>291</v>
      </c>
      <c r="R4" s="41"/>
      <c r="S4" s="118" t="s">
        <v>90</v>
      </c>
      <c r="T4" s="118" t="s">
        <v>91</v>
      </c>
      <c r="U4" s="120" t="s">
        <v>92</v>
      </c>
      <c r="V4" s="120" t="s">
        <v>93</v>
      </c>
      <c r="W4" s="118" t="s">
        <v>90</v>
      </c>
      <c r="X4" s="118" t="s">
        <v>91</v>
      </c>
      <c r="Y4" s="120" t="s">
        <v>92</v>
      </c>
      <c r="Z4" s="120" t="s">
        <v>93</v>
      </c>
    </row>
    <row r="5" spans="1:26" s="8" customFormat="1" ht="23.25" customHeight="1">
      <c r="A5" s="111"/>
      <c r="B5" s="113"/>
      <c r="C5" s="115"/>
      <c r="D5" s="9"/>
      <c r="E5" s="12"/>
      <c r="F5" s="119"/>
      <c r="G5" s="119"/>
      <c r="H5" s="119"/>
      <c r="I5" s="12"/>
      <c r="J5" s="119"/>
      <c r="K5" s="119"/>
      <c r="L5" s="119"/>
      <c r="M5" s="119"/>
      <c r="N5" s="119"/>
      <c r="O5" s="119"/>
      <c r="P5" s="14" t="s">
        <v>94</v>
      </c>
      <c r="Q5" s="119"/>
      <c r="R5" s="42"/>
      <c r="S5" s="119"/>
      <c r="T5" s="119"/>
      <c r="U5" s="121"/>
      <c r="V5" s="121"/>
      <c r="W5" s="119"/>
      <c r="X5" s="119"/>
      <c r="Y5" s="121"/>
      <c r="Z5" s="121"/>
    </row>
    <row r="6" spans="1:26" s="8" customFormat="1" ht="18" customHeight="1">
      <c r="A6" s="111"/>
      <c r="B6" s="113"/>
      <c r="C6" s="115"/>
      <c r="D6" s="37" t="s">
        <v>95</v>
      </c>
      <c r="E6" s="37" t="s">
        <v>95</v>
      </c>
      <c r="F6" s="14" t="s">
        <v>292</v>
      </c>
      <c r="G6" s="37" t="s">
        <v>95</v>
      </c>
      <c r="H6" s="37" t="s">
        <v>95</v>
      </c>
      <c r="I6" s="37" t="s">
        <v>95</v>
      </c>
      <c r="J6" s="14" t="s">
        <v>292</v>
      </c>
      <c r="K6" s="37" t="s">
        <v>95</v>
      </c>
      <c r="L6" s="14" t="s">
        <v>292</v>
      </c>
      <c r="M6" s="37" t="s">
        <v>95</v>
      </c>
      <c r="N6" s="14" t="s">
        <v>292</v>
      </c>
      <c r="O6" s="37" t="s">
        <v>95</v>
      </c>
      <c r="P6" s="37" t="s">
        <v>95</v>
      </c>
      <c r="Q6" s="14" t="s">
        <v>292</v>
      </c>
      <c r="R6" s="43" t="s">
        <v>215</v>
      </c>
      <c r="S6" s="14"/>
      <c r="T6" s="14"/>
      <c r="U6" s="14"/>
      <c r="V6" s="36"/>
      <c r="W6" s="14"/>
      <c r="X6" s="14"/>
      <c r="Y6" s="14"/>
      <c r="Z6" s="36"/>
    </row>
    <row r="7" spans="1:26" s="92" customFormat="1" ht="11.25">
      <c r="A7" s="173" t="s">
        <v>0</v>
      </c>
      <c r="B7" s="174" t="s">
        <v>1</v>
      </c>
      <c r="C7" s="173" t="s">
        <v>352</v>
      </c>
      <c r="D7" s="99">
        <f>SUM(D8:D300)</f>
        <v>1396514</v>
      </c>
      <c r="E7" s="99">
        <f>SUM(E8:E300)</f>
        <v>96172</v>
      </c>
      <c r="F7" s="96">
        <f>IF(D7&gt;0,E7/D7*100,0)</f>
        <v>6.8865761460321915</v>
      </c>
      <c r="G7" s="99">
        <f>SUM(G8:G300)</f>
        <v>96000</v>
      </c>
      <c r="H7" s="99">
        <f>SUM(H8:H300)</f>
        <v>172</v>
      </c>
      <c r="I7" s="99">
        <f>SUM(I8:I300)</f>
        <v>1300342</v>
      </c>
      <c r="J7" s="96">
        <f>IF($D7&gt;0,I7/$D7*100,0)</f>
        <v>93.11342385396782</v>
      </c>
      <c r="K7" s="99">
        <f>SUM(K8:K300)</f>
        <v>787174</v>
      </c>
      <c r="L7" s="96">
        <f>IF($D7&gt;0,K7/$D7*100,0)</f>
        <v>56.367068285745795</v>
      </c>
      <c r="M7" s="99">
        <f>SUM(M8:M300)</f>
        <v>0</v>
      </c>
      <c r="N7" s="96">
        <f>IF($D7&gt;0,M7/$D7*100,0)</f>
        <v>0</v>
      </c>
      <c r="O7" s="99">
        <f>SUM(O8:O300)</f>
        <v>513168</v>
      </c>
      <c r="P7" s="99">
        <f>SUM(P8:P300)</f>
        <v>156902</v>
      </c>
      <c r="Q7" s="96">
        <f>IF($D7&gt;0,O7/$D7*100,0)</f>
        <v>36.746355568222015</v>
      </c>
      <c r="R7" s="99">
        <f>SUM(R8:R300)</f>
        <v>9088</v>
      </c>
      <c r="S7" s="175">
        <f>COUNTIF(S8:S300,"○")</f>
        <v>33</v>
      </c>
      <c r="T7" s="175">
        <f>COUNTIF(T8:T300,"○")</f>
        <v>1</v>
      </c>
      <c r="U7" s="175">
        <f>COUNTIF(U8:U300,"○")</f>
        <v>2</v>
      </c>
      <c r="V7" s="175">
        <f>COUNTIF(V8:V300,"○")</f>
        <v>5</v>
      </c>
      <c r="W7" s="175">
        <f>COUNTIF(W8:W300,"○")</f>
        <v>33</v>
      </c>
      <c r="X7" s="175">
        <f>COUNTIF(X8:X300,"○")</f>
        <v>0</v>
      </c>
      <c r="Y7" s="175">
        <f>COUNTIF(Y8:Y300,"○")</f>
        <v>2</v>
      </c>
      <c r="Z7" s="175">
        <f>COUNTIF(Z8:Z300,"○")</f>
        <v>6</v>
      </c>
    </row>
    <row r="8" spans="1:26" s="92" customFormat="1" ht="11.25">
      <c r="A8" s="94" t="s">
        <v>162</v>
      </c>
      <c r="B8" s="95" t="s">
        <v>2</v>
      </c>
      <c r="C8" s="94" t="s">
        <v>3</v>
      </c>
      <c r="D8" s="93">
        <v>314339</v>
      </c>
      <c r="E8" s="93">
        <v>2485</v>
      </c>
      <c r="F8" s="97">
        <f aca="true" t="shared" si="0" ref="F7:F48">IF(D8&gt;0,E8/D8*100,0)</f>
        <v>0.7905477843983724</v>
      </c>
      <c r="G8" s="93">
        <v>2485</v>
      </c>
      <c r="H8" s="93">
        <v>0</v>
      </c>
      <c r="I8" s="93">
        <v>311854</v>
      </c>
      <c r="J8" s="97">
        <f aca="true" t="shared" si="1" ref="J7:J48">IF($D8&gt;0,I8/$D8*100,0)</f>
        <v>99.20945221560163</v>
      </c>
      <c r="K8" s="93">
        <v>271024</v>
      </c>
      <c r="L8" s="97">
        <f aca="true" t="shared" si="2" ref="L7:L48">IF($D8&gt;0,K8/$D8*100,0)</f>
        <v>86.22029083250885</v>
      </c>
      <c r="M8" s="93">
        <v>0</v>
      </c>
      <c r="N8" s="97">
        <f aca="true" t="shared" si="3" ref="N7:N48">IF($D8&gt;0,M8/$D8*100,0)</f>
        <v>0</v>
      </c>
      <c r="O8" s="93">
        <v>40830</v>
      </c>
      <c r="P8" s="93">
        <v>14129</v>
      </c>
      <c r="Q8" s="97">
        <f aca="true" t="shared" si="4" ref="Q7:Q48">IF($D8&gt;0,O8/$D8*100,0)</f>
        <v>12.989161383092776</v>
      </c>
      <c r="R8" s="93">
        <v>2012</v>
      </c>
      <c r="S8" s="94"/>
      <c r="T8" s="94" t="s">
        <v>353</v>
      </c>
      <c r="U8" s="94"/>
      <c r="V8" s="94"/>
      <c r="W8" s="94" t="s">
        <v>353</v>
      </c>
      <c r="X8" s="94"/>
      <c r="Y8" s="94"/>
      <c r="Z8" s="94"/>
    </row>
    <row r="9" spans="1:26" s="92" customFormat="1" ht="11.25">
      <c r="A9" s="94" t="s">
        <v>162</v>
      </c>
      <c r="B9" s="95" t="s">
        <v>4</v>
      </c>
      <c r="C9" s="94" t="s">
        <v>5</v>
      </c>
      <c r="D9" s="93">
        <v>91503</v>
      </c>
      <c r="E9" s="93">
        <v>3696</v>
      </c>
      <c r="F9" s="97">
        <f t="shared" si="0"/>
        <v>4.039211829120356</v>
      </c>
      <c r="G9" s="93">
        <v>3696</v>
      </c>
      <c r="H9" s="93">
        <v>0</v>
      </c>
      <c r="I9" s="93">
        <v>87807</v>
      </c>
      <c r="J9" s="97">
        <f t="shared" si="1"/>
        <v>95.96078817087964</v>
      </c>
      <c r="K9" s="93">
        <v>79633</v>
      </c>
      <c r="L9" s="97">
        <f t="shared" si="2"/>
        <v>87.02774772411833</v>
      </c>
      <c r="M9" s="93">
        <v>0</v>
      </c>
      <c r="N9" s="97">
        <f t="shared" si="3"/>
        <v>0</v>
      </c>
      <c r="O9" s="93">
        <v>8174</v>
      </c>
      <c r="P9" s="93">
        <v>816</v>
      </c>
      <c r="Q9" s="97">
        <f t="shared" si="4"/>
        <v>8.933040446761309</v>
      </c>
      <c r="R9" s="93">
        <v>1003</v>
      </c>
      <c r="S9" s="94" t="s">
        <v>353</v>
      </c>
      <c r="T9" s="94"/>
      <c r="U9" s="94"/>
      <c r="V9" s="94"/>
      <c r="W9" s="94" t="s">
        <v>353</v>
      </c>
      <c r="X9" s="94"/>
      <c r="Y9" s="94"/>
      <c r="Z9" s="94"/>
    </row>
    <row r="10" spans="1:26" s="92" customFormat="1" ht="11.25">
      <c r="A10" s="94" t="s">
        <v>162</v>
      </c>
      <c r="B10" s="95" t="s">
        <v>6</v>
      </c>
      <c r="C10" s="94" t="s">
        <v>7</v>
      </c>
      <c r="D10" s="93">
        <v>47735</v>
      </c>
      <c r="E10" s="93">
        <v>2366</v>
      </c>
      <c r="F10" s="97">
        <f t="shared" si="0"/>
        <v>4.956530847386613</v>
      </c>
      <c r="G10" s="93">
        <v>2366</v>
      </c>
      <c r="H10" s="93">
        <v>0</v>
      </c>
      <c r="I10" s="93">
        <v>45369</v>
      </c>
      <c r="J10" s="97">
        <f t="shared" si="1"/>
        <v>95.0434691526134</v>
      </c>
      <c r="K10" s="93">
        <v>10494</v>
      </c>
      <c r="L10" s="97">
        <f t="shared" si="2"/>
        <v>21.98386927830732</v>
      </c>
      <c r="M10" s="93">
        <v>0</v>
      </c>
      <c r="N10" s="97">
        <f t="shared" si="3"/>
        <v>0</v>
      </c>
      <c r="O10" s="93">
        <v>34875</v>
      </c>
      <c r="P10" s="93">
        <v>0</v>
      </c>
      <c r="Q10" s="97">
        <f t="shared" si="4"/>
        <v>73.05959987430607</v>
      </c>
      <c r="R10" s="93">
        <v>270</v>
      </c>
      <c r="S10" s="94" t="s">
        <v>353</v>
      </c>
      <c r="T10" s="94"/>
      <c r="U10" s="94"/>
      <c r="V10" s="94"/>
      <c r="W10" s="94" t="s">
        <v>353</v>
      </c>
      <c r="X10" s="94"/>
      <c r="Y10" s="94"/>
      <c r="Z10" s="94"/>
    </row>
    <row r="11" spans="1:26" s="92" customFormat="1" ht="11.25">
      <c r="A11" s="94" t="s">
        <v>162</v>
      </c>
      <c r="B11" s="95" t="s">
        <v>8</v>
      </c>
      <c r="C11" s="94" t="s">
        <v>9</v>
      </c>
      <c r="D11" s="93">
        <v>109082</v>
      </c>
      <c r="E11" s="93">
        <v>607</v>
      </c>
      <c r="F11" s="97">
        <f t="shared" si="0"/>
        <v>0.5564621110724043</v>
      </c>
      <c r="G11" s="93">
        <v>607</v>
      </c>
      <c r="H11" s="93">
        <v>0</v>
      </c>
      <c r="I11" s="93">
        <v>108475</v>
      </c>
      <c r="J11" s="97">
        <f t="shared" si="1"/>
        <v>99.4435378889276</v>
      </c>
      <c r="K11" s="93">
        <v>101072</v>
      </c>
      <c r="L11" s="97">
        <f t="shared" si="2"/>
        <v>92.6569003135256</v>
      </c>
      <c r="M11" s="93">
        <v>0</v>
      </c>
      <c r="N11" s="97">
        <f t="shared" si="3"/>
        <v>0</v>
      </c>
      <c r="O11" s="93">
        <v>7403</v>
      </c>
      <c r="P11" s="93">
        <v>721</v>
      </c>
      <c r="Q11" s="97">
        <f t="shared" si="4"/>
        <v>6.786637575401991</v>
      </c>
      <c r="R11" s="93">
        <v>569</v>
      </c>
      <c r="S11" s="94" t="s">
        <v>353</v>
      </c>
      <c r="T11" s="94"/>
      <c r="U11" s="94"/>
      <c r="V11" s="94"/>
      <c r="W11" s="94" t="s">
        <v>353</v>
      </c>
      <c r="X11" s="94"/>
      <c r="Y11" s="94"/>
      <c r="Z11" s="94"/>
    </row>
    <row r="12" spans="1:26" s="92" customFormat="1" ht="11.25">
      <c r="A12" s="94" t="s">
        <v>162</v>
      </c>
      <c r="B12" s="95" t="s">
        <v>10</v>
      </c>
      <c r="C12" s="94" t="s">
        <v>11</v>
      </c>
      <c r="D12" s="93">
        <v>59628</v>
      </c>
      <c r="E12" s="93">
        <v>16732</v>
      </c>
      <c r="F12" s="97">
        <f t="shared" si="0"/>
        <v>28.060642651103507</v>
      </c>
      <c r="G12" s="93">
        <v>16732</v>
      </c>
      <c r="H12" s="93">
        <v>0</v>
      </c>
      <c r="I12" s="93">
        <v>42896</v>
      </c>
      <c r="J12" s="97">
        <f t="shared" si="1"/>
        <v>71.9393573488965</v>
      </c>
      <c r="K12" s="93">
        <v>32210</v>
      </c>
      <c r="L12" s="97">
        <f t="shared" si="2"/>
        <v>54.01824646139397</v>
      </c>
      <c r="M12" s="93">
        <v>0</v>
      </c>
      <c r="N12" s="97">
        <f t="shared" si="3"/>
        <v>0</v>
      </c>
      <c r="O12" s="93">
        <v>10686</v>
      </c>
      <c r="P12" s="93">
        <v>0</v>
      </c>
      <c r="Q12" s="97">
        <f t="shared" si="4"/>
        <v>17.921110887502515</v>
      </c>
      <c r="R12" s="93">
        <v>284</v>
      </c>
      <c r="S12" s="94" t="s">
        <v>353</v>
      </c>
      <c r="T12" s="94"/>
      <c r="U12" s="94"/>
      <c r="V12" s="94"/>
      <c r="W12" s="94" t="s">
        <v>353</v>
      </c>
      <c r="X12" s="94"/>
      <c r="Y12" s="94"/>
      <c r="Z12" s="94"/>
    </row>
    <row r="13" spans="1:26" s="92" customFormat="1" ht="11.25">
      <c r="A13" s="94" t="s">
        <v>162</v>
      </c>
      <c r="B13" s="95" t="s">
        <v>12</v>
      </c>
      <c r="C13" s="94" t="s">
        <v>13</v>
      </c>
      <c r="D13" s="93">
        <v>57869</v>
      </c>
      <c r="E13" s="93">
        <v>834</v>
      </c>
      <c r="F13" s="97">
        <f t="shared" si="0"/>
        <v>1.4411861272874942</v>
      </c>
      <c r="G13" s="93">
        <v>834</v>
      </c>
      <c r="H13" s="93">
        <v>0</v>
      </c>
      <c r="I13" s="93">
        <v>57035</v>
      </c>
      <c r="J13" s="97">
        <f t="shared" si="1"/>
        <v>98.5588138727125</v>
      </c>
      <c r="K13" s="93">
        <v>25807</v>
      </c>
      <c r="L13" s="97">
        <f t="shared" si="2"/>
        <v>44.595552022671896</v>
      </c>
      <c r="M13" s="93">
        <v>0</v>
      </c>
      <c r="N13" s="97">
        <f t="shared" si="3"/>
        <v>0</v>
      </c>
      <c r="O13" s="93">
        <v>31228</v>
      </c>
      <c r="P13" s="93">
        <v>13481</v>
      </c>
      <c r="Q13" s="97">
        <f t="shared" si="4"/>
        <v>53.96326185004061</v>
      </c>
      <c r="R13" s="93">
        <v>126</v>
      </c>
      <c r="S13" s="94" t="s">
        <v>353</v>
      </c>
      <c r="T13" s="94"/>
      <c r="U13" s="94"/>
      <c r="V13" s="94"/>
      <c r="W13" s="94" t="s">
        <v>353</v>
      </c>
      <c r="X13" s="94"/>
      <c r="Y13" s="94"/>
      <c r="Z13" s="94"/>
    </row>
    <row r="14" spans="1:26" s="92" customFormat="1" ht="11.25">
      <c r="A14" s="94" t="s">
        <v>162</v>
      </c>
      <c r="B14" s="95" t="s">
        <v>14</v>
      </c>
      <c r="C14" s="94" t="s">
        <v>15</v>
      </c>
      <c r="D14" s="93">
        <v>132767</v>
      </c>
      <c r="E14" s="93">
        <v>2983</v>
      </c>
      <c r="F14" s="97">
        <f t="shared" si="0"/>
        <v>2.2467932543478426</v>
      </c>
      <c r="G14" s="93">
        <v>2983</v>
      </c>
      <c r="H14" s="93">
        <v>0</v>
      </c>
      <c r="I14" s="93">
        <v>129784</v>
      </c>
      <c r="J14" s="97">
        <f t="shared" si="1"/>
        <v>97.75320674565215</v>
      </c>
      <c r="K14" s="93">
        <v>100967</v>
      </c>
      <c r="L14" s="97">
        <f t="shared" si="2"/>
        <v>76.04826500561134</v>
      </c>
      <c r="M14" s="93">
        <v>0</v>
      </c>
      <c r="N14" s="97">
        <f t="shared" si="3"/>
        <v>0</v>
      </c>
      <c r="O14" s="93">
        <v>28817</v>
      </c>
      <c r="P14" s="93">
        <v>5188</v>
      </c>
      <c r="Q14" s="97">
        <f t="shared" si="4"/>
        <v>21.704941740040823</v>
      </c>
      <c r="R14" s="93">
        <v>1164</v>
      </c>
      <c r="S14" s="94" t="s">
        <v>353</v>
      </c>
      <c r="T14" s="94"/>
      <c r="U14" s="94"/>
      <c r="V14" s="94"/>
      <c r="W14" s="94" t="s">
        <v>353</v>
      </c>
      <c r="X14" s="94"/>
      <c r="Y14" s="94"/>
      <c r="Z14" s="94"/>
    </row>
    <row r="15" spans="1:26" s="92" customFormat="1" ht="11.25">
      <c r="A15" s="94" t="s">
        <v>162</v>
      </c>
      <c r="B15" s="95" t="s">
        <v>16</v>
      </c>
      <c r="C15" s="94" t="s">
        <v>17</v>
      </c>
      <c r="D15" s="93">
        <v>54832</v>
      </c>
      <c r="E15" s="93">
        <v>1177</v>
      </c>
      <c r="F15" s="97">
        <f t="shared" si="0"/>
        <v>2.146556755179457</v>
      </c>
      <c r="G15" s="93">
        <v>1177</v>
      </c>
      <c r="H15" s="93">
        <v>0</v>
      </c>
      <c r="I15" s="93">
        <v>53655</v>
      </c>
      <c r="J15" s="97">
        <f t="shared" si="1"/>
        <v>97.85344324482055</v>
      </c>
      <c r="K15" s="93">
        <v>28581</v>
      </c>
      <c r="L15" s="97">
        <f t="shared" si="2"/>
        <v>52.12467172454042</v>
      </c>
      <c r="M15" s="93">
        <v>0</v>
      </c>
      <c r="N15" s="97">
        <f t="shared" si="3"/>
        <v>0</v>
      </c>
      <c r="O15" s="93">
        <v>25074</v>
      </c>
      <c r="P15" s="93">
        <v>2725</v>
      </c>
      <c r="Q15" s="97">
        <f t="shared" si="4"/>
        <v>45.72877152028013</v>
      </c>
      <c r="R15" s="93">
        <v>119</v>
      </c>
      <c r="S15" s="94" t="s">
        <v>353</v>
      </c>
      <c r="T15" s="94"/>
      <c r="U15" s="94"/>
      <c r="V15" s="94"/>
      <c r="W15" s="94" t="s">
        <v>353</v>
      </c>
      <c r="X15" s="94"/>
      <c r="Y15" s="94"/>
      <c r="Z15" s="94"/>
    </row>
    <row r="16" spans="1:26" s="92" customFormat="1" ht="11.25">
      <c r="A16" s="94" t="s">
        <v>162</v>
      </c>
      <c r="B16" s="95" t="s">
        <v>18</v>
      </c>
      <c r="C16" s="94" t="s">
        <v>19</v>
      </c>
      <c r="D16" s="93">
        <v>116986</v>
      </c>
      <c r="E16" s="93">
        <v>6586</v>
      </c>
      <c r="F16" s="97">
        <f t="shared" si="0"/>
        <v>5.629733472381311</v>
      </c>
      <c r="G16" s="93">
        <v>6586</v>
      </c>
      <c r="H16" s="93">
        <v>0</v>
      </c>
      <c r="I16" s="93">
        <v>110400</v>
      </c>
      <c r="J16" s="97">
        <f t="shared" si="1"/>
        <v>94.37026652761868</v>
      </c>
      <c r="K16" s="93">
        <v>51519</v>
      </c>
      <c r="L16" s="97">
        <f t="shared" si="2"/>
        <v>44.03860290974988</v>
      </c>
      <c r="M16" s="93">
        <v>0</v>
      </c>
      <c r="N16" s="97">
        <f t="shared" si="3"/>
        <v>0</v>
      </c>
      <c r="O16" s="93">
        <v>58881</v>
      </c>
      <c r="P16" s="93">
        <v>38538</v>
      </c>
      <c r="Q16" s="97">
        <f t="shared" si="4"/>
        <v>50.331663617868806</v>
      </c>
      <c r="R16" s="93">
        <v>413</v>
      </c>
      <c r="S16" s="94" t="s">
        <v>353</v>
      </c>
      <c r="T16" s="94"/>
      <c r="U16" s="94"/>
      <c r="V16" s="94"/>
      <c r="W16" s="94" t="s">
        <v>353</v>
      </c>
      <c r="X16" s="94"/>
      <c r="Y16" s="94"/>
      <c r="Z16" s="94"/>
    </row>
    <row r="17" spans="1:26" s="92" customFormat="1" ht="11.25">
      <c r="A17" s="94" t="s">
        <v>162</v>
      </c>
      <c r="B17" s="95" t="s">
        <v>20</v>
      </c>
      <c r="C17" s="94" t="s">
        <v>21</v>
      </c>
      <c r="D17" s="93">
        <v>55544</v>
      </c>
      <c r="E17" s="93">
        <v>39786</v>
      </c>
      <c r="F17" s="97">
        <f t="shared" si="0"/>
        <v>71.6296989773873</v>
      </c>
      <c r="G17" s="93">
        <v>39786</v>
      </c>
      <c r="H17" s="93">
        <v>0</v>
      </c>
      <c r="I17" s="93">
        <v>15758</v>
      </c>
      <c r="J17" s="97">
        <f t="shared" si="1"/>
        <v>28.370301022612704</v>
      </c>
      <c r="K17" s="93">
        <v>4152</v>
      </c>
      <c r="L17" s="97">
        <f t="shared" si="2"/>
        <v>7.4751548322050985</v>
      </c>
      <c r="M17" s="93">
        <v>0</v>
      </c>
      <c r="N17" s="97">
        <f t="shared" si="3"/>
        <v>0</v>
      </c>
      <c r="O17" s="93">
        <v>11606</v>
      </c>
      <c r="P17" s="93">
        <v>5822</v>
      </c>
      <c r="Q17" s="97">
        <f t="shared" si="4"/>
        <v>20.895146190407605</v>
      </c>
      <c r="R17" s="93">
        <v>188</v>
      </c>
      <c r="S17" s="94"/>
      <c r="T17" s="94"/>
      <c r="U17" s="94" t="s">
        <v>353</v>
      </c>
      <c r="V17" s="94"/>
      <c r="W17" s="94"/>
      <c r="X17" s="94"/>
      <c r="Y17" s="94" t="s">
        <v>353</v>
      </c>
      <c r="Z17" s="94"/>
    </row>
    <row r="18" spans="1:26" s="92" customFormat="1" ht="11.25">
      <c r="A18" s="94" t="s">
        <v>162</v>
      </c>
      <c r="B18" s="95" t="s">
        <v>22</v>
      </c>
      <c r="C18" s="94" t="s">
        <v>23</v>
      </c>
      <c r="D18" s="93">
        <v>40504</v>
      </c>
      <c r="E18" s="93">
        <v>1988</v>
      </c>
      <c r="F18" s="97">
        <f t="shared" si="0"/>
        <v>4.908157219040095</v>
      </c>
      <c r="G18" s="93">
        <v>1988</v>
      </c>
      <c r="H18" s="93">
        <v>0</v>
      </c>
      <c r="I18" s="93">
        <v>38516</v>
      </c>
      <c r="J18" s="97">
        <f t="shared" si="1"/>
        <v>95.0918427809599</v>
      </c>
      <c r="K18" s="93">
        <v>1948</v>
      </c>
      <c r="L18" s="97">
        <f t="shared" si="2"/>
        <v>4.809401540588584</v>
      </c>
      <c r="M18" s="93">
        <v>0</v>
      </c>
      <c r="N18" s="97">
        <f t="shared" si="3"/>
        <v>0</v>
      </c>
      <c r="O18" s="93">
        <v>36568</v>
      </c>
      <c r="P18" s="93">
        <v>24185</v>
      </c>
      <c r="Q18" s="97">
        <f t="shared" si="4"/>
        <v>90.28244124037133</v>
      </c>
      <c r="R18" s="93">
        <v>87</v>
      </c>
      <c r="S18" s="94" t="s">
        <v>353</v>
      </c>
      <c r="T18" s="94"/>
      <c r="U18" s="94"/>
      <c r="V18" s="94"/>
      <c r="W18" s="94" t="s">
        <v>353</v>
      </c>
      <c r="X18" s="94"/>
      <c r="Y18" s="94"/>
      <c r="Z18" s="94"/>
    </row>
    <row r="19" spans="1:26" s="92" customFormat="1" ht="11.25">
      <c r="A19" s="94" t="s">
        <v>162</v>
      </c>
      <c r="B19" s="95" t="s">
        <v>24</v>
      </c>
      <c r="C19" s="94" t="s">
        <v>25</v>
      </c>
      <c r="D19" s="93">
        <v>3468</v>
      </c>
      <c r="E19" s="93">
        <v>448</v>
      </c>
      <c r="F19" s="97">
        <f t="shared" si="0"/>
        <v>12.918108419838523</v>
      </c>
      <c r="G19" s="93">
        <v>448</v>
      </c>
      <c r="H19" s="93">
        <v>0</v>
      </c>
      <c r="I19" s="93">
        <v>3020</v>
      </c>
      <c r="J19" s="97">
        <f t="shared" si="1"/>
        <v>87.08189158016147</v>
      </c>
      <c r="K19" s="93">
        <v>0</v>
      </c>
      <c r="L19" s="97">
        <f t="shared" si="2"/>
        <v>0</v>
      </c>
      <c r="M19" s="93">
        <v>0</v>
      </c>
      <c r="N19" s="97">
        <f t="shared" si="3"/>
        <v>0</v>
      </c>
      <c r="O19" s="93">
        <v>3020</v>
      </c>
      <c r="P19" s="93">
        <v>799</v>
      </c>
      <c r="Q19" s="97">
        <f t="shared" si="4"/>
        <v>87.08189158016147</v>
      </c>
      <c r="R19" s="93">
        <v>15</v>
      </c>
      <c r="S19" s="94" t="s">
        <v>353</v>
      </c>
      <c r="T19" s="94"/>
      <c r="U19" s="94"/>
      <c r="V19" s="94"/>
      <c r="W19" s="94" t="s">
        <v>353</v>
      </c>
      <c r="X19" s="94"/>
      <c r="Y19" s="94"/>
      <c r="Z19" s="94"/>
    </row>
    <row r="20" spans="1:26" s="92" customFormat="1" ht="11.25">
      <c r="A20" s="94" t="s">
        <v>162</v>
      </c>
      <c r="B20" s="95" t="s">
        <v>26</v>
      </c>
      <c r="C20" s="94" t="s">
        <v>27</v>
      </c>
      <c r="D20" s="93">
        <v>1999</v>
      </c>
      <c r="E20" s="93">
        <v>221</v>
      </c>
      <c r="F20" s="97">
        <f t="shared" si="0"/>
        <v>11.05552776388194</v>
      </c>
      <c r="G20" s="93">
        <v>221</v>
      </c>
      <c r="H20" s="93">
        <v>0</v>
      </c>
      <c r="I20" s="93">
        <v>1778</v>
      </c>
      <c r="J20" s="97">
        <f t="shared" si="1"/>
        <v>88.94447223611806</v>
      </c>
      <c r="K20" s="93">
        <v>0</v>
      </c>
      <c r="L20" s="97">
        <f t="shared" si="2"/>
        <v>0</v>
      </c>
      <c r="M20" s="93">
        <v>0</v>
      </c>
      <c r="N20" s="97">
        <f t="shared" si="3"/>
        <v>0</v>
      </c>
      <c r="O20" s="93">
        <v>1778</v>
      </c>
      <c r="P20" s="93">
        <v>108</v>
      </c>
      <c r="Q20" s="97">
        <f t="shared" si="4"/>
        <v>88.94447223611806</v>
      </c>
      <c r="R20" s="93">
        <v>10</v>
      </c>
      <c r="S20" s="94" t="s">
        <v>353</v>
      </c>
      <c r="T20" s="94"/>
      <c r="U20" s="94"/>
      <c r="V20" s="94"/>
      <c r="W20" s="94" t="s">
        <v>353</v>
      </c>
      <c r="X20" s="94"/>
      <c r="Y20" s="94"/>
      <c r="Z20" s="94"/>
    </row>
    <row r="21" spans="1:26" s="92" customFormat="1" ht="11.25">
      <c r="A21" s="94" t="s">
        <v>162</v>
      </c>
      <c r="B21" s="95" t="s">
        <v>28</v>
      </c>
      <c r="C21" s="94" t="s">
        <v>29</v>
      </c>
      <c r="D21" s="93">
        <v>9476</v>
      </c>
      <c r="E21" s="93">
        <v>1562</v>
      </c>
      <c r="F21" s="97">
        <f t="shared" si="0"/>
        <v>16.483748417053608</v>
      </c>
      <c r="G21" s="93">
        <v>1562</v>
      </c>
      <c r="H21" s="93">
        <v>0</v>
      </c>
      <c r="I21" s="93">
        <v>7914</v>
      </c>
      <c r="J21" s="97">
        <f t="shared" si="1"/>
        <v>83.51625158294638</v>
      </c>
      <c r="K21" s="93">
        <v>0</v>
      </c>
      <c r="L21" s="97">
        <f t="shared" si="2"/>
        <v>0</v>
      </c>
      <c r="M21" s="93">
        <v>0</v>
      </c>
      <c r="N21" s="97">
        <f t="shared" si="3"/>
        <v>0</v>
      </c>
      <c r="O21" s="93">
        <v>7914</v>
      </c>
      <c r="P21" s="93">
        <v>4963</v>
      </c>
      <c r="Q21" s="97">
        <f t="shared" si="4"/>
        <v>83.51625158294638</v>
      </c>
      <c r="R21" s="93">
        <v>16</v>
      </c>
      <c r="S21" s="94" t="s">
        <v>353</v>
      </c>
      <c r="T21" s="94"/>
      <c r="U21" s="94"/>
      <c r="V21" s="94"/>
      <c r="W21" s="94" t="s">
        <v>353</v>
      </c>
      <c r="X21" s="94"/>
      <c r="Y21" s="94"/>
      <c r="Z21" s="94"/>
    </row>
    <row r="22" spans="1:26" s="92" customFormat="1" ht="11.25">
      <c r="A22" s="94" t="s">
        <v>162</v>
      </c>
      <c r="B22" s="95" t="s">
        <v>30</v>
      </c>
      <c r="C22" s="94" t="s">
        <v>31</v>
      </c>
      <c r="D22" s="93">
        <v>14247</v>
      </c>
      <c r="E22" s="93">
        <v>3300</v>
      </c>
      <c r="F22" s="97">
        <f t="shared" si="0"/>
        <v>23.162771109707307</v>
      </c>
      <c r="G22" s="93">
        <v>3300</v>
      </c>
      <c r="H22" s="93">
        <v>0</v>
      </c>
      <c r="I22" s="93">
        <v>10947</v>
      </c>
      <c r="J22" s="97">
        <f t="shared" si="1"/>
        <v>76.83722889029269</v>
      </c>
      <c r="K22" s="93">
        <v>6779</v>
      </c>
      <c r="L22" s="97">
        <f t="shared" si="2"/>
        <v>47.58194707657752</v>
      </c>
      <c r="M22" s="93">
        <v>0</v>
      </c>
      <c r="N22" s="97">
        <f t="shared" si="3"/>
        <v>0</v>
      </c>
      <c r="O22" s="93">
        <v>4168</v>
      </c>
      <c r="P22" s="93">
        <v>329</v>
      </c>
      <c r="Q22" s="97">
        <f t="shared" si="4"/>
        <v>29.25528181371517</v>
      </c>
      <c r="R22" s="93">
        <v>29</v>
      </c>
      <c r="S22" s="94" t="s">
        <v>353</v>
      </c>
      <c r="T22" s="94"/>
      <c r="U22" s="94"/>
      <c r="V22" s="94"/>
      <c r="W22" s="94" t="s">
        <v>353</v>
      </c>
      <c r="X22" s="94"/>
      <c r="Y22" s="94"/>
      <c r="Z22" s="94"/>
    </row>
    <row r="23" spans="1:26" s="92" customFormat="1" ht="11.25">
      <c r="A23" s="94" t="s">
        <v>162</v>
      </c>
      <c r="B23" s="95" t="s">
        <v>32</v>
      </c>
      <c r="C23" s="94" t="s">
        <v>33</v>
      </c>
      <c r="D23" s="93">
        <v>10335</v>
      </c>
      <c r="E23" s="93">
        <v>400</v>
      </c>
      <c r="F23" s="97">
        <f t="shared" si="0"/>
        <v>3.8703434929850027</v>
      </c>
      <c r="G23" s="93">
        <v>400</v>
      </c>
      <c r="H23" s="93">
        <v>0</v>
      </c>
      <c r="I23" s="93">
        <v>9935</v>
      </c>
      <c r="J23" s="97">
        <f t="shared" si="1"/>
        <v>96.129656507015</v>
      </c>
      <c r="K23" s="93">
        <v>397</v>
      </c>
      <c r="L23" s="97">
        <f t="shared" si="2"/>
        <v>3.8413159167876145</v>
      </c>
      <c r="M23" s="93">
        <v>0</v>
      </c>
      <c r="N23" s="97">
        <f t="shared" si="3"/>
        <v>0</v>
      </c>
      <c r="O23" s="93">
        <v>9538</v>
      </c>
      <c r="P23" s="93">
        <v>2398</v>
      </c>
      <c r="Q23" s="97">
        <f t="shared" si="4"/>
        <v>92.28834059022738</v>
      </c>
      <c r="R23" s="93">
        <v>104</v>
      </c>
      <c r="S23" s="94" t="s">
        <v>353</v>
      </c>
      <c r="T23" s="94"/>
      <c r="U23" s="94"/>
      <c r="V23" s="94"/>
      <c r="W23" s="94" t="s">
        <v>353</v>
      </c>
      <c r="X23" s="94"/>
      <c r="Y23" s="94"/>
      <c r="Z23" s="94"/>
    </row>
    <row r="24" spans="1:26" s="92" customFormat="1" ht="11.25">
      <c r="A24" s="94" t="s">
        <v>162</v>
      </c>
      <c r="B24" s="95" t="s">
        <v>34</v>
      </c>
      <c r="C24" s="94" t="s">
        <v>35</v>
      </c>
      <c r="D24" s="93">
        <v>5436</v>
      </c>
      <c r="E24" s="93">
        <v>18</v>
      </c>
      <c r="F24" s="97">
        <f t="shared" si="0"/>
        <v>0.33112582781456956</v>
      </c>
      <c r="G24" s="93">
        <v>18</v>
      </c>
      <c r="H24" s="93">
        <v>0</v>
      </c>
      <c r="I24" s="93">
        <v>5418</v>
      </c>
      <c r="J24" s="97">
        <f t="shared" si="1"/>
        <v>99.66887417218543</v>
      </c>
      <c r="K24" s="93">
        <v>0</v>
      </c>
      <c r="L24" s="97">
        <f t="shared" si="2"/>
        <v>0</v>
      </c>
      <c r="M24" s="93">
        <v>0</v>
      </c>
      <c r="N24" s="97">
        <f t="shared" si="3"/>
        <v>0</v>
      </c>
      <c r="O24" s="93">
        <v>5418</v>
      </c>
      <c r="P24" s="93">
        <v>619</v>
      </c>
      <c r="Q24" s="97">
        <f t="shared" si="4"/>
        <v>99.66887417218543</v>
      </c>
      <c r="R24" s="93">
        <v>20</v>
      </c>
      <c r="S24" s="94"/>
      <c r="T24" s="94"/>
      <c r="U24" s="94"/>
      <c r="V24" s="94" t="s">
        <v>353</v>
      </c>
      <c r="W24" s="94"/>
      <c r="X24" s="94"/>
      <c r="Y24" s="94"/>
      <c r="Z24" s="94" t="s">
        <v>353</v>
      </c>
    </row>
    <row r="25" spans="1:26" s="92" customFormat="1" ht="11.25">
      <c r="A25" s="94" t="s">
        <v>162</v>
      </c>
      <c r="B25" s="95" t="s">
        <v>36</v>
      </c>
      <c r="C25" s="94" t="s">
        <v>37</v>
      </c>
      <c r="D25" s="93">
        <v>11011</v>
      </c>
      <c r="E25" s="93">
        <v>231</v>
      </c>
      <c r="F25" s="97">
        <f t="shared" si="0"/>
        <v>2.097902097902098</v>
      </c>
      <c r="G25" s="93">
        <v>231</v>
      </c>
      <c r="H25" s="93">
        <v>0</v>
      </c>
      <c r="I25" s="93">
        <v>10780</v>
      </c>
      <c r="J25" s="97">
        <f t="shared" si="1"/>
        <v>97.9020979020979</v>
      </c>
      <c r="K25" s="93">
        <v>0</v>
      </c>
      <c r="L25" s="97">
        <f t="shared" si="2"/>
        <v>0</v>
      </c>
      <c r="M25" s="93">
        <v>0</v>
      </c>
      <c r="N25" s="97">
        <f t="shared" si="3"/>
        <v>0</v>
      </c>
      <c r="O25" s="93">
        <v>10780</v>
      </c>
      <c r="P25" s="93">
        <v>0</v>
      </c>
      <c r="Q25" s="97">
        <f t="shared" si="4"/>
        <v>97.9020979020979</v>
      </c>
      <c r="R25" s="93">
        <v>159</v>
      </c>
      <c r="S25" s="94" t="s">
        <v>353</v>
      </c>
      <c r="T25" s="94"/>
      <c r="U25" s="94"/>
      <c r="V25" s="94"/>
      <c r="W25" s="94" t="s">
        <v>353</v>
      </c>
      <c r="X25" s="94"/>
      <c r="Y25" s="94"/>
      <c r="Z25" s="94"/>
    </row>
    <row r="26" spans="1:26" s="92" customFormat="1" ht="11.25">
      <c r="A26" s="94" t="s">
        <v>162</v>
      </c>
      <c r="B26" s="95" t="s">
        <v>38</v>
      </c>
      <c r="C26" s="94" t="s">
        <v>39</v>
      </c>
      <c r="D26" s="93">
        <v>5067</v>
      </c>
      <c r="E26" s="93">
        <v>60</v>
      </c>
      <c r="F26" s="97">
        <f t="shared" si="0"/>
        <v>1.1841326228537596</v>
      </c>
      <c r="G26" s="93">
        <v>60</v>
      </c>
      <c r="H26" s="93">
        <v>0</v>
      </c>
      <c r="I26" s="93">
        <v>5007</v>
      </c>
      <c r="J26" s="97">
        <f t="shared" si="1"/>
        <v>98.81586737714623</v>
      </c>
      <c r="K26" s="93">
        <v>0</v>
      </c>
      <c r="L26" s="97">
        <f t="shared" si="2"/>
        <v>0</v>
      </c>
      <c r="M26" s="93">
        <v>0</v>
      </c>
      <c r="N26" s="97">
        <f t="shared" si="3"/>
        <v>0</v>
      </c>
      <c r="O26" s="93">
        <v>5007</v>
      </c>
      <c r="P26" s="93">
        <v>1769</v>
      </c>
      <c r="Q26" s="97">
        <f t="shared" si="4"/>
        <v>98.81586737714623</v>
      </c>
      <c r="R26" s="93">
        <v>19</v>
      </c>
      <c r="S26" s="94" t="s">
        <v>353</v>
      </c>
      <c r="T26" s="94"/>
      <c r="U26" s="94"/>
      <c r="V26" s="94"/>
      <c r="W26" s="94" t="s">
        <v>353</v>
      </c>
      <c r="X26" s="94"/>
      <c r="Y26" s="94"/>
      <c r="Z26" s="94"/>
    </row>
    <row r="27" spans="1:26" s="92" customFormat="1" ht="11.25">
      <c r="A27" s="94" t="s">
        <v>162</v>
      </c>
      <c r="B27" s="95" t="s">
        <v>40</v>
      </c>
      <c r="C27" s="94" t="s">
        <v>41</v>
      </c>
      <c r="D27" s="93">
        <v>39146</v>
      </c>
      <c r="E27" s="93">
        <v>790</v>
      </c>
      <c r="F27" s="97">
        <f t="shared" si="0"/>
        <v>2.018086139069126</v>
      </c>
      <c r="G27" s="93">
        <v>790</v>
      </c>
      <c r="H27" s="93">
        <v>0</v>
      </c>
      <c r="I27" s="93">
        <v>38356</v>
      </c>
      <c r="J27" s="97">
        <f t="shared" si="1"/>
        <v>97.98191386093087</v>
      </c>
      <c r="K27" s="93">
        <v>4452</v>
      </c>
      <c r="L27" s="97">
        <f t="shared" si="2"/>
        <v>11.372809482450315</v>
      </c>
      <c r="M27" s="93">
        <v>0</v>
      </c>
      <c r="N27" s="97">
        <f t="shared" si="3"/>
        <v>0</v>
      </c>
      <c r="O27" s="93">
        <v>33904</v>
      </c>
      <c r="P27" s="93">
        <v>13895</v>
      </c>
      <c r="Q27" s="97">
        <f t="shared" si="4"/>
        <v>86.60910437848057</v>
      </c>
      <c r="R27" s="93">
        <v>319</v>
      </c>
      <c r="S27" s="94"/>
      <c r="T27" s="94"/>
      <c r="U27" s="94" t="s">
        <v>353</v>
      </c>
      <c r="V27" s="94"/>
      <c r="W27" s="94"/>
      <c r="X27" s="94"/>
      <c r="Y27" s="94" t="s">
        <v>353</v>
      </c>
      <c r="Z27" s="94"/>
    </row>
    <row r="28" spans="1:26" s="92" customFormat="1" ht="11.25">
      <c r="A28" s="94" t="s">
        <v>162</v>
      </c>
      <c r="B28" s="95" t="s">
        <v>42</v>
      </c>
      <c r="C28" s="94" t="s">
        <v>43</v>
      </c>
      <c r="D28" s="93">
        <v>13757</v>
      </c>
      <c r="E28" s="93">
        <v>470</v>
      </c>
      <c r="F28" s="97">
        <f t="shared" si="0"/>
        <v>3.416442538344116</v>
      </c>
      <c r="G28" s="93">
        <v>470</v>
      </c>
      <c r="H28" s="93">
        <v>0</v>
      </c>
      <c r="I28" s="93">
        <v>13287</v>
      </c>
      <c r="J28" s="97">
        <f t="shared" si="1"/>
        <v>96.58355746165589</v>
      </c>
      <c r="K28" s="93">
        <v>13250</v>
      </c>
      <c r="L28" s="97">
        <f t="shared" si="2"/>
        <v>96.31460347459475</v>
      </c>
      <c r="M28" s="93">
        <v>0</v>
      </c>
      <c r="N28" s="97">
        <f t="shared" si="3"/>
        <v>0</v>
      </c>
      <c r="O28" s="93">
        <v>37</v>
      </c>
      <c r="P28" s="93">
        <v>3</v>
      </c>
      <c r="Q28" s="97">
        <f t="shared" si="4"/>
        <v>0.2689539870611325</v>
      </c>
      <c r="R28" s="93">
        <v>85</v>
      </c>
      <c r="S28" s="94" t="s">
        <v>353</v>
      </c>
      <c r="T28" s="94"/>
      <c r="U28" s="94"/>
      <c r="V28" s="94"/>
      <c r="W28" s="94" t="s">
        <v>353</v>
      </c>
      <c r="X28" s="94"/>
      <c r="Y28" s="94"/>
      <c r="Z28" s="94"/>
    </row>
    <row r="29" spans="1:26" s="92" customFormat="1" ht="11.25">
      <c r="A29" s="94" t="s">
        <v>162</v>
      </c>
      <c r="B29" s="95" t="s">
        <v>44</v>
      </c>
      <c r="C29" s="94" t="s">
        <v>45</v>
      </c>
      <c r="D29" s="93">
        <v>27524</v>
      </c>
      <c r="E29" s="93">
        <v>517</v>
      </c>
      <c r="F29" s="97">
        <f t="shared" si="0"/>
        <v>1.8783607033861358</v>
      </c>
      <c r="G29" s="93">
        <v>517</v>
      </c>
      <c r="H29" s="93">
        <v>0</v>
      </c>
      <c r="I29" s="93">
        <v>27007</v>
      </c>
      <c r="J29" s="97">
        <f t="shared" si="1"/>
        <v>98.12163929661386</v>
      </c>
      <c r="K29" s="93">
        <v>25831</v>
      </c>
      <c r="L29" s="97">
        <f t="shared" si="2"/>
        <v>93.84900450515914</v>
      </c>
      <c r="M29" s="93">
        <v>0</v>
      </c>
      <c r="N29" s="97">
        <f t="shared" si="3"/>
        <v>0</v>
      </c>
      <c r="O29" s="93">
        <v>1176</v>
      </c>
      <c r="P29" s="93">
        <v>700</v>
      </c>
      <c r="Q29" s="97">
        <f t="shared" si="4"/>
        <v>4.27263479145473</v>
      </c>
      <c r="R29" s="93">
        <v>401</v>
      </c>
      <c r="S29" s="94" t="s">
        <v>353</v>
      </c>
      <c r="T29" s="94"/>
      <c r="U29" s="94"/>
      <c r="V29" s="94"/>
      <c r="W29" s="94" t="s">
        <v>353</v>
      </c>
      <c r="X29" s="94"/>
      <c r="Y29" s="94"/>
      <c r="Z29" s="94"/>
    </row>
    <row r="30" spans="1:26" s="92" customFormat="1" ht="11.25">
      <c r="A30" s="94" t="s">
        <v>162</v>
      </c>
      <c r="B30" s="95" t="s">
        <v>46</v>
      </c>
      <c r="C30" s="94" t="s">
        <v>47</v>
      </c>
      <c r="D30" s="93">
        <v>5554</v>
      </c>
      <c r="E30" s="93">
        <v>493</v>
      </c>
      <c r="F30" s="97">
        <f t="shared" si="0"/>
        <v>8.876485415916456</v>
      </c>
      <c r="G30" s="93">
        <v>493</v>
      </c>
      <c r="H30" s="93">
        <v>0</v>
      </c>
      <c r="I30" s="93">
        <v>5061</v>
      </c>
      <c r="J30" s="97">
        <f t="shared" si="1"/>
        <v>91.12351458408354</v>
      </c>
      <c r="K30" s="93">
        <v>0</v>
      </c>
      <c r="L30" s="97">
        <f t="shared" si="2"/>
        <v>0</v>
      </c>
      <c r="M30" s="93">
        <v>0</v>
      </c>
      <c r="N30" s="97">
        <f t="shared" si="3"/>
        <v>0</v>
      </c>
      <c r="O30" s="93">
        <v>5061</v>
      </c>
      <c r="P30" s="93">
        <v>603</v>
      </c>
      <c r="Q30" s="97">
        <f t="shared" si="4"/>
        <v>91.12351458408354</v>
      </c>
      <c r="R30" s="93">
        <v>20</v>
      </c>
      <c r="S30" s="94"/>
      <c r="T30" s="94"/>
      <c r="U30" s="94"/>
      <c r="V30" s="94" t="s">
        <v>353</v>
      </c>
      <c r="W30" s="94"/>
      <c r="X30" s="94"/>
      <c r="Y30" s="94"/>
      <c r="Z30" s="94" t="s">
        <v>353</v>
      </c>
    </row>
    <row r="31" spans="1:26" s="92" customFormat="1" ht="11.25">
      <c r="A31" s="94" t="s">
        <v>162</v>
      </c>
      <c r="B31" s="95" t="s">
        <v>48</v>
      </c>
      <c r="C31" s="94" t="s">
        <v>49</v>
      </c>
      <c r="D31" s="93">
        <v>16504</v>
      </c>
      <c r="E31" s="93">
        <v>779</v>
      </c>
      <c r="F31" s="97">
        <f t="shared" si="0"/>
        <v>4.720067862336403</v>
      </c>
      <c r="G31" s="93">
        <v>779</v>
      </c>
      <c r="H31" s="93">
        <v>0</v>
      </c>
      <c r="I31" s="93">
        <v>15725</v>
      </c>
      <c r="J31" s="97">
        <f t="shared" si="1"/>
        <v>95.2799321376636</v>
      </c>
      <c r="K31" s="93">
        <v>2809</v>
      </c>
      <c r="L31" s="97">
        <f t="shared" si="2"/>
        <v>17.020116335433837</v>
      </c>
      <c r="M31" s="93">
        <v>0</v>
      </c>
      <c r="N31" s="97">
        <f t="shared" si="3"/>
        <v>0</v>
      </c>
      <c r="O31" s="93">
        <v>12916</v>
      </c>
      <c r="P31" s="93">
        <v>3442</v>
      </c>
      <c r="Q31" s="97">
        <f t="shared" si="4"/>
        <v>78.25981580222975</v>
      </c>
      <c r="R31" s="93">
        <v>92</v>
      </c>
      <c r="S31" s="94" t="s">
        <v>353</v>
      </c>
      <c r="T31" s="94"/>
      <c r="U31" s="94"/>
      <c r="V31" s="94"/>
      <c r="W31" s="94" t="s">
        <v>353</v>
      </c>
      <c r="X31" s="94"/>
      <c r="Y31" s="94"/>
      <c r="Z31" s="94"/>
    </row>
    <row r="32" spans="1:26" s="92" customFormat="1" ht="11.25">
      <c r="A32" s="94" t="s">
        <v>162</v>
      </c>
      <c r="B32" s="95" t="s">
        <v>50</v>
      </c>
      <c r="C32" s="94" t="s">
        <v>51</v>
      </c>
      <c r="D32" s="93">
        <v>34719</v>
      </c>
      <c r="E32" s="93">
        <v>627</v>
      </c>
      <c r="F32" s="97">
        <f t="shared" si="0"/>
        <v>1.8059275900803595</v>
      </c>
      <c r="G32" s="93">
        <v>627</v>
      </c>
      <c r="H32" s="93">
        <v>0</v>
      </c>
      <c r="I32" s="93">
        <v>34092</v>
      </c>
      <c r="J32" s="97">
        <f t="shared" si="1"/>
        <v>98.19407240991964</v>
      </c>
      <c r="K32" s="93">
        <v>2345</v>
      </c>
      <c r="L32" s="97">
        <f t="shared" si="2"/>
        <v>6.754226792246321</v>
      </c>
      <c r="M32" s="93">
        <v>0</v>
      </c>
      <c r="N32" s="97">
        <f t="shared" si="3"/>
        <v>0</v>
      </c>
      <c r="O32" s="93">
        <v>31747</v>
      </c>
      <c r="P32" s="93">
        <v>10349</v>
      </c>
      <c r="Q32" s="97">
        <f t="shared" si="4"/>
        <v>91.43984561767333</v>
      </c>
      <c r="R32" s="93">
        <v>394</v>
      </c>
      <c r="S32" s="94" t="s">
        <v>353</v>
      </c>
      <c r="T32" s="94"/>
      <c r="U32" s="94"/>
      <c r="V32" s="94"/>
      <c r="W32" s="94" t="s">
        <v>353</v>
      </c>
      <c r="X32" s="94"/>
      <c r="Y32" s="94"/>
      <c r="Z32" s="94"/>
    </row>
    <row r="33" spans="1:26" s="92" customFormat="1" ht="11.25">
      <c r="A33" s="94" t="s">
        <v>162</v>
      </c>
      <c r="B33" s="95" t="s">
        <v>52</v>
      </c>
      <c r="C33" s="94" t="s">
        <v>53</v>
      </c>
      <c r="D33" s="93">
        <v>15720</v>
      </c>
      <c r="E33" s="93">
        <v>402</v>
      </c>
      <c r="F33" s="97">
        <f t="shared" si="0"/>
        <v>2.5572519083969465</v>
      </c>
      <c r="G33" s="93">
        <v>402</v>
      </c>
      <c r="H33" s="93">
        <v>0</v>
      </c>
      <c r="I33" s="93">
        <v>15318</v>
      </c>
      <c r="J33" s="97">
        <f t="shared" si="1"/>
        <v>97.44274809160305</v>
      </c>
      <c r="K33" s="93">
        <v>3536</v>
      </c>
      <c r="L33" s="97">
        <f t="shared" si="2"/>
        <v>22.493638676844785</v>
      </c>
      <c r="M33" s="93">
        <v>0</v>
      </c>
      <c r="N33" s="97">
        <f t="shared" si="3"/>
        <v>0</v>
      </c>
      <c r="O33" s="93">
        <v>11782</v>
      </c>
      <c r="P33" s="93">
        <v>744</v>
      </c>
      <c r="Q33" s="97">
        <f t="shared" si="4"/>
        <v>74.94910941475827</v>
      </c>
      <c r="R33" s="93">
        <v>71</v>
      </c>
      <c r="S33" s="94" t="s">
        <v>353</v>
      </c>
      <c r="T33" s="94"/>
      <c r="U33" s="94"/>
      <c r="V33" s="94"/>
      <c r="W33" s="94" t="s">
        <v>353</v>
      </c>
      <c r="X33" s="94"/>
      <c r="Y33" s="94"/>
      <c r="Z33" s="94"/>
    </row>
    <row r="34" spans="1:26" s="92" customFormat="1" ht="11.25">
      <c r="A34" s="94" t="s">
        <v>162</v>
      </c>
      <c r="B34" s="95" t="s">
        <v>54</v>
      </c>
      <c r="C34" s="94" t="s">
        <v>55</v>
      </c>
      <c r="D34" s="93">
        <v>34014</v>
      </c>
      <c r="E34" s="93">
        <v>289</v>
      </c>
      <c r="F34" s="97">
        <f t="shared" si="0"/>
        <v>0.8496501440583288</v>
      </c>
      <c r="G34" s="93">
        <v>289</v>
      </c>
      <c r="H34" s="93">
        <v>0</v>
      </c>
      <c r="I34" s="93">
        <v>33725</v>
      </c>
      <c r="J34" s="97">
        <f t="shared" si="1"/>
        <v>99.15034985594167</v>
      </c>
      <c r="K34" s="93">
        <v>13629</v>
      </c>
      <c r="L34" s="97">
        <f t="shared" si="2"/>
        <v>40.068795201975654</v>
      </c>
      <c r="M34" s="93">
        <v>0</v>
      </c>
      <c r="N34" s="97">
        <f t="shared" si="3"/>
        <v>0</v>
      </c>
      <c r="O34" s="93">
        <v>20096</v>
      </c>
      <c r="P34" s="93">
        <v>4070</v>
      </c>
      <c r="Q34" s="97">
        <f t="shared" si="4"/>
        <v>59.081554653966016</v>
      </c>
      <c r="R34" s="93">
        <v>66</v>
      </c>
      <c r="S34" s="94" t="s">
        <v>353</v>
      </c>
      <c r="T34" s="94"/>
      <c r="U34" s="94"/>
      <c r="V34" s="94"/>
      <c r="W34" s="94" t="s">
        <v>353</v>
      </c>
      <c r="X34" s="94"/>
      <c r="Y34" s="94"/>
      <c r="Z34" s="94"/>
    </row>
    <row r="35" spans="1:26" s="92" customFormat="1" ht="11.25">
      <c r="A35" s="94" t="s">
        <v>162</v>
      </c>
      <c r="B35" s="95" t="s">
        <v>56</v>
      </c>
      <c r="C35" s="94" t="s">
        <v>57</v>
      </c>
      <c r="D35" s="93">
        <v>741</v>
      </c>
      <c r="E35" s="93">
        <v>36</v>
      </c>
      <c r="F35" s="97">
        <f t="shared" si="0"/>
        <v>4.8582995951417</v>
      </c>
      <c r="G35" s="93">
        <v>36</v>
      </c>
      <c r="H35" s="93">
        <v>0</v>
      </c>
      <c r="I35" s="93">
        <v>705</v>
      </c>
      <c r="J35" s="97">
        <f t="shared" si="1"/>
        <v>95.1417004048583</v>
      </c>
      <c r="K35" s="93">
        <v>225</v>
      </c>
      <c r="L35" s="97">
        <f t="shared" si="2"/>
        <v>30.364372469635626</v>
      </c>
      <c r="M35" s="93">
        <v>0</v>
      </c>
      <c r="N35" s="97">
        <f t="shared" si="3"/>
        <v>0</v>
      </c>
      <c r="O35" s="93">
        <v>480</v>
      </c>
      <c r="P35" s="93">
        <v>140</v>
      </c>
      <c r="Q35" s="97">
        <f t="shared" si="4"/>
        <v>64.77732793522267</v>
      </c>
      <c r="R35" s="93">
        <v>3</v>
      </c>
      <c r="S35" s="94" t="s">
        <v>353</v>
      </c>
      <c r="T35" s="94"/>
      <c r="U35" s="94"/>
      <c r="V35" s="94"/>
      <c r="W35" s="94" t="s">
        <v>353</v>
      </c>
      <c r="X35" s="94"/>
      <c r="Y35" s="94"/>
      <c r="Z35" s="94"/>
    </row>
    <row r="36" spans="1:26" s="92" customFormat="1" ht="11.25">
      <c r="A36" s="94" t="s">
        <v>162</v>
      </c>
      <c r="B36" s="95" t="s">
        <v>58</v>
      </c>
      <c r="C36" s="94" t="s">
        <v>59</v>
      </c>
      <c r="D36" s="93">
        <v>1044</v>
      </c>
      <c r="E36" s="93">
        <v>360</v>
      </c>
      <c r="F36" s="97">
        <f t="shared" si="0"/>
        <v>34.48275862068966</v>
      </c>
      <c r="G36" s="93">
        <v>360</v>
      </c>
      <c r="H36" s="93">
        <v>0</v>
      </c>
      <c r="I36" s="93">
        <v>684</v>
      </c>
      <c r="J36" s="97">
        <f t="shared" si="1"/>
        <v>65.51724137931035</v>
      </c>
      <c r="K36" s="93">
        <v>468</v>
      </c>
      <c r="L36" s="97">
        <f t="shared" si="2"/>
        <v>44.827586206896555</v>
      </c>
      <c r="M36" s="93">
        <v>0</v>
      </c>
      <c r="N36" s="97">
        <f t="shared" si="3"/>
        <v>0</v>
      </c>
      <c r="O36" s="93">
        <v>216</v>
      </c>
      <c r="P36" s="93">
        <v>216</v>
      </c>
      <c r="Q36" s="97">
        <f t="shared" si="4"/>
        <v>20.689655172413794</v>
      </c>
      <c r="R36" s="93">
        <v>2</v>
      </c>
      <c r="S36" s="94" t="s">
        <v>353</v>
      </c>
      <c r="T36" s="94"/>
      <c r="U36" s="94"/>
      <c r="V36" s="94"/>
      <c r="W36" s="94" t="s">
        <v>353</v>
      </c>
      <c r="X36" s="94"/>
      <c r="Y36" s="94"/>
      <c r="Z36" s="94"/>
    </row>
    <row r="37" spans="1:26" s="92" customFormat="1" ht="11.25">
      <c r="A37" s="94" t="s">
        <v>162</v>
      </c>
      <c r="B37" s="95" t="s">
        <v>60</v>
      </c>
      <c r="C37" s="94" t="s">
        <v>61</v>
      </c>
      <c r="D37" s="93">
        <v>862</v>
      </c>
      <c r="E37" s="93">
        <v>70</v>
      </c>
      <c r="F37" s="97">
        <f t="shared" si="0"/>
        <v>8.120649651972158</v>
      </c>
      <c r="G37" s="93">
        <v>70</v>
      </c>
      <c r="H37" s="93">
        <v>0</v>
      </c>
      <c r="I37" s="93">
        <v>792</v>
      </c>
      <c r="J37" s="97">
        <f t="shared" si="1"/>
        <v>91.87935034802784</v>
      </c>
      <c r="K37" s="93">
        <v>0</v>
      </c>
      <c r="L37" s="97">
        <f t="shared" si="2"/>
        <v>0</v>
      </c>
      <c r="M37" s="93">
        <v>0</v>
      </c>
      <c r="N37" s="97">
        <f t="shared" si="3"/>
        <v>0</v>
      </c>
      <c r="O37" s="93">
        <v>792</v>
      </c>
      <c r="P37" s="93">
        <v>792</v>
      </c>
      <c r="Q37" s="97">
        <f t="shared" si="4"/>
        <v>91.87935034802784</v>
      </c>
      <c r="R37" s="93">
        <v>3</v>
      </c>
      <c r="S37" s="94" t="s">
        <v>353</v>
      </c>
      <c r="T37" s="94"/>
      <c r="U37" s="94"/>
      <c r="V37" s="94"/>
      <c r="W37" s="94"/>
      <c r="X37" s="94"/>
      <c r="Y37" s="94"/>
      <c r="Z37" s="94" t="s">
        <v>353</v>
      </c>
    </row>
    <row r="38" spans="1:26" s="92" customFormat="1" ht="11.25">
      <c r="A38" s="94" t="s">
        <v>162</v>
      </c>
      <c r="B38" s="95" t="s">
        <v>62</v>
      </c>
      <c r="C38" s="94" t="s">
        <v>63</v>
      </c>
      <c r="D38" s="93">
        <v>489</v>
      </c>
      <c r="E38" s="93">
        <v>0</v>
      </c>
      <c r="F38" s="97">
        <f t="shared" si="0"/>
        <v>0</v>
      </c>
      <c r="G38" s="93">
        <v>0</v>
      </c>
      <c r="H38" s="93">
        <v>0</v>
      </c>
      <c r="I38" s="93">
        <v>489</v>
      </c>
      <c r="J38" s="97">
        <f t="shared" si="1"/>
        <v>100</v>
      </c>
      <c r="K38" s="93">
        <v>0</v>
      </c>
      <c r="L38" s="97">
        <f t="shared" si="2"/>
        <v>0</v>
      </c>
      <c r="M38" s="93">
        <v>0</v>
      </c>
      <c r="N38" s="97">
        <f t="shared" si="3"/>
        <v>0</v>
      </c>
      <c r="O38" s="93">
        <v>489</v>
      </c>
      <c r="P38" s="93">
        <v>489</v>
      </c>
      <c r="Q38" s="97">
        <f t="shared" si="4"/>
        <v>100</v>
      </c>
      <c r="R38" s="93">
        <v>489</v>
      </c>
      <c r="S38" s="94"/>
      <c r="T38" s="94"/>
      <c r="U38" s="94"/>
      <c r="V38" s="94" t="s">
        <v>353</v>
      </c>
      <c r="W38" s="94"/>
      <c r="X38" s="94"/>
      <c r="Y38" s="94"/>
      <c r="Z38" s="94" t="s">
        <v>353</v>
      </c>
    </row>
    <row r="39" spans="1:26" s="92" customFormat="1" ht="11.25">
      <c r="A39" s="94" t="s">
        <v>162</v>
      </c>
      <c r="B39" s="95" t="s">
        <v>64</v>
      </c>
      <c r="C39" s="94" t="s">
        <v>65</v>
      </c>
      <c r="D39" s="93">
        <v>1328</v>
      </c>
      <c r="E39" s="93">
        <v>482</v>
      </c>
      <c r="F39" s="97">
        <f t="shared" si="0"/>
        <v>36.295180722891565</v>
      </c>
      <c r="G39" s="93">
        <v>482</v>
      </c>
      <c r="H39" s="93">
        <v>0</v>
      </c>
      <c r="I39" s="93">
        <v>846</v>
      </c>
      <c r="J39" s="97">
        <f t="shared" si="1"/>
        <v>63.704819277108435</v>
      </c>
      <c r="K39" s="93">
        <v>0</v>
      </c>
      <c r="L39" s="97">
        <f t="shared" si="2"/>
        <v>0</v>
      </c>
      <c r="M39" s="93">
        <v>0</v>
      </c>
      <c r="N39" s="97">
        <f t="shared" si="3"/>
        <v>0</v>
      </c>
      <c r="O39" s="93">
        <v>846</v>
      </c>
      <c r="P39" s="93">
        <v>846</v>
      </c>
      <c r="Q39" s="97">
        <f t="shared" si="4"/>
        <v>63.704819277108435</v>
      </c>
      <c r="R39" s="93">
        <v>20</v>
      </c>
      <c r="S39" s="94" t="s">
        <v>353</v>
      </c>
      <c r="T39" s="94"/>
      <c r="U39" s="94"/>
      <c r="V39" s="94"/>
      <c r="W39" s="94" t="s">
        <v>353</v>
      </c>
      <c r="X39" s="94"/>
      <c r="Y39" s="94"/>
      <c r="Z39" s="94"/>
    </row>
    <row r="40" spans="1:26" s="92" customFormat="1" ht="11.25">
      <c r="A40" s="94" t="s">
        <v>162</v>
      </c>
      <c r="B40" s="95" t="s">
        <v>66</v>
      </c>
      <c r="C40" s="94" t="s">
        <v>67</v>
      </c>
      <c r="D40" s="93">
        <v>538</v>
      </c>
      <c r="E40" s="93">
        <v>105</v>
      </c>
      <c r="F40" s="97">
        <f t="shared" si="0"/>
        <v>19.516728624535315</v>
      </c>
      <c r="G40" s="93">
        <v>105</v>
      </c>
      <c r="H40" s="93">
        <v>0</v>
      </c>
      <c r="I40" s="93">
        <v>433</v>
      </c>
      <c r="J40" s="97">
        <f t="shared" si="1"/>
        <v>80.48327137546468</v>
      </c>
      <c r="K40" s="93">
        <v>0</v>
      </c>
      <c r="L40" s="97">
        <f t="shared" si="2"/>
        <v>0</v>
      </c>
      <c r="M40" s="93">
        <v>0</v>
      </c>
      <c r="N40" s="97">
        <f t="shared" si="3"/>
        <v>0</v>
      </c>
      <c r="O40" s="93">
        <v>433</v>
      </c>
      <c r="P40" s="93">
        <v>155</v>
      </c>
      <c r="Q40" s="97">
        <f t="shared" si="4"/>
        <v>80.48327137546468</v>
      </c>
      <c r="R40" s="93">
        <v>0</v>
      </c>
      <c r="S40" s="94" t="s">
        <v>353</v>
      </c>
      <c r="T40" s="94"/>
      <c r="U40" s="94"/>
      <c r="V40" s="94"/>
      <c r="W40" s="94" t="s">
        <v>353</v>
      </c>
      <c r="X40" s="94"/>
      <c r="Y40" s="94"/>
      <c r="Z40" s="94"/>
    </row>
    <row r="41" spans="1:26" s="92" customFormat="1" ht="11.25">
      <c r="A41" s="94" t="s">
        <v>162</v>
      </c>
      <c r="B41" s="95" t="s">
        <v>68</v>
      </c>
      <c r="C41" s="94" t="s">
        <v>69</v>
      </c>
      <c r="D41" s="93">
        <v>1483</v>
      </c>
      <c r="E41" s="93">
        <v>39</v>
      </c>
      <c r="F41" s="97">
        <f t="shared" si="0"/>
        <v>2.629804450438301</v>
      </c>
      <c r="G41" s="93">
        <v>39</v>
      </c>
      <c r="H41" s="93">
        <v>0</v>
      </c>
      <c r="I41" s="93">
        <v>1444</v>
      </c>
      <c r="J41" s="97">
        <f t="shared" si="1"/>
        <v>97.3701955495617</v>
      </c>
      <c r="K41" s="93">
        <v>0</v>
      </c>
      <c r="L41" s="97">
        <f t="shared" si="2"/>
        <v>0</v>
      </c>
      <c r="M41" s="93">
        <v>0</v>
      </c>
      <c r="N41" s="97">
        <f t="shared" si="3"/>
        <v>0</v>
      </c>
      <c r="O41" s="93">
        <v>1444</v>
      </c>
      <c r="P41" s="93">
        <v>1444</v>
      </c>
      <c r="Q41" s="97">
        <f t="shared" si="4"/>
        <v>97.3701955495617</v>
      </c>
      <c r="R41" s="93">
        <v>15</v>
      </c>
      <c r="S41" s="94" t="s">
        <v>353</v>
      </c>
      <c r="T41" s="94"/>
      <c r="U41" s="94"/>
      <c r="V41" s="94"/>
      <c r="W41" s="94" t="s">
        <v>353</v>
      </c>
      <c r="X41" s="94"/>
      <c r="Y41" s="94"/>
      <c r="Z41" s="94"/>
    </row>
    <row r="42" spans="1:26" s="92" customFormat="1" ht="11.25">
      <c r="A42" s="94" t="s">
        <v>162</v>
      </c>
      <c r="B42" s="95" t="s">
        <v>70</v>
      </c>
      <c r="C42" s="94" t="s">
        <v>71</v>
      </c>
      <c r="D42" s="93">
        <v>1720</v>
      </c>
      <c r="E42" s="93">
        <v>0</v>
      </c>
      <c r="F42" s="97">
        <f t="shared" si="0"/>
        <v>0</v>
      </c>
      <c r="G42" s="93">
        <v>0</v>
      </c>
      <c r="H42" s="93">
        <v>0</v>
      </c>
      <c r="I42" s="93">
        <v>1720</v>
      </c>
      <c r="J42" s="97">
        <f t="shared" si="1"/>
        <v>100</v>
      </c>
      <c r="K42" s="93">
        <v>0</v>
      </c>
      <c r="L42" s="97">
        <f t="shared" si="2"/>
        <v>0</v>
      </c>
      <c r="M42" s="93">
        <v>0</v>
      </c>
      <c r="N42" s="97">
        <f t="shared" si="3"/>
        <v>0</v>
      </c>
      <c r="O42" s="93">
        <v>1720</v>
      </c>
      <c r="P42" s="93">
        <v>0</v>
      </c>
      <c r="Q42" s="97">
        <f t="shared" si="4"/>
        <v>100</v>
      </c>
      <c r="R42" s="93">
        <v>21</v>
      </c>
      <c r="S42" s="94"/>
      <c r="T42" s="94"/>
      <c r="U42" s="94"/>
      <c r="V42" s="94" t="s">
        <v>353</v>
      </c>
      <c r="W42" s="94"/>
      <c r="X42" s="94"/>
      <c r="Y42" s="94"/>
      <c r="Z42" s="94" t="s">
        <v>353</v>
      </c>
    </row>
    <row r="43" spans="1:26" s="92" customFormat="1" ht="11.25">
      <c r="A43" s="94" t="s">
        <v>162</v>
      </c>
      <c r="B43" s="95" t="s">
        <v>72</v>
      </c>
      <c r="C43" s="94" t="s">
        <v>73</v>
      </c>
      <c r="D43" s="93">
        <v>9239</v>
      </c>
      <c r="E43" s="93">
        <v>3067</v>
      </c>
      <c r="F43" s="97">
        <f t="shared" si="0"/>
        <v>33.196233358588586</v>
      </c>
      <c r="G43" s="93">
        <v>3061</v>
      </c>
      <c r="H43" s="93">
        <v>6</v>
      </c>
      <c r="I43" s="93">
        <v>6172</v>
      </c>
      <c r="J43" s="97">
        <f t="shared" si="1"/>
        <v>66.80376664141141</v>
      </c>
      <c r="K43" s="93">
        <v>2645</v>
      </c>
      <c r="L43" s="97">
        <f t="shared" si="2"/>
        <v>28.628639463145362</v>
      </c>
      <c r="M43" s="93">
        <v>0</v>
      </c>
      <c r="N43" s="97">
        <f t="shared" si="3"/>
        <v>0</v>
      </c>
      <c r="O43" s="93">
        <v>3527</v>
      </c>
      <c r="P43" s="93">
        <v>500</v>
      </c>
      <c r="Q43" s="97">
        <f t="shared" si="4"/>
        <v>38.175127178266045</v>
      </c>
      <c r="R43" s="93">
        <v>31</v>
      </c>
      <c r="S43" s="94" t="s">
        <v>353</v>
      </c>
      <c r="T43" s="94"/>
      <c r="U43" s="94"/>
      <c r="V43" s="94"/>
      <c r="W43" s="94" t="s">
        <v>353</v>
      </c>
      <c r="X43" s="94"/>
      <c r="Y43" s="94"/>
      <c r="Z43" s="94"/>
    </row>
    <row r="44" spans="1:26" s="92" customFormat="1" ht="11.25">
      <c r="A44" s="94" t="s">
        <v>162</v>
      </c>
      <c r="B44" s="95" t="s">
        <v>74</v>
      </c>
      <c r="C44" s="94" t="s">
        <v>75</v>
      </c>
      <c r="D44" s="93">
        <v>26595</v>
      </c>
      <c r="E44" s="93">
        <v>402</v>
      </c>
      <c r="F44" s="97">
        <f t="shared" si="0"/>
        <v>1.5115623237450648</v>
      </c>
      <c r="G44" s="93">
        <v>402</v>
      </c>
      <c r="H44" s="93">
        <v>0</v>
      </c>
      <c r="I44" s="93">
        <v>26193</v>
      </c>
      <c r="J44" s="97">
        <f t="shared" si="1"/>
        <v>98.48843767625493</v>
      </c>
      <c r="K44" s="93">
        <v>0</v>
      </c>
      <c r="L44" s="97">
        <f t="shared" si="2"/>
        <v>0</v>
      </c>
      <c r="M44" s="93">
        <v>0</v>
      </c>
      <c r="N44" s="97">
        <f t="shared" si="3"/>
        <v>0</v>
      </c>
      <c r="O44" s="93">
        <v>26193</v>
      </c>
      <c r="P44" s="93">
        <v>0</v>
      </c>
      <c r="Q44" s="97">
        <f t="shared" si="4"/>
        <v>98.48843767625493</v>
      </c>
      <c r="R44" s="93">
        <v>54</v>
      </c>
      <c r="S44" s="94" t="s">
        <v>353</v>
      </c>
      <c r="T44" s="94"/>
      <c r="U44" s="94"/>
      <c r="V44" s="94"/>
      <c r="W44" s="94" t="s">
        <v>353</v>
      </c>
      <c r="X44" s="94"/>
      <c r="Y44" s="94"/>
      <c r="Z44" s="94"/>
    </row>
    <row r="45" spans="1:26" s="92" customFormat="1" ht="11.25">
      <c r="A45" s="94" t="s">
        <v>162</v>
      </c>
      <c r="B45" s="95" t="s">
        <v>76</v>
      </c>
      <c r="C45" s="94" t="s">
        <v>77</v>
      </c>
      <c r="D45" s="93">
        <v>1368</v>
      </c>
      <c r="E45" s="93">
        <v>1078</v>
      </c>
      <c r="F45" s="97">
        <f t="shared" si="0"/>
        <v>78.80116959064327</v>
      </c>
      <c r="G45" s="93">
        <v>1072</v>
      </c>
      <c r="H45" s="93">
        <v>6</v>
      </c>
      <c r="I45" s="93">
        <v>290</v>
      </c>
      <c r="J45" s="97">
        <f t="shared" si="1"/>
        <v>21.198830409356724</v>
      </c>
      <c r="K45" s="93">
        <v>0</v>
      </c>
      <c r="L45" s="97">
        <f t="shared" si="2"/>
        <v>0</v>
      </c>
      <c r="M45" s="93">
        <v>0</v>
      </c>
      <c r="N45" s="97">
        <f t="shared" si="3"/>
        <v>0</v>
      </c>
      <c r="O45" s="93">
        <v>290</v>
      </c>
      <c r="P45" s="93">
        <v>290</v>
      </c>
      <c r="Q45" s="97">
        <f t="shared" si="4"/>
        <v>21.198830409356724</v>
      </c>
      <c r="R45" s="93">
        <v>21</v>
      </c>
      <c r="S45" s="94" t="s">
        <v>353</v>
      </c>
      <c r="T45" s="94"/>
      <c r="U45" s="94"/>
      <c r="V45" s="94"/>
      <c r="W45" s="94" t="s">
        <v>353</v>
      </c>
      <c r="X45" s="94"/>
      <c r="Y45" s="94"/>
      <c r="Z45" s="94"/>
    </row>
    <row r="46" spans="1:26" s="92" customFormat="1" ht="11.25">
      <c r="A46" s="94" t="s">
        <v>162</v>
      </c>
      <c r="B46" s="95" t="s">
        <v>78</v>
      </c>
      <c r="C46" s="94" t="s">
        <v>79</v>
      </c>
      <c r="D46" s="93">
        <v>4218</v>
      </c>
      <c r="E46" s="93">
        <v>160</v>
      </c>
      <c r="F46" s="97">
        <f t="shared" si="0"/>
        <v>3.793266951161688</v>
      </c>
      <c r="G46" s="93">
        <v>0</v>
      </c>
      <c r="H46" s="93">
        <v>160</v>
      </c>
      <c r="I46" s="93">
        <v>4058</v>
      </c>
      <c r="J46" s="97">
        <f t="shared" si="1"/>
        <v>96.20673304883832</v>
      </c>
      <c r="K46" s="93">
        <v>688</v>
      </c>
      <c r="L46" s="97">
        <f t="shared" si="2"/>
        <v>16.31104788999526</v>
      </c>
      <c r="M46" s="93">
        <v>0</v>
      </c>
      <c r="N46" s="97">
        <f t="shared" si="3"/>
        <v>0</v>
      </c>
      <c r="O46" s="93">
        <v>3370</v>
      </c>
      <c r="P46" s="93">
        <v>416</v>
      </c>
      <c r="Q46" s="97">
        <f t="shared" si="4"/>
        <v>79.89568515884305</v>
      </c>
      <c r="R46" s="93">
        <v>63</v>
      </c>
      <c r="S46" s="94"/>
      <c r="T46" s="94"/>
      <c r="U46" s="94"/>
      <c r="V46" s="94" t="s">
        <v>353</v>
      </c>
      <c r="W46" s="94"/>
      <c r="X46" s="94"/>
      <c r="Y46" s="94"/>
      <c r="Z46" s="94" t="s">
        <v>353</v>
      </c>
    </row>
    <row r="47" spans="1:26" s="92" customFormat="1" ht="11.25">
      <c r="A47" s="94" t="s">
        <v>162</v>
      </c>
      <c r="B47" s="95" t="s">
        <v>80</v>
      </c>
      <c r="C47" s="94" t="s">
        <v>81</v>
      </c>
      <c r="D47" s="93">
        <v>1653</v>
      </c>
      <c r="E47" s="93">
        <v>111</v>
      </c>
      <c r="F47" s="97">
        <f t="shared" si="0"/>
        <v>6.715063520871143</v>
      </c>
      <c r="G47" s="93">
        <v>111</v>
      </c>
      <c r="H47" s="93">
        <v>0</v>
      </c>
      <c r="I47" s="93">
        <v>1542</v>
      </c>
      <c r="J47" s="97">
        <f t="shared" si="1"/>
        <v>93.28493647912886</v>
      </c>
      <c r="K47" s="93">
        <v>0</v>
      </c>
      <c r="L47" s="97">
        <f t="shared" si="2"/>
        <v>0</v>
      </c>
      <c r="M47" s="93">
        <v>0</v>
      </c>
      <c r="N47" s="97">
        <f t="shared" si="3"/>
        <v>0</v>
      </c>
      <c r="O47" s="93">
        <v>1542</v>
      </c>
      <c r="P47" s="93">
        <v>489</v>
      </c>
      <c r="Q47" s="97">
        <f t="shared" si="4"/>
        <v>93.28493647912886</v>
      </c>
      <c r="R47" s="93">
        <v>4</v>
      </c>
      <c r="S47" s="94" t="s">
        <v>353</v>
      </c>
      <c r="T47" s="94"/>
      <c r="U47" s="94"/>
      <c r="V47" s="94"/>
      <c r="W47" s="94" t="s">
        <v>353</v>
      </c>
      <c r="X47" s="94"/>
      <c r="Y47" s="94"/>
      <c r="Z47" s="94"/>
    </row>
    <row r="48" spans="1:26" s="92" customFormat="1" ht="11.25">
      <c r="A48" s="94" t="s">
        <v>162</v>
      </c>
      <c r="B48" s="95" t="s">
        <v>82</v>
      </c>
      <c r="C48" s="94" t="s">
        <v>83</v>
      </c>
      <c r="D48" s="93">
        <v>16470</v>
      </c>
      <c r="E48" s="93">
        <v>415</v>
      </c>
      <c r="F48" s="97">
        <f t="shared" si="0"/>
        <v>2.5197328476017002</v>
      </c>
      <c r="G48" s="93">
        <v>415</v>
      </c>
      <c r="H48" s="93">
        <v>0</v>
      </c>
      <c r="I48" s="93">
        <v>16055</v>
      </c>
      <c r="J48" s="97">
        <f t="shared" si="1"/>
        <v>97.4802671523983</v>
      </c>
      <c r="K48" s="93">
        <v>2713</v>
      </c>
      <c r="L48" s="97">
        <f t="shared" si="2"/>
        <v>16.472374013357623</v>
      </c>
      <c r="M48" s="93">
        <v>0</v>
      </c>
      <c r="N48" s="97">
        <f t="shared" si="3"/>
        <v>0</v>
      </c>
      <c r="O48" s="93">
        <v>13342</v>
      </c>
      <c r="P48" s="93">
        <v>729</v>
      </c>
      <c r="Q48" s="97">
        <f t="shared" si="4"/>
        <v>81.00789313904068</v>
      </c>
      <c r="R48" s="93">
        <v>307</v>
      </c>
      <c r="S48" s="94" t="s">
        <v>353</v>
      </c>
      <c r="T48" s="94"/>
      <c r="U48" s="94"/>
      <c r="V48" s="94"/>
      <c r="W48" s="94" t="s">
        <v>353</v>
      </c>
      <c r="X48" s="94"/>
      <c r="Y48" s="94"/>
      <c r="Z48" s="94"/>
    </row>
    <row r="49" spans="1:26" s="92" customFormat="1" ht="11.25">
      <c r="A49" s="38"/>
      <c r="B49" s="9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105"/>
      <c r="T49" s="105"/>
      <c r="U49" s="105"/>
      <c r="V49" s="105"/>
      <c r="W49" s="105"/>
      <c r="X49" s="105"/>
      <c r="Y49" s="105"/>
      <c r="Z49" s="105"/>
    </row>
    <row r="50" spans="1:26" s="92" customFormat="1" ht="11.25">
      <c r="A50" s="38"/>
      <c r="B50" s="9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105"/>
      <c r="T50" s="105"/>
      <c r="U50" s="105"/>
      <c r="V50" s="105"/>
      <c r="W50" s="105"/>
      <c r="X50" s="105"/>
      <c r="Y50" s="105"/>
      <c r="Z50" s="105"/>
    </row>
    <row r="51" spans="1:26" s="92" customFormat="1" ht="11.25">
      <c r="A51" s="38"/>
      <c r="B51" s="9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05"/>
      <c r="T51" s="105"/>
      <c r="U51" s="105"/>
      <c r="V51" s="105"/>
      <c r="W51" s="105"/>
      <c r="X51" s="105"/>
      <c r="Y51" s="105"/>
      <c r="Z51" s="105"/>
    </row>
    <row r="52" spans="1:26" s="92" customFormat="1" ht="11.25">
      <c r="A52" s="38"/>
      <c r="B52" s="9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105"/>
      <c r="T52" s="105"/>
      <c r="U52" s="105"/>
      <c r="V52" s="105"/>
      <c r="W52" s="105"/>
      <c r="X52" s="105"/>
      <c r="Y52" s="105"/>
      <c r="Z52" s="105"/>
    </row>
    <row r="53" spans="1:26" s="92" customFormat="1" ht="11.25">
      <c r="A53" s="38"/>
      <c r="B53" s="9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105"/>
      <c r="T53" s="105"/>
      <c r="U53" s="105"/>
      <c r="V53" s="105"/>
      <c r="W53" s="105"/>
      <c r="X53" s="105"/>
      <c r="Y53" s="105"/>
      <c r="Z53" s="105"/>
    </row>
    <row r="54" spans="1:26" s="92" customFormat="1" ht="11.25">
      <c r="A54" s="38"/>
      <c r="B54" s="9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05"/>
      <c r="T54" s="105"/>
      <c r="U54" s="105"/>
      <c r="V54" s="105"/>
      <c r="W54" s="105"/>
      <c r="X54" s="105"/>
      <c r="Y54" s="105"/>
      <c r="Z54" s="105"/>
    </row>
    <row r="55" spans="1:26" s="92" customFormat="1" ht="11.25">
      <c r="A55" s="38"/>
      <c r="B55" s="9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05"/>
      <c r="T55" s="105"/>
      <c r="U55" s="105"/>
      <c r="V55" s="105"/>
      <c r="W55" s="105"/>
      <c r="X55" s="105"/>
      <c r="Y55" s="105"/>
      <c r="Z55" s="105"/>
    </row>
    <row r="56" spans="1:26" s="92" customFormat="1" ht="11.25">
      <c r="A56" s="38"/>
      <c r="B56" s="9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05"/>
      <c r="T56" s="105"/>
      <c r="U56" s="105"/>
      <c r="V56" s="105"/>
      <c r="W56" s="105"/>
      <c r="X56" s="105"/>
      <c r="Y56" s="105"/>
      <c r="Z56" s="105"/>
    </row>
    <row r="57" spans="1:26" s="92" customFormat="1" ht="11.25">
      <c r="A57" s="38"/>
      <c r="B57" s="9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5"/>
      <c r="T57" s="105"/>
      <c r="U57" s="105"/>
      <c r="V57" s="105"/>
      <c r="W57" s="105"/>
      <c r="X57" s="105"/>
      <c r="Y57" s="105"/>
      <c r="Z57" s="105"/>
    </row>
    <row r="58" spans="1:26" s="92" customFormat="1" ht="11.25">
      <c r="A58" s="38"/>
      <c r="B58" s="9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05"/>
      <c r="T58" s="105"/>
      <c r="U58" s="105"/>
      <c r="V58" s="105"/>
      <c r="W58" s="105"/>
      <c r="X58" s="105"/>
      <c r="Y58" s="105"/>
      <c r="Z58" s="105"/>
    </row>
    <row r="59" spans="1:26" s="92" customFormat="1" ht="11.25">
      <c r="A59" s="38"/>
      <c r="B59" s="9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05"/>
      <c r="T59" s="105"/>
      <c r="U59" s="105"/>
      <c r="V59" s="105"/>
      <c r="W59" s="105"/>
      <c r="X59" s="105"/>
      <c r="Y59" s="105"/>
      <c r="Z59" s="105"/>
    </row>
    <row r="60" spans="1:26" s="92" customFormat="1" ht="11.25">
      <c r="A60" s="38"/>
      <c r="B60" s="9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05"/>
      <c r="T60" s="105"/>
      <c r="U60" s="105"/>
      <c r="V60" s="105"/>
      <c r="W60" s="105"/>
      <c r="X60" s="105"/>
      <c r="Y60" s="105"/>
      <c r="Z60" s="105"/>
    </row>
    <row r="61" spans="1:26" s="92" customFormat="1" ht="11.25">
      <c r="A61" s="38"/>
      <c r="B61" s="9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05"/>
      <c r="T61" s="105"/>
      <c r="U61" s="105"/>
      <c r="V61" s="105"/>
      <c r="W61" s="105"/>
      <c r="X61" s="105"/>
      <c r="Y61" s="105"/>
      <c r="Z61" s="105"/>
    </row>
    <row r="62" spans="1:26" s="92" customFormat="1" ht="11.25">
      <c r="A62" s="38"/>
      <c r="B62" s="9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05"/>
      <c r="T62" s="105"/>
      <c r="U62" s="105"/>
      <c r="V62" s="105"/>
      <c r="W62" s="105"/>
      <c r="X62" s="105"/>
      <c r="Y62" s="105"/>
      <c r="Z62" s="105"/>
    </row>
    <row r="63" spans="1:26" s="92" customFormat="1" ht="11.25">
      <c r="A63" s="38"/>
      <c r="B63" s="9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5"/>
      <c r="T63" s="105"/>
      <c r="U63" s="105"/>
      <c r="V63" s="105"/>
      <c r="W63" s="105"/>
      <c r="X63" s="105"/>
      <c r="Y63" s="105"/>
      <c r="Z63" s="105"/>
    </row>
    <row r="64" spans="1:26" s="92" customFormat="1" ht="11.25">
      <c r="A64" s="38"/>
      <c r="B64" s="9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5"/>
      <c r="T64" s="105"/>
      <c r="U64" s="105"/>
      <c r="V64" s="105"/>
      <c r="W64" s="105"/>
      <c r="X64" s="105"/>
      <c r="Y64" s="105"/>
      <c r="Z64" s="105"/>
    </row>
    <row r="65" spans="1:26" s="92" customFormat="1" ht="11.25">
      <c r="A65" s="38"/>
      <c r="B65" s="9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05"/>
      <c r="T65" s="105"/>
      <c r="U65" s="105"/>
      <c r="V65" s="105"/>
      <c r="W65" s="105"/>
      <c r="X65" s="105"/>
      <c r="Y65" s="105"/>
      <c r="Z65" s="105"/>
    </row>
    <row r="66" spans="1:26" s="92" customFormat="1" ht="11.25">
      <c r="A66" s="38"/>
      <c r="B66" s="9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5"/>
      <c r="T66" s="105"/>
      <c r="U66" s="105"/>
      <c r="V66" s="105"/>
      <c r="W66" s="105"/>
      <c r="X66" s="105"/>
      <c r="Y66" s="105"/>
      <c r="Z66" s="105"/>
    </row>
    <row r="67" spans="1:26" s="92" customFormat="1" ht="11.25">
      <c r="A67" s="38"/>
      <c r="B67" s="9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5"/>
      <c r="T67" s="105"/>
      <c r="U67" s="105"/>
      <c r="V67" s="105"/>
      <c r="W67" s="105"/>
      <c r="X67" s="105"/>
      <c r="Y67" s="105"/>
      <c r="Z67" s="105"/>
    </row>
    <row r="68" spans="1:26" s="92" customFormat="1" ht="11.25">
      <c r="A68" s="38"/>
      <c r="B68" s="9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2" customFormat="1" ht="11.25">
      <c r="A69" s="38"/>
      <c r="B69" s="9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2" customFormat="1" ht="11.25">
      <c r="A70" s="38"/>
      <c r="B70" s="9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2" customFormat="1" ht="11.25">
      <c r="A71" s="38"/>
      <c r="B71" s="9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2" customFormat="1" ht="11.25">
      <c r="A72" s="38"/>
      <c r="B72" s="9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2" customFormat="1" ht="11.25">
      <c r="A73" s="38"/>
      <c r="B73" s="9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2" customFormat="1" ht="11.25">
      <c r="A74" s="38"/>
      <c r="B74" s="9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2" customFormat="1" ht="11.25">
      <c r="A75" s="38"/>
      <c r="B75" s="9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2" customFormat="1" ht="11.25">
      <c r="A76" s="38"/>
      <c r="B76" s="9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2" customFormat="1" ht="11.25">
      <c r="A77" s="38"/>
      <c r="B77" s="9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2" customFormat="1" ht="11.25">
      <c r="A78" s="38"/>
      <c r="B78" s="9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2" customFormat="1" ht="11.25">
      <c r="A79" s="38"/>
      <c r="B79" s="9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2" customFormat="1" ht="11.25">
      <c r="A80" s="38"/>
      <c r="B80" s="9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2" customFormat="1" ht="11.25">
      <c r="A81" s="38"/>
      <c r="B81" s="9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2" customFormat="1" ht="11.25">
      <c r="A82" s="38"/>
      <c r="B82" s="9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2" customFormat="1" ht="11.25">
      <c r="A83" s="38"/>
      <c r="B83" s="9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2" customFormat="1" ht="11.25">
      <c r="A84" s="38"/>
      <c r="B84" s="9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2" customFormat="1" ht="11.25">
      <c r="A85" s="38"/>
      <c r="B85" s="9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2" customFormat="1" ht="11.25">
      <c r="A86" s="38"/>
      <c r="B86" s="9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2" customFormat="1" ht="11.25">
      <c r="A87" s="38"/>
      <c r="B87" s="9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2" customFormat="1" ht="11.25">
      <c r="A88" s="38"/>
      <c r="B88" s="9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2" customFormat="1" ht="11.25">
      <c r="A89" s="38"/>
      <c r="B89" s="9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2" customFormat="1" ht="11.25">
      <c r="A90" s="38"/>
      <c r="B90" s="9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2" customFormat="1" ht="11.25">
      <c r="A91" s="38"/>
      <c r="B91" s="9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2" customFormat="1" ht="11.25">
      <c r="A92" s="38"/>
      <c r="B92" s="9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2" customFormat="1" ht="11.25">
      <c r="A93" s="38"/>
      <c r="B93" s="9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2" customFormat="1" ht="11.25">
      <c r="A94" s="38"/>
      <c r="B94" s="9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2" customFormat="1" ht="11.25">
      <c r="A95" s="38"/>
      <c r="B95" s="9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2" customFormat="1" ht="11.25">
      <c r="A96" s="38"/>
      <c r="B96" s="9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2" customFormat="1" ht="11.25">
      <c r="A97" s="38"/>
      <c r="B97" s="9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2" customFormat="1" ht="11.25">
      <c r="A98" s="38"/>
      <c r="B98" s="9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2" customFormat="1" ht="11.25">
      <c r="A99" s="38"/>
      <c r="B99" s="9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2" customFormat="1" ht="11.25">
      <c r="A100" s="38"/>
      <c r="B100" s="9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2" customFormat="1" ht="11.25">
      <c r="A101" s="38"/>
      <c r="B101" s="9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2" customFormat="1" ht="11.25">
      <c r="A102" s="38"/>
      <c r="B102" s="9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2" customFormat="1" ht="11.25">
      <c r="A103" s="38"/>
      <c r="B103" s="9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2" customFormat="1" ht="11.25">
      <c r="A104" s="38"/>
      <c r="B104" s="9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2" customFormat="1" ht="11.25">
      <c r="A105" s="38"/>
      <c r="B105" s="9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2" customFormat="1" ht="11.25">
      <c r="A106" s="38"/>
      <c r="B106" s="9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2" customFormat="1" ht="11.25">
      <c r="A107" s="38"/>
      <c r="B107" s="9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2" customFormat="1" ht="11.25">
      <c r="A108" s="38"/>
      <c r="B108" s="9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2" customFormat="1" ht="11.25">
      <c r="A109" s="38"/>
      <c r="B109" s="9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2" customFormat="1" ht="11.25">
      <c r="A110" s="38"/>
      <c r="B110" s="9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2" customFormat="1" ht="11.25">
      <c r="A111" s="38"/>
      <c r="B111" s="9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2" customFormat="1" ht="11.25">
      <c r="A112" s="38"/>
      <c r="B112" s="9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2" customFormat="1" ht="11.25">
      <c r="A113" s="38"/>
      <c r="B113" s="9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2" customFormat="1" ht="11.25">
      <c r="A114" s="38"/>
      <c r="B114" s="9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2" customFormat="1" ht="11.25">
      <c r="A115" s="38"/>
      <c r="B115" s="9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2" customFormat="1" ht="11.25">
      <c r="A116" s="38"/>
      <c r="B116" s="9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2" customFormat="1" ht="11.25">
      <c r="A117" s="38"/>
      <c r="B117" s="9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2" customFormat="1" ht="11.25">
      <c r="A118" s="38"/>
      <c r="B118" s="9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2" customFormat="1" ht="11.25">
      <c r="A119" s="38"/>
      <c r="B119" s="9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2" customFormat="1" ht="11.25">
      <c r="A120" s="38"/>
      <c r="B120" s="9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2" customFormat="1" ht="11.25">
      <c r="A121" s="38"/>
      <c r="B121" s="9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2" customFormat="1" ht="11.25">
      <c r="A122" s="38"/>
      <c r="B122" s="9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2" customFormat="1" ht="11.25">
      <c r="A123" s="38"/>
      <c r="B123" s="9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2" customFormat="1" ht="11.25">
      <c r="A124" s="38"/>
      <c r="B124" s="9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2" customFormat="1" ht="11.25">
      <c r="A125" s="38"/>
      <c r="B125" s="9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2" customFormat="1" ht="11.25">
      <c r="A126" s="38"/>
      <c r="B126" s="9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2" customFormat="1" ht="11.25">
      <c r="A127" s="38"/>
      <c r="B127" s="9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2" customFormat="1" ht="11.25">
      <c r="A128" s="38"/>
      <c r="B128" s="9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2" customFormat="1" ht="11.25">
      <c r="A129" s="38"/>
      <c r="B129" s="9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2" customFormat="1" ht="11.25">
      <c r="A130" s="38"/>
      <c r="B130" s="9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2" customFormat="1" ht="11.25">
      <c r="A131" s="38"/>
      <c r="B131" s="9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2" customFormat="1" ht="11.25">
      <c r="A132" s="38"/>
      <c r="B132" s="9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2" customFormat="1" ht="11.25">
      <c r="A133" s="38"/>
      <c r="B133" s="9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2" customFormat="1" ht="11.25">
      <c r="A134" s="38"/>
      <c r="B134" s="9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2" customFormat="1" ht="11.25">
      <c r="A135" s="38"/>
      <c r="B135" s="9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2" customFormat="1" ht="11.25">
      <c r="A136" s="38"/>
      <c r="B136" s="9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2" customFormat="1" ht="11.25">
      <c r="A137" s="38"/>
      <c r="B137" s="9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2" customFormat="1" ht="11.25">
      <c r="A138" s="38"/>
      <c r="B138" s="9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2" customFormat="1" ht="11.25">
      <c r="A139" s="38"/>
      <c r="B139" s="9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2" customFormat="1" ht="11.25">
      <c r="A140" s="38"/>
      <c r="B140" s="9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2" customFormat="1" ht="11.25">
      <c r="A141" s="38"/>
      <c r="B141" s="9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2" customFormat="1" ht="11.25">
      <c r="A142" s="38"/>
      <c r="B142" s="9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2" customFormat="1" ht="11.25">
      <c r="A143" s="38"/>
      <c r="B143" s="9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2" customFormat="1" ht="11.25">
      <c r="A144" s="38"/>
      <c r="B144" s="9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2" customFormat="1" ht="11.25">
      <c r="A145" s="38"/>
      <c r="B145" s="9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2" customFormat="1" ht="11.25">
      <c r="A146" s="38"/>
      <c r="B146" s="9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2" customFormat="1" ht="11.25">
      <c r="A147" s="38"/>
      <c r="B147" s="9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2" customFormat="1" ht="11.25">
      <c r="A148" s="38"/>
      <c r="B148" s="9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2" customFormat="1" ht="11.25">
      <c r="A149" s="38"/>
      <c r="B149" s="9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2" customFormat="1" ht="11.25">
      <c r="A150" s="38"/>
      <c r="B150" s="9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2" customFormat="1" ht="11.25">
      <c r="A151" s="38"/>
      <c r="B151" s="9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2" customFormat="1" ht="11.25">
      <c r="A152" s="38"/>
      <c r="B152" s="9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2" customFormat="1" ht="11.25">
      <c r="A153" s="38"/>
      <c r="B153" s="9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2" customFormat="1" ht="11.25">
      <c r="A154" s="38"/>
      <c r="B154" s="9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2" customFormat="1" ht="11.25">
      <c r="A155" s="38"/>
      <c r="B155" s="9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2" customFormat="1" ht="11.25">
      <c r="A156" s="38"/>
      <c r="B156" s="9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2" customFormat="1" ht="11.25">
      <c r="A157" s="38"/>
      <c r="B157" s="9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2" customFormat="1" ht="11.25">
      <c r="A158" s="38"/>
      <c r="B158" s="9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2" customFormat="1" ht="11.25">
      <c r="A159" s="38"/>
      <c r="B159" s="9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2" customFormat="1" ht="11.25">
      <c r="A160" s="38"/>
      <c r="B160" s="9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2" customFormat="1" ht="11.25">
      <c r="A161" s="38"/>
      <c r="B161" s="9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2" customFormat="1" ht="11.25">
      <c r="A162" s="38"/>
      <c r="B162" s="9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2" customFormat="1" ht="11.25">
      <c r="A163" s="38"/>
      <c r="B163" s="9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2" customFormat="1" ht="11.25">
      <c r="A164" s="38"/>
      <c r="B164" s="9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2" customFormat="1" ht="11.25">
      <c r="A165" s="38"/>
      <c r="B165" s="9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2" customFormat="1" ht="11.25">
      <c r="A166" s="38"/>
      <c r="B166" s="9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2" customFormat="1" ht="11.25">
      <c r="A167" s="38"/>
      <c r="B167" s="9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2" customFormat="1" ht="11.25">
      <c r="A168" s="38"/>
      <c r="B168" s="9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2" customFormat="1" ht="11.25">
      <c r="A169" s="38"/>
      <c r="B169" s="9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2" customFormat="1" ht="11.25">
      <c r="A170" s="38"/>
      <c r="B170" s="9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2" customFormat="1" ht="11.25">
      <c r="A171" s="38"/>
      <c r="B171" s="9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2" customFormat="1" ht="11.25">
      <c r="A172" s="38"/>
      <c r="B172" s="9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2" customFormat="1" ht="11.25">
      <c r="A173" s="38"/>
      <c r="B173" s="9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2" customFormat="1" ht="11.25">
      <c r="A174" s="38"/>
      <c r="B174" s="9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2" customFormat="1" ht="11.25">
      <c r="A175" s="38"/>
      <c r="B175" s="9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2" customFormat="1" ht="11.25">
      <c r="A176" s="38"/>
      <c r="B176" s="9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2" customFormat="1" ht="11.25">
      <c r="A177" s="38"/>
      <c r="B177" s="9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2" customFormat="1" ht="11.25">
      <c r="A178" s="38"/>
      <c r="B178" s="9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2" customFormat="1" ht="11.25">
      <c r="A179" s="38"/>
      <c r="B179" s="9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2" customFormat="1" ht="11.25">
      <c r="A180" s="38"/>
      <c r="B180" s="9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2" customFormat="1" ht="11.25">
      <c r="A181" s="38"/>
      <c r="B181" s="9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2" customFormat="1" ht="11.25">
      <c r="A182" s="38"/>
      <c r="B182" s="9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2" customFormat="1" ht="11.25">
      <c r="A183" s="38"/>
      <c r="B183" s="9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2" customFormat="1" ht="11.25">
      <c r="A184" s="38"/>
      <c r="B184" s="9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2" customFormat="1" ht="11.25">
      <c r="A185" s="38"/>
      <c r="B185" s="9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2" customFormat="1" ht="11.25">
      <c r="A186" s="38"/>
      <c r="B186" s="9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2" customFormat="1" ht="11.25">
      <c r="A187" s="38"/>
      <c r="B187" s="9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2" customFormat="1" ht="11.25">
      <c r="A188" s="38"/>
      <c r="B188" s="9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2" customFormat="1" ht="11.25">
      <c r="A189" s="38"/>
      <c r="B189" s="9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2" customFormat="1" ht="11.25">
      <c r="A190" s="38"/>
      <c r="B190" s="9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2" customFormat="1" ht="11.25">
      <c r="A191" s="38"/>
      <c r="B191" s="9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2" customFormat="1" ht="11.25">
      <c r="A192" s="38"/>
      <c r="B192" s="9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2" customFormat="1" ht="11.25">
      <c r="A193" s="38"/>
      <c r="B193" s="9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2" customFormat="1" ht="11.25">
      <c r="A194" s="38"/>
      <c r="B194" s="9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2" customFormat="1" ht="11.25">
      <c r="A195" s="38"/>
      <c r="B195" s="9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2" customFormat="1" ht="11.25">
      <c r="A196" s="38"/>
      <c r="B196" s="9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2" customFormat="1" ht="11.25">
      <c r="A197" s="38"/>
      <c r="B197" s="9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2" customFormat="1" ht="11.25">
      <c r="A198" s="38"/>
      <c r="B198" s="9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2" customFormat="1" ht="11.25">
      <c r="A199" s="38"/>
      <c r="B199" s="9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2" customFormat="1" ht="11.25">
      <c r="A200" s="38"/>
      <c r="B200" s="9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2" customFormat="1" ht="11.25">
      <c r="A201" s="38"/>
      <c r="B201" s="9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2" customFormat="1" ht="11.25">
      <c r="A202" s="38"/>
      <c r="B202" s="9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2" customFormat="1" ht="11.25">
      <c r="A203" s="38"/>
      <c r="B203" s="9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2" customFormat="1" ht="11.25">
      <c r="A204" s="38"/>
      <c r="B204" s="9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2" customFormat="1" ht="11.25">
      <c r="A205" s="38"/>
      <c r="B205" s="9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2" customFormat="1" ht="11.25">
      <c r="A206" s="38"/>
      <c r="B206" s="9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2" customFormat="1" ht="11.25">
      <c r="A207" s="38"/>
      <c r="B207" s="9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2" customFormat="1" ht="11.25">
      <c r="A208" s="38"/>
      <c r="B208" s="9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2" customFormat="1" ht="11.25">
      <c r="A209" s="38"/>
      <c r="B209" s="9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2" customFormat="1" ht="11.25">
      <c r="A210" s="38"/>
      <c r="B210" s="9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2" customFormat="1" ht="11.25">
      <c r="A211" s="38"/>
      <c r="B211" s="9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2" customFormat="1" ht="11.25">
      <c r="A212" s="38"/>
      <c r="B212" s="9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2" customFormat="1" ht="11.25">
      <c r="A213" s="38"/>
      <c r="B213" s="9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2" customFormat="1" ht="11.25">
      <c r="A214" s="38"/>
      <c r="B214" s="9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5"/>
      <c r="T214" s="105"/>
      <c r="U214" s="105"/>
      <c r="V214" s="105"/>
      <c r="W214" s="105"/>
      <c r="X214" s="105"/>
      <c r="Y214" s="105"/>
      <c r="Z214" s="105"/>
    </row>
    <row r="215" spans="1:26" s="92" customFormat="1" ht="11.25">
      <c r="A215" s="38"/>
      <c r="B215" s="9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105"/>
      <c r="T215" s="105"/>
      <c r="U215" s="105"/>
      <c r="V215" s="105"/>
      <c r="W215" s="105"/>
      <c r="X215" s="105"/>
      <c r="Y215" s="105"/>
      <c r="Z215" s="105"/>
    </row>
    <row r="216" spans="1:26" s="92" customFormat="1" ht="11.25">
      <c r="A216" s="38"/>
      <c r="B216" s="9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105"/>
      <c r="T216" s="105"/>
      <c r="U216" s="105"/>
      <c r="V216" s="105"/>
      <c r="W216" s="105"/>
      <c r="X216" s="105"/>
      <c r="Y216" s="105"/>
      <c r="Z216" s="105"/>
    </row>
    <row r="217" spans="1:26" s="92" customFormat="1" ht="11.25">
      <c r="A217" s="38"/>
      <c r="B217" s="9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105"/>
      <c r="T217" s="105"/>
      <c r="U217" s="105"/>
      <c r="V217" s="105"/>
      <c r="W217" s="105"/>
      <c r="X217" s="105"/>
      <c r="Y217" s="105"/>
      <c r="Z217" s="105"/>
    </row>
    <row r="218" spans="1:26" s="92" customFormat="1" ht="11.25">
      <c r="A218" s="38"/>
      <c r="B218" s="9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105"/>
      <c r="T218" s="105"/>
      <c r="U218" s="105"/>
      <c r="V218" s="105"/>
      <c r="W218" s="105"/>
      <c r="X218" s="105"/>
      <c r="Y218" s="105"/>
      <c r="Z218" s="105"/>
    </row>
    <row r="219" spans="1:26" s="92" customFormat="1" ht="11.25">
      <c r="A219" s="38"/>
      <c r="B219" s="9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105"/>
      <c r="T219" s="105"/>
      <c r="U219" s="105"/>
      <c r="V219" s="105"/>
      <c r="W219" s="105"/>
      <c r="X219" s="105"/>
      <c r="Y219" s="105"/>
      <c r="Z219" s="105"/>
    </row>
    <row r="220" spans="1:26" s="92" customFormat="1" ht="11.25">
      <c r="A220" s="38"/>
      <c r="B220" s="9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105"/>
      <c r="T220" s="105"/>
      <c r="U220" s="105"/>
      <c r="V220" s="105"/>
      <c r="W220" s="105"/>
      <c r="X220" s="105"/>
      <c r="Y220" s="105"/>
      <c r="Z220" s="105"/>
    </row>
    <row r="221" spans="1:26" s="92" customFormat="1" ht="11.25">
      <c r="A221" s="38"/>
      <c r="B221" s="9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105"/>
      <c r="T221" s="105"/>
      <c r="U221" s="105"/>
      <c r="V221" s="105"/>
      <c r="W221" s="105"/>
      <c r="X221" s="105"/>
      <c r="Y221" s="105"/>
      <c r="Z221" s="105"/>
    </row>
    <row r="222" spans="1:26" s="92" customFormat="1" ht="11.25">
      <c r="A222" s="38"/>
      <c r="B222" s="9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105"/>
      <c r="T222" s="105"/>
      <c r="U222" s="105"/>
      <c r="V222" s="105"/>
      <c r="W222" s="105"/>
      <c r="X222" s="105"/>
      <c r="Y222" s="105"/>
      <c r="Z222" s="105"/>
    </row>
    <row r="223" spans="1:26" s="92" customFormat="1" ht="11.25">
      <c r="A223" s="38"/>
      <c r="B223" s="9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105"/>
      <c r="T223" s="105"/>
      <c r="U223" s="105"/>
      <c r="V223" s="105"/>
      <c r="W223" s="105"/>
      <c r="X223" s="105"/>
      <c r="Y223" s="105"/>
      <c r="Z223" s="105"/>
    </row>
    <row r="224" spans="1:26" s="92" customFormat="1" ht="11.25">
      <c r="A224" s="38"/>
      <c r="B224" s="9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105"/>
      <c r="T224" s="105"/>
      <c r="U224" s="105"/>
      <c r="V224" s="105"/>
      <c r="W224" s="105"/>
      <c r="X224" s="105"/>
      <c r="Y224" s="105"/>
      <c r="Z224" s="105"/>
    </row>
    <row r="225" spans="1:26" s="92" customFormat="1" ht="11.25">
      <c r="A225" s="38"/>
      <c r="B225" s="9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105"/>
      <c r="T225" s="105"/>
      <c r="U225" s="105"/>
      <c r="V225" s="105"/>
      <c r="W225" s="105"/>
      <c r="X225" s="105"/>
      <c r="Y225" s="105"/>
      <c r="Z225" s="105"/>
    </row>
    <row r="226" spans="1:26" s="92" customFormat="1" ht="11.25">
      <c r="A226" s="38"/>
      <c r="B226" s="9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105"/>
      <c r="T226" s="105"/>
      <c r="U226" s="105"/>
      <c r="V226" s="105"/>
      <c r="W226" s="105"/>
      <c r="X226" s="105"/>
      <c r="Y226" s="105"/>
      <c r="Z226" s="105"/>
    </row>
    <row r="227" spans="1:26" s="92" customFormat="1" ht="11.25">
      <c r="A227" s="38"/>
      <c r="B227" s="9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105"/>
      <c r="T227" s="105"/>
      <c r="U227" s="105"/>
      <c r="V227" s="105"/>
      <c r="W227" s="105"/>
      <c r="X227" s="105"/>
      <c r="Y227" s="105"/>
      <c r="Z227" s="105"/>
    </row>
    <row r="228" spans="1:26" s="92" customFormat="1" ht="11.25">
      <c r="A228" s="38"/>
      <c r="B228" s="9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105"/>
      <c r="T228" s="105"/>
      <c r="U228" s="105"/>
      <c r="V228" s="105"/>
      <c r="W228" s="105"/>
      <c r="X228" s="105"/>
      <c r="Y228" s="105"/>
      <c r="Z228" s="105"/>
    </row>
    <row r="229" spans="1:26" s="92" customFormat="1" ht="11.25">
      <c r="A229" s="38"/>
      <c r="B229" s="9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105"/>
      <c r="T229" s="105"/>
      <c r="U229" s="105"/>
      <c r="V229" s="105"/>
      <c r="W229" s="105"/>
      <c r="X229" s="105"/>
      <c r="Y229" s="105"/>
      <c r="Z229" s="105"/>
    </row>
    <row r="230" spans="1:26" s="92" customFormat="1" ht="11.25">
      <c r="A230" s="38"/>
      <c r="B230" s="9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105"/>
      <c r="T230" s="105"/>
      <c r="U230" s="105"/>
      <c r="V230" s="105"/>
      <c r="W230" s="105"/>
      <c r="X230" s="105"/>
      <c r="Y230" s="105"/>
      <c r="Z230" s="105"/>
    </row>
    <row r="231" spans="1:26" s="92" customFormat="1" ht="11.25">
      <c r="A231" s="38"/>
      <c r="B231" s="9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105"/>
      <c r="T231" s="105"/>
      <c r="U231" s="105"/>
      <c r="V231" s="105"/>
      <c r="W231" s="105"/>
      <c r="X231" s="105"/>
      <c r="Y231" s="105"/>
      <c r="Z231" s="105"/>
    </row>
    <row r="232" spans="1:26" s="92" customFormat="1" ht="11.25">
      <c r="A232" s="38"/>
      <c r="B232" s="9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105"/>
      <c r="T232" s="105"/>
      <c r="U232" s="105"/>
      <c r="V232" s="105"/>
      <c r="W232" s="105"/>
      <c r="X232" s="105"/>
      <c r="Y232" s="105"/>
      <c r="Z232" s="105"/>
    </row>
    <row r="233" spans="1:26" s="92" customFormat="1" ht="11.25">
      <c r="A233" s="38"/>
      <c r="B233" s="9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105"/>
      <c r="T233" s="105"/>
      <c r="U233" s="105"/>
      <c r="V233" s="105"/>
      <c r="W233" s="105"/>
      <c r="X233" s="105"/>
      <c r="Y233" s="105"/>
      <c r="Z233" s="105"/>
    </row>
    <row r="234" spans="1:26" s="92" customFormat="1" ht="11.25">
      <c r="A234" s="38"/>
      <c r="B234" s="9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105"/>
      <c r="T234" s="105"/>
      <c r="U234" s="105"/>
      <c r="V234" s="105"/>
      <c r="W234" s="105"/>
      <c r="X234" s="105"/>
      <c r="Y234" s="105"/>
      <c r="Z234" s="105"/>
    </row>
    <row r="235" spans="1:26" s="92" customFormat="1" ht="11.25">
      <c r="A235" s="38"/>
      <c r="B235" s="9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105"/>
      <c r="T235" s="105"/>
      <c r="U235" s="105"/>
      <c r="V235" s="105"/>
      <c r="W235" s="105"/>
      <c r="X235" s="105"/>
      <c r="Y235" s="105"/>
      <c r="Z235" s="105"/>
    </row>
    <row r="236" spans="1:26" s="92" customFormat="1" ht="11.25">
      <c r="A236" s="38"/>
      <c r="B236" s="9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105"/>
      <c r="T236" s="105"/>
      <c r="U236" s="105"/>
      <c r="V236" s="105"/>
      <c r="W236" s="105"/>
      <c r="X236" s="105"/>
      <c r="Y236" s="105"/>
      <c r="Z236" s="105"/>
    </row>
    <row r="237" spans="1:26" s="92" customFormat="1" ht="11.25">
      <c r="A237" s="38"/>
      <c r="B237" s="9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s="92" customFormat="1" ht="11.25">
      <c r="A238" s="38"/>
      <c r="B238" s="9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s="92" customFormat="1" ht="11.25">
      <c r="A239" s="38"/>
      <c r="B239" s="9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s="92" customFormat="1" ht="11.25">
      <c r="A240" s="38"/>
      <c r="B240" s="9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s="92" customFormat="1" ht="11.25">
      <c r="A241" s="38"/>
      <c r="B241" s="9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s="92" customFormat="1" ht="11.25">
      <c r="A242" s="38"/>
      <c r="B242" s="9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s="92" customFormat="1" ht="11.25">
      <c r="A243" s="38"/>
      <c r="B243" s="9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s="92" customFormat="1" ht="11.25">
      <c r="A244" s="38"/>
      <c r="B244" s="9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s="92" customFormat="1" ht="11.25">
      <c r="A245" s="38"/>
      <c r="B245" s="9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s="92" customFormat="1" ht="11.25">
      <c r="A246" s="38"/>
      <c r="B246" s="9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s="92" customFormat="1" ht="11.25">
      <c r="A247" s="38"/>
      <c r="B247" s="9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s="92" customFormat="1" ht="11.25">
      <c r="A248" s="38"/>
      <c r="B248" s="9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s="92" customFormat="1" ht="11.25">
      <c r="A249" s="38"/>
      <c r="B249" s="9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s="92" customFormat="1" ht="11.25">
      <c r="A250" s="38"/>
      <c r="B250" s="9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s="92" customFormat="1" ht="11.25">
      <c r="A251" s="38"/>
      <c r="B251" s="9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s="92" customFormat="1" ht="11.25">
      <c r="A252" s="38"/>
      <c r="B252" s="9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s="92" customFormat="1" ht="11.25">
      <c r="A253" s="38"/>
      <c r="B253" s="9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s="92" customFormat="1" ht="11.25">
      <c r="A254" s="38"/>
      <c r="B254" s="9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s="92" customFormat="1" ht="11.25">
      <c r="A255" s="38"/>
      <c r="B255" s="9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s="92" customFormat="1" ht="11.25">
      <c r="A256" s="38"/>
      <c r="B256" s="9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2" customFormat="1" ht="11.25">
      <c r="A257" s="38"/>
      <c r="B257" s="9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2" customFormat="1" ht="11.25">
      <c r="A258" s="38"/>
      <c r="B258" s="9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2" customFormat="1" ht="11.25">
      <c r="A259" s="38"/>
      <c r="B259" s="9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2" customFormat="1" ht="11.25">
      <c r="A260" s="38"/>
      <c r="B260" s="9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2" customFormat="1" ht="11.25">
      <c r="A261" s="38"/>
      <c r="B261" s="9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2" customFormat="1" ht="11.25">
      <c r="A262" s="38"/>
      <c r="B262" s="9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2" customFormat="1" ht="11.25">
      <c r="A263" s="38"/>
      <c r="B263" s="9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2" customFormat="1" ht="11.25">
      <c r="A264" s="38"/>
      <c r="B264" s="9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2" customFormat="1" ht="11.25">
      <c r="A265" s="38"/>
      <c r="B265" s="9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2" customFormat="1" ht="11.25">
      <c r="A266" s="38"/>
      <c r="B266" s="9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2" customFormat="1" ht="11.25">
      <c r="A267" s="38"/>
      <c r="B267" s="9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2" customFormat="1" ht="11.25">
      <c r="A268" s="38"/>
      <c r="B268" s="9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2" customFormat="1" ht="11.25">
      <c r="A269" s="38"/>
      <c r="B269" s="9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2" customFormat="1" ht="11.25">
      <c r="A270" s="38"/>
      <c r="B270" s="9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2" customFormat="1" ht="11.25">
      <c r="A271" s="38"/>
      <c r="B271" s="9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2" customFormat="1" ht="11.25">
      <c r="A272" s="38"/>
      <c r="B272" s="9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2" customFormat="1" ht="11.25">
      <c r="A273" s="38"/>
      <c r="B273" s="9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2" customFormat="1" ht="11.25">
      <c r="A274" s="38"/>
      <c r="B274" s="9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2" customFormat="1" ht="11.25">
      <c r="A275" s="38"/>
      <c r="B275" s="9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2" customFormat="1" ht="11.25">
      <c r="A276" s="38"/>
      <c r="B276" s="9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2" customFormat="1" ht="11.25">
      <c r="A277" s="38"/>
      <c r="B277" s="9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2" customFormat="1" ht="11.25">
      <c r="A278" s="38"/>
      <c r="B278" s="9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2" customFormat="1" ht="11.25">
      <c r="A279" s="38"/>
      <c r="B279" s="9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2" customFormat="1" ht="11.25">
      <c r="A280" s="38"/>
      <c r="B280" s="9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2" customFormat="1" ht="11.25">
      <c r="A281" s="38"/>
      <c r="B281" s="9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2" customFormat="1" ht="11.25">
      <c r="A282" s="38"/>
      <c r="B282" s="9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2" customFormat="1" ht="11.25">
      <c r="A283" s="38"/>
      <c r="B283" s="9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2" customFormat="1" ht="11.25">
      <c r="A284" s="38"/>
      <c r="B284" s="9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2" customFormat="1" ht="11.25">
      <c r="A285" s="38"/>
      <c r="B285" s="9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2" customFormat="1" ht="11.25">
      <c r="A286" s="38"/>
      <c r="B286" s="9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2" customFormat="1" ht="11.25">
      <c r="A287" s="38"/>
      <c r="B287" s="9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2" customFormat="1" ht="11.25">
      <c r="A288" s="38"/>
      <c r="B288" s="9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2" customFormat="1" ht="11.25">
      <c r="A289" s="38"/>
      <c r="B289" s="9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2" customFormat="1" ht="11.25">
      <c r="A290" s="38"/>
      <c r="B290" s="9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2" customFormat="1" ht="11.25">
      <c r="A291" s="38"/>
      <c r="B291" s="9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2" customFormat="1" ht="11.25">
      <c r="A292" s="38"/>
      <c r="B292" s="9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2" customFormat="1" ht="11.25">
      <c r="A293" s="38"/>
      <c r="B293" s="9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2" customFormat="1" ht="11.25">
      <c r="A294" s="38"/>
      <c r="B294" s="9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2" customFormat="1" ht="11.25">
      <c r="A295" s="38"/>
      <c r="B295" s="9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2" customFormat="1" ht="11.25">
      <c r="A296" s="38"/>
      <c r="B296" s="9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2" customFormat="1" ht="11.25">
      <c r="A297" s="38"/>
      <c r="B297" s="9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2" customFormat="1" ht="11.25">
      <c r="A298" s="38"/>
      <c r="B298" s="9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2" customFormat="1" ht="11.25">
      <c r="A299" s="38"/>
      <c r="B299" s="9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2" customFormat="1" ht="11.25">
      <c r="A300" s="38"/>
      <c r="B300" s="9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2" customFormat="1" ht="11.25">
      <c r="A301" s="38"/>
      <c r="B301" s="9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2" customFormat="1" ht="11.25">
      <c r="A302" s="38"/>
      <c r="B302" s="9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2" customFormat="1" ht="11.25">
      <c r="A303" s="38"/>
      <c r="B303" s="9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2" customFormat="1" ht="11.25">
      <c r="A304" s="38"/>
      <c r="B304" s="9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2" customFormat="1" ht="11.25">
      <c r="A305" s="38"/>
      <c r="B305" s="9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2" customFormat="1" ht="11.25">
      <c r="A306" s="38"/>
      <c r="B306" s="9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2" customFormat="1" ht="11.25">
      <c r="A307" s="38"/>
      <c r="B307" s="9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2" customFormat="1" ht="11.25">
      <c r="A308" s="38"/>
      <c r="B308" s="9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2" customFormat="1" ht="11.25">
      <c r="A309" s="38"/>
      <c r="B309" s="9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2" customFormat="1" ht="11.25">
      <c r="A310" s="38"/>
      <c r="B310" s="9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2" customFormat="1" ht="11.25">
      <c r="A311" s="38"/>
      <c r="B311" s="9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2" customFormat="1" ht="11.25">
      <c r="A312" s="38"/>
      <c r="B312" s="9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2" customFormat="1" ht="11.25">
      <c r="A313" s="38"/>
      <c r="B313" s="9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2" customFormat="1" ht="11.25">
      <c r="A314" s="38"/>
      <c r="B314" s="9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2" customFormat="1" ht="11.25">
      <c r="A315" s="38"/>
      <c r="B315" s="9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2" customFormat="1" ht="11.25">
      <c r="A316" s="38"/>
      <c r="B316" s="9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2" customFormat="1" ht="11.25">
      <c r="A317" s="38"/>
      <c r="B317" s="9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2" customFormat="1" ht="11.25">
      <c r="A318" s="38"/>
      <c r="B318" s="9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2" customFormat="1" ht="11.25">
      <c r="A319" s="38"/>
      <c r="B319" s="9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2" customFormat="1" ht="11.25">
      <c r="A320" s="38"/>
      <c r="B320" s="9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2" customFormat="1" ht="11.25">
      <c r="A321" s="38"/>
      <c r="B321" s="9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2" customFormat="1" ht="11.25">
      <c r="A322" s="38"/>
      <c r="B322" s="9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2" customFormat="1" ht="11.25">
      <c r="A323" s="38"/>
      <c r="B323" s="9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2" customFormat="1" ht="11.25">
      <c r="A324" s="38"/>
      <c r="B324" s="9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2" customFormat="1" ht="11.25">
      <c r="A325" s="38"/>
      <c r="B325" s="9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2" customFormat="1" ht="11.25">
      <c r="A326" s="38"/>
      <c r="B326" s="9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2" customFormat="1" ht="11.25">
      <c r="A327" s="38"/>
      <c r="B327" s="9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2" customFormat="1" ht="11.25">
      <c r="A328" s="38"/>
      <c r="B328" s="9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2" customFormat="1" ht="11.25">
      <c r="A329" s="38"/>
      <c r="B329" s="9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2" customFormat="1" ht="11.25">
      <c r="A330" s="38"/>
      <c r="B330" s="9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2" customFormat="1" ht="11.25">
      <c r="A331" s="38"/>
      <c r="B331" s="9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2" customFormat="1" ht="11.25">
      <c r="A332" s="38"/>
      <c r="B332" s="9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2" customFormat="1" ht="11.25">
      <c r="A333" s="38"/>
      <c r="B333" s="9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2" customFormat="1" ht="11.25">
      <c r="A334" s="38"/>
      <c r="B334" s="9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2" customFormat="1" ht="11.25">
      <c r="A335" s="38"/>
      <c r="B335" s="9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2" customFormat="1" ht="11.25">
      <c r="A336" s="38"/>
      <c r="B336" s="9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2" customFormat="1" ht="11.25">
      <c r="A337" s="38"/>
      <c r="B337" s="9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2" customFormat="1" ht="11.25">
      <c r="A338" s="38"/>
      <c r="B338" s="9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2" customFormat="1" ht="11.25">
      <c r="A339" s="38"/>
      <c r="B339" s="9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2" customFormat="1" ht="11.25">
      <c r="A340" s="38"/>
      <c r="B340" s="9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2" customFormat="1" ht="11.25">
      <c r="A341" s="38"/>
      <c r="B341" s="9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2" customFormat="1" ht="11.25">
      <c r="A342" s="38"/>
      <c r="B342" s="9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2" customFormat="1" ht="11.25">
      <c r="A343" s="38"/>
      <c r="B343" s="9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2" customFormat="1" ht="11.25">
      <c r="A344" s="38"/>
      <c r="B344" s="9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2" customFormat="1" ht="11.25">
      <c r="A345" s="38"/>
      <c r="B345" s="9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2" customFormat="1" ht="11.25">
      <c r="A346" s="38"/>
      <c r="B346" s="9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2" customFormat="1" ht="11.25">
      <c r="A347" s="38"/>
      <c r="B347" s="9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2" customFormat="1" ht="11.25">
      <c r="A348" s="38"/>
      <c r="B348" s="9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2" customFormat="1" ht="11.25">
      <c r="A349" s="38"/>
      <c r="B349" s="9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2" customFormat="1" ht="11.25">
      <c r="A350" s="38"/>
      <c r="B350" s="9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2" customFormat="1" ht="11.25">
      <c r="A351" s="38"/>
      <c r="B351" s="9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2" customFormat="1" ht="11.25">
      <c r="A352" s="38"/>
      <c r="B352" s="9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2" customFormat="1" ht="11.25">
      <c r="A353" s="38"/>
      <c r="B353" s="9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2" customFormat="1" ht="11.25">
      <c r="A354" s="38"/>
      <c r="B354" s="9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2" customFormat="1" ht="11.25">
      <c r="A355" s="38"/>
      <c r="B355" s="9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2" customFormat="1" ht="11.25">
      <c r="A356" s="38"/>
      <c r="B356" s="9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2" customFormat="1" ht="11.25">
      <c r="A357" s="38"/>
      <c r="B357" s="9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2" customFormat="1" ht="11.25">
      <c r="A358" s="38"/>
      <c r="B358" s="9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2" customFormat="1" ht="11.25">
      <c r="A359" s="38"/>
      <c r="B359" s="9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2" customFormat="1" ht="11.25">
      <c r="A360" s="38"/>
      <c r="B360" s="9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2" customFormat="1" ht="11.25">
      <c r="A361" s="38"/>
      <c r="B361" s="9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2" customFormat="1" ht="11.25">
      <c r="A362" s="38"/>
      <c r="B362" s="9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2" customFormat="1" ht="11.25">
      <c r="A363" s="38"/>
      <c r="B363" s="9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2" customFormat="1" ht="11.25">
      <c r="A364" s="38"/>
      <c r="B364" s="9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2" customFormat="1" ht="11.25">
      <c r="A365" s="38"/>
      <c r="B365" s="9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2" customFormat="1" ht="11.25">
      <c r="A366" s="38"/>
      <c r="B366" s="9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2" customFormat="1" ht="11.25">
      <c r="A367" s="38"/>
      <c r="B367" s="9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2" customFormat="1" ht="11.25">
      <c r="A368" s="38"/>
      <c r="B368" s="9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2" customFormat="1" ht="11.25">
      <c r="A369" s="38"/>
      <c r="B369" s="9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2" customFormat="1" ht="11.25">
      <c r="A370" s="38"/>
      <c r="B370" s="9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2" customFormat="1" ht="11.25">
      <c r="A371" s="38"/>
      <c r="B371" s="9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2" customFormat="1" ht="11.25">
      <c r="A372" s="38"/>
      <c r="B372" s="9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2" customFormat="1" ht="11.25">
      <c r="A373" s="38"/>
      <c r="B373" s="9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2" customFormat="1" ht="11.25">
      <c r="A374" s="38"/>
      <c r="B374" s="9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2" customFormat="1" ht="11.25">
      <c r="A375" s="38"/>
      <c r="B375" s="9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2" customFormat="1" ht="11.25">
      <c r="A376" s="38"/>
      <c r="B376" s="9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2" customFormat="1" ht="11.25">
      <c r="A377" s="38"/>
      <c r="B377" s="9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2" customFormat="1" ht="11.25">
      <c r="A378" s="38"/>
      <c r="B378" s="9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2" customFormat="1" ht="11.25">
      <c r="A379" s="38"/>
      <c r="B379" s="9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2" customFormat="1" ht="11.25">
      <c r="A380" s="38"/>
      <c r="B380" s="9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2" customFormat="1" ht="11.25">
      <c r="A381" s="38"/>
      <c r="B381" s="9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2" customFormat="1" ht="11.25">
      <c r="A382" s="38"/>
      <c r="B382" s="9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2" customFormat="1" ht="11.25">
      <c r="A383" s="38"/>
      <c r="B383" s="9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2" customFormat="1" ht="11.25">
      <c r="A384" s="38"/>
      <c r="B384" s="9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2" customFormat="1" ht="11.25">
      <c r="A385" s="38"/>
      <c r="B385" s="9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2" customFormat="1" ht="11.25">
      <c r="A386" s="38"/>
      <c r="B386" s="9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2" customFormat="1" ht="11.25">
      <c r="A387" s="38"/>
      <c r="B387" s="9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2" customFormat="1" ht="11.25">
      <c r="A388" s="38"/>
      <c r="B388" s="9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2" customFormat="1" ht="11.25">
      <c r="A389" s="38"/>
      <c r="B389" s="9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2" customFormat="1" ht="11.25">
      <c r="A390" s="38"/>
      <c r="B390" s="9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2" customFormat="1" ht="11.25">
      <c r="A391" s="38"/>
      <c r="B391" s="9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2" customFormat="1" ht="11.25">
      <c r="A392" s="38"/>
      <c r="B392" s="9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2" customFormat="1" ht="11.25">
      <c r="A393" s="38"/>
      <c r="B393" s="9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2" customFormat="1" ht="11.25">
      <c r="A394" s="38"/>
      <c r="B394" s="9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2" customFormat="1" ht="11.25">
      <c r="A395" s="38"/>
      <c r="B395" s="9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2" customFormat="1" ht="11.25">
      <c r="A396" s="38"/>
      <c r="B396" s="9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2" customFormat="1" ht="11.25">
      <c r="A397" s="38"/>
      <c r="B397" s="9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2" customFormat="1" ht="11.25">
      <c r="A398" s="38"/>
      <c r="B398" s="9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2" customFormat="1" ht="11.25">
      <c r="A399" s="38"/>
      <c r="B399" s="9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2" customFormat="1" ht="11.25">
      <c r="A400" s="38"/>
      <c r="B400" s="9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2" customFormat="1" ht="11.25">
      <c r="A401" s="38"/>
      <c r="B401" s="9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2" customFormat="1" ht="11.25">
      <c r="A402" s="38"/>
      <c r="B402" s="9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2" customFormat="1" ht="11.25">
      <c r="A403" s="38"/>
      <c r="B403" s="9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2" customFormat="1" ht="11.25">
      <c r="A404" s="38"/>
      <c r="B404" s="9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2" customFormat="1" ht="11.25">
      <c r="A405" s="38"/>
      <c r="B405" s="9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2" customFormat="1" ht="11.25">
      <c r="A406" s="38"/>
      <c r="B406" s="9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2" customFormat="1" ht="11.25">
      <c r="A407" s="38"/>
      <c r="B407" s="9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2" customFormat="1" ht="11.25">
      <c r="A408" s="38"/>
      <c r="B408" s="9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2" customFormat="1" ht="11.25">
      <c r="A409" s="38"/>
      <c r="B409" s="9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2" customFormat="1" ht="11.25">
      <c r="A410" s="38"/>
      <c r="B410" s="9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2" customFormat="1" ht="11.25">
      <c r="A411" s="38"/>
      <c r="B411" s="9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2" customFormat="1" ht="11.25">
      <c r="A412" s="38"/>
      <c r="B412" s="9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2" customFormat="1" ht="11.25">
      <c r="A413" s="38"/>
      <c r="B413" s="9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2" customFormat="1" ht="11.25">
      <c r="A414" s="38"/>
      <c r="B414" s="9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2" customFormat="1" ht="11.25">
      <c r="A415" s="38"/>
      <c r="B415" s="9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2" customFormat="1" ht="11.25">
      <c r="A416" s="38"/>
      <c r="B416" s="9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2" customFormat="1" ht="11.25">
      <c r="A417" s="38"/>
      <c r="B417" s="9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2" customFormat="1" ht="11.25">
      <c r="A418" s="38"/>
      <c r="B418" s="9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2" customFormat="1" ht="11.25">
      <c r="A419" s="38"/>
      <c r="B419" s="9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2" customFormat="1" ht="11.25">
      <c r="A420" s="38"/>
      <c r="B420" s="9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2" customFormat="1" ht="11.25">
      <c r="A421" s="38"/>
      <c r="B421" s="9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2" customFormat="1" ht="11.25">
      <c r="A422" s="38"/>
      <c r="B422" s="9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2" customFormat="1" ht="11.25">
      <c r="A423" s="38"/>
      <c r="B423" s="9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2" customFormat="1" ht="11.25">
      <c r="A424" s="38"/>
      <c r="B424" s="9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2" customFormat="1" ht="11.25">
      <c r="A425" s="38"/>
      <c r="B425" s="9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2" customFormat="1" ht="11.25">
      <c r="A426" s="38"/>
      <c r="B426" s="9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2" customFormat="1" ht="11.25">
      <c r="A427" s="38"/>
      <c r="B427" s="9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2" customFormat="1" ht="11.25">
      <c r="A428" s="38"/>
      <c r="B428" s="9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2" customFormat="1" ht="11.25">
      <c r="A429" s="38"/>
      <c r="B429" s="9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2" customFormat="1" ht="11.25">
      <c r="A430" s="38"/>
      <c r="B430" s="9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2" customFormat="1" ht="11.25">
      <c r="A431" s="38"/>
      <c r="B431" s="9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2" customFormat="1" ht="11.25">
      <c r="A432" s="38"/>
      <c r="B432" s="9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2" customFormat="1" ht="11.25">
      <c r="A433" s="38"/>
      <c r="B433" s="9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2" customFormat="1" ht="11.25">
      <c r="A434" s="38"/>
      <c r="B434" s="9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2" customFormat="1" ht="11.25">
      <c r="A435" s="38"/>
      <c r="B435" s="9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2" customFormat="1" ht="11.25">
      <c r="A436" s="38"/>
      <c r="B436" s="9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2" customFormat="1" ht="11.25">
      <c r="A437" s="38"/>
      <c r="B437" s="9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2" customFormat="1" ht="11.25">
      <c r="A438" s="38"/>
      <c r="B438" s="9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2" customFormat="1" ht="11.25">
      <c r="A439" s="38"/>
      <c r="B439" s="9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2" customFormat="1" ht="11.25">
      <c r="A440" s="38"/>
      <c r="B440" s="9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2" customFormat="1" ht="11.25">
      <c r="A441" s="38"/>
      <c r="B441" s="9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2" customFormat="1" ht="11.25">
      <c r="A442" s="38"/>
      <c r="B442" s="9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2" customFormat="1" ht="11.25">
      <c r="A443" s="38"/>
      <c r="B443" s="9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2" customFormat="1" ht="11.25">
      <c r="A444" s="38"/>
      <c r="B444" s="9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2" customFormat="1" ht="11.25">
      <c r="A445" s="38"/>
      <c r="B445" s="9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2" customFormat="1" ht="11.25">
      <c r="A446" s="38"/>
      <c r="B446" s="9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2" customFormat="1" ht="11.25">
      <c r="A447" s="38"/>
      <c r="B447" s="9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2" customFormat="1" ht="11.25">
      <c r="A448" s="38"/>
      <c r="B448" s="9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2" customFormat="1" ht="11.25">
      <c r="A449" s="38"/>
      <c r="B449" s="9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2" customFormat="1" ht="11.25">
      <c r="A450" s="38"/>
      <c r="B450" s="9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2" customFormat="1" ht="11.25">
      <c r="A451" s="38"/>
      <c r="B451" s="9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2" customFormat="1" ht="11.25">
      <c r="A452" s="38"/>
      <c r="B452" s="9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2" customFormat="1" ht="11.25">
      <c r="A453" s="38"/>
      <c r="B453" s="9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2" customFormat="1" ht="11.25">
      <c r="A454" s="38"/>
      <c r="B454" s="9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2" customFormat="1" ht="11.25">
      <c r="A455" s="38"/>
      <c r="B455" s="9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2" customFormat="1" ht="11.25">
      <c r="A456" s="38"/>
      <c r="B456" s="9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2" customFormat="1" ht="11.25">
      <c r="A457" s="38"/>
      <c r="B457" s="9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2" customFormat="1" ht="11.25">
      <c r="A458" s="38"/>
      <c r="B458" s="9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2" customFormat="1" ht="11.25">
      <c r="A459" s="38"/>
      <c r="B459" s="9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2" customFormat="1" ht="11.25">
      <c r="A460" s="38"/>
      <c r="B460" s="9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2" customFormat="1" ht="11.25">
      <c r="A461" s="38"/>
      <c r="B461" s="9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2" customFormat="1" ht="11.25">
      <c r="A462" s="38"/>
      <c r="B462" s="9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2" customFormat="1" ht="11.25">
      <c r="A463" s="38"/>
      <c r="B463" s="9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2" customFormat="1" ht="11.25">
      <c r="A464" s="38"/>
      <c r="B464" s="9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2" customFormat="1" ht="11.25">
      <c r="A465" s="38"/>
      <c r="B465" s="9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2" customFormat="1" ht="11.25">
      <c r="A466" s="38"/>
      <c r="B466" s="9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2" customFormat="1" ht="11.25">
      <c r="A467" s="38"/>
      <c r="B467" s="9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2" customFormat="1" ht="11.25">
      <c r="A468" s="38"/>
      <c r="B468" s="9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2" customFormat="1" ht="11.25">
      <c r="A469" s="38"/>
      <c r="B469" s="9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2" customFormat="1" ht="11.25">
      <c r="A470" s="38"/>
      <c r="B470" s="9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2" customFormat="1" ht="11.25">
      <c r="A471" s="38"/>
      <c r="B471" s="9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2" customFormat="1" ht="11.25">
      <c r="A472" s="38"/>
      <c r="B472" s="9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2" customFormat="1" ht="11.25">
      <c r="A473" s="38"/>
      <c r="B473" s="9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2" customFormat="1" ht="11.25">
      <c r="A474" s="38"/>
      <c r="B474" s="9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2" customFormat="1" ht="11.25">
      <c r="A475" s="38"/>
      <c r="B475" s="9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2" customFormat="1" ht="11.25">
      <c r="A476" s="38"/>
      <c r="B476" s="9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2" customFormat="1" ht="11.25">
      <c r="A477" s="38"/>
      <c r="B477" s="9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2" customFormat="1" ht="11.25">
      <c r="A478" s="38"/>
      <c r="B478" s="9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2" customFormat="1" ht="11.25">
      <c r="A479" s="38"/>
      <c r="B479" s="9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2" customFormat="1" ht="11.25">
      <c r="A480" s="38"/>
      <c r="B480" s="9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2" customFormat="1" ht="11.25">
      <c r="A481" s="38"/>
      <c r="B481" s="9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2" customFormat="1" ht="11.25">
      <c r="A482" s="38"/>
      <c r="B482" s="9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2" customFormat="1" ht="11.25">
      <c r="A483" s="38"/>
      <c r="B483" s="9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2" customFormat="1" ht="11.25">
      <c r="A484" s="38"/>
      <c r="B484" s="9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2" customFormat="1" ht="11.25">
      <c r="A485" s="38"/>
      <c r="B485" s="9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2" customFormat="1" ht="11.25">
      <c r="A486" s="38"/>
      <c r="B486" s="9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2" customFormat="1" ht="11.25">
      <c r="A487" s="38"/>
      <c r="B487" s="9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2" customFormat="1" ht="11.25">
      <c r="A488" s="38"/>
      <c r="B488" s="9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2" customFormat="1" ht="11.25">
      <c r="A489" s="38"/>
      <c r="B489" s="9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2" customFormat="1" ht="11.25">
      <c r="A490" s="38"/>
      <c r="B490" s="9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2" customFormat="1" ht="11.25">
      <c r="A491" s="38"/>
      <c r="B491" s="9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2" customFormat="1" ht="11.25">
      <c r="A492" s="38"/>
      <c r="B492" s="9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2" customFormat="1" ht="11.25">
      <c r="A493" s="38"/>
      <c r="B493" s="9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2" customFormat="1" ht="11.25">
      <c r="A494" s="38"/>
      <c r="B494" s="9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2" customFormat="1" ht="11.25">
      <c r="A495" s="38"/>
      <c r="B495" s="9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2" customFormat="1" ht="11.25">
      <c r="A496" s="38"/>
      <c r="B496" s="9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2" customFormat="1" ht="11.25">
      <c r="A497" s="38"/>
      <c r="B497" s="9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2" customFormat="1" ht="11.25">
      <c r="A498" s="38"/>
      <c r="B498" s="9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2" customFormat="1" ht="11.25">
      <c r="A499" s="38"/>
      <c r="B499" s="9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2" customFormat="1" ht="11.25">
      <c r="A500" s="38"/>
      <c r="B500" s="9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2" customFormat="1" ht="11.25">
      <c r="A501" s="38"/>
      <c r="B501" s="9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2" customFormat="1" ht="11.25">
      <c r="A502" s="38"/>
      <c r="B502" s="9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2" customFormat="1" ht="11.25">
      <c r="A503" s="38"/>
      <c r="B503" s="9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2" customFormat="1" ht="11.25">
      <c r="A504" s="38"/>
      <c r="B504" s="9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2" customFormat="1" ht="11.25">
      <c r="A505" s="38"/>
      <c r="B505" s="9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2" customFormat="1" ht="11.25">
      <c r="A506" s="38"/>
      <c r="B506" s="9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2" customFormat="1" ht="11.25">
      <c r="A507" s="38"/>
      <c r="B507" s="9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2" customFormat="1" ht="11.25">
      <c r="A508" s="38"/>
      <c r="B508" s="9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2" customFormat="1" ht="11.25">
      <c r="A509" s="38"/>
      <c r="B509" s="9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2" customFormat="1" ht="11.25">
      <c r="A510" s="38"/>
      <c r="B510" s="9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2" customFormat="1" ht="11.25">
      <c r="A511" s="38"/>
      <c r="B511" s="9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2" customFormat="1" ht="11.25">
      <c r="A512" s="38"/>
      <c r="B512" s="9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2" customFormat="1" ht="11.25">
      <c r="A513" s="38"/>
      <c r="B513" s="9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2" customFormat="1" ht="11.25">
      <c r="A514" s="38"/>
      <c r="B514" s="9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2" customFormat="1" ht="11.25">
      <c r="A515" s="38"/>
      <c r="B515" s="9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2" customFormat="1" ht="11.25">
      <c r="A516" s="38"/>
      <c r="B516" s="9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2" customFormat="1" ht="11.25">
      <c r="A517" s="38"/>
      <c r="B517" s="9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2" customFormat="1" ht="11.25">
      <c r="A518" s="38"/>
      <c r="B518" s="9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2" customFormat="1" ht="11.25">
      <c r="A519" s="38"/>
      <c r="B519" s="9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2" customFormat="1" ht="11.25">
      <c r="A520" s="38"/>
      <c r="B520" s="9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2" customFormat="1" ht="11.25">
      <c r="A521" s="38"/>
      <c r="B521" s="9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2" customFormat="1" ht="11.25">
      <c r="A522" s="38"/>
      <c r="B522" s="9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2" customFormat="1" ht="11.25">
      <c r="A523" s="38"/>
      <c r="B523" s="9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2" customFormat="1" ht="11.25">
      <c r="A524" s="38"/>
      <c r="B524" s="9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2" customFormat="1" ht="11.25">
      <c r="A525" s="38"/>
      <c r="B525" s="9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2" customFormat="1" ht="11.25">
      <c r="A526" s="38"/>
      <c r="B526" s="9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2" customFormat="1" ht="11.25">
      <c r="A527" s="38"/>
      <c r="B527" s="9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2" customFormat="1" ht="11.25">
      <c r="A528" s="38"/>
      <c r="B528" s="9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2" customFormat="1" ht="11.25">
      <c r="A529" s="38"/>
      <c r="B529" s="9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2" customFormat="1" ht="11.25">
      <c r="A530" s="38"/>
      <c r="B530" s="9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2" customFormat="1" ht="11.25">
      <c r="A531" s="38"/>
      <c r="B531" s="9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2" customFormat="1" ht="11.25">
      <c r="A532" s="38"/>
      <c r="B532" s="9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2" customFormat="1" ht="11.25">
      <c r="A533" s="38"/>
      <c r="B533" s="9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2" customFormat="1" ht="11.25">
      <c r="A534" s="38"/>
      <c r="B534" s="9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2" customFormat="1" ht="11.25">
      <c r="A535" s="38"/>
      <c r="B535" s="9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2" customFormat="1" ht="11.25">
      <c r="A536" s="38"/>
      <c r="B536" s="9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2" customFormat="1" ht="11.25">
      <c r="A537" s="38"/>
      <c r="B537" s="9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2" customFormat="1" ht="11.25">
      <c r="A538" s="38"/>
      <c r="B538" s="9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2" customFormat="1" ht="11.25">
      <c r="A539" s="38"/>
      <c r="B539" s="9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2" customFormat="1" ht="11.25">
      <c r="A540" s="38"/>
      <c r="B540" s="9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2" customFormat="1" ht="11.25">
      <c r="A541" s="38"/>
      <c r="B541" s="9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2" customFormat="1" ht="11.25">
      <c r="A542" s="38"/>
      <c r="B542" s="9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2" customFormat="1" ht="11.25">
      <c r="A543" s="38"/>
      <c r="B543" s="9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2" customFormat="1" ht="11.25">
      <c r="A544" s="38"/>
      <c r="B544" s="9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2" customFormat="1" ht="11.25">
      <c r="A545" s="38"/>
      <c r="B545" s="9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2" customFormat="1" ht="11.25">
      <c r="A546" s="38"/>
      <c r="B546" s="9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2" customFormat="1" ht="11.25">
      <c r="A547" s="38"/>
      <c r="B547" s="9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2" customFormat="1" ht="11.25">
      <c r="A548" s="38"/>
      <c r="B548" s="9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2" customFormat="1" ht="11.25">
      <c r="A549" s="38"/>
      <c r="B549" s="9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2" customFormat="1" ht="11.25">
      <c r="A550" s="38"/>
      <c r="B550" s="9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2" customFormat="1" ht="11.25">
      <c r="A551" s="38"/>
      <c r="B551" s="9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2" customFormat="1" ht="11.25">
      <c r="A552" s="38"/>
      <c r="B552" s="9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2" customFormat="1" ht="11.25">
      <c r="A553" s="38"/>
      <c r="B553" s="9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2" customFormat="1" ht="11.25">
      <c r="A554" s="38"/>
      <c r="B554" s="9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2" customFormat="1" ht="11.25">
      <c r="A555" s="38"/>
      <c r="B555" s="9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2" customFormat="1" ht="11.25">
      <c r="A556" s="38"/>
      <c r="B556" s="9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2" customFormat="1" ht="11.25">
      <c r="A557" s="38"/>
      <c r="B557" s="9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2" customFormat="1" ht="11.25">
      <c r="A558" s="38"/>
      <c r="B558" s="9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2" customFormat="1" ht="11.25">
      <c r="A559" s="38"/>
      <c r="B559" s="9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2" customFormat="1" ht="11.25">
      <c r="A560" s="38"/>
      <c r="B560" s="9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2" customFormat="1" ht="11.25">
      <c r="A561" s="38"/>
      <c r="B561" s="9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2" customFormat="1" ht="11.25">
      <c r="A562" s="38"/>
      <c r="B562" s="9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2" customFormat="1" ht="11.25">
      <c r="A563" s="38"/>
      <c r="B563" s="9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2" customFormat="1" ht="11.25">
      <c r="A564" s="38"/>
      <c r="B564" s="9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2" customFormat="1" ht="11.25">
      <c r="A565" s="38"/>
      <c r="B565" s="9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2" customFormat="1" ht="11.25">
      <c r="A566" s="38"/>
      <c r="B566" s="9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2" customFormat="1" ht="11.25">
      <c r="A567" s="38"/>
      <c r="B567" s="9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2" customFormat="1" ht="11.25">
      <c r="A568" s="38"/>
      <c r="B568" s="9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2" customFormat="1" ht="11.25">
      <c r="A569" s="38"/>
      <c r="B569" s="9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2" customFormat="1" ht="11.25">
      <c r="A570" s="38"/>
      <c r="B570" s="9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2" customFormat="1" ht="11.25">
      <c r="A571" s="38"/>
      <c r="B571" s="9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2" customFormat="1" ht="11.25">
      <c r="A572" s="38"/>
      <c r="B572" s="9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2" customFormat="1" ht="11.25">
      <c r="A573" s="38"/>
      <c r="B573" s="9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2" customFormat="1" ht="11.25">
      <c r="A574" s="38"/>
      <c r="B574" s="9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2" customFormat="1" ht="11.25">
      <c r="A575" s="38"/>
      <c r="B575" s="9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2" customFormat="1" ht="11.25">
      <c r="A576" s="38"/>
      <c r="B576" s="9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2" customFormat="1" ht="11.25">
      <c r="A577" s="38"/>
      <c r="B577" s="9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2" customFormat="1" ht="11.25">
      <c r="A578" s="38"/>
      <c r="B578" s="9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2" customFormat="1" ht="11.25">
      <c r="A579" s="38"/>
      <c r="B579" s="9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2" customFormat="1" ht="11.25">
      <c r="A580" s="38"/>
      <c r="B580" s="9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2" customFormat="1" ht="11.25">
      <c r="A581" s="38"/>
      <c r="B581" s="9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2" customFormat="1" ht="11.25">
      <c r="A582" s="38"/>
      <c r="B582" s="9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2" customFormat="1" ht="11.25">
      <c r="A583" s="38"/>
      <c r="B583" s="9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2" customFormat="1" ht="11.25">
      <c r="A584" s="38"/>
      <c r="B584" s="9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2" customFormat="1" ht="11.25">
      <c r="A585" s="38"/>
      <c r="B585" s="9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2" customFormat="1" ht="11.25">
      <c r="A586" s="38"/>
      <c r="B586" s="9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2" customFormat="1" ht="11.25">
      <c r="A587" s="38"/>
      <c r="B587" s="9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2" customFormat="1" ht="11.25">
      <c r="A588" s="38"/>
      <c r="B588" s="9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2" customFormat="1" ht="11.25">
      <c r="A589" s="38"/>
      <c r="B589" s="9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2" customFormat="1" ht="11.25">
      <c r="A590" s="38"/>
      <c r="B590" s="9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2" customFormat="1" ht="11.25">
      <c r="A591" s="38"/>
      <c r="B591" s="9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2" customFormat="1" ht="11.25">
      <c r="A592" s="38"/>
      <c r="B592" s="9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2" customFormat="1" ht="11.25">
      <c r="A593" s="38"/>
      <c r="B593" s="9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2" customFormat="1" ht="11.25">
      <c r="A594" s="38"/>
      <c r="B594" s="9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2" customFormat="1" ht="11.25">
      <c r="A595" s="38"/>
      <c r="B595" s="9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2" customFormat="1" ht="11.25">
      <c r="A596" s="38"/>
      <c r="B596" s="9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2" customFormat="1" ht="11.25">
      <c r="A597" s="38"/>
      <c r="B597" s="9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2" customFormat="1" ht="11.25">
      <c r="A598" s="38"/>
      <c r="B598" s="9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2" customFormat="1" ht="11.25">
      <c r="A599" s="38"/>
      <c r="B599" s="9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2" customFormat="1" ht="11.25">
      <c r="A600" s="38"/>
      <c r="B600" s="9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2" customFormat="1" ht="11.25">
      <c r="A601" s="38"/>
      <c r="B601" s="9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2" customFormat="1" ht="11.25">
      <c r="A602" s="38"/>
      <c r="B602" s="9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2" customFormat="1" ht="11.25">
      <c r="A603" s="38"/>
      <c r="B603" s="9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2" customFormat="1" ht="11.25">
      <c r="A604" s="38"/>
      <c r="B604" s="9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2" customFormat="1" ht="11.25">
      <c r="A605" s="38"/>
      <c r="B605" s="9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2" customFormat="1" ht="11.25">
      <c r="A606" s="38"/>
      <c r="B606" s="9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2" customFormat="1" ht="11.25">
      <c r="A607" s="38"/>
      <c r="B607" s="9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2" customFormat="1" ht="11.25">
      <c r="A608" s="38"/>
      <c r="B608" s="9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2" customFormat="1" ht="11.25">
      <c r="A609" s="38"/>
      <c r="B609" s="9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2" customFormat="1" ht="11.25">
      <c r="A610" s="38"/>
      <c r="B610" s="9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2" customFormat="1" ht="11.25">
      <c r="A611" s="38"/>
      <c r="B611" s="9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2" customFormat="1" ht="11.25">
      <c r="A612" s="38"/>
      <c r="B612" s="9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2" customFormat="1" ht="11.25">
      <c r="A613" s="38"/>
      <c r="B613" s="9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2" customFormat="1" ht="11.25">
      <c r="A614" s="38"/>
      <c r="B614" s="9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2" customFormat="1" ht="11.25">
      <c r="A615" s="38"/>
      <c r="B615" s="9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2" customFormat="1" ht="11.25">
      <c r="A616" s="38"/>
      <c r="B616" s="9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2" customFormat="1" ht="11.25">
      <c r="A617" s="38"/>
      <c r="B617" s="9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2" customFormat="1" ht="11.25">
      <c r="A618" s="38"/>
      <c r="B618" s="9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2" customFormat="1" ht="11.25">
      <c r="A619" s="38"/>
      <c r="B619" s="9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2" customFormat="1" ht="11.25">
      <c r="A620" s="38"/>
      <c r="B620" s="9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2" customFormat="1" ht="11.25">
      <c r="A621" s="38"/>
      <c r="B621" s="9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2" customFormat="1" ht="11.25">
      <c r="A622" s="38"/>
      <c r="B622" s="9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2" customFormat="1" ht="11.25">
      <c r="A623" s="38"/>
      <c r="B623" s="9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2" customFormat="1" ht="11.25">
      <c r="A624" s="38"/>
      <c r="B624" s="9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2" customFormat="1" ht="11.25">
      <c r="A625" s="38"/>
      <c r="B625" s="9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2" customFormat="1" ht="11.25">
      <c r="A626" s="38"/>
      <c r="B626" s="9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2" customFormat="1" ht="11.25">
      <c r="A627" s="38"/>
      <c r="B627" s="9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2" customFormat="1" ht="11.25">
      <c r="A628" s="38"/>
      <c r="B628" s="9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2" customFormat="1" ht="11.25">
      <c r="A629" s="38"/>
      <c r="B629" s="9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2" customFormat="1" ht="11.25">
      <c r="A630" s="38"/>
      <c r="B630" s="9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2" customFormat="1" ht="11.25">
      <c r="A631" s="38"/>
      <c r="B631" s="9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2" customFormat="1" ht="11.25">
      <c r="A632" s="38"/>
      <c r="B632" s="9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2" customFormat="1" ht="11.25">
      <c r="A633" s="38"/>
      <c r="B633" s="9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2" customFormat="1" ht="11.25">
      <c r="A634" s="38"/>
      <c r="B634" s="9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2" customFormat="1" ht="11.25">
      <c r="A635" s="38"/>
      <c r="B635" s="9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2" customFormat="1" ht="11.25">
      <c r="A636" s="38"/>
      <c r="B636" s="9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2" customFormat="1" ht="11.25">
      <c r="A637" s="38"/>
      <c r="B637" s="9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2" customFormat="1" ht="11.25">
      <c r="A638" s="38"/>
      <c r="B638" s="9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2" customFormat="1" ht="11.25">
      <c r="A639" s="38"/>
      <c r="B639" s="9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2" customFormat="1" ht="11.25">
      <c r="A640" s="38"/>
      <c r="B640" s="9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2" customFormat="1" ht="11.25">
      <c r="A641" s="38"/>
      <c r="B641" s="9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2" customFormat="1" ht="11.25">
      <c r="A642" s="38"/>
      <c r="B642" s="9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2" customFormat="1" ht="11.25">
      <c r="A643" s="38"/>
      <c r="B643" s="9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2" customFormat="1" ht="11.25">
      <c r="A644" s="38"/>
      <c r="B644" s="9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2" customFormat="1" ht="11.25">
      <c r="A645" s="38"/>
      <c r="B645" s="9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2" customFormat="1" ht="11.25">
      <c r="A646" s="38"/>
      <c r="B646" s="9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2" customFormat="1" ht="11.25">
      <c r="A647" s="38"/>
      <c r="B647" s="9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2" customFormat="1" ht="11.25">
      <c r="A648" s="38"/>
      <c r="B648" s="9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2" customFormat="1" ht="11.25">
      <c r="A649" s="38"/>
      <c r="B649" s="9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2" customFormat="1" ht="11.25">
      <c r="A650" s="38"/>
      <c r="B650" s="9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2" customFormat="1" ht="11.25">
      <c r="A651" s="38"/>
      <c r="B651" s="9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2" customFormat="1" ht="11.25">
      <c r="A652" s="38"/>
      <c r="B652" s="9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2" customFormat="1" ht="11.25">
      <c r="A653" s="38"/>
      <c r="B653" s="9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2" customFormat="1" ht="11.25">
      <c r="A654" s="38"/>
      <c r="B654" s="9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2" customFormat="1" ht="11.25">
      <c r="A655" s="38"/>
      <c r="B655" s="9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2" customFormat="1" ht="11.25">
      <c r="A656" s="38"/>
      <c r="B656" s="9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2" customFormat="1" ht="11.25">
      <c r="A657" s="38"/>
      <c r="B657" s="9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2" customFormat="1" ht="11.25">
      <c r="A658" s="38"/>
      <c r="B658" s="9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2" customFormat="1" ht="11.25">
      <c r="A659" s="38"/>
      <c r="B659" s="9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2" customFormat="1" ht="11.25">
      <c r="A660" s="38"/>
      <c r="B660" s="9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2" customFormat="1" ht="11.25">
      <c r="A661" s="38"/>
      <c r="B661" s="9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2" customFormat="1" ht="11.25">
      <c r="A662" s="38"/>
      <c r="B662" s="9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2" customFormat="1" ht="11.25">
      <c r="A663" s="38"/>
      <c r="B663" s="9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2" customFormat="1" ht="11.25">
      <c r="A664" s="38"/>
      <c r="B664" s="9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2" customFormat="1" ht="11.25">
      <c r="A665" s="38"/>
      <c r="B665" s="9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2" customFormat="1" ht="11.25">
      <c r="A666" s="38"/>
      <c r="B666" s="9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2" customFormat="1" ht="11.25">
      <c r="A667" s="38"/>
      <c r="B667" s="9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2" customFormat="1" ht="11.25">
      <c r="A668" s="38"/>
      <c r="B668" s="9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2" customFormat="1" ht="11.25">
      <c r="A669" s="38"/>
      <c r="B669" s="9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2" customFormat="1" ht="11.25">
      <c r="A670" s="38"/>
      <c r="B670" s="9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2" customFormat="1" ht="11.25">
      <c r="A671" s="38"/>
      <c r="B671" s="9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2" customFormat="1" ht="11.25">
      <c r="A672" s="38"/>
      <c r="B672" s="9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2" customFormat="1" ht="11.25">
      <c r="A673" s="38"/>
      <c r="B673" s="9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2" customFormat="1" ht="11.25">
      <c r="A674" s="38"/>
      <c r="B674" s="9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2" customFormat="1" ht="11.25">
      <c r="A675" s="38"/>
      <c r="B675" s="9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2" customFormat="1" ht="11.25">
      <c r="A676" s="38"/>
      <c r="B676" s="9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2" customFormat="1" ht="11.25">
      <c r="A677" s="38"/>
      <c r="B677" s="9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2" customFormat="1" ht="11.25">
      <c r="A678" s="38"/>
      <c r="B678" s="9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2" customFormat="1" ht="11.25">
      <c r="A679" s="38"/>
      <c r="B679" s="9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2" customFormat="1" ht="11.25">
      <c r="A680" s="38"/>
      <c r="B680" s="9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2" customFormat="1" ht="11.25">
      <c r="A681" s="38"/>
      <c r="B681" s="9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2" customFormat="1" ht="11.25">
      <c r="A682" s="38"/>
      <c r="B682" s="9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2" customFormat="1" ht="11.25">
      <c r="A683" s="38"/>
      <c r="B683" s="9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2" customFormat="1" ht="11.25">
      <c r="A684" s="38"/>
      <c r="B684" s="9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2" customFormat="1" ht="11.25">
      <c r="A685" s="38"/>
      <c r="B685" s="9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2" customFormat="1" ht="11.25">
      <c r="A686" s="38"/>
      <c r="B686" s="9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2" customFormat="1" ht="11.25">
      <c r="A687" s="38"/>
      <c r="B687" s="9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2" customFormat="1" ht="11.25">
      <c r="A688" s="38"/>
      <c r="B688" s="9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2" customFormat="1" ht="11.25">
      <c r="A689" s="38"/>
      <c r="B689" s="9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2" customFormat="1" ht="11.25">
      <c r="A690" s="38"/>
      <c r="B690" s="9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2" customFormat="1" ht="11.25">
      <c r="A691" s="38"/>
      <c r="B691" s="9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2" customFormat="1" ht="11.25">
      <c r="A692" s="38"/>
      <c r="B692" s="9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2" customFormat="1" ht="11.25">
      <c r="A693" s="38"/>
      <c r="B693" s="9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2" customFormat="1" ht="11.25">
      <c r="A694" s="38"/>
      <c r="B694" s="9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2" customFormat="1" ht="11.25">
      <c r="A695" s="38"/>
      <c r="B695" s="9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2" customFormat="1" ht="11.25">
      <c r="A696" s="38"/>
      <c r="B696" s="9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2" customFormat="1" ht="11.25">
      <c r="A697" s="38"/>
      <c r="B697" s="9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2" customFormat="1" ht="11.25">
      <c r="A698" s="38"/>
      <c r="B698" s="9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2" customFormat="1" ht="11.25">
      <c r="A699" s="38"/>
      <c r="B699" s="9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2" customFormat="1" ht="11.25">
      <c r="A700" s="38"/>
      <c r="B700" s="9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2" customFormat="1" ht="11.25">
      <c r="A701" s="38"/>
      <c r="B701" s="9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2" customFormat="1" ht="11.25">
      <c r="A702" s="38"/>
      <c r="B702" s="9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2" customFormat="1" ht="11.25">
      <c r="A703" s="38"/>
      <c r="B703" s="9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2" customFormat="1" ht="11.25">
      <c r="A704" s="38"/>
      <c r="B704" s="9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2" customFormat="1" ht="11.25">
      <c r="A705" s="38"/>
      <c r="B705" s="9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2" customFormat="1" ht="11.25">
      <c r="A706" s="38"/>
      <c r="B706" s="9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2" customFormat="1" ht="11.25">
      <c r="A707" s="38"/>
      <c r="B707" s="9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2" customFormat="1" ht="11.25">
      <c r="A708" s="38"/>
      <c r="B708" s="9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2" customFormat="1" ht="11.25">
      <c r="A709" s="38"/>
      <c r="B709" s="9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2" customFormat="1" ht="11.25">
      <c r="A710" s="38"/>
      <c r="B710" s="9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2" customFormat="1" ht="11.25">
      <c r="A711" s="38"/>
      <c r="B711" s="9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2" customFormat="1" ht="11.25">
      <c r="A712" s="38"/>
      <c r="B712" s="9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2" customFormat="1" ht="11.25">
      <c r="A713" s="38"/>
      <c r="B713" s="9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2" customFormat="1" ht="11.25">
      <c r="A714" s="38"/>
      <c r="B714" s="9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2" customFormat="1" ht="11.25">
      <c r="A715" s="38"/>
      <c r="B715" s="9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2" customFormat="1" ht="11.25">
      <c r="A716" s="38"/>
      <c r="B716" s="9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2" customFormat="1" ht="11.25">
      <c r="A717" s="38"/>
      <c r="B717" s="9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2" customFormat="1" ht="11.25">
      <c r="A718" s="38"/>
      <c r="B718" s="9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2" customFormat="1" ht="11.25">
      <c r="A719" s="38"/>
      <c r="B719" s="9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2" customFormat="1" ht="11.25">
      <c r="A720" s="38"/>
      <c r="B720" s="9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2" customFormat="1" ht="11.25">
      <c r="A721" s="38"/>
      <c r="B721" s="9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2" customFormat="1" ht="11.25">
      <c r="A722" s="38"/>
      <c r="B722" s="9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2" customFormat="1" ht="11.25">
      <c r="A723" s="38"/>
      <c r="B723" s="9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2" customFormat="1" ht="11.25">
      <c r="A724" s="38"/>
      <c r="B724" s="9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2" customFormat="1" ht="11.25">
      <c r="A725" s="38"/>
      <c r="B725" s="9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2" customFormat="1" ht="11.25">
      <c r="A726" s="38"/>
      <c r="B726" s="9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2" customFormat="1" ht="11.25">
      <c r="A727" s="38"/>
      <c r="B727" s="9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2" customFormat="1" ht="11.25">
      <c r="A728" s="38"/>
      <c r="B728" s="9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2" customFormat="1" ht="11.25">
      <c r="A729" s="38"/>
      <c r="B729" s="9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2" customFormat="1" ht="11.25">
      <c r="A730" s="38"/>
      <c r="B730" s="9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2" customFormat="1" ht="11.25">
      <c r="A731" s="38"/>
      <c r="B731" s="9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2" customFormat="1" ht="11.25">
      <c r="A732" s="38"/>
      <c r="B732" s="9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2" customFormat="1" ht="11.25">
      <c r="A733" s="38"/>
      <c r="B733" s="9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2" customFormat="1" ht="11.25">
      <c r="A734" s="38"/>
      <c r="B734" s="9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2" customFormat="1" ht="11.25">
      <c r="A735" s="38"/>
      <c r="B735" s="9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2" customFormat="1" ht="11.25">
      <c r="A736" s="38"/>
      <c r="B736" s="9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2" customFormat="1" ht="11.25">
      <c r="A737" s="38"/>
      <c r="B737" s="9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2" customFormat="1" ht="11.25">
      <c r="A738" s="38"/>
      <c r="B738" s="9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2" customFormat="1" ht="11.25">
      <c r="A739" s="38"/>
      <c r="B739" s="9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2" customFormat="1" ht="11.25">
      <c r="A740" s="38"/>
      <c r="B740" s="9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2" customFormat="1" ht="11.25">
      <c r="A741" s="38"/>
      <c r="B741" s="9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2" customFormat="1" ht="11.25">
      <c r="A742" s="38"/>
      <c r="B742" s="9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2" customFormat="1" ht="11.25">
      <c r="A743" s="38"/>
      <c r="B743" s="9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2" customFormat="1" ht="11.25">
      <c r="A744" s="38"/>
      <c r="B744" s="9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2" customFormat="1" ht="11.25">
      <c r="A745" s="38"/>
      <c r="B745" s="9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2" customFormat="1" ht="11.25">
      <c r="A746" s="38"/>
      <c r="B746" s="9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2" customFormat="1" ht="11.25">
      <c r="A747" s="38"/>
      <c r="B747" s="9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2" customFormat="1" ht="11.25">
      <c r="A748" s="38"/>
      <c r="B748" s="9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2" customFormat="1" ht="11.25">
      <c r="A749" s="38"/>
      <c r="B749" s="9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2" customFormat="1" ht="11.25">
      <c r="A750" s="38"/>
      <c r="B750" s="9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2" customFormat="1" ht="11.25">
      <c r="A751" s="38"/>
      <c r="B751" s="9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2" customFormat="1" ht="11.25">
      <c r="A752" s="38"/>
      <c r="B752" s="9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2" customFormat="1" ht="11.25">
      <c r="A753" s="38"/>
      <c r="B753" s="9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2" customFormat="1" ht="11.25">
      <c r="A754" s="38"/>
      <c r="B754" s="9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2" customFormat="1" ht="11.25">
      <c r="A755" s="38"/>
      <c r="B755" s="9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2" customFormat="1" ht="11.25">
      <c r="A756" s="38"/>
      <c r="B756" s="9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2" customFormat="1" ht="11.25">
      <c r="A757" s="38"/>
      <c r="B757" s="9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2" customFormat="1" ht="11.25">
      <c r="A758" s="38"/>
      <c r="B758" s="9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2" customFormat="1" ht="11.25">
      <c r="A759" s="38"/>
      <c r="B759" s="9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2" customFormat="1" ht="11.25">
      <c r="A760" s="38"/>
      <c r="B760" s="9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2" customFormat="1" ht="11.25">
      <c r="A761" s="38"/>
      <c r="B761" s="9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2" customFormat="1" ht="11.25">
      <c r="A762" s="38"/>
      <c r="B762" s="9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2" customFormat="1" ht="11.25">
      <c r="A763" s="38"/>
      <c r="B763" s="9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2" customFormat="1" ht="11.25">
      <c r="A764" s="38"/>
      <c r="B764" s="9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2" customFormat="1" ht="11.25">
      <c r="A765" s="38"/>
      <c r="B765" s="9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2" customFormat="1" ht="11.25">
      <c r="A766" s="38"/>
      <c r="B766" s="9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2" customFormat="1" ht="11.25">
      <c r="A767" s="38"/>
      <c r="B767" s="9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2" customFormat="1" ht="11.25">
      <c r="A768" s="38"/>
      <c r="B768" s="9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2" customFormat="1" ht="11.25">
      <c r="A769" s="38"/>
      <c r="B769" s="9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2" customFormat="1" ht="11.25">
      <c r="A770" s="38"/>
      <c r="B770" s="9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2" customFormat="1" ht="11.25">
      <c r="A771" s="38"/>
      <c r="B771" s="9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2" customFormat="1" ht="11.25">
      <c r="A772" s="38"/>
      <c r="B772" s="9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2" customFormat="1" ht="11.25">
      <c r="A773" s="38"/>
      <c r="B773" s="9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2" customFormat="1" ht="11.25">
      <c r="A774" s="38"/>
      <c r="B774" s="9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2" customFormat="1" ht="11.25">
      <c r="A775" s="38"/>
      <c r="B775" s="9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2" customFormat="1" ht="11.25">
      <c r="A776" s="38"/>
      <c r="B776" s="9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2" customFormat="1" ht="11.25">
      <c r="A777" s="38"/>
      <c r="B777" s="9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2" customFormat="1" ht="11.25">
      <c r="A778" s="38"/>
      <c r="B778" s="9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2" customFormat="1" ht="11.25">
      <c r="A779" s="38"/>
      <c r="B779" s="9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2" customFormat="1" ht="11.25">
      <c r="A780" s="38"/>
      <c r="B780" s="9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2" customFormat="1" ht="11.25">
      <c r="A781" s="38"/>
      <c r="B781" s="9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2" customFormat="1" ht="11.25">
      <c r="A782" s="38"/>
      <c r="B782" s="9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2" customFormat="1" ht="11.25">
      <c r="A783" s="38"/>
      <c r="B783" s="9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2" customFormat="1" ht="11.25">
      <c r="A784" s="38"/>
      <c r="B784" s="9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2" customFormat="1" ht="11.25">
      <c r="A785" s="38"/>
      <c r="B785" s="9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2" customFormat="1" ht="11.25">
      <c r="A786" s="38"/>
      <c r="B786" s="9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2" customFormat="1" ht="11.25">
      <c r="A787" s="38"/>
      <c r="B787" s="9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2" customFormat="1" ht="11.25">
      <c r="A788" s="38"/>
      <c r="B788" s="9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2" customFormat="1" ht="11.25">
      <c r="A789" s="38"/>
      <c r="B789" s="9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2" customFormat="1" ht="11.25">
      <c r="A790" s="38"/>
      <c r="B790" s="9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2" customFormat="1" ht="11.25">
      <c r="A791" s="38"/>
      <c r="B791" s="9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2" customFormat="1" ht="11.25">
      <c r="A792" s="38"/>
      <c r="B792" s="9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2" customFormat="1" ht="11.25">
      <c r="A793" s="38"/>
      <c r="B793" s="9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2" customFormat="1" ht="11.25">
      <c r="A794" s="38"/>
      <c r="B794" s="9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2" customFormat="1" ht="11.25">
      <c r="A795" s="38"/>
      <c r="B795" s="9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2" customFormat="1" ht="11.25">
      <c r="A796" s="38"/>
      <c r="B796" s="9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2" customFormat="1" ht="11.25">
      <c r="A797" s="38"/>
      <c r="B797" s="9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2" customFormat="1" ht="11.25">
      <c r="A798" s="38"/>
      <c r="B798" s="9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2" customFormat="1" ht="11.25">
      <c r="A799" s="38"/>
      <c r="B799" s="9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2" customFormat="1" ht="11.25">
      <c r="A800" s="38"/>
      <c r="B800" s="9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2" customFormat="1" ht="11.25">
      <c r="A801" s="38"/>
      <c r="B801" s="9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2" customFormat="1" ht="11.25">
      <c r="A802" s="38"/>
      <c r="B802" s="9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2" customFormat="1" ht="11.25">
      <c r="A803" s="38"/>
      <c r="B803" s="9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2" customFormat="1" ht="11.25">
      <c r="A804" s="38"/>
      <c r="B804" s="9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2" customFormat="1" ht="11.25">
      <c r="A805" s="38"/>
      <c r="B805" s="9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2" customFormat="1" ht="11.25">
      <c r="A806" s="38"/>
      <c r="B806" s="9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2" customFormat="1" ht="11.25">
      <c r="A807" s="38"/>
      <c r="B807" s="9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2" customFormat="1" ht="11.25">
      <c r="A808" s="38"/>
      <c r="B808" s="9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2" customFormat="1" ht="11.25">
      <c r="A809" s="38"/>
      <c r="B809" s="9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2" customFormat="1" ht="11.25">
      <c r="A810" s="38"/>
      <c r="B810" s="9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2" customFormat="1" ht="11.25">
      <c r="A811" s="38"/>
      <c r="B811" s="9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2" customFormat="1" ht="11.25">
      <c r="A812" s="38"/>
      <c r="B812" s="9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2" customFormat="1" ht="11.25">
      <c r="A813" s="38"/>
      <c r="B813" s="9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2" customFormat="1" ht="11.25">
      <c r="A814" s="38"/>
      <c r="B814" s="9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2" customFormat="1" ht="11.25">
      <c r="A815" s="38"/>
      <c r="B815" s="9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2" customFormat="1" ht="11.25">
      <c r="A816" s="38"/>
      <c r="B816" s="9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2" customFormat="1" ht="11.25">
      <c r="A817" s="38"/>
      <c r="B817" s="9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2" customFormat="1" ht="11.25">
      <c r="A818" s="38"/>
      <c r="B818" s="9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2" customFormat="1" ht="11.25">
      <c r="A819" s="38"/>
      <c r="B819" s="9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2" customFormat="1" ht="11.25">
      <c r="A820" s="38"/>
      <c r="B820" s="9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2" customFormat="1" ht="11.25">
      <c r="A821" s="38"/>
      <c r="B821" s="9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2" customFormat="1" ht="11.25">
      <c r="A822" s="38"/>
      <c r="B822" s="9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2" customFormat="1" ht="11.25">
      <c r="A823" s="38"/>
      <c r="B823" s="9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2" customFormat="1" ht="11.25">
      <c r="A824" s="38"/>
      <c r="B824" s="9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2" customFormat="1" ht="11.25">
      <c r="A825" s="38"/>
      <c r="B825" s="9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2" customFormat="1" ht="11.25">
      <c r="A826" s="38"/>
      <c r="B826" s="9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2" customFormat="1" ht="11.25">
      <c r="A827" s="38"/>
      <c r="B827" s="9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2" customFormat="1" ht="11.25">
      <c r="A828" s="38"/>
      <c r="B828" s="9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2" customFormat="1" ht="11.25">
      <c r="A829" s="38"/>
      <c r="B829" s="9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2" customFormat="1" ht="11.25">
      <c r="A830" s="38"/>
      <c r="B830" s="9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2" customFormat="1" ht="11.25">
      <c r="A831" s="38"/>
      <c r="B831" s="9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2" customFormat="1" ht="11.25">
      <c r="A832" s="38"/>
      <c r="B832" s="9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2" customFormat="1" ht="11.25">
      <c r="A833" s="38"/>
      <c r="B833" s="9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2" customFormat="1" ht="11.25">
      <c r="A834" s="38"/>
      <c r="B834" s="9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2" customFormat="1" ht="11.25">
      <c r="A835" s="38"/>
      <c r="B835" s="9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2" customFormat="1" ht="11.25">
      <c r="A836" s="38"/>
      <c r="B836" s="9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2" customFormat="1" ht="11.25">
      <c r="A837" s="38"/>
      <c r="B837" s="9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2" customFormat="1" ht="11.25">
      <c r="A838" s="38"/>
      <c r="B838" s="9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2" customFormat="1" ht="11.25">
      <c r="A839" s="38"/>
      <c r="B839" s="9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2" customFormat="1" ht="11.25">
      <c r="A840" s="38"/>
      <c r="B840" s="9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2" customFormat="1" ht="11.25">
      <c r="A841" s="38"/>
      <c r="B841" s="9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2" customFormat="1" ht="11.25">
      <c r="A842" s="38"/>
      <c r="B842" s="9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2" customFormat="1" ht="11.25">
      <c r="A843" s="38"/>
      <c r="B843" s="9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2" customFormat="1" ht="11.25">
      <c r="A844" s="38"/>
      <c r="B844" s="9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2" customFormat="1" ht="11.25">
      <c r="A845" s="38"/>
      <c r="B845" s="9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2" customFormat="1" ht="11.25">
      <c r="A846" s="38"/>
      <c r="B846" s="9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2" customFormat="1" ht="11.25">
      <c r="A847" s="38"/>
      <c r="B847" s="9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2" customFormat="1" ht="11.25">
      <c r="A848" s="38"/>
      <c r="B848" s="9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2" customFormat="1" ht="11.25">
      <c r="A849" s="38"/>
      <c r="B849" s="9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2" customFormat="1" ht="11.25">
      <c r="A850" s="38"/>
      <c r="B850" s="9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2" customFormat="1" ht="11.25">
      <c r="A851" s="38"/>
      <c r="B851" s="9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2" customFormat="1" ht="11.25">
      <c r="A852" s="38"/>
      <c r="B852" s="9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2" customFormat="1" ht="11.25">
      <c r="A853" s="38"/>
      <c r="B853" s="9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2" customFormat="1" ht="11.25">
      <c r="A854" s="38"/>
      <c r="B854" s="9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2" customFormat="1" ht="11.25">
      <c r="A855" s="38"/>
      <c r="B855" s="9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2" customFormat="1" ht="11.25">
      <c r="A856" s="38"/>
      <c r="B856" s="9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2" customFormat="1" ht="11.25">
      <c r="A857" s="38"/>
      <c r="B857" s="9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2" customFormat="1" ht="11.25">
      <c r="A858" s="38"/>
      <c r="B858" s="9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2" customFormat="1" ht="11.25">
      <c r="A859" s="38"/>
      <c r="B859" s="9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2" customFormat="1" ht="11.25">
      <c r="A860" s="38"/>
      <c r="B860" s="9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2" customFormat="1" ht="11.25">
      <c r="A861" s="38"/>
      <c r="B861" s="9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2" customFormat="1" ht="11.25">
      <c r="A862" s="38"/>
      <c r="B862" s="9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2" customFormat="1" ht="11.25">
      <c r="A863" s="38"/>
      <c r="B863" s="9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2" customFormat="1" ht="11.25">
      <c r="A864" s="38"/>
      <c r="B864" s="9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2" customFormat="1" ht="11.25">
      <c r="A865" s="38"/>
      <c r="B865" s="9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2" customFormat="1" ht="11.25">
      <c r="A866" s="38"/>
      <c r="B866" s="9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2" customFormat="1" ht="11.25">
      <c r="A867" s="38"/>
      <c r="B867" s="9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2" customFormat="1" ht="11.25">
      <c r="A868" s="38"/>
      <c r="B868" s="9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2" customFormat="1" ht="11.25">
      <c r="A869" s="38"/>
      <c r="B869" s="9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2" customFormat="1" ht="11.25">
      <c r="A870" s="38"/>
      <c r="B870" s="9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2" customFormat="1" ht="11.25">
      <c r="A871" s="38"/>
      <c r="B871" s="9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2" customFormat="1" ht="11.25">
      <c r="A872" s="38"/>
      <c r="B872" s="9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2" customFormat="1" ht="11.25">
      <c r="A873" s="38"/>
      <c r="B873" s="9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2" customFormat="1" ht="11.25">
      <c r="A874" s="38"/>
      <c r="B874" s="9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2" customFormat="1" ht="11.25">
      <c r="A875" s="38"/>
      <c r="B875" s="9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2" customFormat="1" ht="11.25">
      <c r="A876" s="38"/>
      <c r="B876" s="9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2" customFormat="1" ht="11.25">
      <c r="A877" s="38"/>
      <c r="B877" s="9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2" customFormat="1" ht="11.25">
      <c r="A878" s="38"/>
      <c r="B878" s="9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2" customFormat="1" ht="11.25">
      <c r="A879" s="38"/>
      <c r="B879" s="9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2" customFormat="1" ht="11.25">
      <c r="A880" s="38"/>
      <c r="B880" s="9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2" customFormat="1" ht="11.25">
      <c r="A881" s="38"/>
      <c r="B881" s="9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2" customFormat="1" ht="11.25">
      <c r="A882" s="38"/>
      <c r="B882" s="9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2" customFormat="1" ht="11.25">
      <c r="A883" s="38"/>
      <c r="B883" s="9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2" customFormat="1" ht="11.25">
      <c r="A884" s="38"/>
      <c r="B884" s="9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2" customFormat="1" ht="11.25">
      <c r="A885" s="38"/>
      <c r="B885" s="9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2" customFormat="1" ht="11.25">
      <c r="A886" s="38"/>
      <c r="B886" s="9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2" customFormat="1" ht="11.25">
      <c r="A887" s="38"/>
      <c r="B887" s="9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2" customFormat="1" ht="11.25">
      <c r="A888" s="38"/>
      <c r="B888" s="9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2" customFormat="1" ht="11.25">
      <c r="A889" s="38"/>
      <c r="B889" s="9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2" customFormat="1" ht="11.25">
      <c r="A890" s="38"/>
      <c r="B890" s="9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2" customFormat="1" ht="11.25">
      <c r="A891" s="38"/>
      <c r="B891" s="9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2" customFormat="1" ht="11.25">
      <c r="A892" s="38"/>
      <c r="B892" s="9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2" customFormat="1" ht="11.25">
      <c r="A893" s="38"/>
      <c r="B893" s="9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2" customFormat="1" ht="11.25">
      <c r="A894" s="38"/>
      <c r="B894" s="9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2" customFormat="1" ht="11.25">
      <c r="A895" s="38"/>
      <c r="B895" s="9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2" customFormat="1" ht="11.25">
      <c r="A896" s="38"/>
      <c r="B896" s="9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2" customFormat="1" ht="11.25">
      <c r="A897" s="38"/>
      <c r="B897" s="9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2" customFormat="1" ht="11.25">
      <c r="A898" s="38"/>
      <c r="B898" s="9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2" customFormat="1" ht="11.25">
      <c r="A899" s="38"/>
      <c r="B899" s="9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2" customFormat="1" ht="11.25">
      <c r="A900" s="38"/>
      <c r="B900" s="9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2" customFormat="1" ht="11.25">
      <c r="A901" s="38"/>
      <c r="B901" s="9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2" customFormat="1" ht="11.25">
      <c r="A902" s="38"/>
      <c r="B902" s="9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2" customFormat="1" ht="11.25">
      <c r="A903" s="38"/>
      <c r="B903" s="9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2" customFormat="1" ht="11.25">
      <c r="A904" s="38"/>
      <c r="B904" s="9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2" customFormat="1" ht="11.25">
      <c r="A905" s="38"/>
      <c r="B905" s="9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2" customFormat="1" ht="11.25">
      <c r="A906" s="38"/>
      <c r="B906" s="9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2" customFormat="1" ht="11.25">
      <c r="A907" s="38"/>
      <c r="B907" s="9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2" customFormat="1" ht="11.25">
      <c r="A908" s="38"/>
      <c r="B908" s="9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2" customFormat="1" ht="11.25">
      <c r="A909" s="38"/>
      <c r="B909" s="9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2" customFormat="1" ht="11.25">
      <c r="A910" s="38"/>
      <c r="B910" s="9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2" customFormat="1" ht="11.25">
      <c r="A911" s="38"/>
      <c r="B911" s="9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2" customFormat="1" ht="11.25">
      <c r="A912" s="38"/>
      <c r="B912" s="9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2" customFormat="1" ht="11.25">
      <c r="A913" s="38"/>
      <c r="B913" s="9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2" customFormat="1" ht="11.25">
      <c r="A914" s="38"/>
      <c r="B914" s="9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2" customFormat="1" ht="11.25">
      <c r="A915" s="38"/>
      <c r="B915" s="9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2" customFormat="1" ht="11.25">
      <c r="A916" s="38"/>
      <c r="B916" s="9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2" customFormat="1" ht="11.25">
      <c r="A917" s="38"/>
      <c r="B917" s="9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2" customFormat="1" ht="11.25">
      <c r="A918" s="38"/>
      <c r="B918" s="9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2" customFormat="1" ht="11.25">
      <c r="A919" s="38"/>
      <c r="B919" s="9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2" customFormat="1" ht="11.25">
      <c r="A920" s="38"/>
      <c r="B920" s="9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2" customFormat="1" ht="11.25">
      <c r="A921" s="38"/>
      <c r="B921" s="9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2" customFormat="1" ht="11.25">
      <c r="A922" s="38"/>
      <c r="B922" s="9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2" customFormat="1" ht="11.25">
      <c r="A923" s="38"/>
      <c r="B923" s="9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2" customFormat="1" ht="11.25">
      <c r="A924" s="38"/>
      <c r="B924" s="9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2" customFormat="1" ht="11.25">
      <c r="A925" s="38"/>
      <c r="B925" s="9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2" customFormat="1" ht="11.25">
      <c r="A926" s="38"/>
      <c r="B926" s="9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2" customFormat="1" ht="11.25">
      <c r="A927" s="38"/>
      <c r="B927" s="9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2" customFormat="1" ht="11.25">
      <c r="A928" s="38"/>
      <c r="B928" s="9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2" customFormat="1" ht="11.25">
      <c r="A929" s="38"/>
      <c r="B929" s="9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2" customFormat="1" ht="11.25">
      <c r="A930" s="38"/>
      <c r="B930" s="9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2" customFormat="1" ht="11.25">
      <c r="A931" s="38"/>
      <c r="B931" s="9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2" customFormat="1" ht="11.25">
      <c r="A932" s="38"/>
      <c r="B932" s="9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2" customFormat="1" ht="11.25">
      <c r="A933" s="38"/>
      <c r="B933" s="9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2" customFormat="1" ht="11.25">
      <c r="A934" s="38"/>
      <c r="B934" s="9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2" customFormat="1" ht="11.25">
      <c r="A935" s="38"/>
      <c r="B935" s="9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2" customFormat="1" ht="11.25">
      <c r="A936" s="38"/>
      <c r="B936" s="9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2" customFormat="1" ht="11.25">
      <c r="A937" s="38"/>
      <c r="B937" s="9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2" customFormat="1" ht="11.25">
      <c r="A938" s="38"/>
      <c r="B938" s="9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2" customFormat="1" ht="11.25">
      <c r="A939" s="38"/>
      <c r="B939" s="9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2" customFormat="1" ht="11.25">
      <c r="A940" s="38"/>
      <c r="B940" s="9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2" customFormat="1" ht="11.25">
      <c r="A941" s="38"/>
      <c r="B941" s="9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2" customFormat="1" ht="11.25">
      <c r="A942" s="38"/>
      <c r="B942" s="9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2" customFormat="1" ht="11.25">
      <c r="A943" s="38"/>
      <c r="B943" s="9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2" customFormat="1" ht="11.25">
      <c r="A944" s="38"/>
      <c r="B944" s="9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2" customFormat="1" ht="11.25">
      <c r="A945" s="38"/>
      <c r="B945" s="9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2" customFormat="1" ht="11.25">
      <c r="A946" s="38"/>
      <c r="B946" s="9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2" customFormat="1" ht="11.25">
      <c r="A947" s="38"/>
      <c r="B947" s="9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2" customFormat="1" ht="11.25">
      <c r="A948" s="38"/>
      <c r="B948" s="9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2" customFormat="1" ht="11.25">
      <c r="A949" s="38"/>
      <c r="B949" s="9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2" customFormat="1" ht="11.25">
      <c r="A950" s="38"/>
      <c r="B950" s="9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2" customFormat="1" ht="11.25">
      <c r="A951" s="38"/>
      <c r="B951" s="9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2" customFormat="1" ht="11.25">
      <c r="A952" s="38"/>
      <c r="B952" s="9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2" customFormat="1" ht="11.25">
      <c r="A953" s="38"/>
      <c r="B953" s="9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2" customFormat="1" ht="11.25">
      <c r="A954" s="38"/>
      <c r="B954" s="9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2" customFormat="1" ht="11.25">
      <c r="A955" s="38"/>
      <c r="B955" s="9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2" customFormat="1" ht="11.25">
      <c r="A956" s="38"/>
      <c r="B956" s="9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2" customFormat="1" ht="11.25">
      <c r="A957" s="38"/>
      <c r="B957" s="9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2" customFormat="1" ht="11.25">
      <c r="A958" s="38"/>
      <c r="B958" s="9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2" customFormat="1" ht="11.25">
      <c r="A959" s="38"/>
      <c r="B959" s="9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2" customFormat="1" ht="11.25">
      <c r="A960" s="38"/>
      <c r="B960" s="9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2" customFormat="1" ht="11.25">
      <c r="A961" s="38"/>
      <c r="B961" s="9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2" customFormat="1" ht="11.25">
      <c r="A962" s="38"/>
      <c r="B962" s="9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2" customFormat="1" ht="11.25">
      <c r="A963" s="38"/>
      <c r="B963" s="9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2" customFormat="1" ht="11.25">
      <c r="A964" s="38"/>
      <c r="B964" s="9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2" customFormat="1" ht="11.25">
      <c r="A965" s="38"/>
      <c r="B965" s="9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2" customFormat="1" ht="11.25">
      <c r="A966" s="38"/>
      <c r="B966" s="9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2" customFormat="1" ht="11.25">
      <c r="A967" s="38"/>
      <c r="B967" s="9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2" customFormat="1" ht="11.25">
      <c r="A968" s="38"/>
      <c r="B968" s="9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2" customFormat="1" ht="11.25">
      <c r="A969" s="38"/>
      <c r="B969" s="9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2" customFormat="1" ht="11.25">
      <c r="A970" s="38"/>
      <c r="B970" s="9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2" customFormat="1" ht="11.25">
      <c r="A971" s="38"/>
      <c r="B971" s="9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2" customFormat="1" ht="11.25">
      <c r="A972" s="38"/>
      <c r="B972" s="9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2" customFormat="1" ht="11.25">
      <c r="A973" s="38"/>
      <c r="B973" s="9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2" customFormat="1" ht="11.25">
      <c r="A974" s="38"/>
      <c r="B974" s="9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2" customFormat="1" ht="11.25">
      <c r="A975" s="38"/>
      <c r="B975" s="9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2" customFormat="1" ht="11.25">
      <c r="A976" s="38"/>
      <c r="B976" s="9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2" customFormat="1" ht="11.25">
      <c r="A977" s="38"/>
      <c r="B977" s="9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2" customFormat="1" ht="11.25">
      <c r="A978" s="38"/>
      <c r="B978" s="9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2" customFormat="1" ht="11.25">
      <c r="A979" s="38"/>
      <c r="B979" s="9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2" customFormat="1" ht="11.25">
      <c r="A980" s="38"/>
      <c r="B980" s="9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2" customFormat="1" ht="11.25">
      <c r="A981" s="38"/>
      <c r="B981" s="9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2" customFormat="1" ht="11.25">
      <c r="A982" s="38"/>
      <c r="B982" s="9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2" customFormat="1" ht="11.25">
      <c r="A983" s="38"/>
      <c r="B983" s="9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2" customFormat="1" ht="11.25">
      <c r="A984" s="38"/>
      <c r="B984" s="9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2" customFormat="1" ht="11.25">
      <c r="A985" s="38"/>
      <c r="B985" s="9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2" customFormat="1" ht="11.25">
      <c r="A986" s="38"/>
      <c r="B986" s="9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2" customFormat="1" ht="11.25">
      <c r="A987" s="38"/>
      <c r="B987" s="9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2" customFormat="1" ht="11.25">
      <c r="A988" s="38"/>
      <c r="B988" s="9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2" customFormat="1" ht="11.25">
      <c r="A989" s="38"/>
      <c r="B989" s="9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2" customFormat="1" ht="11.25">
      <c r="A990" s="38"/>
      <c r="B990" s="9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2" customFormat="1" ht="11.25">
      <c r="A991" s="38"/>
      <c r="B991" s="9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2" customFormat="1" ht="11.25">
      <c r="A992" s="38"/>
      <c r="B992" s="9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2" customFormat="1" ht="11.25">
      <c r="A993" s="38"/>
      <c r="B993" s="9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2" customFormat="1" ht="11.25">
      <c r="A994" s="38"/>
      <c r="B994" s="9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2" customFormat="1" ht="11.25">
      <c r="A995" s="38"/>
      <c r="B995" s="9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2" customFormat="1" ht="11.25">
      <c r="A996" s="38"/>
      <c r="B996" s="9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2" customFormat="1" ht="11.25">
      <c r="A997" s="38"/>
      <c r="B997" s="9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2" customFormat="1" ht="11.25">
      <c r="A998" s="38"/>
      <c r="B998" s="9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2" customFormat="1" ht="11.25">
      <c r="A999" s="38"/>
      <c r="B999" s="9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2" customFormat="1" ht="11.25">
      <c r="A1000" s="38"/>
      <c r="B1000" s="9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2" customFormat="1" ht="11.25">
      <c r="A1001" s="38"/>
      <c r="B1001" s="9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2" customFormat="1" ht="11.25">
      <c r="A1002" s="38"/>
      <c r="B1002" s="9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2" customFormat="1" ht="11.25">
      <c r="A1003" s="38"/>
      <c r="B1003" s="9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2" customFormat="1" ht="11.25">
      <c r="A1004" s="38"/>
      <c r="B1004" s="9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2" customFormat="1" ht="11.25">
      <c r="A1005" s="38"/>
      <c r="B1005" s="9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2" customFormat="1" ht="11.25">
      <c r="A1006" s="38"/>
      <c r="B1006" s="9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2" customFormat="1" ht="11.25">
      <c r="A1007" s="38"/>
      <c r="B1007" s="9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2" customFormat="1" ht="11.25">
      <c r="A1008" s="38"/>
      <c r="B1008" s="9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2" customFormat="1" ht="11.25">
      <c r="A1009" s="38"/>
      <c r="B1009" s="9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2" customFormat="1" ht="11.25">
      <c r="A1010" s="38"/>
      <c r="B1010" s="9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2" customFormat="1" ht="11.25">
      <c r="A1011" s="38"/>
      <c r="B1011" s="9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2" customFormat="1" ht="11.25">
      <c r="A1012" s="38"/>
      <c r="B1012" s="9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2" customFormat="1" ht="11.25">
      <c r="A1013" s="38"/>
      <c r="B1013" s="9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2" customFormat="1" ht="11.25">
      <c r="A1014" s="38"/>
      <c r="B1014" s="9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2" customFormat="1" ht="11.25">
      <c r="A1015" s="38"/>
      <c r="B1015" s="9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2" customFormat="1" ht="11.25">
      <c r="A1016" s="38"/>
      <c r="B1016" s="9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2" customFormat="1" ht="11.25">
      <c r="A1017" s="38"/>
      <c r="B1017" s="9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2" customFormat="1" ht="11.25">
      <c r="A1018" s="38"/>
      <c r="B1018" s="9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2" customFormat="1" ht="11.25">
      <c r="A1019" s="38"/>
      <c r="B1019" s="9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2" customFormat="1" ht="11.25">
      <c r="A1020" s="38"/>
      <c r="B1020" s="9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2" customFormat="1" ht="11.25">
      <c r="A1021" s="38"/>
      <c r="B1021" s="9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2" customFormat="1" ht="11.25">
      <c r="A1022" s="38"/>
      <c r="B1022" s="9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2" customFormat="1" ht="11.25">
      <c r="A1023" s="38"/>
      <c r="B1023" s="9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2" customFormat="1" ht="11.25">
      <c r="A1024" s="38"/>
      <c r="B1024" s="9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2" customFormat="1" ht="11.25">
      <c r="A1025" s="38"/>
      <c r="B1025" s="9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2" customFormat="1" ht="11.25">
      <c r="A1026" s="38"/>
      <c r="B1026" s="9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2" customFormat="1" ht="11.25">
      <c r="A1027" s="38"/>
      <c r="B1027" s="9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2" customFormat="1" ht="11.25">
      <c r="A1028" s="38"/>
      <c r="B1028" s="9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2" customFormat="1" ht="11.25">
      <c r="A1029" s="38"/>
      <c r="B1029" s="9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2" customFormat="1" ht="11.25">
      <c r="A1030" s="38"/>
      <c r="B1030" s="9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2" customFormat="1" ht="11.25">
      <c r="A1031" s="38"/>
      <c r="B1031" s="9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2" customFormat="1" ht="11.25">
      <c r="A1032" s="38"/>
      <c r="B1032" s="9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2" customFormat="1" ht="11.25">
      <c r="A1033" s="38"/>
      <c r="B1033" s="9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2" customFormat="1" ht="11.25">
      <c r="A1034" s="38"/>
      <c r="B1034" s="9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2" customFormat="1" ht="11.25">
      <c r="A1035" s="38"/>
      <c r="B1035" s="9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2" customFormat="1" ht="11.25">
      <c r="A1036" s="38"/>
      <c r="B1036" s="9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2" customFormat="1" ht="11.25">
      <c r="A1037" s="38"/>
      <c r="B1037" s="9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2" customFormat="1" ht="11.25">
      <c r="A1038" s="38"/>
      <c r="B1038" s="9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2" customFormat="1" ht="11.25">
      <c r="A1039" s="38"/>
      <c r="B1039" s="9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2" customFormat="1" ht="11.25">
      <c r="A1040" s="38"/>
      <c r="B1040" s="9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2" customFormat="1" ht="11.25">
      <c r="A1041" s="38"/>
      <c r="B1041" s="9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2" customFormat="1" ht="11.25">
      <c r="A1042" s="38"/>
      <c r="B1042" s="9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2" customFormat="1" ht="11.25">
      <c r="A1043" s="38"/>
      <c r="B1043" s="9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2" customFormat="1" ht="11.25">
      <c r="A1044" s="38"/>
      <c r="B1044" s="9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2" customFormat="1" ht="11.25">
      <c r="A1045" s="38"/>
      <c r="B1045" s="9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2" customFormat="1" ht="11.25">
      <c r="A1046" s="38"/>
      <c r="B1046" s="9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2" customFormat="1" ht="11.25">
      <c r="A1047" s="38"/>
      <c r="B1047" s="9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2" customFormat="1" ht="11.25">
      <c r="A1048" s="38"/>
      <c r="B1048" s="9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2" customFormat="1" ht="11.25">
      <c r="A1049" s="38"/>
      <c r="B1049" s="9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2" customFormat="1" ht="11.25">
      <c r="A1050" s="38"/>
      <c r="B1050" s="9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2" customFormat="1" ht="11.25">
      <c r="A1051" s="38"/>
      <c r="B1051" s="9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2" customFormat="1" ht="11.25">
      <c r="A1052" s="38"/>
      <c r="B1052" s="9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2" customFormat="1" ht="11.25">
      <c r="A1053" s="38"/>
      <c r="B1053" s="9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2" customFormat="1" ht="11.25">
      <c r="A1054" s="38"/>
      <c r="B1054" s="9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2" customFormat="1" ht="11.25">
      <c r="A1055" s="38"/>
      <c r="B1055" s="9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2" customFormat="1" ht="11.25">
      <c r="A1056" s="38"/>
      <c r="B1056" s="9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2" customFormat="1" ht="11.25">
      <c r="A1057" s="38"/>
      <c r="B1057" s="9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2" customFormat="1" ht="11.25">
      <c r="A1058" s="38"/>
      <c r="B1058" s="9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2" customFormat="1" ht="11.25">
      <c r="A1059" s="38"/>
      <c r="B1059" s="9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2" customFormat="1" ht="11.25">
      <c r="A1060" s="38"/>
      <c r="B1060" s="9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2" customFormat="1" ht="11.25">
      <c r="A1061" s="38"/>
      <c r="B1061" s="9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2" customFormat="1" ht="11.25">
      <c r="A1062" s="38"/>
      <c r="B1062" s="9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2" customFormat="1" ht="11.25">
      <c r="A1063" s="38"/>
      <c r="B1063" s="9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2" customFormat="1" ht="11.25">
      <c r="A1064" s="38"/>
      <c r="B1064" s="9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2" customFormat="1" ht="11.25">
      <c r="A1065" s="38"/>
      <c r="B1065" s="9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2" customFormat="1" ht="11.25">
      <c r="A1066" s="38"/>
      <c r="B1066" s="9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2" customFormat="1" ht="11.25">
      <c r="A1067" s="38"/>
      <c r="B1067" s="9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2" customFormat="1" ht="11.25">
      <c r="A1068" s="38"/>
      <c r="B1068" s="9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2" customFormat="1" ht="11.25">
      <c r="A1069" s="38"/>
      <c r="B1069" s="9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2" customFormat="1" ht="11.25">
      <c r="A1070" s="38"/>
      <c r="B1070" s="9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2" customFormat="1" ht="11.25">
      <c r="A1071" s="38"/>
      <c r="B1071" s="9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2" customFormat="1" ht="11.25">
      <c r="A1072" s="38"/>
      <c r="B1072" s="9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2" customFormat="1" ht="11.25">
      <c r="A1073" s="38"/>
      <c r="B1073" s="9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2" customFormat="1" ht="11.25">
      <c r="A1074" s="38"/>
      <c r="B1074" s="9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2" customFormat="1" ht="11.25">
      <c r="A1075" s="38"/>
      <c r="B1075" s="9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2" customFormat="1" ht="11.25">
      <c r="A1076" s="38"/>
      <c r="B1076" s="9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2" customFormat="1" ht="11.25">
      <c r="A1077" s="38"/>
      <c r="B1077" s="9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2" customFormat="1" ht="11.25">
      <c r="A1078" s="38"/>
      <c r="B1078" s="9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2" customFormat="1" ht="11.25">
      <c r="A1079" s="38"/>
      <c r="B1079" s="9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2" customFormat="1" ht="11.25">
      <c r="A1080" s="38"/>
      <c r="B1080" s="9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2" customFormat="1" ht="11.25">
      <c r="A1081" s="38"/>
      <c r="B1081" s="9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2" customFormat="1" ht="11.25">
      <c r="A1082" s="38"/>
      <c r="B1082" s="9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2" customFormat="1" ht="11.25">
      <c r="A1083" s="38"/>
      <c r="B1083" s="9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2" customFormat="1" ht="11.25">
      <c r="A1084" s="38"/>
      <c r="B1084" s="9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2" customFormat="1" ht="11.25">
      <c r="A1085" s="38"/>
      <c r="B1085" s="9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2" customFormat="1" ht="11.25">
      <c r="A1086" s="38"/>
      <c r="B1086" s="9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2" customFormat="1" ht="11.25">
      <c r="A1087" s="38"/>
      <c r="B1087" s="9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2" customFormat="1" ht="11.25">
      <c r="A1088" s="38"/>
      <c r="B1088" s="9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2" customFormat="1" ht="11.25">
      <c r="A1089" s="38"/>
      <c r="B1089" s="9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2" customFormat="1" ht="11.25">
      <c r="A1090" s="38"/>
      <c r="B1090" s="9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2" customFormat="1" ht="11.25">
      <c r="A1091" s="38"/>
      <c r="B1091" s="9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2" customFormat="1" ht="11.25">
      <c r="A1092" s="38"/>
      <c r="B1092" s="9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2" customFormat="1" ht="11.25">
      <c r="A1093" s="38"/>
      <c r="B1093" s="9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2" customFormat="1" ht="11.25">
      <c r="A1094" s="38"/>
      <c r="B1094" s="9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2" customFormat="1" ht="11.25">
      <c r="A1095" s="38"/>
      <c r="B1095" s="9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2" customFormat="1" ht="11.25">
      <c r="A1096" s="38"/>
      <c r="B1096" s="9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2" customFormat="1" ht="11.25">
      <c r="A1097" s="38"/>
      <c r="B1097" s="9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2" customFormat="1" ht="11.25">
      <c r="A1098" s="38"/>
      <c r="B1098" s="9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2" customFormat="1" ht="11.25">
      <c r="A1099" s="38"/>
      <c r="B1099" s="9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2" customFormat="1" ht="11.25">
      <c r="A1100" s="38"/>
      <c r="B1100" s="9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2" customFormat="1" ht="11.25">
      <c r="A1101" s="38"/>
      <c r="B1101" s="9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2" customFormat="1" ht="11.25">
      <c r="A1102" s="38"/>
      <c r="B1102" s="9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2" customFormat="1" ht="11.25">
      <c r="A1103" s="38"/>
      <c r="B1103" s="9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2" customFormat="1" ht="11.25">
      <c r="A1104" s="38"/>
      <c r="B1104" s="9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2" customFormat="1" ht="11.25">
      <c r="A1105" s="38"/>
      <c r="B1105" s="9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2" customFormat="1" ht="11.25">
      <c r="A1106" s="38"/>
      <c r="B1106" s="9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2" customFormat="1" ht="11.25">
      <c r="A1107" s="38"/>
      <c r="B1107" s="9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2" customFormat="1" ht="11.25">
      <c r="A1108" s="38"/>
      <c r="B1108" s="9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2" customFormat="1" ht="11.25">
      <c r="A1109" s="38"/>
      <c r="B1109" s="9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2" customFormat="1" ht="11.25">
      <c r="A1110" s="38"/>
      <c r="B1110" s="9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2" customFormat="1" ht="11.25">
      <c r="A1111" s="38"/>
      <c r="B1111" s="9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2" customFormat="1" ht="11.25">
      <c r="A1112" s="38"/>
      <c r="B1112" s="9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2" customFormat="1" ht="11.25">
      <c r="A1113" s="38"/>
      <c r="B1113" s="9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2" customFormat="1" ht="11.25">
      <c r="A1114" s="38"/>
      <c r="B1114" s="9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2" customFormat="1" ht="11.25">
      <c r="A1115" s="38"/>
      <c r="B1115" s="9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2" customFormat="1" ht="11.25">
      <c r="A1116" s="38"/>
      <c r="B1116" s="9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2" customFormat="1" ht="11.25">
      <c r="A1117" s="38"/>
      <c r="B1117" s="9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2" customFormat="1" ht="11.25">
      <c r="A1118" s="38"/>
      <c r="B1118" s="9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2" customFormat="1" ht="11.25">
      <c r="A1119" s="38"/>
      <c r="B1119" s="9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2" customFormat="1" ht="11.25">
      <c r="A1120" s="38"/>
      <c r="B1120" s="9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2" customFormat="1" ht="11.25">
      <c r="A1121" s="38"/>
      <c r="B1121" s="9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2" customFormat="1" ht="11.25">
      <c r="A1122" s="38"/>
      <c r="B1122" s="9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2" customFormat="1" ht="11.25">
      <c r="A1123" s="38"/>
      <c r="B1123" s="9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2" customFormat="1" ht="11.25">
      <c r="A1124" s="38"/>
      <c r="B1124" s="9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2" customFormat="1" ht="11.25">
      <c r="A1125" s="38"/>
      <c r="B1125" s="9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2" customFormat="1" ht="11.25">
      <c r="A1126" s="38"/>
      <c r="B1126" s="9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2" customFormat="1" ht="11.25">
      <c r="A1127" s="38"/>
      <c r="B1127" s="9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2" customFormat="1" ht="11.25">
      <c r="A1128" s="38"/>
      <c r="B1128" s="9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2" customFormat="1" ht="11.25">
      <c r="A1129" s="38"/>
      <c r="B1129" s="9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2" customFormat="1" ht="11.25">
      <c r="A1130" s="38"/>
      <c r="B1130" s="9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2" customFormat="1" ht="11.25">
      <c r="A1131" s="38"/>
      <c r="B1131" s="9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2" customFormat="1" ht="11.25">
      <c r="A1132" s="38"/>
      <c r="B1132" s="9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2" customFormat="1" ht="11.25">
      <c r="A1133" s="38"/>
      <c r="B1133" s="9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2" customFormat="1" ht="11.25">
      <c r="A1134" s="38"/>
      <c r="B1134" s="9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2" customFormat="1" ht="11.25">
      <c r="A1135" s="38"/>
      <c r="B1135" s="9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2" customFormat="1" ht="11.25">
      <c r="A1136" s="38"/>
      <c r="B1136" s="9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2" customFormat="1" ht="11.25">
      <c r="A1137" s="38"/>
      <c r="B1137" s="9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2" customFormat="1" ht="11.25">
      <c r="A1138" s="38"/>
      <c r="B1138" s="9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2" customFormat="1" ht="11.25">
      <c r="A1139" s="38"/>
      <c r="B1139" s="9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2" customFormat="1" ht="11.25">
      <c r="A1140" s="38"/>
      <c r="B1140" s="9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2" customFormat="1" ht="11.25">
      <c r="A1141" s="38"/>
      <c r="B1141" s="9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2" customFormat="1" ht="11.25">
      <c r="A1142" s="38"/>
      <c r="B1142" s="9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2" customFormat="1" ht="11.25">
      <c r="A1143" s="38"/>
      <c r="B1143" s="9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2" customFormat="1" ht="11.25">
      <c r="A1144" s="38"/>
      <c r="B1144" s="9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2" customFormat="1" ht="11.25">
      <c r="A1145" s="38"/>
      <c r="B1145" s="9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2" customFormat="1" ht="11.25">
      <c r="A1146" s="38"/>
      <c r="B1146" s="9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2" customFormat="1" ht="11.25">
      <c r="A1147" s="38"/>
      <c r="B1147" s="9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2" customFormat="1" ht="11.25">
      <c r="A1148" s="38"/>
      <c r="B1148" s="9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2" customFormat="1" ht="11.25">
      <c r="A1149" s="38"/>
      <c r="B1149" s="9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2" customFormat="1" ht="11.25">
      <c r="A1150" s="38"/>
      <c r="B1150" s="9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2" customFormat="1" ht="11.25">
      <c r="A1151" s="38"/>
      <c r="B1151" s="9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2" customFormat="1" ht="11.25">
      <c r="A1152" s="38"/>
      <c r="B1152" s="9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2" customFormat="1" ht="11.25">
      <c r="A1153" s="38"/>
      <c r="B1153" s="9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2" customFormat="1" ht="11.25">
      <c r="A1154" s="38"/>
      <c r="B1154" s="9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2" customFormat="1" ht="11.25">
      <c r="A1155" s="38"/>
      <c r="B1155" s="98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2" customFormat="1" ht="11.25">
      <c r="A1156" s="38"/>
      <c r="B1156" s="98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s="92" customFormat="1" ht="11.25">
      <c r="A1157" s="38"/>
      <c r="B1157" s="98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s="92" customFormat="1" ht="11.25">
      <c r="A1158" s="38"/>
      <c r="B1158" s="98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 s="92" customFormat="1" ht="11.25">
      <c r="A1159" s="38"/>
      <c r="B1159" s="98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 s="92" customFormat="1" ht="11.25">
      <c r="A1160" s="38"/>
      <c r="B1160" s="98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 s="92" customFormat="1" ht="11.25">
      <c r="A1161" s="38"/>
      <c r="B1161" s="98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 s="92" customFormat="1" ht="11.25">
      <c r="A1162" s="38"/>
      <c r="B1162" s="98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  <row r="1163" spans="1:26" s="92" customFormat="1" ht="11.25">
      <c r="A1163" s="38"/>
      <c r="B1163" s="98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</row>
    <row r="1164" spans="1:26" s="92" customFormat="1" ht="11.25">
      <c r="A1164" s="38"/>
      <c r="B1164" s="98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</row>
    <row r="1165" spans="1:26" s="92" customFormat="1" ht="11.25">
      <c r="A1165" s="38"/>
      <c r="B1165" s="98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</row>
    <row r="1166" spans="1:26" s="92" customFormat="1" ht="11.25">
      <c r="A1166" s="38"/>
      <c r="B1166" s="98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</row>
    <row r="1167" spans="1:26" s="92" customFormat="1" ht="11.25">
      <c r="A1167" s="38"/>
      <c r="B1167" s="98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</row>
    <row r="1168" spans="1:26" s="92" customFormat="1" ht="11.25">
      <c r="A1168" s="38"/>
      <c r="B1168" s="98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</row>
    <row r="1169" spans="1:26" s="92" customFormat="1" ht="11.25">
      <c r="A1169" s="38"/>
      <c r="B1169" s="98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</row>
    <row r="1170" spans="1:26" s="92" customFormat="1" ht="11.25">
      <c r="A1170" s="38"/>
      <c r="B1170" s="98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</row>
    <row r="1171" spans="1:26" s="92" customFormat="1" ht="11.25">
      <c r="A1171" s="38"/>
      <c r="B1171" s="98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</row>
    <row r="1172" spans="1:26" s="92" customFormat="1" ht="11.25">
      <c r="A1172" s="38"/>
      <c r="B1172" s="98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</row>
    <row r="1173" spans="1:26" s="92" customFormat="1" ht="11.25">
      <c r="A1173" s="38"/>
      <c r="B1173" s="98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</row>
    <row r="1174" spans="1:26" s="92" customFormat="1" ht="11.25">
      <c r="A1174" s="38"/>
      <c r="B1174" s="98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</row>
    <row r="1175" spans="1:26" s="92" customFormat="1" ht="11.25">
      <c r="A1175" s="38"/>
      <c r="B1175" s="98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</row>
    <row r="1176" spans="1:26" s="92" customFormat="1" ht="11.25">
      <c r="A1176" s="38"/>
      <c r="B1176" s="98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</row>
    <row r="1177" spans="1:26" s="92" customFormat="1" ht="11.25">
      <c r="A1177" s="38"/>
      <c r="B1177" s="98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</row>
    <row r="1178" spans="1:26" s="92" customFormat="1" ht="11.25">
      <c r="A1178" s="38"/>
      <c r="B1178" s="98"/>
      <c r="C1178" s="38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78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213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2" t="s">
        <v>96</v>
      </c>
      <c r="B2" s="112" t="s">
        <v>340</v>
      </c>
      <c r="C2" s="114" t="s">
        <v>341</v>
      </c>
      <c r="D2" s="19" t="s">
        <v>97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342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7" t="s">
        <v>98</v>
      </c>
      <c r="AG2" s="128"/>
      <c r="AH2" s="128"/>
      <c r="AI2" s="129"/>
      <c r="AJ2" s="127" t="s">
        <v>212</v>
      </c>
      <c r="AK2" s="128"/>
      <c r="AL2" s="128"/>
      <c r="AM2" s="128"/>
      <c r="AN2" s="128"/>
      <c r="AO2" s="128"/>
      <c r="AP2" s="128"/>
      <c r="AQ2" s="128"/>
      <c r="AR2" s="128"/>
      <c r="AS2" s="129"/>
      <c r="AT2" s="130" t="s">
        <v>99</v>
      </c>
      <c r="AU2" s="131"/>
      <c r="AV2" s="131"/>
      <c r="AW2" s="131"/>
      <c r="AX2" s="131"/>
      <c r="AY2" s="131"/>
      <c r="AZ2" s="127" t="s">
        <v>100</v>
      </c>
      <c r="BA2" s="128"/>
      <c r="BB2" s="128"/>
      <c r="BC2" s="129"/>
    </row>
    <row r="3" spans="1:55" s="8" customFormat="1" ht="18.75" customHeight="1">
      <c r="A3" s="111"/>
      <c r="B3" s="133"/>
      <c r="C3" s="134"/>
      <c r="D3" s="24" t="s">
        <v>101</v>
      </c>
      <c r="E3" s="135" t="s">
        <v>102</v>
      </c>
      <c r="F3" s="136"/>
      <c r="G3" s="137"/>
      <c r="H3" s="138" t="s">
        <v>103</v>
      </c>
      <c r="I3" s="139"/>
      <c r="J3" s="140"/>
      <c r="K3" s="135" t="s">
        <v>104</v>
      </c>
      <c r="L3" s="139"/>
      <c r="M3" s="140"/>
      <c r="N3" s="24" t="s">
        <v>101</v>
      </c>
      <c r="O3" s="25" t="s">
        <v>210</v>
      </c>
      <c r="P3" s="22"/>
      <c r="Q3" s="22"/>
      <c r="R3" s="22"/>
      <c r="S3" s="22"/>
      <c r="T3" s="22"/>
      <c r="U3" s="23"/>
      <c r="V3" s="25" t="s">
        <v>211</v>
      </c>
      <c r="W3" s="22"/>
      <c r="X3" s="22"/>
      <c r="Y3" s="22"/>
      <c r="Z3" s="22"/>
      <c r="AA3" s="22"/>
      <c r="AB3" s="23"/>
      <c r="AC3" s="25" t="s">
        <v>105</v>
      </c>
      <c r="AD3" s="22"/>
      <c r="AE3" s="23"/>
      <c r="AF3" s="126" t="s">
        <v>101</v>
      </c>
      <c r="AG3" s="124" t="s">
        <v>106</v>
      </c>
      <c r="AH3" s="124" t="s">
        <v>107</v>
      </c>
      <c r="AI3" s="124" t="s">
        <v>108</v>
      </c>
      <c r="AJ3" s="125" t="s">
        <v>101</v>
      </c>
      <c r="AK3" s="124" t="s">
        <v>343</v>
      </c>
      <c r="AL3" s="124" t="s">
        <v>109</v>
      </c>
      <c r="AM3" s="124" t="s">
        <v>110</v>
      </c>
      <c r="AN3" s="124" t="s">
        <v>107</v>
      </c>
      <c r="AO3" s="124" t="s">
        <v>111</v>
      </c>
      <c r="AP3" s="124" t="s">
        <v>112</v>
      </c>
      <c r="AQ3" s="124" t="s">
        <v>113</v>
      </c>
      <c r="AR3" s="124" t="s">
        <v>114</v>
      </c>
      <c r="AS3" s="124" t="s">
        <v>115</v>
      </c>
      <c r="AT3" s="126" t="s">
        <v>101</v>
      </c>
      <c r="AU3" s="124" t="s">
        <v>343</v>
      </c>
      <c r="AV3" s="124" t="s">
        <v>109</v>
      </c>
      <c r="AW3" s="124" t="s">
        <v>110</v>
      </c>
      <c r="AX3" s="124" t="s">
        <v>107</v>
      </c>
      <c r="AY3" s="124" t="s">
        <v>111</v>
      </c>
      <c r="AZ3" s="126" t="s">
        <v>101</v>
      </c>
      <c r="BA3" s="124" t="s">
        <v>106</v>
      </c>
      <c r="BB3" s="124" t="s">
        <v>107</v>
      </c>
      <c r="BC3" s="124" t="s">
        <v>108</v>
      </c>
    </row>
    <row r="4" spans="1:55" s="8" customFormat="1" ht="26.25" customHeight="1">
      <c r="A4" s="111"/>
      <c r="B4" s="133"/>
      <c r="C4" s="134"/>
      <c r="D4" s="26"/>
      <c r="E4" s="24" t="s">
        <v>101</v>
      </c>
      <c r="F4" s="27" t="s">
        <v>344</v>
      </c>
      <c r="G4" s="27" t="s">
        <v>345</v>
      </c>
      <c r="H4" s="24" t="s">
        <v>101</v>
      </c>
      <c r="I4" s="27" t="s">
        <v>344</v>
      </c>
      <c r="J4" s="27" t="s">
        <v>345</v>
      </c>
      <c r="K4" s="24" t="s">
        <v>101</v>
      </c>
      <c r="L4" s="27" t="s">
        <v>344</v>
      </c>
      <c r="M4" s="27" t="s">
        <v>345</v>
      </c>
      <c r="N4" s="26"/>
      <c r="O4" s="24" t="s">
        <v>101</v>
      </c>
      <c r="P4" s="27" t="s">
        <v>346</v>
      </c>
      <c r="Q4" s="28" t="s">
        <v>107</v>
      </c>
      <c r="R4" s="28" t="s">
        <v>108</v>
      </c>
      <c r="S4" s="27" t="s">
        <v>347</v>
      </c>
      <c r="T4" s="27" t="s">
        <v>348</v>
      </c>
      <c r="U4" s="27" t="s">
        <v>349</v>
      </c>
      <c r="V4" s="24" t="s">
        <v>101</v>
      </c>
      <c r="W4" s="27" t="s">
        <v>346</v>
      </c>
      <c r="X4" s="28" t="s">
        <v>107</v>
      </c>
      <c r="Y4" s="28" t="s">
        <v>108</v>
      </c>
      <c r="Z4" s="27" t="s">
        <v>347</v>
      </c>
      <c r="AA4" s="27" t="s">
        <v>348</v>
      </c>
      <c r="AB4" s="27" t="s">
        <v>349</v>
      </c>
      <c r="AC4" s="24" t="s">
        <v>101</v>
      </c>
      <c r="AD4" s="27" t="s">
        <v>344</v>
      </c>
      <c r="AE4" s="27" t="s">
        <v>345</v>
      </c>
      <c r="AF4" s="1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5"/>
      <c r="AV4" s="125"/>
      <c r="AW4" s="125"/>
      <c r="AX4" s="125"/>
      <c r="AY4" s="125"/>
      <c r="AZ4" s="126"/>
      <c r="BA4" s="125"/>
      <c r="BB4" s="125"/>
      <c r="BC4" s="125"/>
    </row>
    <row r="5" spans="1:55" s="35" customFormat="1" ht="23.25" customHeight="1">
      <c r="A5" s="111"/>
      <c r="B5" s="133"/>
      <c r="C5" s="134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1"/>
      <c r="B6" s="133"/>
      <c r="C6" s="134"/>
      <c r="D6" s="24" t="s">
        <v>350</v>
      </c>
      <c r="E6" s="24" t="s">
        <v>350</v>
      </c>
      <c r="F6" s="24" t="s">
        <v>350</v>
      </c>
      <c r="G6" s="24" t="s">
        <v>350</v>
      </c>
      <c r="H6" s="24" t="s">
        <v>350</v>
      </c>
      <c r="I6" s="24" t="s">
        <v>350</v>
      </c>
      <c r="J6" s="24" t="s">
        <v>350</v>
      </c>
      <c r="K6" s="24" t="s">
        <v>350</v>
      </c>
      <c r="L6" s="24" t="s">
        <v>350</v>
      </c>
      <c r="M6" s="24" t="s">
        <v>350</v>
      </c>
      <c r="N6" s="24" t="s">
        <v>350</v>
      </c>
      <c r="O6" s="24" t="s">
        <v>350</v>
      </c>
      <c r="P6" s="24" t="s">
        <v>350</v>
      </c>
      <c r="Q6" s="24" t="s">
        <v>350</v>
      </c>
      <c r="R6" s="24" t="s">
        <v>350</v>
      </c>
      <c r="S6" s="24" t="s">
        <v>350</v>
      </c>
      <c r="T6" s="24" t="s">
        <v>350</v>
      </c>
      <c r="U6" s="24" t="s">
        <v>350</v>
      </c>
      <c r="V6" s="24" t="s">
        <v>350</v>
      </c>
      <c r="W6" s="24" t="s">
        <v>350</v>
      </c>
      <c r="X6" s="24" t="s">
        <v>116</v>
      </c>
      <c r="Y6" s="24" t="s">
        <v>116</v>
      </c>
      <c r="Z6" s="24" t="s">
        <v>350</v>
      </c>
      <c r="AA6" s="24" t="s">
        <v>350</v>
      </c>
      <c r="AB6" s="24" t="s">
        <v>350</v>
      </c>
      <c r="AC6" s="24" t="s">
        <v>350</v>
      </c>
      <c r="AD6" s="24" t="s">
        <v>350</v>
      </c>
      <c r="AE6" s="24" t="s">
        <v>350</v>
      </c>
      <c r="AF6" s="12" t="s">
        <v>351</v>
      </c>
      <c r="AG6" s="12" t="s">
        <v>351</v>
      </c>
      <c r="AH6" s="12" t="s">
        <v>351</v>
      </c>
      <c r="AI6" s="12" t="s">
        <v>351</v>
      </c>
      <c r="AJ6" s="12" t="s">
        <v>351</v>
      </c>
      <c r="AK6" s="12" t="s">
        <v>351</v>
      </c>
      <c r="AL6" s="12" t="s">
        <v>351</v>
      </c>
      <c r="AM6" s="12" t="s">
        <v>351</v>
      </c>
      <c r="AN6" s="12" t="s">
        <v>351</v>
      </c>
      <c r="AO6" s="12" t="s">
        <v>351</v>
      </c>
      <c r="AP6" s="12" t="s">
        <v>351</v>
      </c>
      <c r="AQ6" s="12" t="s">
        <v>351</v>
      </c>
      <c r="AR6" s="12" t="s">
        <v>351</v>
      </c>
      <c r="AS6" s="12" t="s">
        <v>351</v>
      </c>
      <c r="AT6" s="12" t="s">
        <v>351</v>
      </c>
      <c r="AU6" s="12" t="s">
        <v>351</v>
      </c>
      <c r="AV6" s="12" t="s">
        <v>351</v>
      </c>
      <c r="AW6" s="12" t="s">
        <v>351</v>
      </c>
      <c r="AX6" s="12" t="s">
        <v>351</v>
      </c>
      <c r="AY6" s="12" t="s">
        <v>351</v>
      </c>
      <c r="AZ6" s="12" t="s">
        <v>351</v>
      </c>
      <c r="BA6" s="12" t="s">
        <v>351</v>
      </c>
      <c r="BB6" s="12" t="s">
        <v>351</v>
      </c>
      <c r="BC6" s="12" t="s">
        <v>351</v>
      </c>
    </row>
    <row r="7" spans="1:55" s="92" customFormat="1" ht="11.25">
      <c r="A7" s="176" t="s">
        <v>0</v>
      </c>
      <c r="B7" s="177" t="s">
        <v>1</v>
      </c>
      <c r="C7" s="173" t="s">
        <v>352</v>
      </c>
      <c r="D7" s="99">
        <f>SUM(D8:D300)</f>
        <v>127464</v>
      </c>
      <c r="E7" s="99">
        <f>SUM(E8:E300)</f>
        <v>0</v>
      </c>
      <c r="F7" s="99">
        <f>SUM(F8:F300)</f>
        <v>0</v>
      </c>
      <c r="G7" s="99">
        <f>SUM(G8:G300)</f>
        <v>0</v>
      </c>
      <c r="H7" s="99">
        <f>SUM(H8:H300)</f>
        <v>2328</v>
      </c>
      <c r="I7" s="99">
        <f>SUM(I8:I300)</f>
        <v>652</v>
      </c>
      <c r="J7" s="99">
        <f>SUM(J8:J300)</f>
        <v>1676</v>
      </c>
      <c r="K7" s="99">
        <f>SUM(K8:K300)</f>
        <v>125136</v>
      </c>
      <c r="L7" s="99">
        <f>SUM(L8:L300)</f>
        <v>31054</v>
      </c>
      <c r="M7" s="99">
        <f>SUM(M8:M300)</f>
        <v>94082</v>
      </c>
      <c r="N7" s="99">
        <f>SUM(N8:N300)</f>
        <v>129625</v>
      </c>
      <c r="O7" s="99">
        <f>SUM(O8:O300)</f>
        <v>31706</v>
      </c>
      <c r="P7" s="99">
        <f>SUM(P8:P300)</f>
        <v>28163</v>
      </c>
      <c r="Q7" s="99">
        <f>SUM(Q8:Q300)</f>
        <v>0</v>
      </c>
      <c r="R7" s="99">
        <f>SUM(R8:R300)</f>
        <v>0</v>
      </c>
      <c r="S7" s="99">
        <f>SUM(S8:S300)</f>
        <v>989</v>
      </c>
      <c r="T7" s="99">
        <f>SUM(T8:T300)</f>
        <v>2318</v>
      </c>
      <c r="U7" s="99">
        <f>SUM(U8:U300)</f>
        <v>236</v>
      </c>
      <c r="V7" s="99">
        <f>SUM(V8:V300)</f>
        <v>95758</v>
      </c>
      <c r="W7" s="99">
        <f>SUM(W8:W300)</f>
        <v>86881</v>
      </c>
      <c r="X7" s="99">
        <f>SUM(X8:X300)</f>
        <v>0</v>
      </c>
      <c r="Y7" s="99">
        <f>SUM(Y8:Y300)</f>
        <v>0</v>
      </c>
      <c r="Z7" s="99">
        <f>SUM(Z8:Z300)</f>
        <v>7350</v>
      </c>
      <c r="AA7" s="99">
        <f>SUM(AA8:AA300)</f>
        <v>1527</v>
      </c>
      <c r="AB7" s="99">
        <f>SUM(AB8:AB300)</f>
        <v>0</v>
      </c>
      <c r="AC7" s="99">
        <f>SUM(AC8:AC300)</f>
        <v>2161</v>
      </c>
      <c r="AD7" s="99">
        <f>SUM(AD8:AD300)</f>
        <v>2161</v>
      </c>
      <c r="AE7" s="99">
        <f>SUM(AE8:AE300)</f>
        <v>0</v>
      </c>
      <c r="AF7" s="99">
        <f>SUM(AF8:AF300)</f>
        <v>10263</v>
      </c>
      <c r="AG7" s="99">
        <f>SUM(AG8:AG300)</f>
        <v>10263</v>
      </c>
      <c r="AH7" s="99">
        <f>SUM(AH8:AH300)</f>
        <v>0</v>
      </c>
      <c r="AI7" s="99">
        <f>SUM(AI8:AI300)</f>
        <v>0</v>
      </c>
      <c r="AJ7" s="99">
        <f>SUM(AJ8:AJ300)</f>
        <v>10377</v>
      </c>
      <c r="AK7" s="99">
        <f>SUM(AK8:AK300)</f>
        <v>0</v>
      </c>
      <c r="AL7" s="99">
        <f>SUM(AL8:AL300)</f>
        <v>114</v>
      </c>
      <c r="AM7" s="99">
        <f>SUM(AM8:AM300)</f>
        <v>2173</v>
      </c>
      <c r="AN7" s="99">
        <f>SUM(AN8:AN300)</f>
        <v>689</v>
      </c>
      <c r="AO7" s="99">
        <f>SUM(AO8:AO300)</f>
        <v>0</v>
      </c>
      <c r="AP7" s="99">
        <f>SUM(AP8:AP300)</f>
        <v>0</v>
      </c>
      <c r="AQ7" s="99">
        <f>SUM(AQ8:AQ300)</f>
        <v>623</v>
      </c>
      <c r="AR7" s="99">
        <f>SUM(AR8:AR300)</f>
        <v>418</v>
      </c>
      <c r="AS7" s="99">
        <f>SUM(AS8:AS300)</f>
        <v>6360</v>
      </c>
      <c r="AT7" s="99">
        <f>SUM(AT8:AT300)</f>
        <v>214</v>
      </c>
      <c r="AU7" s="99">
        <f>SUM(AU8:AU300)</f>
        <v>0</v>
      </c>
      <c r="AV7" s="99">
        <f>SUM(AV8:AV300)</f>
        <v>0</v>
      </c>
      <c r="AW7" s="99">
        <f>SUM(AW8:AW300)</f>
        <v>214</v>
      </c>
      <c r="AX7" s="99">
        <f>SUM(AX8:AX300)</f>
        <v>0</v>
      </c>
      <c r="AY7" s="99">
        <f>SUM(AY8:AY300)</f>
        <v>0</v>
      </c>
      <c r="AZ7" s="99">
        <f>SUM(AZ8:AZ300)</f>
        <v>114</v>
      </c>
      <c r="BA7" s="99">
        <f>SUM(BA8:BA300)</f>
        <v>114</v>
      </c>
      <c r="BB7" s="99">
        <f>SUM(BB8:BB300)</f>
        <v>0</v>
      </c>
      <c r="BC7" s="99">
        <f>SUM(BC8:BC300)</f>
        <v>0</v>
      </c>
    </row>
    <row r="8" spans="1:55" s="92" customFormat="1" ht="11.25">
      <c r="A8" s="101" t="s">
        <v>162</v>
      </c>
      <c r="B8" s="102" t="s">
        <v>2</v>
      </c>
      <c r="C8" s="94" t="s">
        <v>3</v>
      </c>
      <c r="D8" s="100">
        <f aca="true" t="shared" si="0" ref="D7:D48">E8+H8+K8</f>
        <v>8870</v>
      </c>
      <c r="E8" s="100">
        <f aca="true" t="shared" si="1" ref="E7:E48">SUM(F8:G8)</f>
        <v>0</v>
      </c>
      <c r="F8" s="93">
        <v>0</v>
      </c>
      <c r="G8" s="93">
        <v>0</v>
      </c>
      <c r="H8" s="100">
        <f aca="true" t="shared" si="2" ref="H7:H48">SUM(I8:J8)</f>
        <v>0</v>
      </c>
      <c r="I8" s="93">
        <v>0</v>
      </c>
      <c r="J8" s="93">
        <v>0</v>
      </c>
      <c r="K8" s="100">
        <f aca="true" t="shared" si="3" ref="K7:K48">SUM(L8:M8)</f>
        <v>8870</v>
      </c>
      <c r="L8" s="93">
        <v>2859</v>
      </c>
      <c r="M8" s="93">
        <v>6011</v>
      </c>
      <c r="N8" s="100">
        <f aca="true" t="shared" si="4" ref="N7:N48">O8+V8+AC8</f>
        <v>8870</v>
      </c>
      <c r="O8" s="100">
        <f aca="true" t="shared" si="5" ref="O7:O48">SUM(P8:U8)</f>
        <v>2859</v>
      </c>
      <c r="P8" s="93">
        <v>2859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100">
        <f aca="true" t="shared" si="6" ref="V7:V48">SUM(W8:AB8)</f>
        <v>6011</v>
      </c>
      <c r="W8" s="93">
        <v>6011</v>
      </c>
      <c r="X8" s="93">
        <v>0</v>
      </c>
      <c r="Y8" s="93">
        <v>0</v>
      </c>
      <c r="Z8" s="93">
        <v>0</v>
      </c>
      <c r="AA8" s="93">
        <v>0</v>
      </c>
      <c r="AB8" s="93">
        <v>0</v>
      </c>
      <c r="AC8" s="100">
        <f aca="true" t="shared" si="7" ref="AC7:AC48">SUM(AD8:AE8)</f>
        <v>0</v>
      </c>
      <c r="AD8" s="93">
        <v>0</v>
      </c>
      <c r="AE8" s="93">
        <v>0</v>
      </c>
      <c r="AF8" s="100">
        <f aca="true" t="shared" si="8" ref="AF7:AF48">SUM(AG8:AI8)</f>
        <v>0</v>
      </c>
      <c r="AG8" s="93">
        <v>0</v>
      </c>
      <c r="AH8" s="93">
        <v>0</v>
      </c>
      <c r="AI8" s="93">
        <v>0</v>
      </c>
      <c r="AJ8" s="100">
        <f aca="true" t="shared" si="9" ref="AJ7:AJ48">SUM(AK8:AS8)</f>
        <v>0</v>
      </c>
      <c r="AK8" s="93">
        <v>0</v>
      </c>
      <c r="AL8" s="93">
        <v>0</v>
      </c>
      <c r="AM8" s="93">
        <v>0</v>
      </c>
      <c r="AN8" s="93">
        <v>0</v>
      </c>
      <c r="AO8" s="93">
        <v>0</v>
      </c>
      <c r="AP8" s="93">
        <v>0</v>
      </c>
      <c r="AQ8" s="93">
        <v>0</v>
      </c>
      <c r="AR8" s="93">
        <v>0</v>
      </c>
      <c r="AS8" s="93">
        <v>0</v>
      </c>
      <c r="AT8" s="100">
        <f aca="true" t="shared" si="10" ref="AT7:AT48">SUM(AU8:AY8)</f>
        <v>0</v>
      </c>
      <c r="AU8" s="93">
        <v>0</v>
      </c>
      <c r="AV8" s="93">
        <v>0</v>
      </c>
      <c r="AW8" s="93">
        <v>0</v>
      </c>
      <c r="AX8" s="93">
        <v>0</v>
      </c>
      <c r="AY8" s="93">
        <v>0</v>
      </c>
      <c r="AZ8" s="100">
        <f aca="true" t="shared" si="11" ref="AZ7:AZ48">SUM(BA8:BC8)</f>
        <v>0</v>
      </c>
      <c r="BA8" s="93">
        <v>0</v>
      </c>
      <c r="BB8" s="93">
        <v>0</v>
      </c>
      <c r="BC8" s="93">
        <v>0</v>
      </c>
    </row>
    <row r="9" spans="1:55" s="92" customFormat="1" ht="11.25">
      <c r="A9" s="101" t="s">
        <v>162</v>
      </c>
      <c r="B9" s="102" t="s">
        <v>4</v>
      </c>
      <c r="C9" s="94" t="s">
        <v>5</v>
      </c>
      <c r="D9" s="100">
        <f t="shared" si="0"/>
        <v>4333</v>
      </c>
      <c r="E9" s="100">
        <f t="shared" si="1"/>
        <v>0</v>
      </c>
      <c r="F9" s="93">
        <v>0</v>
      </c>
      <c r="G9" s="93">
        <v>0</v>
      </c>
      <c r="H9" s="100">
        <f t="shared" si="2"/>
        <v>0</v>
      </c>
      <c r="I9" s="93">
        <v>0</v>
      </c>
      <c r="J9" s="93">
        <v>0</v>
      </c>
      <c r="K9" s="100">
        <f t="shared" si="3"/>
        <v>4333</v>
      </c>
      <c r="L9" s="93">
        <v>1369</v>
      </c>
      <c r="M9" s="93">
        <v>2964</v>
      </c>
      <c r="N9" s="100">
        <f t="shared" si="4"/>
        <v>4333</v>
      </c>
      <c r="O9" s="100">
        <f t="shared" si="5"/>
        <v>1369</v>
      </c>
      <c r="P9" s="93">
        <v>1369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100">
        <f t="shared" si="6"/>
        <v>2964</v>
      </c>
      <c r="W9" s="93">
        <v>2964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100">
        <f t="shared" si="7"/>
        <v>0</v>
      </c>
      <c r="AD9" s="93">
        <v>0</v>
      </c>
      <c r="AE9" s="93">
        <v>0</v>
      </c>
      <c r="AF9" s="100">
        <f t="shared" si="8"/>
        <v>190</v>
      </c>
      <c r="AG9" s="93">
        <v>190</v>
      </c>
      <c r="AH9" s="93">
        <v>0</v>
      </c>
      <c r="AI9" s="93">
        <v>0</v>
      </c>
      <c r="AJ9" s="100">
        <f t="shared" si="9"/>
        <v>190</v>
      </c>
      <c r="AK9" s="93">
        <v>0</v>
      </c>
      <c r="AL9" s="93">
        <v>0</v>
      </c>
      <c r="AM9" s="93">
        <v>0</v>
      </c>
      <c r="AN9" s="93">
        <v>0</v>
      </c>
      <c r="AO9" s="93">
        <v>0</v>
      </c>
      <c r="AP9" s="93">
        <v>0</v>
      </c>
      <c r="AQ9" s="93">
        <v>0</v>
      </c>
      <c r="AR9" s="93">
        <v>0</v>
      </c>
      <c r="AS9" s="93">
        <v>190</v>
      </c>
      <c r="AT9" s="100">
        <f t="shared" si="10"/>
        <v>0</v>
      </c>
      <c r="AU9" s="93">
        <v>0</v>
      </c>
      <c r="AV9" s="93">
        <v>0</v>
      </c>
      <c r="AW9" s="93">
        <v>0</v>
      </c>
      <c r="AX9" s="93">
        <v>0</v>
      </c>
      <c r="AY9" s="93">
        <v>0</v>
      </c>
      <c r="AZ9" s="100">
        <f t="shared" si="11"/>
        <v>0</v>
      </c>
      <c r="BA9" s="93">
        <v>0</v>
      </c>
      <c r="BB9" s="93">
        <v>0</v>
      </c>
      <c r="BC9" s="93">
        <v>0</v>
      </c>
    </row>
    <row r="10" spans="1:55" s="92" customFormat="1" ht="11.25">
      <c r="A10" s="101" t="s">
        <v>162</v>
      </c>
      <c r="B10" s="102" t="s">
        <v>6</v>
      </c>
      <c r="C10" s="94" t="s">
        <v>7</v>
      </c>
      <c r="D10" s="100">
        <f t="shared" si="0"/>
        <v>9619</v>
      </c>
      <c r="E10" s="100">
        <f t="shared" si="1"/>
        <v>0</v>
      </c>
      <c r="F10" s="93">
        <v>0</v>
      </c>
      <c r="G10" s="93">
        <v>0</v>
      </c>
      <c r="H10" s="100">
        <f t="shared" si="2"/>
        <v>0</v>
      </c>
      <c r="I10" s="93">
        <v>0</v>
      </c>
      <c r="J10" s="93">
        <v>0</v>
      </c>
      <c r="K10" s="100">
        <f t="shared" si="3"/>
        <v>9619</v>
      </c>
      <c r="L10" s="93">
        <v>1046</v>
      </c>
      <c r="M10" s="93">
        <v>8573</v>
      </c>
      <c r="N10" s="100">
        <f t="shared" si="4"/>
        <v>9619</v>
      </c>
      <c r="O10" s="100">
        <f t="shared" si="5"/>
        <v>1046</v>
      </c>
      <c r="P10" s="93">
        <v>1046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100">
        <f t="shared" si="6"/>
        <v>8573</v>
      </c>
      <c r="W10" s="93">
        <v>8573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100">
        <f t="shared" si="7"/>
        <v>0</v>
      </c>
      <c r="AD10" s="93">
        <v>0</v>
      </c>
      <c r="AE10" s="93">
        <v>0</v>
      </c>
      <c r="AF10" s="100">
        <f t="shared" si="8"/>
        <v>417</v>
      </c>
      <c r="AG10" s="93">
        <v>417</v>
      </c>
      <c r="AH10" s="93">
        <v>0</v>
      </c>
      <c r="AI10" s="93">
        <v>0</v>
      </c>
      <c r="AJ10" s="100">
        <f t="shared" si="9"/>
        <v>417</v>
      </c>
      <c r="AK10" s="93">
        <v>0</v>
      </c>
      <c r="AL10" s="93">
        <v>0</v>
      </c>
      <c r="AM10" s="93">
        <v>0</v>
      </c>
      <c r="AN10" s="93">
        <v>0</v>
      </c>
      <c r="AO10" s="93">
        <v>0</v>
      </c>
      <c r="AP10" s="93">
        <v>0</v>
      </c>
      <c r="AQ10" s="93">
        <v>0</v>
      </c>
      <c r="AR10" s="93">
        <v>417</v>
      </c>
      <c r="AS10" s="93">
        <v>0</v>
      </c>
      <c r="AT10" s="100">
        <f t="shared" si="10"/>
        <v>0</v>
      </c>
      <c r="AU10" s="93">
        <v>0</v>
      </c>
      <c r="AV10" s="93">
        <v>0</v>
      </c>
      <c r="AW10" s="93">
        <v>0</v>
      </c>
      <c r="AX10" s="93">
        <v>0</v>
      </c>
      <c r="AY10" s="93">
        <v>0</v>
      </c>
      <c r="AZ10" s="100">
        <f t="shared" si="11"/>
        <v>0</v>
      </c>
      <c r="BA10" s="93">
        <v>0</v>
      </c>
      <c r="BB10" s="93">
        <v>0</v>
      </c>
      <c r="BC10" s="93">
        <v>0</v>
      </c>
    </row>
    <row r="11" spans="1:55" s="92" customFormat="1" ht="11.25">
      <c r="A11" s="101" t="s">
        <v>162</v>
      </c>
      <c r="B11" s="102" t="s">
        <v>8</v>
      </c>
      <c r="C11" s="94" t="s">
        <v>9</v>
      </c>
      <c r="D11" s="100">
        <f t="shared" si="0"/>
        <v>1947</v>
      </c>
      <c r="E11" s="100">
        <f t="shared" si="1"/>
        <v>0</v>
      </c>
      <c r="F11" s="93">
        <v>0</v>
      </c>
      <c r="G11" s="93">
        <v>0</v>
      </c>
      <c r="H11" s="100">
        <f t="shared" si="2"/>
        <v>0</v>
      </c>
      <c r="I11" s="93">
        <v>0</v>
      </c>
      <c r="J11" s="93">
        <v>0</v>
      </c>
      <c r="K11" s="100">
        <f t="shared" si="3"/>
        <v>1947</v>
      </c>
      <c r="L11" s="93">
        <v>594</v>
      </c>
      <c r="M11" s="93">
        <v>1353</v>
      </c>
      <c r="N11" s="100">
        <f t="shared" si="4"/>
        <v>1947</v>
      </c>
      <c r="O11" s="100">
        <f t="shared" si="5"/>
        <v>594</v>
      </c>
      <c r="P11" s="93">
        <v>0</v>
      </c>
      <c r="Q11" s="93">
        <v>0</v>
      </c>
      <c r="R11" s="93">
        <v>0</v>
      </c>
      <c r="S11" s="93">
        <v>594</v>
      </c>
      <c r="T11" s="93">
        <v>0</v>
      </c>
      <c r="U11" s="93">
        <v>0</v>
      </c>
      <c r="V11" s="100">
        <f t="shared" si="6"/>
        <v>1353</v>
      </c>
      <c r="W11" s="93">
        <v>0</v>
      </c>
      <c r="X11" s="93">
        <v>0</v>
      </c>
      <c r="Y11" s="93">
        <v>0</v>
      </c>
      <c r="Z11" s="93">
        <v>1353</v>
      </c>
      <c r="AA11" s="93">
        <v>0</v>
      </c>
      <c r="AB11" s="93">
        <v>0</v>
      </c>
      <c r="AC11" s="100">
        <f t="shared" si="7"/>
        <v>0</v>
      </c>
      <c r="AD11" s="93">
        <v>0</v>
      </c>
      <c r="AE11" s="93">
        <v>0</v>
      </c>
      <c r="AF11" s="100">
        <f t="shared" si="8"/>
        <v>0</v>
      </c>
      <c r="AG11" s="93">
        <v>0</v>
      </c>
      <c r="AH11" s="93">
        <v>0</v>
      </c>
      <c r="AI11" s="93">
        <v>0</v>
      </c>
      <c r="AJ11" s="100">
        <f t="shared" si="9"/>
        <v>0</v>
      </c>
      <c r="AK11" s="93">
        <v>0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0</v>
      </c>
      <c r="AT11" s="100">
        <f t="shared" si="10"/>
        <v>0</v>
      </c>
      <c r="AU11" s="93">
        <v>0</v>
      </c>
      <c r="AV11" s="93">
        <v>0</v>
      </c>
      <c r="AW11" s="93">
        <v>0</v>
      </c>
      <c r="AX11" s="93">
        <v>0</v>
      </c>
      <c r="AY11" s="93">
        <v>0</v>
      </c>
      <c r="AZ11" s="100">
        <f t="shared" si="11"/>
        <v>0</v>
      </c>
      <c r="BA11" s="93">
        <v>0</v>
      </c>
      <c r="BB11" s="93">
        <v>0</v>
      </c>
      <c r="BC11" s="93">
        <v>0</v>
      </c>
    </row>
    <row r="12" spans="1:55" s="92" customFormat="1" ht="11.25">
      <c r="A12" s="101" t="s">
        <v>162</v>
      </c>
      <c r="B12" s="102" t="s">
        <v>10</v>
      </c>
      <c r="C12" s="94" t="s">
        <v>11</v>
      </c>
      <c r="D12" s="100">
        <f t="shared" si="0"/>
        <v>10861</v>
      </c>
      <c r="E12" s="100">
        <f t="shared" si="1"/>
        <v>0</v>
      </c>
      <c r="F12" s="93">
        <v>0</v>
      </c>
      <c r="G12" s="93">
        <v>0</v>
      </c>
      <c r="H12" s="100">
        <f t="shared" si="2"/>
        <v>0</v>
      </c>
      <c r="I12" s="93">
        <v>0</v>
      </c>
      <c r="J12" s="93">
        <v>0</v>
      </c>
      <c r="K12" s="100">
        <f t="shared" si="3"/>
        <v>10861</v>
      </c>
      <c r="L12" s="93">
        <v>10861</v>
      </c>
      <c r="M12" s="93">
        <v>0</v>
      </c>
      <c r="N12" s="100">
        <f t="shared" si="4"/>
        <v>10861</v>
      </c>
      <c r="O12" s="100">
        <f t="shared" si="5"/>
        <v>10861</v>
      </c>
      <c r="P12" s="93">
        <v>10861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100">
        <f t="shared" si="6"/>
        <v>0</v>
      </c>
      <c r="W12" s="93">
        <v>0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100">
        <f t="shared" si="7"/>
        <v>0</v>
      </c>
      <c r="AD12" s="93">
        <v>0</v>
      </c>
      <c r="AE12" s="93">
        <v>0</v>
      </c>
      <c r="AF12" s="100">
        <f t="shared" si="8"/>
        <v>523</v>
      </c>
      <c r="AG12" s="93">
        <v>523</v>
      </c>
      <c r="AH12" s="93">
        <v>0</v>
      </c>
      <c r="AI12" s="93">
        <v>0</v>
      </c>
      <c r="AJ12" s="100">
        <f t="shared" si="9"/>
        <v>523</v>
      </c>
      <c r="AK12" s="93">
        <v>0</v>
      </c>
      <c r="AL12" s="93">
        <v>0</v>
      </c>
      <c r="AM12" s="93">
        <v>0</v>
      </c>
      <c r="AN12" s="93">
        <v>523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100">
        <f t="shared" si="10"/>
        <v>0</v>
      </c>
      <c r="AU12" s="93">
        <v>0</v>
      </c>
      <c r="AV12" s="93">
        <v>0</v>
      </c>
      <c r="AW12" s="93">
        <v>0</v>
      </c>
      <c r="AX12" s="93">
        <v>0</v>
      </c>
      <c r="AY12" s="93">
        <v>0</v>
      </c>
      <c r="AZ12" s="100">
        <f t="shared" si="11"/>
        <v>0</v>
      </c>
      <c r="BA12" s="93">
        <v>0</v>
      </c>
      <c r="BB12" s="93">
        <v>0</v>
      </c>
      <c r="BC12" s="93">
        <v>0</v>
      </c>
    </row>
    <row r="13" spans="1:55" s="92" customFormat="1" ht="11.25">
      <c r="A13" s="101" t="s">
        <v>162</v>
      </c>
      <c r="B13" s="102" t="s">
        <v>12</v>
      </c>
      <c r="C13" s="94" t="s">
        <v>13</v>
      </c>
      <c r="D13" s="100">
        <f t="shared" si="0"/>
        <v>5697</v>
      </c>
      <c r="E13" s="100">
        <f t="shared" si="1"/>
        <v>0</v>
      </c>
      <c r="F13" s="93">
        <v>0</v>
      </c>
      <c r="G13" s="93">
        <v>0</v>
      </c>
      <c r="H13" s="100">
        <f t="shared" si="2"/>
        <v>0</v>
      </c>
      <c r="I13" s="93">
        <v>0</v>
      </c>
      <c r="J13" s="93">
        <v>0</v>
      </c>
      <c r="K13" s="100">
        <f t="shared" si="3"/>
        <v>5697</v>
      </c>
      <c r="L13" s="93">
        <v>993</v>
      </c>
      <c r="M13" s="93">
        <v>4704</v>
      </c>
      <c r="N13" s="100">
        <f t="shared" si="4"/>
        <v>5697</v>
      </c>
      <c r="O13" s="100">
        <f t="shared" si="5"/>
        <v>993</v>
      </c>
      <c r="P13" s="93">
        <v>993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100">
        <f t="shared" si="6"/>
        <v>4704</v>
      </c>
      <c r="W13" s="93">
        <v>4704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100">
        <f t="shared" si="7"/>
        <v>0</v>
      </c>
      <c r="AD13" s="93">
        <v>0</v>
      </c>
      <c r="AE13" s="93">
        <v>0</v>
      </c>
      <c r="AF13" s="100">
        <f t="shared" si="8"/>
        <v>385</v>
      </c>
      <c r="AG13" s="93">
        <v>385</v>
      </c>
      <c r="AH13" s="93">
        <v>0</v>
      </c>
      <c r="AI13" s="93">
        <v>0</v>
      </c>
      <c r="AJ13" s="100">
        <f t="shared" si="9"/>
        <v>385</v>
      </c>
      <c r="AK13" s="93">
        <v>0</v>
      </c>
      <c r="AL13" s="93">
        <v>0</v>
      </c>
      <c r="AM13" s="93">
        <v>385</v>
      </c>
      <c r="AN13" s="93">
        <v>0</v>
      </c>
      <c r="AO13" s="93">
        <v>0</v>
      </c>
      <c r="AP13" s="93">
        <v>0</v>
      </c>
      <c r="AQ13" s="93">
        <v>0</v>
      </c>
      <c r="AR13" s="93">
        <v>0</v>
      </c>
      <c r="AS13" s="93">
        <v>0</v>
      </c>
      <c r="AT13" s="100">
        <f t="shared" si="10"/>
        <v>54</v>
      </c>
      <c r="AU13" s="93">
        <v>0</v>
      </c>
      <c r="AV13" s="93">
        <v>0</v>
      </c>
      <c r="AW13" s="93">
        <v>54</v>
      </c>
      <c r="AX13" s="93">
        <v>0</v>
      </c>
      <c r="AY13" s="93">
        <v>0</v>
      </c>
      <c r="AZ13" s="100">
        <f t="shared" si="11"/>
        <v>0</v>
      </c>
      <c r="BA13" s="93">
        <v>0</v>
      </c>
      <c r="BB13" s="93">
        <v>0</v>
      </c>
      <c r="BC13" s="93">
        <v>0</v>
      </c>
    </row>
    <row r="14" spans="1:55" s="92" customFormat="1" ht="11.25">
      <c r="A14" s="101" t="s">
        <v>162</v>
      </c>
      <c r="B14" s="102" t="s">
        <v>14</v>
      </c>
      <c r="C14" s="94" t="s">
        <v>15</v>
      </c>
      <c r="D14" s="100">
        <f t="shared" si="0"/>
        <v>4639</v>
      </c>
      <c r="E14" s="100">
        <f t="shared" si="1"/>
        <v>0</v>
      </c>
      <c r="F14" s="93">
        <v>0</v>
      </c>
      <c r="G14" s="93">
        <v>0</v>
      </c>
      <c r="H14" s="100">
        <f t="shared" si="2"/>
        <v>0</v>
      </c>
      <c r="I14" s="93">
        <v>0</v>
      </c>
      <c r="J14" s="93">
        <v>0</v>
      </c>
      <c r="K14" s="100">
        <f t="shared" si="3"/>
        <v>4639</v>
      </c>
      <c r="L14" s="93">
        <v>2065</v>
      </c>
      <c r="M14" s="93">
        <v>2574</v>
      </c>
      <c r="N14" s="100">
        <f t="shared" si="4"/>
        <v>4639</v>
      </c>
      <c r="O14" s="100">
        <f t="shared" si="5"/>
        <v>2065</v>
      </c>
      <c r="P14" s="93">
        <v>2065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100">
        <f t="shared" si="6"/>
        <v>2574</v>
      </c>
      <c r="W14" s="93">
        <v>2574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100">
        <f t="shared" si="7"/>
        <v>0</v>
      </c>
      <c r="AD14" s="93">
        <v>0</v>
      </c>
      <c r="AE14" s="93">
        <v>0</v>
      </c>
      <c r="AF14" s="100">
        <f t="shared" si="8"/>
        <v>204</v>
      </c>
      <c r="AG14" s="93">
        <v>204</v>
      </c>
      <c r="AH14" s="93">
        <v>0</v>
      </c>
      <c r="AI14" s="93">
        <v>0</v>
      </c>
      <c r="AJ14" s="100">
        <f t="shared" si="9"/>
        <v>204</v>
      </c>
      <c r="AK14" s="93">
        <v>0</v>
      </c>
      <c r="AL14" s="93">
        <v>0</v>
      </c>
      <c r="AM14" s="93">
        <v>0</v>
      </c>
      <c r="AN14" s="93">
        <v>0</v>
      </c>
      <c r="AO14" s="93">
        <v>0</v>
      </c>
      <c r="AP14" s="93">
        <v>0</v>
      </c>
      <c r="AQ14" s="93">
        <v>0</v>
      </c>
      <c r="AR14" s="93">
        <v>0</v>
      </c>
      <c r="AS14" s="93">
        <v>204</v>
      </c>
      <c r="AT14" s="100">
        <f t="shared" si="10"/>
        <v>0</v>
      </c>
      <c r="AU14" s="93">
        <v>0</v>
      </c>
      <c r="AV14" s="93">
        <v>0</v>
      </c>
      <c r="AW14" s="93">
        <v>0</v>
      </c>
      <c r="AX14" s="93">
        <v>0</v>
      </c>
      <c r="AY14" s="93">
        <v>0</v>
      </c>
      <c r="AZ14" s="100">
        <f t="shared" si="11"/>
        <v>0</v>
      </c>
      <c r="BA14" s="93">
        <v>0</v>
      </c>
      <c r="BB14" s="93">
        <v>0</v>
      </c>
      <c r="BC14" s="93">
        <v>0</v>
      </c>
    </row>
    <row r="15" spans="1:55" s="92" customFormat="1" ht="11.25">
      <c r="A15" s="101" t="s">
        <v>162</v>
      </c>
      <c r="B15" s="102" t="s">
        <v>16</v>
      </c>
      <c r="C15" s="94" t="s">
        <v>17</v>
      </c>
      <c r="D15" s="100">
        <f t="shared" si="0"/>
        <v>5796</v>
      </c>
      <c r="E15" s="100">
        <f t="shared" si="1"/>
        <v>0</v>
      </c>
      <c r="F15" s="93">
        <v>0</v>
      </c>
      <c r="G15" s="93">
        <v>0</v>
      </c>
      <c r="H15" s="100">
        <f t="shared" si="2"/>
        <v>0</v>
      </c>
      <c r="I15" s="93">
        <v>0</v>
      </c>
      <c r="J15" s="93">
        <v>0</v>
      </c>
      <c r="K15" s="100">
        <f t="shared" si="3"/>
        <v>5796</v>
      </c>
      <c r="L15" s="93">
        <v>284</v>
      </c>
      <c r="M15" s="93">
        <v>5512</v>
      </c>
      <c r="N15" s="100">
        <f t="shared" si="4"/>
        <v>5796</v>
      </c>
      <c r="O15" s="100">
        <f t="shared" si="5"/>
        <v>284</v>
      </c>
      <c r="P15" s="93">
        <v>284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100">
        <f t="shared" si="6"/>
        <v>5512</v>
      </c>
      <c r="W15" s="93">
        <v>5512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100">
        <f t="shared" si="7"/>
        <v>0</v>
      </c>
      <c r="AD15" s="93">
        <v>0</v>
      </c>
      <c r="AE15" s="93">
        <v>0</v>
      </c>
      <c r="AF15" s="100">
        <f t="shared" si="8"/>
        <v>391</v>
      </c>
      <c r="AG15" s="93">
        <v>391</v>
      </c>
      <c r="AH15" s="93">
        <v>0</v>
      </c>
      <c r="AI15" s="93">
        <v>0</v>
      </c>
      <c r="AJ15" s="100">
        <f t="shared" si="9"/>
        <v>391</v>
      </c>
      <c r="AK15" s="93">
        <v>0</v>
      </c>
      <c r="AL15" s="93">
        <v>0</v>
      </c>
      <c r="AM15" s="93">
        <v>391</v>
      </c>
      <c r="AN15" s="93">
        <v>0</v>
      </c>
      <c r="AO15" s="93">
        <v>0</v>
      </c>
      <c r="AP15" s="93">
        <v>0</v>
      </c>
      <c r="AQ15" s="93">
        <v>0</v>
      </c>
      <c r="AR15" s="93">
        <v>0</v>
      </c>
      <c r="AS15" s="93">
        <v>0</v>
      </c>
      <c r="AT15" s="100">
        <f t="shared" si="10"/>
        <v>54</v>
      </c>
      <c r="AU15" s="93">
        <v>0</v>
      </c>
      <c r="AV15" s="93">
        <v>0</v>
      </c>
      <c r="AW15" s="93">
        <v>54</v>
      </c>
      <c r="AX15" s="93">
        <v>0</v>
      </c>
      <c r="AY15" s="93">
        <v>0</v>
      </c>
      <c r="AZ15" s="100">
        <f t="shared" si="11"/>
        <v>0</v>
      </c>
      <c r="BA15" s="93">
        <v>0</v>
      </c>
      <c r="BB15" s="93">
        <v>0</v>
      </c>
      <c r="BC15" s="93">
        <v>0</v>
      </c>
    </row>
    <row r="16" spans="1:55" s="92" customFormat="1" ht="11.25">
      <c r="A16" s="101" t="s">
        <v>162</v>
      </c>
      <c r="B16" s="102" t="s">
        <v>18</v>
      </c>
      <c r="C16" s="94" t="s">
        <v>19</v>
      </c>
      <c r="D16" s="100">
        <f t="shared" si="0"/>
        <v>11674</v>
      </c>
      <c r="E16" s="100">
        <f t="shared" si="1"/>
        <v>0</v>
      </c>
      <c r="F16" s="93">
        <v>0</v>
      </c>
      <c r="G16" s="93">
        <v>0</v>
      </c>
      <c r="H16" s="100">
        <f t="shared" si="2"/>
        <v>0</v>
      </c>
      <c r="I16" s="93">
        <v>0</v>
      </c>
      <c r="J16" s="93">
        <v>0</v>
      </c>
      <c r="K16" s="100">
        <f t="shared" si="3"/>
        <v>11674</v>
      </c>
      <c r="L16" s="93">
        <v>1998</v>
      </c>
      <c r="M16" s="93">
        <v>9676</v>
      </c>
      <c r="N16" s="100">
        <f t="shared" si="4"/>
        <v>11674</v>
      </c>
      <c r="O16" s="100">
        <f t="shared" si="5"/>
        <v>1998</v>
      </c>
      <c r="P16" s="93">
        <v>1897</v>
      </c>
      <c r="Q16" s="93">
        <v>0</v>
      </c>
      <c r="R16" s="93">
        <v>0</v>
      </c>
      <c r="S16" s="93">
        <v>101</v>
      </c>
      <c r="T16" s="93">
        <v>0</v>
      </c>
      <c r="U16" s="93">
        <v>0</v>
      </c>
      <c r="V16" s="100">
        <f t="shared" si="6"/>
        <v>9676</v>
      </c>
      <c r="W16" s="93">
        <v>8900</v>
      </c>
      <c r="X16" s="93">
        <v>0</v>
      </c>
      <c r="Y16" s="93">
        <v>0</v>
      </c>
      <c r="Z16" s="93">
        <v>776</v>
      </c>
      <c r="AA16" s="93">
        <v>0</v>
      </c>
      <c r="AB16" s="93">
        <v>0</v>
      </c>
      <c r="AC16" s="100">
        <f t="shared" si="7"/>
        <v>0</v>
      </c>
      <c r="AD16" s="93">
        <v>0</v>
      </c>
      <c r="AE16" s="93">
        <v>0</v>
      </c>
      <c r="AF16" s="100">
        <f t="shared" si="8"/>
        <v>764</v>
      </c>
      <c r="AG16" s="93">
        <v>764</v>
      </c>
      <c r="AH16" s="93">
        <v>0</v>
      </c>
      <c r="AI16" s="93">
        <v>0</v>
      </c>
      <c r="AJ16" s="100">
        <f t="shared" si="9"/>
        <v>764</v>
      </c>
      <c r="AK16" s="93">
        <v>0</v>
      </c>
      <c r="AL16" s="93">
        <v>0</v>
      </c>
      <c r="AM16" s="93">
        <v>0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764</v>
      </c>
      <c r="AT16" s="100">
        <f t="shared" si="10"/>
        <v>0</v>
      </c>
      <c r="AU16" s="93">
        <v>0</v>
      </c>
      <c r="AV16" s="93">
        <v>0</v>
      </c>
      <c r="AW16" s="93">
        <v>0</v>
      </c>
      <c r="AX16" s="93">
        <v>0</v>
      </c>
      <c r="AY16" s="93">
        <v>0</v>
      </c>
      <c r="AZ16" s="100">
        <f t="shared" si="11"/>
        <v>0</v>
      </c>
      <c r="BA16" s="93">
        <v>0</v>
      </c>
      <c r="BB16" s="93">
        <v>0</v>
      </c>
      <c r="BC16" s="93">
        <v>0</v>
      </c>
    </row>
    <row r="17" spans="1:55" s="92" customFormat="1" ht="11.25">
      <c r="A17" s="101" t="s">
        <v>162</v>
      </c>
      <c r="B17" s="102" t="s">
        <v>20</v>
      </c>
      <c r="C17" s="94" t="s">
        <v>21</v>
      </c>
      <c r="D17" s="100">
        <f t="shared" si="0"/>
        <v>10836</v>
      </c>
      <c r="E17" s="100">
        <f t="shared" si="1"/>
        <v>0</v>
      </c>
      <c r="F17" s="93">
        <v>0</v>
      </c>
      <c r="G17" s="93">
        <v>0</v>
      </c>
      <c r="H17" s="100">
        <f t="shared" si="2"/>
        <v>300</v>
      </c>
      <c r="I17" s="93">
        <v>0</v>
      </c>
      <c r="J17" s="93">
        <v>300</v>
      </c>
      <c r="K17" s="100">
        <f t="shared" si="3"/>
        <v>10536</v>
      </c>
      <c r="L17" s="93">
        <v>113</v>
      </c>
      <c r="M17" s="93">
        <v>10423</v>
      </c>
      <c r="N17" s="100">
        <f t="shared" si="4"/>
        <v>10836</v>
      </c>
      <c r="O17" s="100">
        <f t="shared" si="5"/>
        <v>113</v>
      </c>
      <c r="P17" s="93">
        <v>113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100">
        <f t="shared" si="6"/>
        <v>10723</v>
      </c>
      <c r="W17" s="93">
        <v>10723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100">
        <f t="shared" si="7"/>
        <v>0</v>
      </c>
      <c r="AD17" s="93">
        <v>0</v>
      </c>
      <c r="AE17" s="93">
        <v>0</v>
      </c>
      <c r="AF17" s="100">
        <f t="shared" si="8"/>
        <v>23</v>
      </c>
      <c r="AG17" s="93">
        <v>23</v>
      </c>
      <c r="AH17" s="93">
        <v>0</v>
      </c>
      <c r="AI17" s="93">
        <v>0</v>
      </c>
      <c r="AJ17" s="100">
        <f t="shared" si="9"/>
        <v>137</v>
      </c>
      <c r="AK17" s="93">
        <v>0</v>
      </c>
      <c r="AL17" s="93">
        <v>114</v>
      </c>
      <c r="AM17" s="93">
        <v>23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100">
        <f t="shared" si="10"/>
        <v>1</v>
      </c>
      <c r="AU17" s="93">
        <v>0</v>
      </c>
      <c r="AV17" s="93">
        <v>0</v>
      </c>
      <c r="AW17" s="93">
        <v>1</v>
      </c>
      <c r="AX17" s="93">
        <v>0</v>
      </c>
      <c r="AY17" s="93">
        <v>0</v>
      </c>
      <c r="AZ17" s="100">
        <f t="shared" si="11"/>
        <v>114</v>
      </c>
      <c r="BA17" s="93">
        <v>114</v>
      </c>
      <c r="BB17" s="93">
        <v>0</v>
      </c>
      <c r="BC17" s="93">
        <v>0</v>
      </c>
    </row>
    <row r="18" spans="1:55" s="92" customFormat="1" ht="11.25">
      <c r="A18" s="101" t="s">
        <v>162</v>
      </c>
      <c r="B18" s="102" t="s">
        <v>22</v>
      </c>
      <c r="C18" s="94" t="s">
        <v>23</v>
      </c>
      <c r="D18" s="100">
        <f t="shared" si="0"/>
        <v>7557</v>
      </c>
      <c r="E18" s="100">
        <f t="shared" si="1"/>
        <v>0</v>
      </c>
      <c r="F18" s="93">
        <v>0</v>
      </c>
      <c r="G18" s="93">
        <v>0</v>
      </c>
      <c r="H18" s="100">
        <f t="shared" si="2"/>
        <v>0</v>
      </c>
      <c r="I18" s="93">
        <v>0</v>
      </c>
      <c r="J18" s="93">
        <v>0</v>
      </c>
      <c r="K18" s="100">
        <f t="shared" si="3"/>
        <v>7557</v>
      </c>
      <c r="L18" s="93">
        <v>436</v>
      </c>
      <c r="M18" s="93">
        <v>7121</v>
      </c>
      <c r="N18" s="100">
        <f t="shared" si="4"/>
        <v>7557</v>
      </c>
      <c r="O18" s="100">
        <f t="shared" si="5"/>
        <v>436</v>
      </c>
      <c r="P18" s="93">
        <v>436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100">
        <f t="shared" si="6"/>
        <v>7121</v>
      </c>
      <c r="W18" s="93">
        <v>7121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100">
        <f t="shared" si="7"/>
        <v>0</v>
      </c>
      <c r="AD18" s="93">
        <v>0</v>
      </c>
      <c r="AE18" s="93">
        <v>0</v>
      </c>
      <c r="AF18" s="100">
        <f t="shared" si="8"/>
        <v>534</v>
      </c>
      <c r="AG18" s="93">
        <v>534</v>
      </c>
      <c r="AH18" s="93">
        <v>0</v>
      </c>
      <c r="AI18" s="93">
        <v>0</v>
      </c>
      <c r="AJ18" s="100">
        <f t="shared" si="9"/>
        <v>534</v>
      </c>
      <c r="AK18" s="93">
        <v>0</v>
      </c>
      <c r="AL18" s="93">
        <v>0</v>
      </c>
      <c r="AM18" s="93">
        <v>470</v>
      </c>
      <c r="AN18" s="93">
        <v>0</v>
      </c>
      <c r="AO18" s="93">
        <v>0</v>
      </c>
      <c r="AP18" s="93">
        <v>0</v>
      </c>
      <c r="AQ18" s="93">
        <v>64</v>
      </c>
      <c r="AR18" s="93">
        <v>0</v>
      </c>
      <c r="AS18" s="93">
        <v>0</v>
      </c>
      <c r="AT18" s="100">
        <f t="shared" si="10"/>
        <v>60</v>
      </c>
      <c r="AU18" s="93">
        <v>0</v>
      </c>
      <c r="AV18" s="93">
        <v>0</v>
      </c>
      <c r="AW18" s="93">
        <v>60</v>
      </c>
      <c r="AX18" s="93">
        <v>0</v>
      </c>
      <c r="AY18" s="93">
        <v>0</v>
      </c>
      <c r="AZ18" s="100">
        <f t="shared" si="11"/>
        <v>0</v>
      </c>
      <c r="BA18" s="93">
        <v>0</v>
      </c>
      <c r="BB18" s="93">
        <v>0</v>
      </c>
      <c r="BC18" s="93">
        <v>0</v>
      </c>
    </row>
    <row r="19" spans="1:55" s="92" customFormat="1" ht="11.25">
      <c r="A19" s="101" t="s">
        <v>162</v>
      </c>
      <c r="B19" s="102" t="s">
        <v>24</v>
      </c>
      <c r="C19" s="94" t="s">
        <v>25</v>
      </c>
      <c r="D19" s="100">
        <f t="shared" si="0"/>
        <v>1251</v>
      </c>
      <c r="E19" s="100">
        <f t="shared" si="1"/>
        <v>0</v>
      </c>
      <c r="F19" s="93">
        <v>0</v>
      </c>
      <c r="G19" s="93">
        <v>0</v>
      </c>
      <c r="H19" s="100">
        <f t="shared" si="2"/>
        <v>0</v>
      </c>
      <c r="I19" s="93">
        <v>0</v>
      </c>
      <c r="J19" s="93">
        <v>0</v>
      </c>
      <c r="K19" s="100">
        <f t="shared" si="3"/>
        <v>1251</v>
      </c>
      <c r="L19" s="93">
        <v>213</v>
      </c>
      <c r="M19" s="93">
        <v>1038</v>
      </c>
      <c r="N19" s="100">
        <f t="shared" si="4"/>
        <v>1251</v>
      </c>
      <c r="O19" s="100">
        <f t="shared" si="5"/>
        <v>213</v>
      </c>
      <c r="P19" s="93">
        <v>213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100">
        <f t="shared" si="6"/>
        <v>1038</v>
      </c>
      <c r="W19" s="93">
        <v>1038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100">
        <f t="shared" si="7"/>
        <v>0</v>
      </c>
      <c r="AD19" s="93">
        <v>0</v>
      </c>
      <c r="AE19" s="93">
        <v>0</v>
      </c>
      <c r="AF19" s="100">
        <f t="shared" si="8"/>
        <v>62</v>
      </c>
      <c r="AG19" s="93">
        <v>62</v>
      </c>
      <c r="AH19" s="93">
        <v>0</v>
      </c>
      <c r="AI19" s="93">
        <v>0</v>
      </c>
      <c r="AJ19" s="100">
        <f t="shared" si="9"/>
        <v>62</v>
      </c>
      <c r="AK19" s="93">
        <v>0</v>
      </c>
      <c r="AL19" s="93">
        <v>0</v>
      </c>
      <c r="AM19" s="93">
        <v>0</v>
      </c>
      <c r="AN19" s="93">
        <v>62</v>
      </c>
      <c r="AO19" s="93">
        <v>0</v>
      </c>
      <c r="AP19" s="93">
        <v>0</v>
      </c>
      <c r="AQ19" s="93">
        <v>0</v>
      </c>
      <c r="AR19" s="93">
        <v>0</v>
      </c>
      <c r="AS19" s="93">
        <v>0</v>
      </c>
      <c r="AT19" s="100">
        <f t="shared" si="10"/>
        <v>0</v>
      </c>
      <c r="AU19" s="93">
        <v>0</v>
      </c>
      <c r="AV19" s="93">
        <v>0</v>
      </c>
      <c r="AW19" s="93">
        <v>0</v>
      </c>
      <c r="AX19" s="93">
        <v>0</v>
      </c>
      <c r="AY19" s="93">
        <v>0</v>
      </c>
      <c r="AZ19" s="100">
        <f t="shared" si="11"/>
        <v>0</v>
      </c>
      <c r="BA19" s="93">
        <v>0</v>
      </c>
      <c r="BB19" s="93">
        <v>0</v>
      </c>
      <c r="BC19" s="93">
        <v>0</v>
      </c>
    </row>
    <row r="20" spans="1:55" s="92" customFormat="1" ht="11.25">
      <c r="A20" s="101" t="s">
        <v>162</v>
      </c>
      <c r="B20" s="102" t="s">
        <v>26</v>
      </c>
      <c r="C20" s="94" t="s">
        <v>27</v>
      </c>
      <c r="D20" s="100">
        <f t="shared" si="0"/>
        <v>486</v>
      </c>
      <c r="E20" s="100">
        <f t="shared" si="1"/>
        <v>0</v>
      </c>
      <c r="F20" s="93">
        <v>0</v>
      </c>
      <c r="G20" s="93">
        <v>0</v>
      </c>
      <c r="H20" s="100">
        <f t="shared" si="2"/>
        <v>0</v>
      </c>
      <c r="I20" s="93">
        <v>0</v>
      </c>
      <c r="J20" s="93">
        <v>0</v>
      </c>
      <c r="K20" s="100">
        <f t="shared" si="3"/>
        <v>486</v>
      </c>
      <c r="L20" s="93">
        <v>82</v>
      </c>
      <c r="M20" s="93">
        <v>404</v>
      </c>
      <c r="N20" s="100">
        <f t="shared" si="4"/>
        <v>486</v>
      </c>
      <c r="O20" s="100">
        <f t="shared" si="5"/>
        <v>82</v>
      </c>
      <c r="P20" s="93">
        <v>82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100">
        <f t="shared" si="6"/>
        <v>404</v>
      </c>
      <c r="W20" s="93">
        <v>404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100">
        <f t="shared" si="7"/>
        <v>0</v>
      </c>
      <c r="AD20" s="93">
        <v>0</v>
      </c>
      <c r="AE20" s="93">
        <v>0</v>
      </c>
      <c r="AF20" s="100">
        <f t="shared" si="8"/>
        <v>21</v>
      </c>
      <c r="AG20" s="93">
        <v>21</v>
      </c>
      <c r="AH20" s="93">
        <v>0</v>
      </c>
      <c r="AI20" s="93">
        <v>0</v>
      </c>
      <c r="AJ20" s="100">
        <f t="shared" si="9"/>
        <v>21</v>
      </c>
      <c r="AK20" s="93">
        <v>0</v>
      </c>
      <c r="AL20" s="93">
        <v>0</v>
      </c>
      <c r="AM20" s="93">
        <v>0</v>
      </c>
      <c r="AN20" s="93">
        <v>21</v>
      </c>
      <c r="AO20" s="93">
        <v>0</v>
      </c>
      <c r="AP20" s="93">
        <v>0</v>
      </c>
      <c r="AQ20" s="93">
        <v>0</v>
      </c>
      <c r="AR20" s="93">
        <v>0</v>
      </c>
      <c r="AS20" s="93">
        <v>0</v>
      </c>
      <c r="AT20" s="100">
        <f t="shared" si="10"/>
        <v>0</v>
      </c>
      <c r="AU20" s="93">
        <v>0</v>
      </c>
      <c r="AV20" s="93">
        <v>0</v>
      </c>
      <c r="AW20" s="93">
        <v>0</v>
      </c>
      <c r="AX20" s="93">
        <v>0</v>
      </c>
      <c r="AY20" s="93">
        <v>0</v>
      </c>
      <c r="AZ20" s="100">
        <f t="shared" si="11"/>
        <v>0</v>
      </c>
      <c r="BA20" s="93">
        <v>0</v>
      </c>
      <c r="BB20" s="93">
        <v>0</v>
      </c>
      <c r="BC20" s="93">
        <v>0</v>
      </c>
    </row>
    <row r="21" spans="1:55" s="92" customFormat="1" ht="11.25">
      <c r="A21" s="101" t="s">
        <v>162</v>
      </c>
      <c r="B21" s="102" t="s">
        <v>28</v>
      </c>
      <c r="C21" s="94" t="s">
        <v>29</v>
      </c>
      <c r="D21" s="100">
        <f t="shared" si="0"/>
        <v>2101</v>
      </c>
      <c r="E21" s="100">
        <f t="shared" si="1"/>
        <v>0</v>
      </c>
      <c r="F21" s="93">
        <v>0</v>
      </c>
      <c r="G21" s="93">
        <v>0</v>
      </c>
      <c r="H21" s="100">
        <f t="shared" si="2"/>
        <v>0</v>
      </c>
      <c r="I21" s="93">
        <v>0</v>
      </c>
      <c r="J21" s="93">
        <v>0</v>
      </c>
      <c r="K21" s="100">
        <f t="shared" si="3"/>
        <v>2101</v>
      </c>
      <c r="L21" s="93">
        <v>967</v>
      </c>
      <c r="M21" s="93">
        <v>1134</v>
      </c>
      <c r="N21" s="100">
        <f t="shared" si="4"/>
        <v>2101</v>
      </c>
      <c r="O21" s="100">
        <f t="shared" si="5"/>
        <v>967</v>
      </c>
      <c r="P21" s="93">
        <v>967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100">
        <f t="shared" si="6"/>
        <v>1134</v>
      </c>
      <c r="W21" s="93">
        <v>1134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100">
        <f t="shared" si="7"/>
        <v>0</v>
      </c>
      <c r="AD21" s="93">
        <v>0</v>
      </c>
      <c r="AE21" s="93">
        <v>0</v>
      </c>
      <c r="AF21" s="100">
        <f t="shared" si="8"/>
        <v>46</v>
      </c>
      <c r="AG21" s="93">
        <v>46</v>
      </c>
      <c r="AH21" s="93">
        <v>0</v>
      </c>
      <c r="AI21" s="93">
        <v>0</v>
      </c>
      <c r="AJ21" s="100">
        <f t="shared" si="9"/>
        <v>46</v>
      </c>
      <c r="AK21" s="93">
        <v>0</v>
      </c>
      <c r="AL21" s="93">
        <v>0</v>
      </c>
      <c r="AM21" s="93">
        <v>46</v>
      </c>
      <c r="AN21" s="93">
        <v>0</v>
      </c>
      <c r="AO21" s="93">
        <v>0</v>
      </c>
      <c r="AP21" s="93">
        <v>0</v>
      </c>
      <c r="AQ21" s="93">
        <v>0</v>
      </c>
      <c r="AR21" s="93">
        <v>0</v>
      </c>
      <c r="AS21" s="93">
        <v>0</v>
      </c>
      <c r="AT21" s="100">
        <f t="shared" si="10"/>
        <v>0</v>
      </c>
      <c r="AU21" s="93">
        <v>0</v>
      </c>
      <c r="AV21" s="93">
        <v>0</v>
      </c>
      <c r="AW21" s="93">
        <v>0</v>
      </c>
      <c r="AX21" s="93">
        <v>0</v>
      </c>
      <c r="AY21" s="93">
        <v>0</v>
      </c>
      <c r="AZ21" s="100">
        <f t="shared" si="11"/>
        <v>0</v>
      </c>
      <c r="BA21" s="93">
        <v>0</v>
      </c>
      <c r="BB21" s="93">
        <v>0</v>
      </c>
      <c r="BC21" s="93">
        <v>0</v>
      </c>
    </row>
    <row r="22" spans="1:55" s="92" customFormat="1" ht="11.25">
      <c r="A22" s="101" t="s">
        <v>162</v>
      </c>
      <c r="B22" s="102" t="s">
        <v>30</v>
      </c>
      <c r="C22" s="94" t="s">
        <v>31</v>
      </c>
      <c r="D22" s="100">
        <f t="shared" si="0"/>
        <v>2907</v>
      </c>
      <c r="E22" s="100">
        <f t="shared" si="1"/>
        <v>0</v>
      </c>
      <c r="F22" s="93">
        <v>0</v>
      </c>
      <c r="G22" s="93">
        <v>0</v>
      </c>
      <c r="H22" s="100">
        <f t="shared" si="2"/>
        <v>0</v>
      </c>
      <c r="I22" s="93">
        <v>0</v>
      </c>
      <c r="J22" s="93">
        <v>0</v>
      </c>
      <c r="K22" s="100">
        <f t="shared" si="3"/>
        <v>2907</v>
      </c>
      <c r="L22" s="93">
        <v>1337</v>
      </c>
      <c r="M22" s="93">
        <v>1570</v>
      </c>
      <c r="N22" s="100">
        <f t="shared" si="4"/>
        <v>2907</v>
      </c>
      <c r="O22" s="100">
        <f t="shared" si="5"/>
        <v>1337</v>
      </c>
      <c r="P22" s="93">
        <v>1337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100">
        <f t="shared" si="6"/>
        <v>1570</v>
      </c>
      <c r="W22" s="93">
        <v>1570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100">
        <f t="shared" si="7"/>
        <v>0</v>
      </c>
      <c r="AD22" s="93">
        <v>0</v>
      </c>
      <c r="AE22" s="93">
        <v>0</v>
      </c>
      <c r="AF22" s="100">
        <f t="shared" si="8"/>
        <v>64</v>
      </c>
      <c r="AG22" s="93">
        <v>64</v>
      </c>
      <c r="AH22" s="93">
        <v>0</v>
      </c>
      <c r="AI22" s="93">
        <v>0</v>
      </c>
      <c r="AJ22" s="100">
        <f t="shared" si="9"/>
        <v>64</v>
      </c>
      <c r="AK22" s="93">
        <v>0</v>
      </c>
      <c r="AL22" s="93">
        <v>0</v>
      </c>
      <c r="AM22" s="93">
        <v>64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0</v>
      </c>
      <c r="AT22" s="100">
        <f t="shared" si="10"/>
        <v>0</v>
      </c>
      <c r="AU22" s="93">
        <v>0</v>
      </c>
      <c r="AV22" s="93">
        <v>0</v>
      </c>
      <c r="AW22" s="93">
        <v>0</v>
      </c>
      <c r="AX22" s="93">
        <v>0</v>
      </c>
      <c r="AY22" s="93">
        <v>0</v>
      </c>
      <c r="AZ22" s="100">
        <f t="shared" si="11"/>
        <v>0</v>
      </c>
      <c r="BA22" s="93">
        <v>0</v>
      </c>
      <c r="BB22" s="93">
        <v>0</v>
      </c>
      <c r="BC22" s="93">
        <v>0</v>
      </c>
    </row>
    <row r="23" spans="1:55" s="92" customFormat="1" ht="11.25">
      <c r="A23" s="101" t="s">
        <v>162</v>
      </c>
      <c r="B23" s="102" t="s">
        <v>32</v>
      </c>
      <c r="C23" s="94" t="s">
        <v>33</v>
      </c>
      <c r="D23" s="100">
        <f t="shared" si="0"/>
        <v>3180</v>
      </c>
      <c r="E23" s="100">
        <f t="shared" si="1"/>
        <v>0</v>
      </c>
      <c r="F23" s="93">
        <v>0</v>
      </c>
      <c r="G23" s="93">
        <v>0</v>
      </c>
      <c r="H23" s="100">
        <f t="shared" si="2"/>
        <v>0</v>
      </c>
      <c r="I23" s="93">
        <v>0</v>
      </c>
      <c r="J23" s="93">
        <v>0</v>
      </c>
      <c r="K23" s="100">
        <f t="shared" si="3"/>
        <v>3180</v>
      </c>
      <c r="L23" s="93">
        <v>204</v>
      </c>
      <c r="M23" s="93">
        <v>2976</v>
      </c>
      <c r="N23" s="100">
        <f t="shared" si="4"/>
        <v>3180</v>
      </c>
      <c r="O23" s="100">
        <f t="shared" si="5"/>
        <v>204</v>
      </c>
      <c r="P23" s="93">
        <v>0</v>
      </c>
      <c r="Q23" s="93">
        <v>0</v>
      </c>
      <c r="R23" s="93">
        <v>0</v>
      </c>
      <c r="S23" s="93">
        <v>204</v>
      </c>
      <c r="T23" s="93">
        <v>0</v>
      </c>
      <c r="U23" s="93">
        <v>0</v>
      </c>
      <c r="V23" s="100">
        <f t="shared" si="6"/>
        <v>2976</v>
      </c>
      <c r="W23" s="93">
        <v>484</v>
      </c>
      <c r="X23" s="93">
        <v>0</v>
      </c>
      <c r="Y23" s="93">
        <v>0</v>
      </c>
      <c r="Z23" s="93">
        <v>2492</v>
      </c>
      <c r="AA23" s="93">
        <v>0</v>
      </c>
      <c r="AB23" s="93">
        <v>0</v>
      </c>
      <c r="AC23" s="100">
        <f t="shared" si="7"/>
        <v>0</v>
      </c>
      <c r="AD23" s="93">
        <v>0</v>
      </c>
      <c r="AE23" s="93">
        <v>0</v>
      </c>
      <c r="AF23" s="100">
        <f t="shared" si="8"/>
        <v>34</v>
      </c>
      <c r="AG23" s="93">
        <v>34</v>
      </c>
      <c r="AH23" s="93">
        <v>0</v>
      </c>
      <c r="AI23" s="93">
        <v>0</v>
      </c>
      <c r="AJ23" s="100">
        <f t="shared" si="9"/>
        <v>34</v>
      </c>
      <c r="AK23" s="93">
        <v>0</v>
      </c>
      <c r="AL23" s="93">
        <v>0</v>
      </c>
      <c r="AM23" s="93">
        <v>34</v>
      </c>
      <c r="AN23" s="93">
        <v>0</v>
      </c>
      <c r="AO23" s="93">
        <v>0</v>
      </c>
      <c r="AP23" s="93">
        <v>0</v>
      </c>
      <c r="AQ23" s="93">
        <v>0</v>
      </c>
      <c r="AR23" s="93">
        <v>0</v>
      </c>
      <c r="AS23" s="93">
        <v>0</v>
      </c>
      <c r="AT23" s="100">
        <f t="shared" si="10"/>
        <v>0</v>
      </c>
      <c r="AU23" s="93">
        <v>0</v>
      </c>
      <c r="AV23" s="93">
        <v>0</v>
      </c>
      <c r="AW23" s="93">
        <v>0</v>
      </c>
      <c r="AX23" s="93">
        <v>0</v>
      </c>
      <c r="AY23" s="93">
        <v>0</v>
      </c>
      <c r="AZ23" s="100">
        <f t="shared" si="11"/>
        <v>0</v>
      </c>
      <c r="BA23" s="93">
        <v>0</v>
      </c>
      <c r="BB23" s="93">
        <v>0</v>
      </c>
      <c r="BC23" s="93">
        <v>0</v>
      </c>
    </row>
    <row r="24" spans="1:55" s="92" customFormat="1" ht="11.25">
      <c r="A24" s="101" t="s">
        <v>162</v>
      </c>
      <c r="B24" s="102" t="s">
        <v>34</v>
      </c>
      <c r="C24" s="94" t="s">
        <v>35</v>
      </c>
      <c r="D24" s="100">
        <f t="shared" si="0"/>
        <v>269</v>
      </c>
      <c r="E24" s="100">
        <f t="shared" si="1"/>
        <v>0</v>
      </c>
      <c r="F24" s="93">
        <v>0</v>
      </c>
      <c r="G24" s="93">
        <v>0</v>
      </c>
      <c r="H24" s="100">
        <f t="shared" si="2"/>
        <v>269</v>
      </c>
      <c r="I24" s="93">
        <v>123</v>
      </c>
      <c r="J24" s="93">
        <v>146</v>
      </c>
      <c r="K24" s="100">
        <f t="shared" si="3"/>
        <v>0</v>
      </c>
      <c r="L24" s="93">
        <v>0</v>
      </c>
      <c r="M24" s="93">
        <v>0</v>
      </c>
      <c r="N24" s="100">
        <f t="shared" si="4"/>
        <v>269</v>
      </c>
      <c r="O24" s="100">
        <f t="shared" si="5"/>
        <v>123</v>
      </c>
      <c r="P24" s="93">
        <v>123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100">
        <f t="shared" si="6"/>
        <v>146</v>
      </c>
      <c r="W24" s="93">
        <v>146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100">
        <f t="shared" si="7"/>
        <v>0</v>
      </c>
      <c r="AD24" s="93">
        <v>0</v>
      </c>
      <c r="AE24" s="93">
        <v>0</v>
      </c>
      <c r="AF24" s="100">
        <f t="shared" si="8"/>
        <v>20</v>
      </c>
      <c r="AG24" s="93">
        <v>20</v>
      </c>
      <c r="AH24" s="93">
        <v>0</v>
      </c>
      <c r="AI24" s="93">
        <v>0</v>
      </c>
      <c r="AJ24" s="100">
        <f t="shared" si="9"/>
        <v>20</v>
      </c>
      <c r="AK24" s="93">
        <v>0</v>
      </c>
      <c r="AL24" s="93">
        <v>0</v>
      </c>
      <c r="AM24" s="93">
        <v>0</v>
      </c>
      <c r="AN24" s="93">
        <v>0</v>
      </c>
      <c r="AO24" s="93">
        <v>0</v>
      </c>
      <c r="AP24" s="93">
        <v>0</v>
      </c>
      <c r="AQ24" s="93">
        <v>20</v>
      </c>
      <c r="AR24" s="93">
        <v>0</v>
      </c>
      <c r="AS24" s="93">
        <v>0</v>
      </c>
      <c r="AT24" s="100">
        <f t="shared" si="10"/>
        <v>0</v>
      </c>
      <c r="AU24" s="93">
        <v>0</v>
      </c>
      <c r="AV24" s="93">
        <v>0</v>
      </c>
      <c r="AW24" s="93">
        <v>0</v>
      </c>
      <c r="AX24" s="93">
        <v>0</v>
      </c>
      <c r="AY24" s="93">
        <v>0</v>
      </c>
      <c r="AZ24" s="100">
        <f t="shared" si="11"/>
        <v>0</v>
      </c>
      <c r="BA24" s="93">
        <v>0</v>
      </c>
      <c r="BB24" s="93">
        <v>0</v>
      </c>
      <c r="BC24" s="93">
        <v>0</v>
      </c>
    </row>
    <row r="25" spans="1:55" s="92" customFormat="1" ht="11.25">
      <c r="A25" s="101" t="s">
        <v>162</v>
      </c>
      <c r="B25" s="102" t="s">
        <v>36</v>
      </c>
      <c r="C25" s="94" t="s">
        <v>37</v>
      </c>
      <c r="D25" s="100">
        <f t="shared" si="0"/>
        <v>2788</v>
      </c>
      <c r="E25" s="100">
        <f t="shared" si="1"/>
        <v>0</v>
      </c>
      <c r="F25" s="93">
        <v>0</v>
      </c>
      <c r="G25" s="93">
        <v>0</v>
      </c>
      <c r="H25" s="100">
        <f t="shared" si="2"/>
        <v>0</v>
      </c>
      <c r="I25" s="93">
        <v>0</v>
      </c>
      <c r="J25" s="93">
        <v>0</v>
      </c>
      <c r="K25" s="100">
        <f t="shared" si="3"/>
        <v>2788</v>
      </c>
      <c r="L25" s="93">
        <v>59</v>
      </c>
      <c r="M25" s="93">
        <v>2729</v>
      </c>
      <c r="N25" s="100">
        <f t="shared" si="4"/>
        <v>2788</v>
      </c>
      <c r="O25" s="100">
        <f t="shared" si="5"/>
        <v>59</v>
      </c>
      <c r="P25" s="93">
        <v>0</v>
      </c>
      <c r="Q25" s="93">
        <v>0</v>
      </c>
      <c r="R25" s="93">
        <v>0</v>
      </c>
      <c r="S25" s="93">
        <v>59</v>
      </c>
      <c r="T25" s="93">
        <v>0</v>
      </c>
      <c r="U25" s="93">
        <v>0</v>
      </c>
      <c r="V25" s="100">
        <f t="shared" si="6"/>
        <v>2729</v>
      </c>
      <c r="W25" s="93">
        <v>0</v>
      </c>
      <c r="X25" s="93">
        <v>0</v>
      </c>
      <c r="Y25" s="93">
        <v>0</v>
      </c>
      <c r="Z25" s="93">
        <v>2729</v>
      </c>
      <c r="AA25" s="93">
        <v>0</v>
      </c>
      <c r="AB25" s="93">
        <v>0</v>
      </c>
      <c r="AC25" s="100">
        <f t="shared" si="7"/>
        <v>0</v>
      </c>
      <c r="AD25" s="93">
        <v>0</v>
      </c>
      <c r="AE25" s="93">
        <v>0</v>
      </c>
      <c r="AF25" s="100">
        <f t="shared" si="8"/>
        <v>0</v>
      </c>
      <c r="AG25" s="93">
        <v>0</v>
      </c>
      <c r="AH25" s="93">
        <v>0</v>
      </c>
      <c r="AI25" s="93">
        <v>0</v>
      </c>
      <c r="AJ25" s="100">
        <f t="shared" si="9"/>
        <v>0</v>
      </c>
      <c r="AK25" s="93">
        <v>0</v>
      </c>
      <c r="AL25" s="93">
        <v>0</v>
      </c>
      <c r="AM25" s="93">
        <v>0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0</v>
      </c>
      <c r="AT25" s="100">
        <f t="shared" si="10"/>
        <v>0</v>
      </c>
      <c r="AU25" s="93">
        <v>0</v>
      </c>
      <c r="AV25" s="93">
        <v>0</v>
      </c>
      <c r="AW25" s="93">
        <v>0</v>
      </c>
      <c r="AX25" s="93">
        <v>0</v>
      </c>
      <c r="AY25" s="93">
        <v>0</v>
      </c>
      <c r="AZ25" s="100">
        <f t="shared" si="11"/>
        <v>0</v>
      </c>
      <c r="BA25" s="93">
        <v>0</v>
      </c>
      <c r="BB25" s="93">
        <v>0</v>
      </c>
      <c r="BC25" s="93">
        <v>0</v>
      </c>
    </row>
    <row r="26" spans="1:55" s="92" customFormat="1" ht="11.25">
      <c r="A26" s="101" t="s">
        <v>162</v>
      </c>
      <c r="B26" s="102" t="s">
        <v>38</v>
      </c>
      <c r="C26" s="94" t="s">
        <v>39</v>
      </c>
      <c r="D26" s="100">
        <f t="shared" si="0"/>
        <v>860</v>
      </c>
      <c r="E26" s="100">
        <f t="shared" si="1"/>
        <v>0</v>
      </c>
      <c r="F26" s="93">
        <v>0</v>
      </c>
      <c r="G26" s="93">
        <v>0</v>
      </c>
      <c r="H26" s="100">
        <f t="shared" si="2"/>
        <v>0</v>
      </c>
      <c r="I26" s="93">
        <v>0</v>
      </c>
      <c r="J26" s="93">
        <v>0</v>
      </c>
      <c r="K26" s="100">
        <f t="shared" si="3"/>
        <v>860</v>
      </c>
      <c r="L26" s="93">
        <v>137</v>
      </c>
      <c r="M26" s="93">
        <v>723</v>
      </c>
      <c r="N26" s="100">
        <f t="shared" si="4"/>
        <v>860</v>
      </c>
      <c r="O26" s="100">
        <f t="shared" si="5"/>
        <v>137</v>
      </c>
      <c r="P26" s="93">
        <v>137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100">
        <f t="shared" si="6"/>
        <v>723</v>
      </c>
      <c r="W26" s="93">
        <v>723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100">
        <f t="shared" si="7"/>
        <v>0</v>
      </c>
      <c r="AD26" s="93">
        <v>0</v>
      </c>
      <c r="AE26" s="93">
        <v>0</v>
      </c>
      <c r="AF26" s="100">
        <f t="shared" si="8"/>
        <v>260</v>
      </c>
      <c r="AG26" s="93">
        <v>260</v>
      </c>
      <c r="AH26" s="93">
        <v>0</v>
      </c>
      <c r="AI26" s="93">
        <v>0</v>
      </c>
      <c r="AJ26" s="100">
        <f t="shared" si="9"/>
        <v>260</v>
      </c>
      <c r="AK26" s="93">
        <v>0</v>
      </c>
      <c r="AL26" s="93">
        <v>0</v>
      </c>
      <c r="AM26" s="93">
        <v>0</v>
      </c>
      <c r="AN26" s="93">
        <v>0</v>
      </c>
      <c r="AO26" s="93">
        <v>0</v>
      </c>
      <c r="AP26" s="93">
        <v>0</v>
      </c>
      <c r="AQ26" s="93">
        <v>260</v>
      </c>
      <c r="AR26" s="93">
        <v>0</v>
      </c>
      <c r="AS26" s="93">
        <v>0</v>
      </c>
      <c r="AT26" s="100">
        <f t="shared" si="10"/>
        <v>0</v>
      </c>
      <c r="AU26" s="93">
        <v>0</v>
      </c>
      <c r="AV26" s="93">
        <v>0</v>
      </c>
      <c r="AW26" s="93">
        <v>0</v>
      </c>
      <c r="AX26" s="93">
        <v>0</v>
      </c>
      <c r="AY26" s="93">
        <v>0</v>
      </c>
      <c r="AZ26" s="100">
        <f t="shared" si="11"/>
        <v>0</v>
      </c>
      <c r="BA26" s="93">
        <v>0</v>
      </c>
      <c r="BB26" s="93">
        <v>0</v>
      </c>
      <c r="BC26" s="93">
        <v>0</v>
      </c>
    </row>
    <row r="27" spans="1:55" s="92" customFormat="1" ht="11.25">
      <c r="A27" s="101" t="s">
        <v>162</v>
      </c>
      <c r="B27" s="102" t="s">
        <v>40</v>
      </c>
      <c r="C27" s="94" t="s">
        <v>41</v>
      </c>
      <c r="D27" s="100">
        <f t="shared" si="0"/>
        <v>4485</v>
      </c>
      <c r="E27" s="100">
        <f t="shared" si="1"/>
        <v>0</v>
      </c>
      <c r="F27" s="93">
        <v>0</v>
      </c>
      <c r="G27" s="93">
        <v>0</v>
      </c>
      <c r="H27" s="100">
        <f t="shared" si="2"/>
        <v>0</v>
      </c>
      <c r="I27" s="93">
        <v>0</v>
      </c>
      <c r="J27" s="93">
        <v>0</v>
      </c>
      <c r="K27" s="100">
        <f t="shared" si="3"/>
        <v>4485</v>
      </c>
      <c r="L27" s="93">
        <v>240</v>
      </c>
      <c r="M27" s="93">
        <v>4245</v>
      </c>
      <c r="N27" s="100">
        <f t="shared" si="4"/>
        <v>4485</v>
      </c>
      <c r="O27" s="100">
        <f t="shared" si="5"/>
        <v>240</v>
      </c>
      <c r="P27" s="93">
        <v>240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100">
        <f t="shared" si="6"/>
        <v>4245</v>
      </c>
      <c r="W27" s="93">
        <v>4245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100">
        <f t="shared" si="7"/>
        <v>0</v>
      </c>
      <c r="AD27" s="93">
        <v>0</v>
      </c>
      <c r="AE27" s="93">
        <v>0</v>
      </c>
      <c r="AF27" s="100">
        <f t="shared" si="8"/>
        <v>317</v>
      </c>
      <c r="AG27" s="93">
        <v>317</v>
      </c>
      <c r="AH27" s="93">
        <v>0</v>
      </c>
      <c r="AI27" s="93">
        <v>0</v>
      </c>
      <c r="AJ27" s="100">
        <f t="shared" si="9"/>
        <v>317</v>
      </c>
      <c r="AK27" s="93">
        <v>0</v>
      </c>
      <c r="AL27" s="93">
        <v>0</v>
      </c>
      <c r="AM27" s="93">
        <v>317</v>
      </c>
      <c r="AN27" s="93">
        <v>0</v>
      </c>
      <c r="AO27" s="93">
        <v>0</v>
      </c>
      <c r="AP27" s="93">
        <v>0</v>
      </c>
      <c r="AQ27" s="93">
        <v>0</v>
      </c>
      <c r="AR27" s="93">
        <v>0</v>
      </c>
      <c r="AS27" s="93">
        <v>0</v>
      </c>
      <c r="AT27" s="100">
        <f t="shared" si="10"/>
        <v>0</v>
      </c>
      <c r="AU27" s="93">
        <v>0</v>
      </c>
      <c r="AV27" s="93">
        <v>0</v>
      </c>
      <c r="AW27" s="93">
        <v>0</v>
      </c>
      <c r="AX27" s="93">
        <v>0</v>
      </c>
      <c r="AY27" s="93">
        <v>0</v>
      </c>
      <c r="AZ27" s="100">
        <f t="shared" si="11"/>
        <v>0</v>
      </c>
      <c r="BA27" s="93">
        <v>0</v>
      </c>
      <c r="BB27" s="93">
        <v>0</v>
      </c>
      <c r="BC27" s="93">
        <v>0</v>
      </c>
    </row>
    <row r="28" spans="1:55" s="92" customFormat="1" ht="11.25">
      <c r="A28" s="101" t="s">
        <v>162</v>
      </c>
      <c r="B28" s="102" t="s">
        <v>42</v>
      </c>
      <c r="C28" s="94" t="s">
        <v>43</v>
      </c>
      <c r="D28" s="100">
        <f t="shared" si="0"/>
        <v>15</v>
      </c>
      <c r="E28" s="100">
        <f t="shared" si="1"/>
        <v>0</v>
      </c>
      <c r="F28" s="93">
        <v>0</v>
      </c>
      <c r="G28" s="93">
        <v>0</v>
      </c>
      <c r="H28" s="100">
        <f t="shared" si="2"/>
        <v>0</v>
      </c>
      <c r="I28" s="93">
        <v>0</v>
      </c>
      <c r="J28" s="93">
        <v>0</v>
      </c>
      <c r="K28" s="100">
        <f t="shared" si="3"/>
        <v>15</v>
      </c>
      <c r="L28" s="93">
        <v>7</v>
      </c>
      <c r="M28" s="93">
        <v>8</v>
      </c>
      <c r="N28" s="100">
        <f t="shared" si="4"/>
        <v>15</v>
      </c>
      <c r="O28" s="100">
        <f t="shared" si="5"/>
        <v>7</v>
      </c>
      <c r="P28" s="93">
        <v>7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100">
        <f t="shared" si="6"/>
        <v>8</v>
      </c>
      <c r="W28" s="93">
        <v>8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100">
        <f t="shared" si="7"/>
        <v>0</v>
      </c>
      <c r="AD28" s="93">
        <v>0</v>
      </c>
      <c r="AE28" s="93">
        <v>0</v>
      </c>
      <c r="AF28" s="100">
        <f t="shared" si="8"/>
        <v>1</v>
      </c>
      <c r="AG28" s="93">
        <v>1</v>
      </c>
      <c r="AH28" s="93">
        <v>0</v>
      </c>
      <c r="AI28" s="93">
        <v>0</v>
      </c>
      <c r="AJ28" s="100">
        <f t="shared" si="9"/>
        <v>1</v>
      </c>
      <c r="AK28" s="93">
        <v>0</v>
      </c>
      <c r="AL28" s="93">
        <v>0</v>
      </c>
      <c r="AM28" s="93">
        <v>1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0</v>
      </c>
      <c r="AT28" s="100">
        <f t="shared" si="10"/>
        <v>0</v>
      </c>
      <c r="AU28" s="93">
        <v>0</v>
      </c>
      <c r="AV28" s="93">
        <v>0</v>
      </c>
      <c r="AW28" s="93">
        <v>0</v>
      </c>
      <c r="AX28" s="93">
        <v>0</v>
      </c>
      <c r="AY28" s="93">
        <v>0</v>
      </c>
      <c r="AZ28" s="100">
        <f t="shared" si="11"/>
        <v>0</v>
      </c>
      <c r="BA28" s="93">
        <v>0</v>
      </c>
      <c r="BB28" s="93">
        <v>0</v>
      </c>
      <c r="BC28" s="93">
        <v>0</v>
      </c>
    </row>
    <row r="29" spans="1:55" s="92" customFormat="1" ht="11.25">
      <c r="A29" s="101" t="s">
        <v>162</v>
      </c>
      <c r="B29" s="102" t="s">
        <v>44</v>
      </c>
      <c r="C29" s="94" t="s">
        <v>45</v>
      </c>
      <c r="D29" s="100">
        <f t="shared" si="0"/>
        <v>230</v>
      </c>
      <c r="E29" s="100">
        <f t="shared" si="1"/>
        <v>0</v>
      </c>
      <c r="F29" s="93">
        <v>0</v>
      </c>
      <c r="G29" s="93">
        <v>0</v>
      </c>
      <c r="H29" s="100">
        <f t="shared" si="2"/>
        <v>0</v>
      </c>
      <c r="I29" s="93">
        <v>0</v>
      </c>
      <c r="J29" s="93">
        <v>0</v>
      </c>
      <c r="K29" s="100">
        <f t="shared" si="3"/>
        <v>230</v>
      </c>
      <c r="L29" s="93">
        <v>144</v>
      </c>
      <c r="M29" s="93">
        <v>86</v>
      </c>
      <c r="N29" s="100">
        <f t="shared" si="4"/>
        <v>230</v>
      </c>
      <c r="O29" s="100">
        <f t="shared" si="5"/>
        <v>144</v>
      </c>
      <c r="P29" s="93">
        <v>144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100">
        <f t="shared" si="6"/>
        <v>86</v>
      </c>
      <c r="W29" s="93">
        <v>86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100">
        <f t="shared" si="7"/>
        <v>0</v>
      </c>
      <c r="AD29" s="93">
        <v>0</v>
      </c>
      <c r="AE29" s="93">
        <v>0</v>
      </c>
      <c r="AF29" s="100">
        <f t="shared" si="8"/>
        <v>10</v>
      </c>
      <c r="AG29" s="93">
        <v>10</v>
      </c>
      <c r="AH29" s="93">
        <v>0</v>
      </c>
      <c r="AI29" s="93">
        <v>0</v>
      </c>
      <c r="AJ29" s="100">
        <f t="shared" si="9"/>
        <v>10</v>
      </c>
      <c r="AK29" s="93">
        <v>0</v>
      </c>
      <c r="AL29" s="93">
        <v>0</v>
      </c>
      <c r="AM29" s="93">
        <v>10</v>
      </c>
      <c r="AN29" s="93">
        <v>0</v>
      </c>
      <c r="AO29" s="93">
        <v>0</v>
      </c>
      <c r="AP29" s="93">
        <v>0</v>
      </c>
      <c r="AQ29" s="93">
        <v>0</v>
      </c>
      <c r="AR29" s="93">
        <v>0</v>
      </c>
      <c r="AS29" s="93">
        <v>0</v>
      </c>
      <c r="AT29" s="100">
        <f t="shared" si="10"/>
        <v>0</v>
      </c>
      <c r="AU29" s="93">
        <v>0</v>
      </c>
      <c r="AV29" s="93">
        <v>0</v>
      </c>
      <c r="AW29" s="93">
        <v>0</v>
      </c>
      <c r="AX29" s="93">
        <v>0</v>
      </c>
      <c r="AY29" s="93">
        <v>0</v>
      </c>
      <c r="AZ29" s="100">
        <f t="shared" si="11"/>
        <v>0</v>
      </c>
      <c r="BA29" s="93">
        <v>0</v>
      </c>
      <c r="BB29" s="93">
        <v>0</v>
      </c>
      <c r="BC29" s="93">
        <v>0</v>
      </c>
    </row>
    <row r="30" spans="1:55" s="92" customFormat="1" ht="11.25">
      <c r="A30" s="101" t="s">
        <v>162</v>
      </c>
      <c r="B30" s="102" t="s">
        <v>46</v>
      </c>
      <c r="C30" s="94" t="s">
        <v>47</v>
      </c>
      <c r="D30" s="100">
        <f t="shared" si="0"/>
        <v>1771</v>
      </c>
      <c r="E30" s="100">
        <f t="shared" si="1"/>
        <v>0</v>
      </c>
      <c r="F30" s="93">
        <v>0</v>
      </c>
      <c r="G30" s="93">
        <v>0</v>
      </c>
      <c r="H30" s="100">
        <f t="shared" si="2"/>
        <v>0</v>
      </c>
      <c r="I30" s="93">
        <v>0</v>
      </c>
      <c r="J30" s="93">
        <v>0</v>
      </c>
      <c r="K30" s="100">
        <f t="shared" si="3"/>
        <v>1771</v>
      </c>
      <c r="L30" s="93">
        <v>213</v>
      </c>
      <c r="M30" s="93">
        <v>1558</v>
      </c>
      <c r="N30" s="100">
        <f t="shared" si="4"/>
        <v>1771</v>
      </c>
      <c r="O30" s="100">
        <f t="shared" si="5"/>
        <v>213</v>
      </c>
      <c r="P30" s="93">
        <v>213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100">
        <f t="shared" si="6"/>
        <v>1558</v>
      </c>
      <c r="W30" s="93">
        <v>1558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100">
        <f t="shared" si="7"/>
        <v>0</v>
      </c>
      <c r="AD30" s="93">
        <v>0</v>
      </c>
      <c r="AE30" s="93">
        <v>0</v>
      </c>
      <c r="AF30" s="100">
        <f t="shared" si="8"/>
        <v>83</v>
      </c>
      <c r="AG30" s="93">
        <v>83</v>
      </c>
      <c r="AH30" s="93">
        <v>0</v>
      </c>
      <c r="AI30" s="93">
        <v>0</v>
      </c>
      <c r="AJ30" s="100">
        <f t="shared" si="9"/>
        <v>83</v>
      </c>
      <c r="AK30" s="93">
        <v>0</v>
      </c>
      <c r="AL30" s="93">
        <v>0</v>
      </c>
      <c r="AM30" s="93">
        <v>0</v>
      </c>
      <c r="AN30" s="93">
        <v>83</v>
      </c>
      <c r="AO30" s="93">
        <v>0</v>
      </c>
      <c r="AP30" s="93">
        <v>0</v>
      </c>
      <c r="AQ30" s="93">
        <v>0</v>
      </c>
      <c r="AR30" s="93">
        <v>0</v>
      </c>
      <c r="AS30" s="93">
        <v>0</v>
      </c>
      <c r="AT30" s="100">
        <f t="shared" si="10"/>
        <v>0</v>
      </c>
      <c r="AU30" s="93">
        <v>0</v>
      </c>
      <c r="AV30" s="93">
        <v>0</v>
      </c>
      <c r="AW30" s="93">
        <v>0</v>
      </c>
      <c r="AX30" s="93">
        <v>0</v>
      </c>
      <c r="AY30" s="93">
        <v>0</v>
      </c>
      <c r="AZ30" s="100">
        <f t="shared" si="11"/>
        <v>0</v>
      </c>
      <c r="BA30" s="93">
        <v>0</v>
      </c>
      <c r="BB30" s="93">
        <v>0</v>
      </c>
      <c r="BC30" s="93">
        <v>0</v>
      </c>
    </row>
    <row r="31" spans="1:55" s="92" customFormat="1" ht="11.25">
      <c r="A31" s="101" t="s">
        <v>162</v>
      </c>
      <c r="B31" s="102" t="s">
        <v>48</v>
      </c>
      <c r="C31" s="94" t="s">
        <v>49</v>
      </c>
      <c r="D31" s="100">
        <f t="shared" si="0"/>
        <v>3480</v>
      </c>
      <c r="E31" s="100">
        <f t="shared" si="1"/>
        <v>0</v>
      </c>
      <c r="F31" s="93">
        <v>0</v>
      </c>
      <c r="G31" s="93">
        <v>0</v>
      </c>
      <c r="H31" s="100">
        <f t="shared" si="2"/>
        <v>0</v>
      </c>
      <c r="I31" s="93">
        <v>0</v>
      </c>
      <c r="J31" s="93">
        <v>0</v>
      </c>
      <c r="K31" s="100">
        <f t="shared" si="3"/>
        <v>3480</v>
      </c>
      <c r="L31" s="93">
        <v>519</v>
      </c>
      <c r="M31" s="93">
        <v>2961</v>
      </c>
      <c r="N31" s="100">
        <f t="shared" si="4"/>
        <v>3480</v>
      </c>
      <c r="O31" s="100">
        <f t="shared" si="5"/>
        <v>519</v>
      </c>
      <c r="P31" s="93">
        <v>519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100">
        <f t="shared" si="6"/>
        <v>2961</v>
      </c>
      <c r="W31" s="93">
        <v>2961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100">
        <f t="shared" si="7"/>
        <v>0</v>
      </c>
      <c r="AD31" s="93">
        <v>0</v>
      </c>
      <c r="AE31" s="93">
        <v>0</v>
      </c>
      <c r="AF31" s="100">
        <f t="shared" si="8"/>
        <v>35</v>
      </c>
      <c r="AG31" s="93">
        <v>35</v>
      </c>
      <c r="AH31" s="93">
        <v>0</v>
      </c>
      <c r="AI31" s="93">
        <v>0</v>
      </c>
      <c r="AJ31" s="100">
        <f t="shared" si="9"/>
        <v>35</v>
      </c>
      <c r="AK31" s="93">
        <v>0</v>
      </c>
      <c r="AL31" s="93">
        <v>0</v>
      </c>
      <c r="AM31" s="93">
        <v>35</v>
      </c>
      <c r="AN31" s="93">
        <v>0</v>
      </c>
      <c r="AO31" s="93">
        <v>0</v>
      </c>
      <c r="AP31" s="93">
        <v>0</v>
      </c>
      <c r="AQ31" s="93">
        <v>0</v>
      </c>
      <c r="AR31" s="93">
        <v>0</v>
      </c>
      <c r="AS31" s="93">
        <v>0</v>
      </c>
      <c r="AT31" s="100">
        <f t="shared" si="10"/>
        <v>0</v>
      </c>
      <c r="AU31" s="93">
        <v>0</v>
      </c>
      <c r="AV31" s="93">
        <v>0</v>
      </c>
      <c r="AW31" s="93">
        <v>0</v>
      </c>
      <c r="AX31" s="93">
        <v>0</v>
      </c>
      <c r="AY31" s="93">
        <v>0</v>
      </c>
      <c r="AZ31" s="100">
        <f t="shared" si="11"/>
        <v>0</v>
      </c>
      <c r="BA31" s="93">
        <v>0</v>
      </c>
      <c r="BB31" s="93">
        <v>0</v>
      </c>
      <c r="BC31" s="93">
        <v>0</v>
      </c>
    </row>
    <row r="32" spans="1:55" s="92" customFormat="1" ht="11.25">
      <c r="A32" s="101" t="s">
        <v>162</v>
      </c>
      <c r="B32" s="102" t="s">
        <v>50</v>
      </c>
      <c r="C32" s="94" t="s">
        <v>51</v>
      </c>
      <c r="D32" s="100">
        <f t="shared" si="0"/>
        <v>5368</v>
      </c>
      <c r="E32" s="100">
        <f t="shared" si="1"/>
        <v>0</v>
      </c>
      <c r="F32" s="93">
        <v>0</v>
      </c>
      <c r="G32" s="93">
        <v>0</v>
      </c>
      <c r="H32" s="100">
        <f t="shared" si="2"/>
        <v>0</v>
      </c>
      <c r="I32" s="93">
        <v>0</v>
      </c>
      <c r="J32" s="93">
        <v>0</v>
      </c>
      <c r="K32" s="100">
        <f t="shared" si="3"/>
        <v>5368</v>
      </c>
      <c r="L32" s="93">
        <v>941</v>
      </c>
      <c r="M32" s="93">
        <v>4427</v>
      </c>
      <c r="N32" s="100">
        <f t="shared" si="4"/>
        <v>5368</v>
      </c>
      <c r="O32" s="100">
        <f t="shared" si="5"/>
        <v>941</v>
      </c>
      <c r="P32" s="93">
        <v>941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100">
        <f t="shared" si="6"/>
        <v>4427</v>
      </c>
      <c r="W32" s="93">
        <v>4427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100">
        <f t="shared" si="7"/>
        <v>0</v>
      </c>
      <c r="AD32" s="93">
        <v>0</v>
      </c>
      <c r="AE32" s="93">
        <v>0</v>
      </c>
      <c r="AF32" s="100">
        <f t="shared" si="8"/>
        <v>5368</v>
      </c>
      <c r="AG32" s="93">
        <v>5368</v>
      </c>
      <c r="AH32" s="93">
        <v>0</v>
      </c>
      <c r="AI32" s="93">
        <v>0</v>
      </c>
      <c r="AJ32" s="100">
        <f t="shared" si="9"/>
        <v>5368</v>
      </c>
      <c r="AK32" s="93">
        <v>0</v>
      </c>
      <c r="AL32" s="93">
        <v>0</v>
      </c>
      <c r="AM32" s="93">
        <v>0</v>
      </c>
      <c r="AN32" s="93">
        <v>0</v>
      </c>
      <c r="AO32" s="93">
        <v>0</v>
      </c>
      <c r="AP32" s="93">
        <v>0</v>
      </c>
      <c r="AQ32" s="93">
        <v>170</v>
      </c>
      <c r="AR32" s="93">
        <v>0</v>
      </c>
      <c r="AS32" s="93">
        <v>5198</v>
      </c>
      <c r="AT32" s="100">
        <f t="shared" si="10"/>
        <v>0</v>
      </c>
      <c r="AU32" s="93">
        <v>0</v>
      </c>
      <c r="AV32" s="93">
        <v>0</v>
      </c>
      <c r="AW32" s="93">
        <v>0</v>
      </c>
      <c r="AX32" s="93">
        <v>0</v>
      </c>
      <c r="AY32" s="93">
        <v>0</v>
      </c>
      <c r="AZ32" s="100">
        <f t="shared" si="11"/>
        <v>0</v>
      </c>
      <c r="BA32" s="93">
        <v>0</v>
      </c>
      <c r="BB32" s="93">
        <v>0</v>
      </c>
      <c r="BC32" s="93">
        <v>0</v>
      </c>
    </row>
    <row r="33" spans="1:55" s="92" customFormat="1" ht="11.25">
      <c r="A33" s="101" t="s">
        <v>162</v>
      </c>
      <c r="B33" s="102" t="s">
        <v>52</v>
      </c>
      <c r="C33" s="94" t="s">
        <v>53</v>
      </c>
      <c r="D33" s="100">
        <f t="shared" si="0"/>
        <v>2495</v>
      </c>
      <c r="E33" s="100">
        <f t="shared" si="1"/>
        <v>0</v>
      </c>
      <c r="F33" s="93">
        <v>0</v>
      </c>
      <c r="G33" s="93">
        <v>0</v>
      </c>
      <c r="H33" s="100">
        <f t="shared" si="2"/>
        <v>0</v>
      </c>
      <c r="I33" s="93">
        <v>0</v>
      </c>
      <c r="J33" s="93">
        <v>0</v>
      </c>
      <c r="K33" s="100">
        <f t="shared" si="3"/>
        <v>2495</v>
      </c>
      <c r="L33" s="93">
        <v>389</v>
      </c>
      <c r="M33" s="93">
        <v>2106</v>
      </c>
      <c r="N33" s="100">
        <f t="shared" si="4"/>
        <v>2495</v>
      </c>
      <c r="O33" s="100">
        <f t="shared" si="5"/>
        <v>389</v>
      </c>
      <c r="P33" s="93">
        <v>389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100">
        <f t="shared" si="6"/>
        <v>2106</v>
      </c>
      <c r="W33" s="93">
        <v>2106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100">
        <f t="shared" si="7"/>
        <v>0</v>
      </c>
      <c r="AD33" s="93">
        <v>0</v>
      </c>
      <c r="AE33" s="93">
        <v>0</v>
      </c>
      <c r="AF33" s="100">
        <f t="shared" si="8"/>
        <v>79</v>
      </c>
      <c r="AG33" s="93">
        <v>79</v>
      </c>
      <c r="AH33" s="93">
        <v>0</v>
      </c>
      <c r="AI33" s="93">
        <v>0</v>
      </c>
      <c r="AJ33" s="100">
        <f t="shared" si="9"/>
        <v>79</v>
      </c>
      <c r="AK33" s="93">
        <v>0</v>
      </c>
      <c r="AL33" s="93">
        <v>0</v>
      </c>
      <c r="AM33" s="93">
        <v>0</v>
      </c>
      <c r="AN33" s="93">
        <v>0</v>
      </c>
      <c r="AO33" s="93">
        <v>0</v>
      </c>
      <c r="AP33" s="93">
        <v>0</v>
      </c>
      <c r="AQ33" s="93">
        <v>79</v>
      </c>
      <c r="AR33" s="93">
        <v>0</v>
      </c>
      <c r="AS33" s="93">
        <v>0</v>
      </c>
      <c r="AT33" s="100">
        <f t="shared" si="10"/>
        <v>0</v>
      </c>
      <c r="AU33" s="93">
        <v>0</v>
      </c>
      <c r="AV33" s="93">
        <v>0</v>
      </c>
      <c r="AW33" s="93">
        <v>0</v>
      </c>
      <c r="AX33" s="93">
        <v>0</v>
      </c>
      <c r="AY33" s="93">
        <v>0</v>
      </c>
      <c r="AZ33" s="100">
        <f t="shared" si="11"/>
        <v>0</v>
      </c>
      <c r="BA33" s="93">
        <v>0</v>
      </c>
      <c r="BB33" s="93">
        <v>0</v>
      </c>
      <c r="BC33" s="93">
        <v>0</v>
      </c>
    </row>
    <row r="34" spans="1:55" s="92" customFormat="1" ht="11.25">
      <c r="A34" s="101" t="s">
        <v>162</v>
      </c>
      <c r="B34" s="102" t="s">
        <v>54</v>
      </c>
      <c r="C34" s="94" t="s">
        <v>55</v>
      </c>
      <c r="D34" s="100">
        <f t="shared" si="0"/>
        <v>3189</v>
      </c>
      <c r="E34" s="100">
        <f t="shared" si="1"/>
        <v>0</v>
      </c>
      <c r="F34" s="93">
        <v>0</v>
      </c>
      <c r="G34" s="93">
        <v>0</v>
      </c>
      <c r="H34" s="100">
        <f t="shared" si="2"/>
        <v>0</v>
      </c>
      <c r="I34" s="93">
        <v>0</v>
      </c>
      <c r="J34" s="93">
        <v>0</v>
      </c>
      <c r="K34" s="100">
        <f t="shared" si="3"/>
        <v>3189</v>
      </c>
      <c r="L34" s="93">
        <v>146</v>
      </c>
      <c r="M34" s="93">
        <v>3043</v>
      </c>
      <c r="N34" s="100">
        <f t="shared" si="4"/>
        <v>3189</v>
      </c>
      <c r="O34" s="100">
        <f t="shared" si="5"/>
        <v>146</v>
      </c>
      <c r="P34" s="93">
        <v>146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100">
        <f t="shared" si="6"/>
        <v>3043</v>
      </c>
      <c r="W34" s="93">
        <v>3043</v>
      </c>
      <c r="X34" s="93">
        <v>0</v>
      </c>
      <c r="Y34" s="93">
        <v>0</v>
      </c>
      <c r="Z34" s="93">
        <v>0</v>
      </c>
      <c r="AA34" s="93">
        <v>0</v>
      </c>
      <c r="AB34" s="93">
        <v>0</v>
      </c>
      <c r="AC34" s="100">
        <f t="shared" si="7"/>
        <v>0</v>
      </c>
      <c r="AD34" s="93">
        <v>0</v>
      </c>
      <c r="AE34" s="93">
        <v>0</v>
      </c>
      <c r="AF34" s="100">
        <f t="shared" si="8"/>
        <v>269</v>
      </c>
      <c r="AG34" s="93">
        <v>269</v>
      </c>
      <c r="AH34" s="93">
        <v>0</v>
      </c>
      <c r="AI34" s="93">
        <v>0</v>
      </c>
      <c r="AJ34" s="100">
        <f t="shared" si="9"/>
        <v>269</v>
      </c>
      <c r="AK34" s="93">
        <v>0</v>
      </c>
      <c r="AL34" s="93">
        <v>0</v>
      </c>
      <c r="AM34" s="93">
        <v>269</v>
      </c>
      <c r="AN34" s="93">
        <v>0</v>
      </c>
      <c r="AO34" s="93">
        <v>0</v>
      </c>
      <c r="AP34" s="93">
        <v>0</v>
      </c>
      <c r="AQ34" s="93">
        <v>0</v>
      </c>
      <c r="AR34" s="93">
        <v>0</v>
      </c>
      <c r="AS34" s="93">
        <v>0</v>
      </c>
      <c r="AT34" s="100">
        <f t="shared" si="10"/>
        <v>35</v>
      </c>
      <c r="AU34" s="93">
        <v>0</v>
      </c>
      <c r="AV34" s="93">
        <v>0</v>
      </c>
      <c r="AW34" s="93">
        <v>35</v>
      </c>
      <c r="AX34" s="93">
        <v>0</v>
      </c>
      <c r="AY34" s="93">
        <v>0</v>
      </c>
      <c r="AZ34" s="100">
        <f t="shared" si="11"/>
        <v>0</v>
      </c>
      <c r="BA34" s="93">
        <v>0</v>
      </c>
      <c r="BB34" s="93">
        <v>0</v>
      </c>
      <c r="BC34" s="93">
        <v>0</v>
      </c>
    </row>
    <row r="35" spans="1:55" s="92" customFormat="1" ht="11.25">
      <c r="A35" s="101" t="s">
        <v>162</v>
      </c>
      <c r="B35" s="102" t="s">
        <v>56</v>
      </c>
      <c r="C35" s="94" t="s">
        <v>57</v>
      </c>
      <c r="D35" s="100">
        <f t="shared" si="0"/>
        <v>366</v>
      </c>
      <c r="E35" s="100">
        <f t="shared" si="1"/>
        <v>0</v>
      </c>
      <c r="F35" s="93">
        <v>0</v>
      </c>
      <c r="G35" s="93">
        <v>0</v>
      </c>
      <c r="H35" s="100">
        <f t="shared" si="2"/>
        <v>366</v>
      </c>
      <c r="I35" s="93">
        <v>34</v>
      </c>
      <c r="J35" s="93">
        <v>332</v>
      </c>
      <c r="K35" s="100">
        <f t="shared" si="3"/>
        <v>0</v>
      </c>
      <c r="L35" s="93">
        <v>0</v>
      </c>
      <c r="M35" s="93">
        <v>0</v>
      </c>
      <c r="N35" s="100">
        <f t="shared" si="4"/>
        <v>366</v>
      </c>
      <c r="O35" s="100">
        <f t="shared" si="5"/>
        <v>34</v>
      </c>
      <c r="P35" s="93">
        <v>34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100">
        <f t="shared" si="6"/>
        <v>332</v>
      </c>
      <c r="W35" s="93">
        <v>332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100">
        <f t="shared" si="7"/>
        <v>0</v>
      </c>
      <c r="AD35" s="93">
        <v>0</v>
      </c>
      <c r="AE35" s="93">
        <v>0</v>
      </c>
      <c r="AF35" s="100">
        <f t="shared" si="8"/>
        <v>1</v>
      </c>
      <c r="AG35" s="93">
        <v>1</v>
      </c>
      <c r="AH35" s="93">
        <v>0</v>
      </c>
      <c r="AI35" s="93">
        <v>0</v>
      </c>
      <c r="AJ35" s="100">
        <f t="shared" si="9"/>
        <v>1</v>
      </c>
      <c r="AK35" s="93">
        <v>0</v>
      </c>
      <c r="AL35" s="93">
        <v>0</v>
      </c>
      <c r="AM35" s="93">
        <v>0</v>
      </c>
      <c r="AN35" s="93">
        <v>0</v>
      </c>
      <c r="AO35" s="93">
        <v>0</v>
      </c>
      <c r="AP35" s="93">
        <v>0</v>
      </c>
      <c r="AQ35" s="93">
        <v>0</v>
      </c>
      <c r="AR35" s="93">
        <v>1</v>
      </c>
      <c r="AS35" s="93">
        <v>0</v>
      </c>
      <c r="AT35" s="100">
        <f t="shared" si="10"/>
        <v>0</v>
      </c>
      <c r="AU35" s="93">
        <v>0</v>
      </c>
      <c r="AV35" s="93">
        <v>0</v>
      </c>
      <c r="AW35" s="93">
        <v>0</v>
      </c>
      <c r="AX35" s="93">
        <v>0</v>
      </c>
      <c r="AY35" s="93">
        <v>0</v>
      </c>
      <c r="AZ35" s="100">
        <f t="shared" si="11"/>
        <v>0</v>
      </c>
      <c r="BA35" s="93">
        <v>0</v>
      </c>
      <c r="BB35" s="93">
        <v>0</v>
      </c>
      <c r="BC35" s="93">
        <v>0</v>
      </c>
    </row>
    <row r="36" spans="1:55" s="92" customFormat="1" ht="11.25">
      <c r="A36" s="101" t="s">
        <v>162</v>
      </c>
      <c r="B36" s="102" t="s">
        <v>58</v>
      </c>
      <c r="C36" s="94" t="s">
        <v>59</v>
      </c>
      <c r="D36" s="100">
        <f t="shared" si="0"/>
        <v>359</v>
      </c>
      <c r="E36" s="100">
        <f t="shared" si="1"/>
        <v>0</v>
      </c>
      <c r="F36" s="93">
        <v>0</v>
      </c>
      <c r="G36" s="93">
        <v>0</v>
      </c>
      <c r="H36" s="100">
        <f t="shared" si="2"/>
        <v>0</v>
      </c>
      <c r="I36" s="93">
        <v>0</v>
      </c>
      <c r="J36" s="93">
        <v>0</v>
      </c>
      <c r="K36" s="100">
        <f t="shared" si="3"/>
        <v>359</v>
      </c>
      <c r="L36" s="93">
        <v>270</v>
      </c>
      <c r="M36" s="93">
        <v>89</v>
      </c>
      <c r="N36" s="100">
        <f t="shared" si="4"/>
        <v>359</v>
      </c>
      <c r="O36" s="100">
        <f t="shared" si="5"/>
        <v>270</v>
      </c>
      <c r="P36" s="93">
        <v>0</v>
      </c>
      <c r="Q36" s="93">
        <v>0</v>
      </c>
      <c r="R36" s="93">
        <v>0</v>
      </c>
      <c r="S36" s="93">
        <v>0</v>
      </c>
      <c r="T36" s="93">
        <v>270</v>
      </c>
      <c r="U36" s="93">
        <v>0</v>
      </c>
      <c r="V36" s="100">
        <f t="shared" si="6"/>
        <v>89</v>
      </c>
      <c r="W36" s="93">
        <v>0</v>
      </c>
      <c r="X36" s="93">
        <v>0</v>
      </c>
      <c r="Y36" s="93">
        <v>0</v>
      </c>
      <c r="Z36" s="93">
        <v>0</v>
      </c>
      <c r="AA36" s="93">
        <v>89</v>
      </c>
      <c r="AB36" s="93">
        <v>0</v>
      </c>
      <c r="AC36" s="100">
        <f t="shared" si="7"/>
        <v>0</v>
      </c>
      <c r="AD36" s="93">
        <v>0</v>
      </c>
      <c r="AE36" s="93">
        <v>0</v>
      </c>
      <c r="AF36" s="100">
        <f t="shared" si="8"/>
        <v>0</v>
      </c>
      <c r="AG36" s="93">
        <v>0</v>
      </c>
      <c r="AH36" s="93">
        <v>0</v>
      </c>
      <c r="AI36" s="93">
        <v>0</v>
      </c>
      <c r="AJ36" s="100">
        <f t="shared" si="9"/>
        <v>0</v>
      </c>
      <c r="AK36" s="93">
        <v>0</v>
      </c>
      <c r="AL36" s="93">
        <v>0</v>
      </c>
      <c r="AM36" s="93">
        <v>0</v>
      </c>
      <c r="AN36" s="93">
        <v>0</v>
      </c>
      <c r="AO36" s="93">
        <v>0</v>
      </c>
      <c r="AP36" s="93">
        <v>0</v>
      </c>
      <c r="AQ36" s="93">
        <v>0</v>
      </c>
      <c r="AR36" s="93">
        <v>0</v>
      </c>
      <c r="AS36" s="93">
        <v>0</v>
      </c>
      <c r="AT36" s="100">
        <f t="shared" si="10"/>
        <v>0</v>
      </c>
      <c r="AU36" s="93">
        <v>0</v>
      </c>
      <c r="AV36" s="93">
        <v>0</v>
      </c>
      <c r="AW36" s="93">
        <v>0</v>
      </c>
      <c r="AX36" s="93">
        <v>0</v>
      </c>
      <c r="AY36" s="93">
        <v>0</v>
      </c>
      <c r="AZ36" s="100">
        <f t="shared" si="11"/>
        <v>0</v>
      </c>
      <c r="BA36" s="93">
        <v>0</v>
      </c>
      <c r="BB36" s="93">
        <v>0</v>
      </c>
      <c r="BC36" s="93">
        <v>0</v>
      </c>
    </row>
    <row r="37" spans="1:55" s="92" customFormat="1" ht="11.25">
      <c r="A37" s="101" t="s">
        <v>162</v>
      </c>
      <c r="B37" s="102" t="s">
        <v>60</v>
      </c>
      <c r="C37" s="94" t="s">
        <v>61</v>
      </c>
      <c r="D37" s="100">
        <f t="shared" si="0"/>
        <v>200</v>
      </c>
      <c r="E37" s="100">
        <f t="shared" si="1"/>
        <v>0</v>
      </c>
      <c r="F37" s="93">
        <v>0</v>
      </c>
      <c r="G37" s="93">
        <v>0</v>
      </c>
      <c r="H37" s="100">
        <f t="shared" si="2"/>
        <v>0</v>
      </c>
      <c r="I37" s="93">
        <v>0</v>
      </c>
      <c r="J37" s="93">
        <v>0</v>
      </c>
      <c r="K37" s="100">
        <f t="shared" si="3"/>
        <v>200</v>
      </c>
      <c r="L37" s="93">
        <v>200</v>
      </c>
      <c r="M37" s="93">
        <v>0</v>
      </c>
      <c r="N37" s="100">
        <f t="shared" si="4"/>
        <v>200</v>
      </c>
      <c r="O37" s="100">
        <f t="shared" si="5"/>
        <v>200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200</v>
      </c>
      <c r="V37" s="100">
        <f t="shared" si="6"/>
        <v>0</v>
      </c>
      <c r="W37" s="93">
        <v>0</v>
      </c>
      <c r="X37" s="93">
        <v>0</v>
      </c>
      <c r="Y37" s="93">
        <v>0</v>
      </c>
      <c r="Z37" s="93">
        <v>0</v>
      </c>
      <c r="AA37" s="93">
        <v>0</v>
      </c>
      <c r="AB37" s="93">
        <v>0</v>
      </c>
      <c r="AC37" s="100">
        <f t="shared" si="7"/>
        <v>0</v>
      </c>
      <c r="AD37" s="93">
        <v>0</v>
      </c>
      <c r="AE37" s="93">
        <v>0</v>
      </c>
      <c r="AF37" s="100">
        <f t="shared" si="8"/>
        <v>0</v>
      </c>
      <c r="AG37" s="93">
        <v>0</v>
      </c>
      <c r="AH37" s="93">
        <v>0</v>
      </c>
      <c r="AI37" s="93">
        <v>0</v>
      </c>
      <c r="AJ37" s="100">
        <f t="shared" si="9"/>
        <v>0</v>
      </c>
      <c r="AK37" s="93">
        <v>0</v>
      </c>
      <c r="AL37" s="93">
        <v>0</v>
      </c>
      <c r="AM37" s="93">
        <v>0</v>
      </c>
      <c r="AN37" s="93">
        <v>0</v>
      </c>
      <c r="AO37" s="93">
        <v>0</v>
      </c>
      <c r="AP37" s="93">
        <v>0</v>
      </c>
      <c r="AQ37" s="93">
        <v>0</v>
      </c>
      <c r="AR37" s="93">
        <v>0</v>
      </c>
      <c r="AS37" s="93">
        <v>0</v>
      </c>
      <c r="AT37" s="100">
        <f t="shared" si="10"/>
        <v>0</v>
      </c>
      <c r="AU37" s="93">
        <v>0</v>
      </c>
      <c r="AV37" s="93">
        <v>0</v>
      </c>
      <c r="AW37" s="93">
        <v>0</v>
      </c>
      <c r="AX37" s="93">
        <v>0</v>
      </c>
      <c r="AY37" s="93">
        <v>0</v>
      </c>
      <c r="AZ37" s="100">
        <f t="shared" si="11"/>
        <v>0</v>
      </c>
      <c r="BA37" s="93">
        <v>0</v>
      </c>
      <c r="BB37" s="93">
        <v>0</v>
      </c>
      <c r="BC37" s="93">
        <v>0</v>
      </c>
    </row>
    <row r="38" spans="1:55" s="92" customFormat="1" ht="11.25">
      <c r="A38" s="101" t="s">
        <v>162</v>
      </c>
      <c r="B38" s="102" t="s">
        <v>62</v>
      </c>
      <c r="C38" s="94" t="s">
        <v>63</v>
      </c>
      <c r="D38" s="100">
        <f t="shared" si="0"/>
        <v>0</v>
      </c>
      <c r="E38" s="100">
        <f t="shared" si="1"/>
        <v>0</v>
      </c>
      <c r="F38" s="93">
        <v>0</v>
      </c>
      <c r="G38" s="93">
        <v>0</v>
      </c>
      <c r="H38" s="100">
        <f t="shared" si="2"/>
        <v>0</v>
      </c>
      <c r="I38" s="93">
        <v>0</v>
      </c>
      <c r="J38" s="93">
        <v>0</v>
      </c>
      <c r="K38" s="100">
        <f t="shared" si="3"/>
        <v>0</v>
      </c>
      <c r="L38" s="93">
        <v>0</v>
      </c>
      <c r="M38" s="93">
        <v>0</v>
      </c>
      <c r="N38" s="100">
        <f t="shared" si="4"/>
        <v>0</v>
      </c>
      <c r="O38" s="100">
        <f t="shared" si="5"/>
        <v>0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100">
        <f t="shared" si="6"/>
        <v>0</v>
      </c>
      <c r="W38" s="93">
        <v>0</v>
      </c>
      <c r="X38" s="93">
        <v>0</v>
      </c>
      <c r="Y38" s="93">
        <v>0</v>
      </c>
      <c r="Z38" s="93">
        <v>0</v>
      </c>
      <c r="AA38" s="93">
        <v>0</v>
      </c>
      <c r="AB38" s="93">
        <v>0</v>
      </c>
      <c r="AC38" s="100">
        <f t="shared" si="7"/>
        <v>0</v>
      </c>
      <c r="AD38" s="93">
        <v>0</v>
      </c>
      <c r="AE38" s="93">
        <v>0</v>
      </c>
      <c r="AF38" s="100">
        <f t="shared" si="8"/>
        <v>0</v>
      </c>
      <c r="AG38" s="93">
        <v>0</v>
      </c>
      <c r="AH38" s="93">
        <v>0</v>
      </c>
      <c r="AI38" s="93">
        <v>0</v>
      </c>
      <c r="AJ38" s="100">
        <f t="shared" si="9"/>
        <v>0</v>
      </c>
      <c r="AK38" s="93">
        <v>0</v>
      </c>
      <c r="AL38" s="93">
        <v>0</v>
      </c>
      <c r="AM38" s="93">
        <v>0</v>
      </c>
      <c r="AN38" s="93">
        <v>0</v>
      </c>
      <c r="AO38" s="93">
        <v>0</v>
      </c>
      <c r="AP38" s="93">
        <v>0</v>
      </c>
      <c r="AQ38" s="93">
        <v>0</v>
      </c>
      <c r="AR38" s="93">
        <v>0</v>
      </c>
      <c r="AS38" s="93">
        <v>0</v>
      </c>
      <c r="AT38" s="100">
        <f t="shared" si="10"/>
        <v>0</v>
      </c>
      <c r="AU38" s="93">
        <v>0</v>
      </c>
      <c r="AV38" s="93">
        <v>0</v>
      </c>
      <c r="AW38" s="93">
        <v>0</v>
      </c>
      <c r="AX38" s="93">
        <v>0</v>
      </c>
      <c r="AY38" s="93">
        <v>0</v>
      </c>
      <c r="AZ38" s="100">
        <f t="shared" si="11"/>
        <v>0</v>
      </c>
      <c r="BA38" s="93">
        <v>0</v>
      </c>
      <c r="BB38" s="93">
        <v>0</v>
      </c>
      <c r="BC38" s="93">
        <v>0</v>
      </c>
    </row>
    <row r="39" spans="1:55" s="92" customFormat="1" ht="11.25">
      <c r="A39" s="101" t="s">
        <v>162</v>
      </c>
      <c r="B39" s="102" t="s">
        <v>64</v>
      </c>
      <c r="C39" s="94" t="s">
        <v>65</v>
      </c>
      <c r="D39" s="100">
        <f t="shared" si="0"/>
        <v>473</v>
      </c>
      <c r="E39" s="100">
        <f t="shared" si="1"/>
        <v>0</v>
      </c>
      <c r="F39" s="93">
        <v>0</v>
      </c>
      <c r="G39" s="93">
        <v>0</v>
      </c>
      <c r="H39" s="100">
        <f t="shared" si="2"/>
        <v>473</v>
      </c>
      <c r="I39" s="93">
        <v>171</v>
      </c>
      <c r="J39" s="93">
        <v>302</v>
      </c>
      <c r="K39" s="100">
        <f t="shared" si="3"/>
        <v>0</v>
      </c>
      <c r="L39" s="93">
        <v>0</v>
      </c>
      <c r="M39" s="93">
        <v>0</v>
      </c>
      <c r="N39" s="100">
        <f t="shared" si="4"/>
        <v>473</v>
      </c>
      <c r="O39" s="100">
        <f t="shared" si="5"/>
        <v>171</v>
      </c>
      <c r="P39" s="93">
        <v>0</v>
      </c>
      <c r="Q39" s="93">
        <v>0</v>
      </c>
      <c r="R39" s="93">
        <v>0</v>
      </c>
      <c r="S39" s="93">
        <v>0</v>
      </c>
      <c r="T39" s="93">
        <v>171</v>
      </c>
      <c r="U39" s="93">
        <v>0</v>
      </c>
      <c r="V39" s="100">
        <f t="shared" si="6"/>
        <v>302</v>
      </c>
      <c r="W39" s="93">
        <v>0</v>
      </c>
      <c r="X39" s="93">
        <v>0</v>
      </c>
      <c r="Y39" s="93">
        <v>0</v>
      </c>
      <c r="Z39" s="93">
        <v>0</v>
      </c>
      <c r="AA39" s="93">
        <v>302</v>
      </c>
      <c r="AB39" s="93">
        <v>0</v>
      </c>
      <c r="AC39" s="100">
        <f t="shared" si="7"/>
        <v>0</v>
      </c>
      <c r="AD39" s="93">
        <v>0</v>
      </c>
      <c r="AE39" s="93">
        <v>0</v>
      </c>
      <c r="AF39" s="100">
        <f t="shared" si="8"/>
        <v>0</v>
      </c>
      <c r="AG39" s="93">
        <v>0</v>
      </c>
      <c r="AH39" s="93">
        <v>0</v>
      </c>
      <c r="AI39" s="93">
        <v>0</v>
      </c>
      <c r="AJ39" s="100">
        <f t="shared" si="9"/>
        <v>0</v>
      </c>
      <c r="AK39" s="93">
        <v>0</v>
      </c>
      <c r="AL39" s="93">
        <v>0</v>
      </c>
      <c r="AM39" s="93">
        <v>0</v>
      </c>
      <c r="AN39" s="93">
        <v>0</v>
      </c>
      <c r="AO39" s="93">
        <v>0</v>
      </c>
      <c r="AP39" s="93">
        <v>0</v>
      </c>
      <c r="AQ39" s="93">
        <v>0</v>
      </c>
      <c r="AR39" s="93">
        <v>0</v>
      </c>
      <c r="AS39" s="93">
        <v>0</v>
      </c>
      <c r="AT39" s="100">
        <f t="shared" si="10"/>
        <v>0</v>
      </c>
      <c r="AU39" s="93">
        <v>0</v>
      </c>
      <c r="AV39" s="93">
        <v>0</v>
      </c>
      <c r="AW39" s="93">
        <v>0</v>
      </c>
      <c r="AX39" s="93">
        <v>0</v>
      </c>
      <c r="AY39" s="93">
        <v>0</v>
      </c>
      <c r="AZ39" s="100">
        <f t="shared" si="11"/>
        <v>0</v>
      </c>
      <c r="BA39" s="93">
        <v>0</v>
      </c>
      <c r="BB39" s="93">
        <v>0</v>
      </c>
      <c r="BC39" s="93">
        <v>0</v>
      </c>
    </row>
    <row r="40" spans="1:55" s="92" customFormat="1" ht="11.25">
      <c r="A40" s="101" t="s">
        <v>162</v>
      </c>
      <c r="B40" s="102" t="s">
        <v>66</v>
      </c>
      <c r="C40" s="94" t="s">
        <v>67</v>
      </c>
      <c r="D40" s="100">
        <f t="shared" si="0"/>
        <v>150</v>
      </c>
      <c r="E40" s="100">
        <f t="shared" si="1"/>
        <v>0</v>
      </c>
      <c r="F40" s="93">
        <v>0</v>
      </c>
      <c r="G40" s="93">
        <v>0</v>
      </c>
      <c r="H40" s="100">
        <f t="shared" si="2"/>
        <v>0</v>
      </c>
      <c r="I40" s="93">
        <v>0</v>
      </c>
      <c r="J40" s="93">
        <v>0</v>
      </c>
      <c r="K40" s="100">
        <f t="shared" si="3"/>
        <v>150</v>
      </c>
      <c r="L40" s="93">
        <v>140</v>
      </c>
      <c r="M40" s="93">
        <v>10</v>
      </c>
      <c r="N40" s="100">
        <f t="shared" si="4"/>
        <v>150</v>
      </c>
      <c r="O40" s="100">
        <f t="shared" si="5"/>
        <v>140</v>
      </c>
      <c r="P40" s="93">
        <v>140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100">
        <f t="shared" si="6"/>
        <v>10</v>
      </c>
      <c r="W40" s="93">
        <v>10</v>
      </c>
      <c r="X40" s="93">
        <v>0</v>
      </c>
      <c r="Y40" s="93">
        <v>0</v>
      </c>
      <c r="Z40" s="93">
        <v>0</v>
      </c>
      <c r="AA40" s="93">
        <v>0</v>
      </c>
      <c r="AB40" s="93">
        <v>0</v>
      </c>
      <c r="AC40" s="100">
        <f t="shared" si="7"/>
        <v>0</v>
      </c>
      <c r="AD40" s="93">
        <v>0</v>
      </c>
      <c r="AE40" s="93">
        <v>0</v>
      </c>
      <c r="AF40" s="100">
        <f t="shared" si="8"/>
        <v>30</v>
      </c>
      <c r="AG40" s="93">
        <v>30</v>
      </c>
      <c r="AH40" s="93">
        <v>0</v>
      </c>
      <c r="AI40" s="93">
        <v>0</v>
      </c>
      <c r="AJ40" s="100">
        <f t="shared" si="9"/>
        <v>30</v>
      </c>
      <c r="AK40" s="93">
        <v>0</v>
      </c>
      <c r="AL40" s="93">
        <v>0</v>
      </c>
      <c r="AM40" s="93">
        <v>0</v>
      </c>
      <c r="AN40" s="93">
        <v>0</v>
      </c>
      <c r="AO40" s="93">
        <v>0</v>
      </c>
      <c r="AP40" s="93">
        <v>0</v>
      </c>
      <c r="AQ40" s="93">
        <v>30</v>
      </c>
      <c r="AR40" s="93">
        <v>0</v>
      </c>
      <c r="AS40" s="93">
        <v>0</v>
      </c>
      <c r="AT40" s="100">
        <f t="shared" si="10"/>
        <v>0</v>
      </c>
      <c r="AU40" s="93">
        <v>0</v>
      </c>
      <c r="AV40" s="93">
        <v>0</v>
      </c>
      <c r="AW40" s="93">
        <v>0</v>
      </c>
      <c r="AX40" s="93">
        <v>0</v>
      </c>
      <c r="AY40" s="93">
        <v>0</v>
      </c>
      <c r="AZ40" s="100">
        <f t="shared" si="11"/>
        <v>0</v>
      </c>
      <c r="BA40" s="93">
        <v>0</v>
      </c>
      <c r="BB40" s="93">
        <v>0</v>
      </c>
      <c r="BC40" s="93">
        <v>0</v>
      </c>
    </row>
    <row r="41" spans="1:55" s="92" customFormat="1" ht="11.25">
      <c r="A41" s="101" t="s">
        <v>162</v>
      </c>
      <c r="B41" s="102" t="s">
        <v>68</v>
      </c>
      <c r="C41" s="94" t="s">
        <v>69</v>
      </c>
      <c r="D41" s="100">
        <f t="shared" si="0"/>
        <v>441</v>
      </c>
      <c r="E41" s="100">
        <f t="shared" si="1"/>
        <v>0</v>
      </c>
      <c r="F41" s="93">
        <v>0</v>
      </c>
      <c r="G41" s="93">
        <v>0</v>
      </c>
      <c r="H41" s="100">
        <f t="shared" si="2"/>
        <v>410</v>
      </c>
      <c r="I41" s="93">
        <v>0</v>
      </c>
      <c r="J41" s="93">
        <v>410</v>
      </c>
      <c r="K41" s="100">
        <f t="shared" si="3"/>
        <v>31</v>
      </c>
      <c r="L41" s="93">
        <v>31</v>
      </c>
      <c r="M41" s="93">
        <v>0</v>
      </c>
      <c r="N41" s="100">
        <f t="shared" si="4"/>
        <v>441</v>
      </c>
      <c r="O41" s="100">
        <f t="shared" si="5"/>
        <v>31</v>
      </c>
      <c r="P41" s="93">
        <v>0</v>
      </c>
      <c r="Q41" s="93">
        <v>0</v>
      </c>
      <c r="R41" s="93">
        <v>0</v>
      </c>
      <c r="S41" s="93">
        <v>31</v>
      </c>
      <c r="T41" s="93">
        <v>0</v>
      </c>
      <c r="U41" s="93">
        <v>0</v>
      </c>
      <c r="V41" s="100">
        <f t="shared" si="6"/>
        <v>410</v>
      </c>
      <c r="W41" s="93">
        <v>0</v>
      </c>
      <c r="X41" s="93">
        <v>0</v>
      </c>
      <c r="Y41" s="93">
        <v>0</v>
      </c>
      <c r="Z41" s="93">
        <v>0</v>
      </c>
      <c r="AA41" s="93">
        <v>410</v>
      </c>
      <c r="AB41" s="93">
        <v>0</v>
      </c>
      <c r="AC41" s="100">
        <f t="shared" si="7"/>
        <v>0</v>
      </c>
      <c r="AD41" s="93">
        <v>0</v>
      </c>
      <c r="AE41" s="93">
        <v>0</v>
      </c>
      <c r="AF41" s="100">
        <f t="shared" si="8"/>
        <v>0</v>
      </c>
      <c r="AG41" s="93">
        <v>0</v>
      </c>
      <c r="AH41" s="93">
        <v>0</v>
      </c>
      <c r="AI41" s="93">
        <v>0</v>
      </c>
      <c r="AJ41" s="100">
        <f t="shared" si="9"/>
        <v>0</v>
      </c>
      <c r="AK41" s="93">
        <v>0</v>
      </c>
      <c r="AL41" s="93">
        <v>0</v>
      </c>
      <c r="AM41" s="93">
        <v>0</v>
      </c>
      <c r="AN41" s="93">
        <v>0</v>
      </c>
      <c r="AO41" s="93">
        <v>0</v>
      </c>
      <c r="AP41" s="93">
        <v>0</v>
      </c>
      <c r="AQ41" s="93">
        <v>0</v>
      </c>
      <c r="AR41" s="93">
        <v>0</v>
      </c>
      <c r="AS41" s="93">
        <v>0</v>
      </c>
      <c r="AT41" s="100">
        <f t="shared" si="10"/>
        <v>0</v>
      </c>
      <c r="AU41" s="93">
        <v>0</v>
      </c>
      <c r="AV41" s="93">
        <v>0</v>
      </c>
      <c r="AW41" s="93">
        <v>0</v>
      </c>
      <c r="AX41" s="93">
        <v>0</v>
      </c>
      <c r="AY41" s="93">
        <v>0</v>
      </c>
      <c r="AZ41" s="100">
        <f t="shared" si="11"/>
        <v>0</v>
      </c>
      <c r="BA41" s="93">
        <v>0</v>
      </c>
      <c r="BB41" s="93">
        <v>0</v>
      </c>
      <c r="BC41" s="93">
        <v>0</v>
      </c>
    </row>
    <row r="42" spans="1:55" s="92" customFormat="1" ht="11.25">
      <c r="A42" s="101" t="s">
        <v>162</v>
      </c>
      <c r="B42" s="102" t="s">
        <v>70</v>
      </c>
      <c r="C42" s="94" t="s">
        <v>71</v>
      </c>
      <c r="D42" s="100">
        <f t="shared" si="0"/>
        <v>68</v>
      </c>
      <c r="E42" s="100">
        <f t="shared" si="1"/>
        <v>0</v>
      </c>
      <c r="F42" s="93">
        <v>0</v>
      </c>
      <c r="G42" s="93">
        <v>0</v>
      </c>
      <c r="H42" s="100">
        <f t="shared" si="2"/>
        <v>68</v>
      </c>
      <c r="I42" s="93">
        <v>0</v>
      </c>
      <c r="J42" s="93">
        <v>68</v>
      </c>
      <c r="K42" s="100">
        <f t="shared" si="3"/>
        <v>0</v>
      </c>
      <c r="L42" s="93">
        <v>0</v>
      </c>
      <c r="M42" s="93">
        <v>0</v>
      </c>
      <c r="N42" s="100">
        <f t="shared" si="4"/>
        <v>68</v>
      </c>
      <c r="O42" s="100">
        <f t="shared" si="5"/>
        <v>0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100">
        <f t="shared" si="6"/>
        <v>68</v>
      </c>
      <c r="W42" s="93">
        <v>0</v>
      </c>
      <c r="X42" s="93">
        <v>0</v>
      </c>
      <c r="Y42" s="93">
        <v>0</v>
      </c>
      <c r="Z42" s="93">
        <v>0</v>
      </c>
      <c r="AA42" s="93">
        <v>68</v>
      </c>
      <c r="AB42" s="93">
        <v>0</v>
      </c>
      <c r="AC42" s="100">
        <f t="shared" si="7"/>
        <v>0</v>
      </c>
      <c r="AD42" s="93">
        <v>0</v>
      </c>
      <c r="AE42" s="93">
        <v>0</v>
      </c>
      <c r="AF42" s="100">
        <f t="shared" si="8"/>
        <v>0</v>
      </c>
      <c r="AG42" s="93">
        <v>0</v>
      </c>
      <c r="AH42" s="93">
        <v>0</v>
      </c>
      <c r="AI42" s="93">
        <v>0</v>
      </c>
      <c r="AJ42" s="100">
        <f t="shared" si="9"/>
        <v>0</v>
      </c>
      <c r="AK42" s="93">
        <v>0</v>
      </c>
      <c r="AL42" s="93">
        <v>0</v>
      </c>
      <c r="AM42" s="93">
        <v>0</v>
      </c>
      <c r="AN42" s="93">
        <v>0</v>
      </c>
      <c r="AO42" s="93">
        <v>0</v>
      </c>
      <c r="AP42" s="93">
        <v>0</v>
      </c>
      <c r="AQ42" s="93">
        <v>0</v>
      </c>
      <c r="AR42" s="93">
        <v>0</v>
      </c>
      <c r="AS42" s="93">
        <v>0</v>
      </c>
      <c r="AT42" s="100">
        <f t="shared" si="10"/>
        <v>0</v>
      </c>
      <c r="AU42" s="93">
        <v>0</v>
      </c>
      <c r="AV42" s="93">
        <v>0</v>
      </c>
      <c r="AW42" s="93">
        <v>0</v>
      </c>
      <c r="AX42" s="93">
        <v>0</v>
      </c>
      <c r="AY42" s="93">
        <v>0</v>
      </c>
      <c r="AZ42" s="100">
        <f t="shared" si="11"/>
        <v>0</v>
      </c>
      <c r="BA42" s="93">
        <v>0</v>
      </c>
      <c r="BB42" s="93">
        <v>0</v>
      </c>
      <c r="BC42" s="93">
        <v>0</v>
      </c>
    </row>
    <row r="43" spans="1:55" s="92" customFormat="1" ht="11.25">
      <c r="A43" s="101" t="s">
        <v>162</v>
      </c>
      <c r="B43" s="102" t="s">
        <v>72</v>
      </c>
      <c r="C43" s="94" t="s">
        <v>73</v>
      </c>
      <c r="D43" s="100">
        <f t="shared" si="0"/>
        <v>2440</v>
      </c>
      <c r="E43" s="100">
        <f t="shared" si="1"/>
        <v>0</v>
      </c>
      <c r="F43" s="93">
        <v>0</v>
      </c>
      <c r="G43" s="93">
        <v>0</v>
      </c>
      <c r="H43" s="100">
        <f t="shared" si="2"/>
        <v>0</v>
      </c>
      <c r="I43" s="93">
        <v>0</v>
      </c>
      <c r="J43" s="93">
        <v>0</v>
      </c>
      <c r="K43" s="100">
        <f t="shared" si="3"/>
        <v>2440</v>
      </c>
      <c r="L43" s="93">
        <v>1877</v>
      </c>
      <c r="M43" s="93">
        <v>563</v>
      </c>
      <c r="N43" s="100">
        <f t="shared" si="4"/>
        <v>2445</v>
      </c>
      <c r="O43" s="100">
        <f t="shared" si="5"/>
        <v>1877</v>
      </c>
      <c r="P43" s="93">
        <v>0</v>
      </c>
      <c r="Q43" s="93">
        <v>0</v>
      </c>
      <c r="R43" s="93">
        <v>0</v>
      </c>
      <c r="S43" s="93">
        <v>0</v>
      </c>
      <c r="T43" s="93">
        <v>1877</v>
      </c>
      <c r="U43" s="93">
        <v>0</v>
      </c>
      <c r="V43" s="100">
        <f t="shared" si="6"/>
        <v>563</v>
      </c>
      <c r="W43" s="93">
        <v>0</v>
      </c>
      <c r="X43" s="93">
        <v>0</v>
      </c>
      <c r="Y43" s="93">
        <v>0</v>
      </c>
      <c r="Z43" s="93">
        <v>0</v>
      </c>
      <c r="AA43" s="93">
        <v>563</v>
      </c>
      <c r="AB43" s="93">
        <v>0</v>
      </c>
      <c r="AC43" s="100">
        <f t="shared" si="7"/>
        <v>5</v>
      </c>
      <c r="AD43" s="93">
        <v>5</v>
      </c>
      <c r="AE43" s="93">
        <v>0</v>
      </c>
      <c r="AF43" s="100">
        <f t="shared" si="8"/>
        <v>0</v>
      </c>
      <c r="AG43" s="93">
        <v>0</v>
      </c>
      <c r="AH43" s="93">
        <v>0</v>
      </c>
      <c r="AI43" s="93">
        <v>0</v>
      </c>
      <c r="AJ43" s="100">
        <f t="shared" si="9"/>
        <v>0</v>
      </c>
      <c r="AK43" s="93">
        <v>0</v>
      </c>
      <c r="AL43" s="93">
        <v>0</v>
      </c>
      <c r="AM43" s="93">
        <v>0</v>
      </c>
      <c r="AN43" s="93">
        <v>0</v>
      </c>
      <c r="AO43" s="93">
        <v>0</v>
      </c>
      <c r="AP43" s="93">
        <v>0</v>
      </c>
      <c r="AQ43" s="93">
        <v>0</v>
      </c>
      <c r="AR43" s="93">
        <v>0</v>
      </c>
      <c r="AS43" s="93">
        <v>0</v>
      </c>
      <c r="AT43" s="100">
        <f t="shared" si="10"/>
        <v>0</v>
      </c>
      <c r="AU43" s="93">
        <v>0</v>
      </c>
      <c r="AV43" s="93">
        <v>0</v>
      </c>
      <c r="AW43" s="93">
        <v>0</v>
      </c>
      <c r="AX43" s="93">
        <v>0</v>
      </c>
      <c r="AY43" s="93">
        <v>0</v>
      </c>
      <c r="AZ43" s="100">
        <f t="shared" si="11"/>
        <v>0</v>
      </c>
      <c r="BA43" s="93">
        <v>0</v>
      </c>
      <c r="BB43" s="93">
        <v>0</v>
      </c>
      <c r="BC43" s="93">
        <v>0</v>
      </c>
    </row>
    <row r="44" spans="1:55" s="92" customFormat="1" ht="11.25">
      <c r="A44" s="101" t="s">
        <v>162</v>
      </c>
      <c r="B44" s="102" t="s">
        <v>74</v>
      </c>
      <c r="C44" s="94" t="s">
        <v>75</v>
      </c>
      <c r="D44" s="100">
        <f t="shared" si="0"/>
        <v>3020</v>
      </c>
      <c r="E44" s="100">
        <f t="shared" si="1"/>
        <v>0</v>
      </c>
      <c r="F44" s="93">
        <v>0</v>
      </c>
      <c r="G44" s="93">
        <v>0</v>
      </c>
      <c r="H44" s="100">
        <f t="shared" si="2"/>
        <v>0</v>
      </c>
      <c r="I44" s="93">
        <v>0</v>
      </c>
      <c r="J44" s="93">
        <v>0</v>
      </c>
      <c r="K44" s="100">
        <f t="shared" si="3"/>
        <v>3020</v>
      </c>
      <c r="L44" s="93">
        <v>62</v>
      </c>
      <c r="M44" s="93">
        <v>2958</v>
      </c>
      <c r="N44" s="100">
        <f t="shared" si="4"/>
        <v>3020</v>
      </c>
      <c r="O44" s="100">
        <f t="shared" si="5"/>
        <v>62</v>
      </c>
      <c r="P44" s="93">
        <v>62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100">
        <f t="shared" si="6"/>
        <v>2958</v>
      </c>
      <c r="W44" s="93">
        <v>2958</v>
      </c>
      <c r="X44" s="93">
        <v>0</v>
      </c>
      <c r="Y44" s="93">
        <v>0</v>
      </c>
      <c r="Z44" s="93">
        <v>0</v>
      </c>
      <c r="AA44" s="93">
        <v>0</v>
      </c>
      <c r="AB44" s="93">
        <v>0</v>
      </c>
      <c r="AC44" s="100">
        <f t="shared" si="7"/>
        <v>0</v>
      </c>
      <c r="AD44" s="93">
        <v>0</v>
      </c>
      <c r="AE44" s="93">
        <v>0</v>
      </c>
      <c r="AF44" s="100">
        <f t="shared" si="8"/>
        <v>104</v>
      </c>
      <c r="AG44" s="93">
        <v>104</v>
      </c>
      <c r="AH44" s="93">
        <v>0</v>
      </c>
      <c r="AI44" s="93">
        <v>0</v>
      </c>
      <c r="AJ44" s="100">
        <f t="shared" si="9"/>
        <v>104</v>
      </c>
      <c r="AK44" s="93">
        <v>0</v>
      </c>
      <c r="AL44" s="93">
        <v>0</v>
      </c>
      <c r="AM44" s="93">
        <v>100</v>
      </c>
      <c r="AN44" s="93">
        <v>0</v>
      </c>
      <c r="AO44" s="93">
        <v>0</v>
      </c>
      <c r="AP44" s="93">
        <v>0</v>
      </c>
      <c r="AQ44" s="93">
        <v>0</v>
      </c>
      <c r="AR44" s="93">
        <v>0</v>
      </c>
      <c r="AS44" s="93">
        <v>4</v>
      </c>
      <c r="AT44" s="100">
        <f t="shared" si="10"/>
        <v>10</v>
      </c>
      <c r="AU44" s="93">
        <v>0</v>
      </c>
      <c r="AV44" s="93">
        <v>0</v>
      </c>
      <c r="AW44" s="93">
        <v>10</v>
      </c>
      <c r="AX44" s="93">
        <v>0</v>
      </c>
      <c r="AY44" s="93">
        <v>0</v>
      </c>
      <c r="AZ44" s="100">
        <f t="shared" si="11"/>
        <v>0</v>
      </c>
      <c r="BA44" s="93">
        <v>0</v>
      </c>
      <c r="BB44" s="93">
        <v>0</v>
      </c>
      <c r="BC44" s="93">
        <v>0</v>
      </c>
    </row>
    <row r="45" spans="1:55" s="92" customFormat="1" ht="11.25">
      <c r="A45" s="101" t="s">
        <v>162</v>
      </c>
      <c r="B45" s="102" t="s">
        <v>76</v>
      </c>
      <c r="C45" s="94" t="s">
        <v>77</v>
      </c>
      <c r="D45" s="100">
        <f t="shared" si="0"/>
        <v>311</v>
      </c>
      <c r="E45" s="100">
        <f t="shared" si="1"/>
        <v>0</v>
      </c>
      <c r="F45" s="93">
        <v>0</v>
      </c>
      <c r="G45" s="93">
        <v>0</v>
      </c>
      <c r="H45" s="100">
        <f t="shared" si="2"/>
        <v>311</v>
      </c>
      <c r="I45" s="93">
        <v>288</v>
      </c>
      <c r="J45" s="93">
        <v>23</v>
      </c>
      <c r="K45" s="100">
        <f t="shared" si="3"/>
        <v>0</v>
      </c>
      <c r="L45" s="93">
        <v>0</v>
      </c>
      <c r="M45" s="93">
        <v>0</v>
      </c>
      <c r="N45" s="100">
        <f t="shared" si="4"/>
        <v>312</v>
      </c>
      <c r="O45" s="100">
        <f t="shared" si="5"/>
        <v>288</v>
      </c>
      <c r="P45" s="93">
        <v>288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100">
        <f t="shared" si="6"/>
        <v>23</v>
      </c>
      <c r="W45" s="93">
        <v>23</v>
      </c>
      <c r="X45" s="93">
        <v>0</v>
      </c>
      <c r="Y45" s="93">
        <v>0</v>
      </c>
      <c r="Z45" s="93">
        <v>0</v>
      </c>
      <c r="AA45" s="93">
        <v>0</v>
      </c>
      <c r="AB45" s="93">
        <v>0</v>
      </c>
      <c r="AC45" s="100">
        <f t="shared" si="7"/>
        <v>1</v>
      </c>
      <c r="AD45" s="93">
        <v>1</v>
      </c>
      <c r="AE45" s="93">
        <v>0</v>
      </c>
      <c r="AF45" s="100">
        <f t="shared" si="8"/>
        <v>0</v>
      </c>
      <c r="AG45" s="93">
        <v>0</v>
      </c>
      <c r="AH45" s="93">
        <v>0</v>
      </c>
      <c r="AI45" s="93">
        <v>0</v>
      </c>
      <c r="AJ45" s="100">
        <f t="shared" si="9"/>
        <v>0</v>
      </c>
      <c r="AK45" s="93">
        <v>0</v>
      </c>
      <c r="AL45" s="93">
        <v>0</v>
      </c>
      <c r="AM45" s="93">
        <v>0</v>
      </c>
      <c r="AN45" s="93">
        <v>0</v>
      </c>
      <c r="AO45" s="93">
        <v>0</v>
      </c>
      <c r="AP45" s="93">
        <v>0</v>
      </c>
      <c r="AQ45" s="93">
        <v>0</v>
      </c>
      <c r="AR45" s="93">
        <v>0</v>
      </c>
      <c r="AS45" s="93">
        <v>0</v>
      </c>
      <c r="AT45" s="100">
        <f t="shared" si="10"/>
        <v>0</v>
      </c>
      <c r="AU45" s="93">
        <v>0</v>
      </c>
      <c r="AV45" s="93">
        <v>0</v>
      </c>
      <c r="AW45" s="93">
        <v>0</v>
      </c>
      <c r="AX45" s="93">
        <v>0</v>
      </c>
      <c r="AY45" s="93">
        <v>0</v>
      </c>
      <c r="AZ45" s="100">
        <f t="shared" si="11"/>
        <v>0</v>
      </c>
      <c r="BA45" s="93">
        <v>0</v>
      </c>
      <c r="BB45" s="93">
        <v>0</v>
      </c>
      <c r="BC45" s="93">
        <v>0</v>
      </c>
    </row>
    <row r="46" spans="1:55" s="92" customFormat="1" ht="11.25">
      <c r="A46" s="101" t="s">
        <v>162</v>
      </c>
      <c r="B46" s="102" t="s">
        <v>78</v>
      </c>
      <c r="C46" s="94" t="s">
        <v>79</v>
      </c>
      <c r="D46" s="100">
        <f t="shared" si="0"/>
        <v>0</v>
      </c>
      <c r="E46" s="100">
        <f t="shared" si="1"/>
        <v>0</v>
      </c>
      <c r="F46" s="93">
        <v>0</v>
      </c>
      <c r="G46" s="93">
        <v>0</v>
      </c>
      <c r="H46" s="100">
        <f t="shared" si="2"/>
        <v>0</v>
      </c>
      <c r="I46" s="93">
        <v>0</v>
      </c>
      <c r="J46" s="93">
        <v>0</v>
      </c>
      <c r="K46" s="100">
        <f t="shared" si="3"/>
        <v>0</v>
      </c>
      <c r="L46" s="93">
        <v>0</v>
      </c>
      <c r="M46" s="93">
        <v>0</v>
      </c>
      <c r="N46" s="100">
        <f t="shared" si="4"/>
        <v>2155</v>
      </c>
      <c r="O46" s="100">
        <f t="shared" si="5"/>
        <v>0</v>
      </c>
      <c r="P46" s="93">
        <v>0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  <c r="V46" s="100">
        <f t="shared" si="6"/>
        <v>0</v>
      </c>
      <c r="W46" s="93">
        <v>0</v>
      </c>
      <c r="X46" s="93">
        <v>0</v>
      </c>
      <c r="Y46" s="93">
        <v>0</v>
      </c>
      <c r="Z46" s="93">
        <v>0</v>
      </c>
      <c r="AA46" s="93">
        <v>0</v>
      </c>
      <c r="AB46" s="93">
        <v>0</v>
      </c>
      <c r="AC46" s="100">
        <f t="shared" si="7"/>
        <v>2155</v>
      </c>
      <c r="AD46" s="93">
        <v>2155</v>
      </c>
      <c r="AE46" s="93">
        <v>0</v>
      </c>
      <c r="AF46" s="100">
        <f t="shared" si="8"/>
        <v>0</v>
      </c>
      <c r="AG46" s="93">
        <v>0</v>
      </c>
      <c r="AH46" s="93">
        <v>0</v>
      </c>
      <c r="AI46" s="93">
        <v>0</v>
      </c>
      <c r="AJ46" s="100">
        <f t="shared" si="9"/>
        <v>0</v>
      </c>
      <c r="AK46" s="93">
        <v>0</v>
      </c>
      <c r="AL46" s="93">
        <v>0</v>
      </c>
      <c r="AM46" s="93">
        <v>0</v>
      </c>
      <c r="AN46" s="93">
        <v>0</v>
      </c>
      <c r="AO46" s="93">
        <v>0</v>
      </c>
      <c r="AP46" s="93">
        <v>0</v>
      </c>
      <c r="AQ46" s="93">
        <v>0</v>
      </c>
      <c r="AR46" s="93">
        <v>0</v>
      </c>
      <c r="AS46" s="93">
        <v>0</v>
      </c>
      <c r="AT46" s="100">
        <f t="shared" si="10"/>
        <v>0</v>
      </c>
      <c r="AU46" s="93">
        <v>0</v>
      </c>
      <c r="AV46" s="93">
        <v>0</v>
      </c>
      <c r="AW46" s="93">
        <v>0</v>
      </c>
      <c r="AX46" s="93">
        <v>0</v>
      </c>
      <c r="AY46" s="93">
        <v>0</v>
      </c>
      <c r="AZ46" s="100">
        <f t="shared" si="11"/>
        <v>0</v>
      </c>
      <c r="BA46" s="93">
        <v>0</v>
      </c>
      <c r="BB46" s="93">
        <v>0</v>
      </c>
      <c r="BC46" s="93">
        <v>0</v>
      </c>
    </row>
    <row r="47" spans="1:55" s="92" customFormat="1" ht="11.25">
      <c r="A47" s="101" t="s">
        <v>162</v>
      </c>
      <c r="B47" s="102" t="s">
        <v>80</v>
      </c>
      <c r="C47" s="94" t="s">
        <v>81</v>
      </c>
      <c r="D47" s="100">
        <f t="shared" si="0"/>
        <v>131</v>
      </c>
      <c r="E47" s="100">
        <f t="shared" si="1"/>
        <v>0</v>
      </c>
      <c r="F47" s="93">
        <v>0</v>
      </c>
      <c r="G47" s="93">
        <v>0</v>
      </c>
      <c r="H47" s="100">
        <f t="shared" si="2"/>
        <v>131</v>
      </c>
      <c r="I47" s="93">
        <v>36</v>
      </c>
      <c r="J47" s="93">
        <v>95</v>
      </c>
      <c r="K47" s="100">
        <f t="shared" si="3"/>
        <v>0</v>
      </c>
      <c r="L47" s="93">
        <v>0</v>
      </c>
      <c r="M47" s="93">
        <v>0</v>
      </c>
      <c r="N47" s="100">
        <f t="shared" si="4"/>
        <v>131</v>
      </c>
      <c r="O47" s="100">
        <f t="shared" si="5"/>
        <v>36</v>
      </c>
      <c r="P47" s="93">
        <v>0</v>
      </c>
      <c r="Q47" s="93">
        <v>0</v>
      </c>
      <c r="R47" s="93">
        <v>0</v>
      </c>
      <c r="S47" s="93">
        <v>0</v>
      </c>
      <c r="T47" s="93">
        <v>0</v>
      </c>
      <c r="U47" s="93">
        <v>36</v>
      </c>
      <c r="V47" s="100">
        <f t="shared" si="6"/>
        <v>95</v>
      </c>
      <c r="W47" s="93">
        <v>0</v>
      </c>
      <c r="X47" s="93">
        <v>0</v>
      </c>
      <c r="Y47" s="93">
        <v>0</v>
      </c>
      <c r="Z47" s="93">
        <v>0</v>
      </c>
      <c r="AA47" s="93">
        <v>95</v>
      </c>
      <c r="AB47" s="93">
        <v>0</v>
      </c>
      <c r="AC47" s="100">
        <f t="shared" si="7"/>
        <v>0</v>
      </c>
      <c r="AD47" s="93">
        <v>0</v>
      </c>
      <c r="AE47" s="93">
        <v>0</v>
      </c>
      <c r="AF47" s="100">
        <f t="shared" si="8"/>
        <v>0</v>
      </c>
      <c r="AG47" s="93">
        <v>0</v>
      </c>
      <c r="AH47" s="93">
        <v>0</v>
      </c>
      <c r="AI47" s="93">
        <v>0</v>
      </c>
      <c r="AJ47" s="100">
        <f t="shared" si="9"/>
        <v>0</v>
      </c>
      <c r="AK47" s="93">
        <v>0</v>
      </c>
      <c r="AL47" s="93">
        <v>0</v>
      </c>
      <c r="AM47" s="93">
        <v>0</v>
      </c>
      <c r="AN47" s="93">
        <v>0</v>
      </c>
      <c r="AO47" s="93">
        <v>0</v>
      </c>
      <c r="AP47" s="93">
        <v>0</v>
      </c>
      <c r="AQ47" s="93">
        <v>0</v>
      </c>
      <c r="AR47" s="93">
        <v>0</v>
      </c>
      <c r="AS47" s="93">
        <v>0</v>
      </c>
      <c r="AT47" s="100">
        <f t="shared" si="10"/>
        <v>0</v>
      </c>
      <c r="AU47" s="93">
        <v>0</v>
      </c>
      <c r="AV47" s="93">
        <v>0</v>
      </c>
      <c r="AW47" s="93">
        <v>0</v>
      </c>
      <c r="AX47" s="93">
        <v>0</v>
      </c>
      <c r="AY47" s="93">
        <v>0</v>
      </c>
      <c r="AZ47" s="100">
        <f t="shared" si="11"/>
        <v>0</v>
      </c>
      <c r="BA47" s="93">
        <v>0</v>
      </c>
      <c r="BB47" s="93">
        <v>0</v>
      </c>
      <c r="BC47" s="93">
        <v>0</v>
      </c>
    </row>
    <row r="48" spans="1:55" s="92" customFormat="1" ht="11.25">
      <c r="A48" s="101" t="s">
        <v>162</v>
      </c>
      <c r="B48" s="102" t="s">
        <v>82</v>
      </c>
      <c r="C48" s="94" t="s">
        <v>83</v>
      </c>
      <c r="D48" s="100">
        <f t="shared" si="0"/>
        <v>2801</v>
      </c>
      <c r="E48" s="100">
        <f t="shared" si="1"/>
        <v>0</v>
      </c>
      <c r="F48" s="93">
        <v>0</v>
      </c>
      <c r="G48" s="93">
        <v>0</v>
      </c>
      <c r="H48" s="100">
        <f t="shared" si="2"/>
        <v>0</v>
      </c>
      <c r="I48" s="93">
        <v>0</v>
      </c>
      <c r="J48" s="93">
        <v>0</v>
      </c>
      <c r="K48" s="100">
        <f t="shared" si="3"/>
        <v>2801</v>
      </c>
      <c r="L48" s="93">
        <v>258</v>
      </c>
      <c r="M48" s="93">
        <v>2543</v>
      </c>
      <c r="N48" s="100">
        <f t="shared" si="4"/>
        <v>2801</v>
      </c>
      <c r="O48" s="100">
        <f t="shared" si="5"/>
        <v>258</v>
      </c>
      <c r="P48" s="93">
        <v>258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100">
        <f t="shared" si="6"/>
        <v>2543</v>
      </c>
      <c r="W48" s="93">
        <v>2543</v>
      </c>
      <c r="X48" s="93">
        <v>0</v>
      </c>
      <c r="Y48" s="93">
        <v>0</v>
      </c>
      <c r="Z48" s="93">
        <v>0</v>
      </c>
      <c r="AA48" s="93">
        <v>0</v>
      </c>
      <c r="AB48" s="93">
        <v>0</v>
      </c>
      <c r="AC48" s="100">
        <f t="shared" si="7"/>
        <v>0</v>
      </c>
      <c r="AD48" s="93">
        <v>0</v>
      </c>
      <c r="AE48" s="93">
        <v>0</v>
      </c>
      <c r="AF48" s="100">
        <f t="shared" si="8"/>
        <v>28</v>
      </c>
      <c r="AG48" s="93">
        <v>28</v>
      </c>
      <c r="AH48" s="93">
        <v>0</v>
      </c>
      <c r="AI48" s="93">
        <v>0</v>
      </c>
      <c r="AJ48" s="100">
        <f t="shared" si="9"/>
        <v>28</v>
      </c>
      <c r="AK48" s="93">
        <v>0</v>
      </c>
      <c r="AL48" s="93">
        <v>0</v>
      </c>
      <c r="AM48" s="93">
        <v>28</v>
      </c>
      <c r="AN48" s="93">
        <v>0</v>
      </c>
      <c r="AO48" s="93">
        <v>0</v>
      </c>
      <c r="AP48" s="93">
        <v>0</v>
      </c>
      <c r="AQ48" s="93">
        <v>0</v>
      </c>
      <c r="AR48" s="93">
        <v>0</v>
      </c>
      <c r="AS48" s="93">
        <v>0</v>
      </c>
      <c r="AT48" s="100">
        <f t="shared" si="10"/>
        <v>0</v>
      </c>
      <c r="AU48" s="93">
        <v>0</v>
      </c>
      <c r="AV48" s="93">
        <v>0</v>
      </c>
      <c r="AW48" s="93">
        <v>0</v>
      </c>
      <c r="AX48" s="93">
        <v>0</v>
      </c>
      <c r="AY48" s="93">
        <v>0</v>
      </c>
      <c r="AZ48" s="100">
        <f t="shared" si="11"/>
        <v>0</v>
      </c>
      <c r="BA48" s="93">
        <v>0</v>
      </c>
      <c r="BB48" s="93">
        <v>0</v>
      </c>
      <c r="BC48" s="93">
        <v>0</v>
      </c>
    </row>
    <row r="49" spans="1:55" s="92" customFormat="1" ht="11.25">
      <c r="A49" s="103"/>
      <c r="B49" s="104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92" customFormat="1" ht="11.25">
      <c r="A50" s="103"/>
      <c r="B50" s="10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92" customFormat="1" ht="11.25">
      <c r="A51" s="103"/>
      <c r="B51" s="10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92" customFormat="1" ht="11.25">
      <c r="A52" s="103"/>
      <c r="B52" s="104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92" customFormat="1" ht="11.25">
      <c r="A53" s="103"/>
      <c r="B53" s="10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92" customFormat="1" ht="11.25">
      <c r="A54" s="103"/>
      <c r="B54" s="104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92" customFormat="1" ht="11.25">
      <c r="A55" s="103"/>
      <c r="B55" s="104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92" customFormat="1" ht="11.25">
      <c r="A56" s="103"/>
      <c r="B56" s="10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92" customFormat="1" ht="11.25">
      <c r="A57" s="103"/>
      <c r="B57" s="104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92" customFormat="1" ht="11.25">
      <c r="A58" s="103"/>
      <c r="B58" s="104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92" customFormat="1" ht="11.25">
      <c r="A59" s="103"/>
      <c r="B59" s="104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92" customFormat="1" ht="11.25">
      <c r="A60" s="103"/>
      <c r="B60" s="104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92" customFormat="1" ht="11.25">
      <c r="A61" s="103"/>
      <c r="B61" s="104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s="92" customFormat="1" ht="11.25">
      <c r="A62" s="103"/>
      <c r="B62" s="104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92" customFormat="1" ht="11.25">
      <c r="A63" s="103"/>
      <c r="B63" s="104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92" customFormat="1" ht="11.25">
      <c r="A64" s="103"/>
      <c r="B64" s="10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92" customFormat="1" ht="11.25">
      <c r="A65" s="103"/>
      <c r="B65" s="10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92" customFormat="1" ht="11.25">
      <c r="A66" s="103"/>
      <c r="B66" s="10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92" customFormat="1" ht="11.25">
      <c r="A67" s="103"/>
      <c r="B67" s="10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92" customFormat="1" ht="11.25">
      <c r="A68" s="103"/>
      <c r="B68" s="10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2" customFormat="1" ht="11.25">
      <c r="A69" s="103"/>
      <c r="B69" s="10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2" customFormat="1" ht="11.25">
      <c r="A70" s="103"/>
      <c r="B70" s="10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2" customFormat="1" ht="11.25">
      <c r="A71" s="103"/>
      <c r="B71" s="10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2" customFormat="1" ht="11.25">
      <c r="A72" s="103"/>
      <c r="B72" s="10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2" customFormat="1" ht="11.25">
      <c r="A73" s="103"/>
      <c r="B73" s="10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2" customFormat="1" ht="11.25">
      <c r="A74" s="103"/>
      <c r="B74" s="10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2" customFormat="1" ht="11.25">
      <c r="A75" s="103"/>
      <c r="B75" s="104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2" customFormat="1" ht="11.25">
      <c r="A76" s="103"/>
      <c r="B76" s="10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2" customFormat="1" ht="11.25">
      <c r="A77" s="103"/>
      <c r="B77" s="104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2" customFormat="1" ht="11.25">
      <c r="A78" s="103"/>
      <c r="B78" s="10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2" customFormat="1" ht="11.25">
      <c r="A79" s="103"/>
      <c r="B79" s="10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2" customFormat="1" ht="11.25">
      <c r="A80" s="103"/>
      <c r="B80" s="10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2" customFormat="1" ht="11.25">
      <c r="A81" s="103"/>
      <c r="B81" s="10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2" customFormat="1" ht="11.25">
      <c r="A82" s="103"/>
      <c r="B82" s="10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2" customFormat="1" ht="11.25">
      <c r="A83" s="103"/>
      <c r="B83" s="10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2" customFormat="1" ht="11.25">
      <c r="A84" s="103"/>
      <c r="B84" s="104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2" customFormat="1" ht="11.25">
      <c r="A85" s="103"/>
      <c r="B85" s="10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2" customFormat="1" ht="11.25">
      <c r="A86" s="103"/>
      <c r="B86" s="10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2" customFormat="1" ht="11.25">
      <c r="A87" s="103"/>
      <c r="B87" s="104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2" customFormat="1" ht="11.25">
      <c r="A88" s="103"/>
      <c r="B88" s="104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2" customFormat="1" ht="11.25">
      <c r="A89" s="103"/>
      <c r="B89" s="104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2" customFormat="1" ht="11.25">
      <c r="A90" s="103"/>
      <c r="B90" s="104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2" customFormat="1" ht="11.25">
      <c r="A91" s="103"/>
      <c r="B91" s="104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2" customFormat="1" ht="11.25">
      <c r="A92" s="103"/>
      <c r="B92" s="104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2" customFormat="1" ht="11.25">
      <c r="A93" s="103"/>
      <c r="B93" s="10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2" customFormat="1" ht="11.25">
      <c r="A94" s="103"/>
      <c r="B94" s="104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2" customFormat="1" ht="11.25">
      <c r="A95" s="103"/>
      <c r="B95" s="104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2" customFormat="1" ht="11.25">
      <c r="A96" s="103"/>
      <c r="B96" s="104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2" customFormat="1" ht="11.25">
      <c r="A97" s="103"/>
      <c r="B97" s="104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2" customFormat="1" ht="11.25">
      <c r="A98" s="103"/>
      <c r="B98" s="104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2" customFormat="1" ht="11.25">
      <c r="A99" s="103"/>
      <c r="B99" s="104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2" customFormat="1" ht="11.25">
      <c r="A100" s="103"/>
      <c r="B100" s="104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2" customFormat="1" ht="11.25">
      <c r="A101" s="103"/>
      <c r="B101" s="104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2" customFormat="1" ht="11.25">
      <c r="A102" s="103"/>
      <c r="B102" s="10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2" customFormat="1" ht="11.25">
      <c r="A103" s="103"/>
      <c r="B103" s="104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2" customFormat="1" ht="11.25">
      <c r="A104" s="103"/>
      <c r="B104" s="104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2" customFormat="1" ht="11.25">
      <c r="A105" s="103"/>
      <c r="B105" s="104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2" customFormat="1" ht="11.25">
      <c r="A106" s="103"/>
      <c r="B106" s="104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2" customFormat="1" ht="11.25">
      <c r="A107" s="103"/>
      <c r="B107" s="104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2" customFormat="1" ht="11.25">
      <c r="A108" s="103"/>
      <c r="B108" s="104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2" customFormat="1" ht="11.25">
      <c r="A109" s="103"/>
      <c r="B109" s="104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2" customFormat="1" ht="11.25">
      <c r="A110" s="103"/>
      <c r="B110" s="104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2" customFormat="1" ht="11.25">
      <c r="A111" s="103"/>
      <c r="B111" s="104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2" customFormat="1" ht="11.25">
      <c r="A112" s="103"/>
      <c r="B112" s="104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2" customFormat="1" ht="11.25">
      <c r="A113" s="103"/>
      <c r="B113" s="104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2" customFormat="1" ht="11.25">
      <c r="A114" s="103"/>
      <c r="B114" s="104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2" customFormat="1" ht="11.25">
      <c r="A115" s="103"/>
      <c r="B115" s="104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2" customFormat="1" ht="11.25">
      <c r="A116" s="103"/>
      <c r="B116" s="104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2" customFormat="1" ht="11.25">
      <c r="A117" s="103"/>
      <c r="B117" s="104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2" customFormat="1" ht="11.25">
      <c r="A118" s="103"/>
      <c r="B118" s="104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2" customFormat="1" ht="11.25">
      <c r="A119" s="103"/>
      <c r="B119" s="104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2" customFormat="1" ht="11.25">
      <c r="A120" s="103"/>
      <c r="B120" s="104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2" customFormat="1" ht="11.25">
      <c r="A121" s="103"/>
      <c r="B121" s="104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2" customFormat="1" ht="11.25">
      <c r="A122" s="103"/>
      <c r="B122" s="104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2" customFormat="1" ht="11.25">
      <c r="A123" s="103"/>
      <c r="B123" s="104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2" customFormat="1" ht="11.25">
      <c r="A124" s="103"/>
      <c r="B124" s="104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2" customFormat="1" ht="11.25">
      <c r="A125" s="103"/>
      <c r="B125" s="104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2" customFormat="1" ht="11.25">
      <c r="A126" s="103"/>
      <c r="B126" s="104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2" customFormat="1" ht="11.25">
      <c r="A127" s="103"/>
      <c r="B127" s="104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2" customFormat="1" ht="11.25">
      <c r="A128" s="103"/>
      <c r="B128" s="104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2" customFormat="1" ht="11.25">
      <c r="A129" s="103"/>
      <c r="B129" s="104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2" customFormat="1" ht="11.25">
      <c r="A130" s="103"/>
      <c r="B130" s="104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2" customFormat="1" ht="11.25">
      <c r="A131" s="103"/>
      <c r="B131" s="104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2" customFormat="1" ht="11.25">
      <c r="A132" s="103"/>
      <c r="B132" s="104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2" customFormat="1" ht="11.25">
      <c r="A133" s="103"/>
      <c r="B133" s="104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2" customFormat="1" ht="11.25">
      <c r="A134" s="103"/>
      <c r="B134" s="104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2" customFormat="1" ht="11.25">
      <c r="A135" s="103"/>
      <c r="B135" s="104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2" customFormat="1" ht="11.25">
      <c r="A136" s="103"/>
      <c r="B136" s="104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2" customFormat="1" ht="11.25">
      <c r="A137" s="103"/>
      <c r="B137" s="104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2" customFormat="1" ht="11.25">
      <c r="A138" s="103"/>
      <c r="B138" s="104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2" customFormat="1" ht="11.25">
      <c r="A139" s="103"/>
      <c r="B139" s="104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2" customFormat="1" ht="11.25">
      <c r="A140" s="103"/>
      <c r="B140" s="104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2" customFormat="1" ht="11.25">
      <c r="A141" s="103"/>
      <c r="B141" s="104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2" customFormat="1" ht="11.25">
      <c r="A142" s="103"/>
      <c r="B142" s="104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2" customFormat="1" ht="11.25">
      <c r="A143" s="103"/>
      <c r="B143" s="104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2" customFormat="1" ht="11.25">
      <c r="A144" s="103"/>
      <c r="B144" s="104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2" customFormat="1" ht="11.25">
      <c r="A145" s="103"/>
      <c r="B145" s="104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2" customFormat="1" ht="11.25">
      <c r="A146" s="103"/>
      <c r="B146" s="104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2" customFormat="1" ht="11.25">
      <c r="A147" s="103"/>
      <c r="B147" s="104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2" customFormat="1" ht="11.25">
      <c r="A148" s="103"/>
      <c r="B148" s="104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2" customFormat="1" ht="11.25">
      <c r="A149" s="103"/>
      <c r="B149" s="104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2" customFormat="1" ht="11.25">
      <c r="A150" s="103"/>
      <c r="B150" s="104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2" customFormat="1" ht="11.25">
      <c r="A151" s="103"/>
      <c r="B151" s="104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2" customFormat="1" ht="11.25">
      <c r="A152" s="103"/>
      <c r="B152" s="104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2" customFormat="1" ht="11.25">
      <c r="A153" s="103"/>
      <c r="B153" s="104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2" customFormat="1" ht="11.25">
      <c r="A154" s="103"/>
      <c r="B154" s="104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2" customFormat="1" ht="11.25">
      <c r="A155" s="103"/>
      <c r="B155" s="104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2" customFormat="1" ht="11.25">
      <c r="A156" s="103"/>
      <c r="B156" s="104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2" customFormat="1" ht="11.25">
      <c r="A157" s="103"/>
      <c r="B157" s="104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2" customFormat="1" ht="11.25">
      <c r="A158" s="103"/>
      <c r="B158" s="104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2" customFormat="1" ht="11.25">
      <c r="A159" s="103"/>
      <c r="B159" s="104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2" customFormat="1" ht="11.25">
      <c r="A160" s="103"/>
      <c r="B160" s="104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2" customFormat="1" ht="11.25">
      <c r="A161" s="103"/>
      <c r="B161" s="104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2" customFormat="1" ht="11.25">
      <c r="A162" s="103"/>
      <c r="B162" s="104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2" customFormat="1" ht="11.25">
      <c r="A163" s="103"/>
      <c r="B163" s="104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2" customFormat="1" ht="11.25">
      <c r="A164" s="103"/>
      <c r="B164" s="104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2" customFormat="1" ht="11.25">
      <c r="A165" s="103"/>
      <c r="B165" s="104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2" customFormat="1" ht="11.25">
      <c r="A166" s="103"/>
      <c r="B166" s="104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2" customFormat="1" ht="11.25">
      <c r="A167" s="103"/>
      <c r="B167" s="104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2" customFormat="1" ht="11.25">
      <c r="A168" s="103"/>
      <c r="B168" s="104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2" customFormat="1" ht="11.25">
      <c r="A169" s="103"/>
      <c r="B169" s="104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2" customFormat="1" ht="11.25">
      <c r="A170" s="103"/>
      <c r="B170" s="104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2" customFormat="1" ht="11.25">
      <c r="A171" s="103"/>
      <c r="B171" s="104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2" customFormat="1" ht="11.25">
      <c r="A172" s="103"/>
      <c r="B172" s="104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2" customFormat="1" ht="11.25">
      <c r="A173" s="103"/>
      <c r="B173" s="104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2" customFormat="1" ht="11.25">
      <c r="A174" s="103"/>
      <c r="B174" s="104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2" customFormat="1" ht="11.25">
      <c r="A175" s="103"/>
      <c r="B175" s="104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2" customFormat="1" ht="11.25">
      <c r="A176" s="103"/>
      <c r="B176" s="104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2" customFormat="1" ht="11.25">
      <c r="A177" s="103"/>
      <c r="B177" s="104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2" customFormat="1" ht="11.25">
      <c r="A178" s="103"/>
      <c r="B178" s="104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2" customFormat="1" ht="11.25">
      <c r="A179" s="103"/>
      <c r="B179" s="104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2" customFormat="1" ht="11.25">
      <c r="A180" s="103"/>
      <c r="B180" s="104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2" customFormat="1" ht="11.25">
      <c r="A181" s="103"/>
      <c r="B181" s="104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2" customFormat="1" ht="11.25">
      <c r="A182" s="103"/>
      <c r="B182" s="104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2" customFormat="1" ht="11.25">
      <c r="A183" s="103"/>
      <c r="B183" s="104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2" customFormat="1" ht="11.25">
      <c r="A184" s="103"/>
      <c r="B184" s="104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2" customFormat="1" ht="11.25">
      <c r="A185" s="103"/>
      <c r="B185" s="104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2" customFormat="1" ht="11.25">
      <c r="A186" s="103"/>
      <c r="B186" s="104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2" customFormat="1" ht="11.25">
      <c r="A187" s="103"/>
      <c r="B187" s="104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2" customFormat="1" ht="11.25">
      <c r="A188" s="103"/>
      <c r="B188" s="104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2" customFormat="1" ht="11.25">
      <c r="A189" s="103"/>
      <c r="B189" s="104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2" customFormat="1" ht="11.25">
      <c r="A190" s="103"/>
      <c r="B190" s="104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2" customFormat="1" ht="11.25">
      <c r="A191" s="103"/>
      <c r="B191" s="104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2" customFormat="1" ht="11.25">
      <c r="A192" s="103"/>
      <c r="B192" s="104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2" customFormat="1" ht="11.25">
      <c r="A193" s="103"/>
      <c r="B193" s="104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2" customFormat="1" ht="11.25">
      <c r="A194" s="103"/>
      <c r="B194" s="104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2" customFormat="1" ht="11.25">
      <c r="A195" s="103"/>
      <c r="B195" s="104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2" customFormat="1" ht="11.25">
      <c r="A196" s="103"/>
      <c r="B196" s="104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2" customFormat="1" ht="11.25">
      <c r="A197" s="103"/>
      <c r="B197" s="104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2" customFormat="1" ht="11.25">
      <c r="A198" s="103"/>
      <c r="B198" s="104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2" customFormat="1" ht="11.25">
      <c r="A199" s="103"/>
      <c r="B199" s="104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2" customFormat="1" ht="11.25">
      <c r="A200" s="103"/>
      <c r="B200" s="104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2" customFormat="1" ht="11.25">
      <c r="A201" s="103"/>
      <c r="B201" s="104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2" customFormat="1" ht="11.25">
      <c r="A202" s="103"/>
      <c r="B202" s="104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2" customFormat="1" ht="11.25">
      <c r="A203" s="103"/>
      <c r="B203" s="104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2" customFormat="1" ht="11.25">
      <c r="A204" s="103"/>
      <c r="B204" s="104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2" customFormat="1" ht="11.25">
      <c r="A205" s="103"/>
      <c r="B205" s="104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2" customFormat="1" ht="11.25">
      <c r="A206" s="103"/>
      <c r="B206" s="104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2" customFormat="1" ht="11.25">
      <c r="A207" s="103"/>
      <c r="B207" s="104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2" customFormat="1" ht="11.25">
      <c r="A208" s="103"/>
      <c r="B208" s="104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2" customFormat="1" ht="11.25">
      <c r="A209" s="103"/>
      <c r="B209" s="104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2" customFormat="1" ht="11.25">
      <c r="A210" s="103"/>
      <c r="B210" s="104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2" customFormat="1" ht="11.25">
      <c r="A211" s="103"/>
      <c r="B211" s="104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2" customFormat="1" ht="11.25">
      <c r="A212" s="103"/>
      <c r="B212" s="104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2" customFormat="1" ht="11.25">
      <c r="A213" s="103"/>
      <c r="B213" s="104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2" customFormat="1" ht="11.25">
      <c r="A214" s="103"/>
      <c r="B214" s="104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2" customFormat="1" ht="11.25">
      <c r="A215" s="103"/>
      <c r="B215" s="104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2" customFormat="1" ht="11.25">
      <c r="A216" s="103"/>
      <c r="B216" s="104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2" customFormat="1" ht="11.25">
      <c r="A217" s="103"/>
      <c r="B217" s="104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2" customFormat="1" ht="11.25">
      <c r="A218" s="103"/>
      <c r="B218" s="104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2" customFormat="1" ht="11.25">
      <c r="A219" s="103"/>
      <c r="B219" s="104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2" customFormat="1" ht="11.25">
      <c r="A220" s="103"/>
      <c r="B220" s="104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2" customFormat="1" ht="11.25">
      <c r="A221" s="103"/>
      <c r="B221" s="104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2" customFormat="1" ht="11.25">
      <c r="A222" s="103"/>
      <c r="B222" s="104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2" customFormat="1" ht="11.25">
      <c r="A223" s="103"/>
      <c r="B223" s="104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2" customFormat="1" ht="11.25">
      <c r="A224" s="103"/>
      <c r="B224" s="104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2" customFormat="1" ht="11.25">
      <c r="A225" s="103"/>
      <c r="B225" s="104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2" customFormat="1" ht="11.25">
      <c r="A226" s="103"/>
      <c r="B226" s="104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2" customFormat="1" ht="11.25">
      <c r="A227" s="103"/>
      <c r="B227" s="104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2" customFormat="1" ht="11.25">
      <c r="A228" s="103"/>
      <c r="B228" s="104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2" customFormat="1" ht="11.25">
      <c r="A229" s="103"/>
      <c r="B229" s="104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2" customFormat="1" ht="11.25">
      <c r="A230" s="103"/>
      <c r="B230" s="104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2" customFormat="1" ht="11.25">
      <c r="A231" s="103"/>
      <c r="B231" s="104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2" customFormat="1" ht="11.25">
      <c r="A232" s="103"/>
      <c r="B232" s="104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2" customFormat="1" ht="11.25">
      <c r="A233" s="103"/>
      <c r="B233" s="104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2" customFormat="1" ht="11.25">
      <c r="A234" s="103"/>
      <c r="B234" s="104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2" customFormat="1" ht="11.25">
      <c r="A235" s="103"/>
      <c r="B235" s="104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2" customFormat="1" ht="11.25">
      <c r="A236" s="103"/>
      <c r="B236" s="104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2" customFormat="1" ht="11.25">
      <c r="A237" s="103"/>
      <c r="B237" s="104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2" customFormat="1" ht="11.25">
      <c r="A238" s="103"/>
      <c r="B238" s="104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2" customFormat="1" ht="11.25">
      <c r="A239" s="103"/>
      <c r="B239" s="104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2" customFormat="1" ht="11.25">
      <c r="A240" s="103"/>
      <c r="B240" s="104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2" customFormat="1" ht="11.25">
      <c r="A241" s="103"/>
      <c r="B241" s="104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2" customFormat="1" ht="11.25">
      <c r="A242" s="103"/>
      <c r="B242" s="104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2" customFormat="1" ht="11.25">
      <c r="A243" s="103"/>
      <c r="B243" s="104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2" customFormat="1" ht="11.25">
      <c r="A244" s="103"/>
      <c r="B244" s="104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2" customFormat="1" ht="11.25">
      <c r="A245" s="103"/>
      <c r="B245" s="104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2" customFormat="1" ht="11.25">
      <c r="A246" s="103"/>
      <c r="B246" s="104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2" customFormat="1" ht="11.25">
      <c r="A247" s="103"/>
      <c r="B247" s="104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2" customFormat="1" ht="11.25">
      <c r="A248" s="103"/>
      <c r="B248" s="104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2" customFormat="1" ht="11.25">
      <c r="A249" s="103"/>
      <c r="B249" s="104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2" customFormat="1" ht="11.25">
      <c r="A250" s="103"/>
      <c r="B250" s="104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2" customFormat="1" ht="11.25">
      <c r="A251" s="103"/>
      <c r="B251" s="104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2" customFormat="1" ht="11.25">
      <c r="A252" s="103"/>
      <c r="B252" s="104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2" customFormat="1" ht="11.25">
      <c r="A253" s="103"/>
      <c r="B253" s="104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2" customFormat="1" ht="11.25">
      <c r="A254" s="103"/>
      <c r="B254" s="104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2" customFormat="1" ht="11.25">
      <c r="A255" s="103"/>
      <c r="B255" s="104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2" customFormat="1" ht="11.25">
      <c r="A256" s="103"/>
      <c r="B256" s="104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2" customFormat="1" ht="11.25">
      <c r="A257" s="103"/>
      <c r="B257" s="104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2" customFormat="1" ht="11.25">
      <c r="A258" s="103"/>
      <c r="B258" s="10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2" customFormat="1" ht="11.25">
      <c r="A259" s="103"/>
      <c r="B259" s="104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2" customFormat="1" ht="11.25">
      <c r="A260" s="103"/>
      <c r="B260" s="104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2" customFormat="1" ht="11.25">
      <c r="A261" s="103"/>
      <c r="B261" s="104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2" customFormat="1" ht="11.25">
      <c r="A262" s="103"/>
      <c r="B262" s="104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2" customFormat="1" ht="11.25">
      <c r="A263" s="103"/>
      <c r="B263" s="104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2" customFormat="1" ht="11.25">
      <c r="A264" s="103"/>
      <c r="B264" s="104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2" customFormat="1" ht="11.25">
      <c r="A265" s="103"/>
      <c r="B265" s="104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2" customFormat="1" ht="11.25">
      <c r="A266" s="103"/>
      <c r="B266" s="104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2" customFormat="1" ht="11.25">
      <c r="A267" s="103"/>
      <c r="B267" s="104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2" customFormat="1" ht="11.25">
      <c r="A268" s="103"/>
      <c r="B268" s="104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2" customFormat="1" ht="11.25">
      <c r="A269" s="103"/>
      <c r="B269" s="104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2" customFormat="1" ht="11.25">
      <c r="A270" s="103"/>
      <c r="B270" s="104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2" customFormat="1" ht="11.25">
      <c r="A271" s="103"/>
      <c r="B271" s="104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2" customFormat="1" ht="11.25">
      <c r="A272" s="103"/>
      <c r="B272" s="104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2" customFormat="1" ht="11.25">
      <c r="A273" s="103"/>
      <c r="B273" s="104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2" customFormat="1" ht="11.25">
      <c r="A274" s="103"/>
      <c r="B274" s="104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2" customFormat="1" ht="11.25">
      <c r="A275" s="103"/>
      <c r="B275" s="104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2" customFormat="1" ht="11.25">
      <c r="A276" s="103"/>
      <c r="B276" s="104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2" customFormat="1" ht="11.25">
      <c r="A277" s="103"/>
      <c r="B277" s="104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2" customFormat="1" ht="11.25">
      <c r="A278" s="103"/>
      <c r="B278" s="104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2" customFormat="1" ht="11.25">
      <c r="A279" s="103"/>
      <c r="B279" s="104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2" customFormat="1" ht="11.25">
      <c r="A280" s="103"/>
      <c r="B280" s="104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2" customFormat="1" ht="11.25">
      <c r="A281" s="103"/>
      <c r="B281" s="104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2" customFormat="1" ht="11.25">
      <c r="A282" s="103"/>
      <c r="B282" s="104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2" customFormat="1" ht="11.25">
      <c r="A283" s="103"/>
      <c r="B283" s="104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2" customFormat="1" ht="11.25">
      <c r="A284" s="103"/>
      <c r="B284" s="104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2" customFormat="1" ht="11.25">
      <c r="A285" s="103"/>
      <c r="B285" s="104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2" customFormat="1" ht="11.25">
      <c r="A286" s="103"/>
      <c r="B286" s="104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2" customFormat="1" ht="11.25">
      <c r="A287" s="103"/>
      <c r="B287" s="104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2" customFormat="1" ht="11.25">
      <c r="A288" s="103"/>
      <c r="B288" s="104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2" customFormat="1" ht="11.25">
      <c r="A289" s="103"/>
      <c r="B289" s="104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2" customFormat="1" ht="11.25">
      <c r="A290" s="103"/>
      <c r="B290" s="104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2" customFormat="1" ht="11.25">
      <c r="A291" s="103"/>
      <c r="B291" s="104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2" customFormat="1" ht="11.25">
      <c r="A292" s="103"/>
      <c r="B292" s="104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2" customFormat="1" ht="11.25">
      <c r="A293" s="103"/>
      <c r="B293" s="104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2" customFormat="1" ht="11.25">
      <c r="A294" s="103"/>
      <c r="B294" s="104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2" customFormat="1" ht="11.25">
      <c r="A295" s="103"/>
      <c r="B295" s="104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2" customFormat="1" ht="11.25">
      <c r="A296" s="103"/>
      <c r="B296" s="104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2" customFormat="1" ht="11.25">
      <c r="A297" s="103"/>
      <c r="B297" s="104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2" customFormat="1" ht="11.25">
      <c r="A298" s="103"/>
      <c r="B298" s="104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2" customFormat="1" ht="11.25">
      <c r="A299" s="103"/>
      <c r="B299" s="104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2" customFormat="1" ht="11.25">
      <c r="A300" s="103"/>
      <c r="B300" s="104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2" customFormat="1" ht="11.25">
      <c r="A301" s="103"/>
      <c r="B301" s="104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2" customFormat="1" ht="11.25">
      <c r="A302" s="103"/>
      <c r="B302" s="104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2" customFormat="1" ht="11.25">
      <c r="A303" s="103"/>
      <c r="B303" s="104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2" customFormat="1" ht="11.25">
      <c r="A304" s="103"/>
      <c r="B304" s="104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2" customFormat="1" ht="11.25">
      <c r="A305" s="103"/>
      <c r="B305" s="104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2" customFormat="1" ht="11.25">
      <c r="A306" s="103"/>
      <c r="B306" s="104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2" customFormat="1" ht="11.25">
      <c r="A307" s="103"/>
      <c r="B307" s="104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2" customFormat="1" ht="11.25">
      <c r="A308" s="103"/>
      <c r="B308" s="104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2" customFormat="1" ht="11.25">
      <c r="A309" s="103"/>
      <c r="B309" s="104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2" customFormat="1" ht="11.25">
      <c r="A310" s="103"/>
      <c r="B310" s="104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2" customFormat="1" ht="11.25">
      <c r="A311" s="103"/>
      <c r="B311" s="104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2" customFormat="1" ht="11.25">
      <c r="A312" s="103"/>
      <c r="B312" s="104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2" customFormat="1" ht="11.25">
      <c r="A313" s="103"/>
      <c r="B313" s="104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2" customFormat="1" ht="11.25">
      <c r="A314" s="103"/>
      <c r="B314" s="104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2" customFormat="1" ht="11.25">
      <c r="A315" s="103"/>
      <c r="B315" s="104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2" customFormat="1" ht="11.25">
      <c r="A316" s="103"/>
      <c r="B316" s="104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2" customFormat="1" ht="11.25">
      <c r="A317" s="103"/>
      <c r="B317" s="104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2" customFormat="1" ht="11.25">
      <c r="A318" s="103"/>
      <c r="B318" s="104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2" customFormat="1" ht="11.25">
      <c r="A319" s="103"/>
      <c r="B319" s="104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2" customFormat="1" ht="11.25">
      <c r="A320" s="103"/>
      <c r="B320" s="104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2" customFormat="1" ht="11.25">
      <c r="A321" s="103"/>
      <c r="B321" s="104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2" customFormat="1" ht="11.25">
      <c r="A322" s="103"/>
      <c r="B322" s="104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2" customFormat="1" ht="11.25">
      <c r="A323" s="103"/>
      <c r="B323" s="104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2" customFormat="1" ht="11.25">
      <c r="A324" s="103"/>
      <c r="B324" s="104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2" customFormat="1" ht="11.25">
      <c r="A325" s="103"/>
      <c r="B325" s="104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2" customFormat="1" ht="11.25">
      <c r="A326" s="103"/>
      <c r="B326" s="104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2" customFormat="1" ht="11.25">
      <c r="A327" s="103"/>
      <c r="B327" s="104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2" customFormat="1" ht="11.25">
      <c r="A328" s="103"/>
      <c r="B328" s="104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2" customFormat="1" ht="11.25">
      <c r="A329" s="103"/>
      <c r="B329" s="104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2" customFormat="1" ht="11.25">
      <c r="A330" s="103"/>
      <c r="B330" s="104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2" customFormat="1" ht="11.25">
      <c r="A331" s="103"/>
      <c r="B331" s="104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2" customFormat="1" ht="11.25">
      <c r="A332" s="103"/>
      <c r="B332" s="104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2" customFormat="1" ht="11.25">
      <c r="A333" s="103"/>
      <c r="B333" s="104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2" customFormat="1" ht="11.25">
      <c r="A334" s="103"/>
      <c r="B334" s="104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2" customFormat="1" ht="11.25">
      <c r="A335" s="103"/>
      <c r="B335" s="104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2" customFormat="1" ht="11.25">
      <c r="A336" s="103"/>
      <c r="B336" s="104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2" customFormat="1" ht="11.25">
      <c r="A337" s="103"/>
      <c r="B337" s="104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2" customFormat="1" ht="11.25">
      <c r="A338" s="103"/>
      <c r="B338" s="104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2" customFormat="1" ht="11.25">
      <c r="A339" s="103"/>
      <c r="B339" s="104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2" customFormat="1" ht="11.25">
      <c r="A340" s="103"/>
      <c r="B340" s="104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2" customFormat="1" ht="11.25">
      <c r="A341" s="103"/>
      <c r="B341" s="104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2" customFormat="1" ht="11.25">
      <c r="A342" s="103"/>
      <c r="B342" s="104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2" customFormat="1" ht="11.25">
      <c r="A343" s="103"/>
      <c r="B343" s="104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2" customFormat="1" ht="11.25">
      <c r="A344" s="103"/>
      <c r="B344" s="104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2" customFormat="1" ht="11.25">
      <c r="A345" s="103"/>
      <c r="B345" s="104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2" customFormat="1" ht="11.25">
      <c r="A346" s="103"/>
      <c r="B346" s="104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2" customFormat="1" ht="11.25">
      <c r="A347" s="103"/>
      <c r="B347" s="104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2" customFormat="1" ht="11.25">
      <c r="A348" s="103"/>
      <c r="B348" s="104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2" customFormat="1" ht="11.25">
      <c r="A349" s="103"/>
      <c r="B349" s="104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2" customFormat="1" ht="11.25">
      <c r="A350" s="103"/>
      <c r="B350" s="104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2" customFormat="1" ht="11.25">
      <c r="A351" s="103"/>
      <c r="B351" s="104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2" customFormat="1" ht="11.25">
      <c r="A352" s="103"/>
      <c r="B352" s="104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2" customFormat="1" ht="11.25">
      <c r="A353" s="103"/>
      <c r="B353" s="104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2" customFormat="1" ht="11.25">
      <c r="A354" s="103"/>
      <c r="B354" s="104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2" customFormat="1" ht="11.25">
      <c r="A355" s="103"/>
      <c r="B355" s="104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2" customFormat="1" ht="11.25">
      <c r="A356" s="103"/>
      <c r="B356" s="104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2" customFormat="1" ht="11.25">
      <c r="A357" s="103"/>
      <c r="B357" s="104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2" customFormat="1" ht="11.25">
      <c r="A358" s="103"/>
      <c r="B358" s="104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2" customFormat="1" ht="11.25">
      <c r="A359" s="103"/>
      <c r="B359" s="104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2" customFormat="1" ht="11.25">
      <c r="A360" s="103"/>
      <c r="B360" s="104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2" customFormat="1" ht="11.25">
      <c r="A361" s="103"/>
      <c r="B361" s="104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2" customFormat="1" ht="11.25">
      <c r="A362" s="103"/>
      <c r="B362" s="104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2" customFormat="1" ht="11.25">
      <c r="A363" s="103"/>
      <c r="B363" s="104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2" customFormat="1" ht="11.25">
      <c r="A364" s="103"/>
      <c r="B364" s="104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2" customFormat="1" ht="11.25">
      <c r="A365" s="103"/>
      <c r="B365" s="104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2" customFormat="1" ht="11.25">
      <c r="A366" s="103"/>
      <c r="B366" s="104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2" customFormat="1" ht="11.25">
      <c r="A367" s="103"/>
      <c r="B367" s="104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2" customFormat="1" ht="11.25">
      <c r="A368" s="103"/>
      <c r="B368" s="104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2" customFormat="1" ht="11.25">
      <c r="A369" s="103"/>
      <c r="B369" s="104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2" customFormat="1" ht="11.25">
      <c r="A370" s="103"/>
      <c r="B370" s="104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2" customFormat="1" ht="11.25">
      <c r="A371" s="103"/>
      <c r="B371" s="104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2" customFormat="1" ht="11.25">
      <c r="A372" s="103"/>
      <c r="B372" s="104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2" customFormat="1" ht="11.25">
      <c r="A373" s="103"/>
      <c r="B373" s="104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2" customFormat="1" ht="11.25">
      <c r="A374" s="103"/>
      <c r="B374" s="104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2" customFormat="1" ht="11.25">
      <c r="A375" s="103"/>
      <c r="B375" s="104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2" customFormat="1" ht="11.25">
      <c r="A376" s="103"/>
      <c r="B376" s="104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2" customFormat="1" ht="11.25">
      <c r="A377" s="103"/>
      <c r="B377" s="104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2" customFormat="1" ht="11.25">
      <c r="A378" s="103"/>
      <c r="B378" s="104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2" customFormat="1" ht="11.25">
      <c r="A379" s="103"/>
      <c r="B379" s="104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2" customFormat="1" ht="11.25">
      <c r="A380" s="103"/>
      <c r="B380" s="104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2" customFormat="1" ht="11.25">
      <c r="A381" s="103"/>
      <c r="B381" s="104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2" customFormat="1" ht="11.25">
      <c r="A382" s="103"/>
      <c r="B382" s="104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2" customFormat="1" ht="11.25">
      <c r="A383" s="103"/>
      <c r="B383" s="104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2" customFormat="1" ht="11.25">
      <c r="A384" s="103"/>
      <c r="B384" s="104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2" customFormat="1" ht="11.25">
      <c r="A385" s="103"/>
      <c r="B385" s="104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2" customFormat="1" ht="11.25">
      <c r="A386" s="103"/>
      <c r="B386" s="104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2" customFormat="1" ht="11.25">
      <c r="A387" s="103"/>
      <c r="B387" s="104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2" customFormat="1" ht="11.25">
      <c r="A388" s="103"/>
      <c r="B388" s="104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2" customFormat="1" ht="11.25">
      <c r="A389" s="103"/>
      <c r="B389" s="104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2" customFormat="1" ht="11.25">
      <c r="A390" s="103"/>
      <c r="B390" s="104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2" customFormat="1" ht="11.25">
      <c r="A391" s="103"/>
      <c r="B391" s="104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2" customFormat="1" ht="11.25">
      <c r="A392" s="103"/>
      <c r="B392" s="104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2" customFormat="1" ht="11.25">
      <c r="A393" s="103"/>
      <c r="B393" s="104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2" customFormat="1" ht="11.25">
      <c r="A394" s="103"/>
      <c r="B394" s="104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2" customFormat="1" ht="11.25">
      <c r="A395" s="103"/>
      <c r="B395" s="104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2" customFormat="1" ht="11.25">
      <c r="A396" s="103"/>
      <c r="B396" s="104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2" customFormat="1" ht="11.25">
      <c r="A397" s="103"/>
      <c r="B397" s="104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2" customFormat="1" ht="11.25">
      <c r="A398" s="103"/>
      <c r="B398" s="104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2" customFormat="1" ht="11.25">
      <c r="A399" s="103"/>
      <c r="B399" s="104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2" customFormat="1" ht="11.25">
      <c r="A400" s="103"/>
      <c r="B400" s="104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2" customFormat="1" ht="11.25">
      <c r="A401" s="103"/>
      <c r="B401" s="104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2" customFormat="1" ht="11.25">
      <c r="A402" s="103"/>
      <c r="B402" s="104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2" customFormat="1" ht="11.25">
      <c r="A403" s="103"/>
      <c r="B403" s="104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2" customFormat="1" ht="11.25">
      <c r="A404" s="103"/>
      <c r="B404" s="104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2" customFormat="1" ht="11.25">
      <c r="A405" s="103"/>
      <c r="B405" s="104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2" customFormat="1" ht="11.25">
      <c r="A406" s="103"/>
      <c r="B406" s="104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2" customFormat="1" ht="11.25">
      <c r="A407" s="103"/>
      <c r="B407" s="104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2" customFormat="1" ht="11.25">
      <c r="A408" s="103"/>
      <c r="B408" s="104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2" customFormat="1" ht="11.25">
      <c r="A409" s="103"/>
      <c r="B409" s="104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2" customFormat="1" ht="11.25">
      <c r="A410" s="103"/>
      <c r="B410" s="104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2" customFormat="1" ht="11.25">
      <c r="A411" s="103"/>
      <c r="B411" s="104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2" customFormat="1" ht="11.25">
      <c r="A412" s="103"/>
      <c r="B412" s="104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2" customFormat="1" ht="11.25">
      <c r="A413" s="103"/>
      <c r="B413" s="104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2" customFormat="1" ht="11.25">
      <c r="A414" s="103"/>
      <c r="B414" s="104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2" customFormat="1" ht="11.25">
      <c r="A415" s="103"/>
      <c r="B415" s="104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2" customFormat="1" ht="11.25">
      <c r="A416" s="103"/>
      <c r="B416" s="104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2" customFormat="1" ht="11.25">
      <c r="A417" s="103"/>
      <c r="B417" s="104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2" customFormat="1" ht="11.25">
      <c r="A418" s="103"/>
      <c r="B418" s="104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2" customFormat="1" ht="11.25">
      <c r="A419" s="103"/>
      <c r="B419" s="104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2" customFormat="1" ht="11.25">
      <c r="A420" s="103"/>
      <c r="B420" s="104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2" customFormat="1" ht="11.25">
      <c r="A421" s="103"/>
      <c r="B421" s="104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2" customFormat="1" ht="11.25">
      <c r="A422" s="103"/>
      <c r="B422" s="104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2" customFormat="1" ht="11.25">
      <c r="A423" s="103"/>
      <c r="B423" s="104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2" customFormat="1" ht="11.25">
      <c r="A424" s="103"/>
      <c r="B424" s="104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2" customFormat="1" ht="11.25">
      <c r="A425" s="103"/>
      <c r="B425" s="104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2" customFormat="1" ht="11.25">
      <c r="A426" s="103"/>
      <c r="B426" s="104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2" customFormat="1" ht="11.25">
      <c r="A427" s="103"/>
      <c r="B427" s="104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2" customFormat="1" ht="11.25">
      <c r="A428" s="103"/>
      <c r="B428" s="104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2" customFormat="1" ht="11.25">
      <c r="A429" s="103"/>
      <c r="B429" s="104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2" customFormat="1" ht="11.25">
      <c r="A430" s="103"/>
      <c r="B430" s="104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2" customFormat="1" ht="11.25">
      <c r="A431" s="103"/>
      <c r="B431" s="104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2" customFormat="1" ht="11.25">
      <c r="A432" s="103"/>
      <c r="B432" s="104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2" customFormat="1" ht="11.25">
      <c r="A433" s="103"/>
      <c r="B433" s="104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2" customFormat="1" ht="11.25">
      <c r="A434" s="103"/>
      <c r="B434" s="104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2" customFormat="1" ht="11.25">
      <c r="A435" s="103"/>
      <c r="B435" s="104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2" customFormat="1" ht="11.25">
      <c r="A436" s="103"/>
      <c r="B436" s="104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2" customFormat="1" ht="11.25">
      <c r="A437" s="103"/>
      <c r="B437" s="104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2" customFormat="1" ht="11.25">
      <c r="A438" s="103"/>
      <c r="B438" s="104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2" customFormat="1" ht="11.25">
      <c r="A439" s="103"/>
      <c r="B439" s="104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2" customFormat="1" ht="11.25">
      <c r="A440" s="103"/>
      <c r="B440" s="104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2" customFormat="1" ht="11.25">
      <c r="A441" s="103"/>
      <c r="B441" s="104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2" customFormat="1" ht="11.25">
      <c r="A442" s="103"/>
      <c r="B442" s="104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2" customFormat="1" ht="11.25">
      <c r="A443" s="103"/>
      <c r="B443" s="104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2" customFormat="1" ht="11.25">
      <c r="A444" s="103"/>
      <c r="B444" s="104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2" customFormat="1" ht="11.25">
      <c r="A445" s="103"/>
      <c r="B445" s="104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2" customFormat="1" ht="11.25">
      <c r="A446" s="103"/>
      <c r="B446" s="104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2" customFormat="1" ht="11.25">
      <c r="A447" s="103"/>
      <c r="B447" s="104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2" customFormat="1" ht="11.25">
      <c r="A448" s="103"/>
      <c r="B448" s="104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2" customFormat="1" ht="11.25">
      <c r="A449" s="103"/>
      <c r="B449" s="104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2" customFormat="1" ht="11.25">
      <c r="A450" s="103"/>
      <c r="B450" s="104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2" customFormat="1" ht="11.25">
      <c r="A451" s="103"/>
      <c r="B451" s="104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2" customFormat="1" ht="11.25">
      <c r="A452" s="103"/>
      <c r="B452" s="104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2" customFormat="1" ht="11.25">
      <c r="A453" s="103"/>
      <c r="B453" s="104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2" customFormat="1" ht="11.25">
      <c r="A454" s="103"/>
      <c r="B454" s="104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2" customFormat="1" ht="11.25">
      <c r="A455" s="103"/>
      <c r="B455" s="104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2" customFormat="1" ht="11.25">
      <c r="A456" s="103"/>
      <c r="B456" s="104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2" customFormat="1" ht="11.25">
      <c r="A457" s="103"/>
      <c r="B457" s="104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2" customFormat="1" ht="11.25">
      <c r="A458" s="103"/>
      <c r="B458" s="104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2" customFormat="1" ht="11.25">
      <c r="A459" s="103"/>
      <c r="B459" s="104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2" customFormat="1" ht="11.25">
      <c r="A460" s="103"/>
      <c r="B460" s="104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2" customFormat="1" ht="11.25">
      <c r="A461" s="103"/>
      <c r="B461" s="104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2" customFormat="1" ht="11.25">
      <c r="A462" s="103"/>
      <c r="B462" s="104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2" customFormat="1" ht="11.25">
      <c r="A463" s="103"/>
      <c r="B463" s="104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2" customFormat="1" ht="11.25">
      <c r="A464" s="103"/>
      <c r="B464" s="104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2" customFormat="1" ht="11.25">
      <c r="A465" s="103"/>
      <c r="B465" s="104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2" customFormat="1" ht="11.25">
      <c r="A466" s="103"/>
      <c r="B466" s="104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2" customFormat="1" ht="11.25">
      <c r="A467" s="103"/>
      <c r="B467" s="104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2" customFormat="1" ht="11.25">
      <c r="A468" s="103"/>
      <c r="B468" s="104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2" customFormat="1" ht="11.25">
      <c r="A469" s="103"/>
      <c r="B469" s="104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2" customFormat="1" ht="11.25">
      <c r="A470" s="103"/>
      <c r="B470" s="104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2" customFormat="1" ht="11.25">
      <c r="A471" s="103"/>
      <c r="B471" s="104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2" customFormat="1" ht="11.25">
      <c r="A472" s="103"/>
      <c r="B472" s="104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2" customFormat="1" ht="11.25">
      <c r="A473" s="103"/>
      <c r="B473" s="104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2" customFormat="1" ht="11.25">
      <c r="A474" s="103"/>
      <c r="B474" s="104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2" customFormat="1" ht="11.25">
      <c r="A475" s="103"/>
      <c r="B475" s="104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2" customFormat="1" ht="11.25">
      <c r="A476" s="103"/>
      <c r="B476" s="104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2" customFormat="1" ht="11.25">
      <c r="A477" s="103"/>
      <c r="B477" s="104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2" customFormat="1" ht="11.25">
      <c r="A478" s="103"/>
      <c r="B478" s="104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2" customFormat="1" ht="11.25">
      <c r="A479" s="103"/>
      <c r="B479" s="104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2" customFormat="1" ht="11.25">
      <c r="A480" s="103"/>
      <c r="B480" s="104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2" customFormat="1" ht="11.25">
      <c r="A481" s="103"/>
      <c r="B481" s="104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2" customFormat="1" ht="11.25">
      <c r="A482" s="103"/>
      <c r="B482" s="104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2" customFormat="1" ht="11.25">
      <c r="A483" s="103"/>
      <c r="B483" s="104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2" customFormat="1" ht="11.25">
      <c r="A484" s="103"/>
      <c r="B484" s="104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2" customFormat="1" ht="11.25">
      <c r="A485" s="103"/>
      <c r="B485" s="104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2" customFormat="1" ht="11.25">
      <c r="A486" s="103"/>
      <c r="B486" s="104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2" customFormat="1" ht="11.25">
      <c r="A487" s="103"/>
      <c r="B487" s="104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2" customFormat="1" ht="11.25">
      <c r="A488" s="103"/>
      <c r="B488" s="104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2" customFormat="1" ht="11.25">
      <c r="A489" s="103"/>
      <c r="B489" s="104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2" customFormat="1" ht="11.25">
      <c r="A490" s="103"/>
      <c r="B490" s="104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2" customFormat="1" ht="11.25">
      <c r="A491" s="103"/>
      <c r="B491" s="104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2" customFormat="1" ht="11.25">
      <c r="A492" s="103"/>
      <c r="B492" s="104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2" customFormat="1" ht="11.25">
      <c r="A493" s="103"/>
      <c r="B493" s="104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2" customFormat="1" ht="11.25">
      <c r="A494" s="103"/>
      <c r="B494" s="104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2" customFormat="1" ht="11.25">
      <c r="A495" s="103"/>
      <c r="B495" s="104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2" customFormat="1" ht="11.25">
      <c r="A496" s="103"/>
      <c r="B496" s="104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2" customFormat="1" ht="11.25">
      <c r="A497" s="103"/>
      <c r="B497" s="104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2" customFormat="1" ht="11.25">
      <c r="A498" s="103"/>
      <c r="B498" s="104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2" customFormat="1" ht="11.25">
      <c r="A499" s="103"/>
      <c r="B499" s="104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2" customFormat="1" ht="11.25">
      <c r="A500" s="103"/>
      <c r="B500" s="104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2" customFormat="1" ht="11.25">
      <c r="A501" s="103"/>
      <c r="B501" s="104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2" customFormat="1" ht="11.25">
      <c r="A502" s="103"/>
      <c r="B502" s="104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2" customFormat="1" ht="11.25">
      <c r="A503" s="103"/>
      <c r="B503" s="104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2" customFormat="1" ht="11.25">
      <c r="A504" s="103"/>
      <c r="B504" s="104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2" customFormat="1" ht="11.25">
      <c r="A505" s="103"/>
      <c r="B505" s="104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2" customFormat="1" ht="11.25">
      <c r="A506" s="103"/>
      <c r="B506" s="104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2" customFormat="1" ht="11.25">
      <c r="A507" s="103"/>
      <c r="B507" s="104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2" customFormat="1" ht="11.25">
      <c r="A508" s="103"/>
      <c r="B508" s="104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2" customFormat="1" ht="11.25">
      <c r="A509" s="103"/>
      <c r="B509" s="104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2" customFormat="1" ht="11.25">
      <c r="A510" s="103"/>
      <c r="B510" s="104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2" customFormat="1" ht="11.25">
      <c r="A511" s="103"/>
      <c r="B511" s="104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2" customFormat="1" ht="11.25">
      <c r="A512" s="103"/>
      <c r="B512" s="104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2" customFormat="1" ht="11.25">
      <c r="A513" s="103"/>
      <c r="B513" s="104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2" customFormat="1" ht="11.25">
      <c r="A514" s="103"/>
      <c r="B514" s="104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2" customFormat="1" ht="11.25">
      <c r="A515" s="103"/>
      <c r="B515" s="104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2" customFormat="1" ht="11.25">
      <c r="A516" s="103"/>
      <c r="B516" s="104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2" customFormat="1" ht="11.25">
      <c r="A517" s="103"/>
      <c r="B517" s="104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2" customFormat="1" ht="11.25">
      <c r="A518" s="103"/>
      <c r="B518" s="104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2" customFormat="1" ht="11.25">
      <c r="A519" s="103"/>
      <c r="B519" s="104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2" customFormat="1" ht="11.25">
      <c r="A520" s="103"/>
      <c r="B520" s="104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2" customFormat="1" ht="11.25">
      <c r="A521" s="103"/>
      <c r="B521" s="104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2" customFormat="1" ht="11.25">
      <c r="A522" s="103"/>
      <c r="B522" s="104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2" customFormat="1" ht="11.25">
      <c r="A523" s="103"/>
      <c r="B523" s="104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2" customFormat="1" ht="11.25">
      <c r="A524" s="103"/>
      <c r="B524" s="104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2" customFormat="1" ht="11.25">
      <c r="A525" s="103"/>
      <c r="B525" s="104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2" customFormat="1" ht="11.25">
      <c r="A526" s="103"/>
      <c r="B526" s="104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2" customFormat="1" ht="11.25">
      <c r="A527" s="103"/>
      <c r="B527" s="104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2" customFormat="1" ht="11.25">
      <c r="A528" s="103"/>
      <c r="B528" s="104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2" customFormat="1" ht="11.25">
      <c r="A529" s="103"/>
      <c r="B529" s="104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2" customFormat="1" ht="11.25">
      <c r="A530" s="103"/>
      <c r="B530" s="104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2" customFormat="1" ht="11.25">
      <c r="A531" s="103"/>
      <c r="B531" s="104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2" customFormat="1" ht="11.25">
      <c r="A532" s="103"/>
      <c r="B532" s="104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2" customFormat="1" ht="11.25">
      <c r="A533" s="103"/>
      <c r="B533" s="104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2" customFormat="1" ht="11.25">
      <c r="A534" s="103"/>
      <c r="B534" s="104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2" customFormat="1" ht="11.25">
      <c r="A535" s="103"/>
      <c r="B535" s="104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2" customFormat="1" ht="11.25">
      <c r="A536" s="103"/>
      <c r="B536" s="104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2" customFormat="1" ht="11.25">
      <c r="A537" s="103"/>
      <c r="B537" s="104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2" customFormat="1" ht="11.25">
      <c r="A538" s="103"/>
      <c r="B538" s="104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2" customFormat="1" ht="11.25">
      <c r="A539" s="103"/>
      <c r="B539" s="104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2" customFormat="1" ht="11.25">
      <c r="A540" s="103"/>
      <c r="B540" s="104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2" customFormat="1" ht="11.25">
      <c r="A541" s="103"/>
      <c r="B541" s="104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2" customFormat="1" ht="11.25">
      <c r="A542" s="103"/>
      <c r="B542" s="104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2" customFormat="1" ht="11.25">
      <c r="A543" s="103"/>
      <c r="B543" s="104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2" customFormat="1" ht="11.25">
      <c r="A544" s="103"/>
      <c r="B544" s="104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2" customFormat="1" ht="11.25">
      <c r="A545" s="103"/>
      <c r="B545" s="104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2" customFormat="1" ht="11.25">
      <c r="A546" s="103"/>
      <c r="B546" s="104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2" customFormat="1" ht="11.25">
      <c r="A547" s="103"/>
      <c r="B547" s="104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2" customFormat="1" ht="11.25">
      <c r="A548" s="103"/>
      <c r="B548" s="104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2" customFormat="1" ht="11.25">
      <c r="A549" s="103"/>
      <c r="B549" s="104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2" customFormat="1" ht="11.25">
      <c r="A550" s="103"/>
      <c r="B550" s="104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2" customFormat="1" ht="11.25">
      <c r="A551" s="103"/>
      <c r="B551" s="104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2" customFormat="1" ht="11.25">
      <c r="A552" s="103"/>
      <c r="B552" s="104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2" customFormat="1" ht="11.25">
      <c r="A553" s="103"/>
      <c r="B553" s="104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2" customFormat="1" ht="11.25">
      <c r="A554" s="103"/>
      <c r="B554" s="104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2" customFormat="1" ht="11.25">
      <c r="A555" s="103"/>
      <c r="B555" s="104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2" customFormat="1" ht="11.25">
      <c r="A556" s="103"/>
      <c r="B556" s="104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2" customFormat="1" ht="11.25">
      <c r="A557" s="103"/>
      <c r="B557" s="104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2" customFormat="1" ht="11.25">
      <c r="A558" s="103"/>
      <c r="B558" s="104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2" customFormat="1" ht="11.25">
      <c r="A559" s="103"/>
      <c r="B559" s="104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2" customFormat="1" ht="11.25">
      <c r="A560" s="103"/>
      <c r="B560" s="104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2" customFormat="1" ht="11.25">
      <c r="A561" s="103"/>
      <c r="B561" s="104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2" customFormat="1" ht="11.25">
      <c r="A562" s="103"/>
      <c r="B562" s="104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2" customFormat="1" ht="11.25">
      <c r="A563" s="103"/>
      <c r="B563" s="104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2" customFormat="1" ht="11.25">
      <c r="A564" s="103"/>
      <c r="B564" s="104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2" customFormat="1" ht="11.25">
      <c r="A565" s="103"/>
      <c r="B565" s="104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2" customFormat="1" ht="11.25">
      <c r="A566" s="103"/>
      <c r="B566" s="104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2" customFormat="1" ht="11.25">
      <c r="A567" s="103"/>
      <c r="B567" s="104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2" customFormat="1" ht="11.25">
      <c r="A568" s="103"/>
      <c r="B568" s="104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2" customFormat="1" ht="11.25">
      <c r="A569" s="103"/>
      <c r="B569" s="104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2" customFormat="1" ht="11.25">
      <c r="A570" s="103"/>
      <c r="B570" s="104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2" customFormat="1" ht="11.25">
      <c r="A571" s="103"/>
      <c r="B571" s="104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2" customFormat="1" ht="11.25">
      <c r="A572" s="103"/>
      <c r="B572" s="104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2" customFormat="1" ht="11.25">
      <c r="A573" s="103"/>
      <c r="B573" s="104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2" customFormat="1" ht="11.25">
      <c r="A574" s="103"/>
      <c r="B574" s="104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2" customFormat="1" ht="11.25">
      <c r="A575" s="103"/>
      <c r="B575" s="104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2" customFormat="1" ht="11.25">
      <c r="A576" s="103"/>
      <c r="B576" s="104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2" customFormat="1" ht="11.25">
      <c r="A577" s="103"/>
      <c r="B577" s="104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2" customFormat="1" ht="11.25">
      <c r="A578" s="103"/>
      <c r="B578" s="104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2" customFormat="1" ht="11.25">
      <c r="A579" s="103"/>
      <c r="B579" s="104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2" customFormat="1" ht="11.25">
      <c r="A580" s="103"/>
      <c r="B580" s="104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2" customFormat="1" ht="11.25">
      <c r="A581" s="103"/>
      <c r="B581" s="104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2" customFormat="1" ht="11.25">
      <c r="A582" s="103"/>
      <c r="B582" s="104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2" customFormat="1" ht="11.25">
      <c r="A583" s="103"/>
      <c r="B583" s="104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2" customFormat="1" ht="11.25">
      <c r="A584" s="103"/>
      <c r="B584" s="104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2" customFormat="1" ht="11.25">
      <c r="A585" s="103"/>
      <c r="B585" s="104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2" customFormat="1" ht="11.25">
      <c r="A586" s="103"/>
      <c r="B586" s="104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2" customFormat="1" ht="11.25">
      <c r="A587" s="103"/>
      <c r="B587" s="104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2" customFormat="1" ht="11.25">
      <c r="A588" s="103"/>
      <c r="B588" s="104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2" customFormat="1" ht="11.25">
      <c r="A589" s="103"/>
      <c r="B589" s="104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2" customFormat="1" ht="11.25">
      <c r="A590" s="103"/>
      <c r="B590" s="104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2" customFormat="1" ht="11.25">
      <c r="A591" s="103"/>
      <c r="B591" s="104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2" customFormat="1" ht="11.25">
      <c r="A592" s="103"/>
      <c r="B592" s="104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2" customFormat="1" ht="11.25">
      <c r="A593" s="103"/>
      <c r="B593" s="104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2" customFormat="1" ht="11.25">
      <c r="A594" s="103"/>
      <c r="B594" s="104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2" customFormat="1" ht="11.25">
      <c r="A595" s="103"/>
      <c r="B595" s="104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2" customFormat="1" ht="11.25">
      <c r="A596" s="103"/>
      <c r="B596" s="104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2" customFormat="1" ht="11.25">
      <c r="A597" s="103"/>
      <c r="B597" s="104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2" customFormat="1" ht="11.25">
      <c r="A598" s="103"/>
      <c r="B598" s="104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2" customFormat="1" ht="11.25">
      <c r="A599" s="103"/>
      <c r="B599" s="104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2" customFormat="1" ht="11.25">
      <c r="A600" s="103"/>
      <c r="B600" s="104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2" customFormat="1" ht="11.25">
      <c r="A601" s="103"/>
      <c r="B601" s="104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2" customFormat="1" ht="11.25">
      <c r="A602" s="103"/>
      <c r="B602" s="104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2" customFormat="1" ht="11.25">
      <c r="A603" s="103"/>
      <c r="B603" s="104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2" customFormat="1" ht="11.25">
      <c r="A604" s="103"/>
      <c r="B604" s="104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2" customFormat="1" ht="11.25">
      <c r="A605" s="103"/>
      <c r="B605" s="104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2" customFormat="1" ht="11.25">
      <c r="A606" s="103"/>
      <c r="B606" s="104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2" customFormat="1" ht="11.25">
      <c r="A607" s="103"/>
      <c r="B607" s="104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2" customFormat="1" ht="11.25">
      <c r="A608" s="103"/>
      <c r="B608" s="104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2" customFormat="1" ht="11.25">
      <c r="A609" s="103"/>
      <c r="B609" s="104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2" customFormat="1" ht="11.25">
      <c r="A610" s="103"/>
      <c r="B610" s="104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2" customFormat="1" ht="11.25">
      <c r="A611" s="103"/>
      <c r="B611" s="104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2" customFormat="1" ht="11.25">
      <c r="A612" s="103"/>
      <c r="B612" s="104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2" customFormat="1" ht="11.25">
      <c r="A613" s="103"/>
      <c r="B613" s="104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2" customFormat="1" ht="11.25">
      <c r="A614" s="103"/>
      <c r="B614" s="104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2" customFormat="1" ht="11.25">
      <c r="A615" s="103"/>
      <c r="B615" s="104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2" customFormat="1" ht="11.25">
      <c r="A616" s="103"/>
      <c r="B616" s="104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2" customFormat="1" ht="11.25">
      <c r="A617" s="103"/>
      <c r="B617" s="104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2" customFormat="1" ht="11.25">
      <c r="A618" s="103"/>
      <c r="B618" s="104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2" customFormat="1" ht="11.25">
      <c r="A619" s="103"/>
      <c r="B619" s="104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2" customFormat="1" ht="11.25">
      <c r="A620" s="103"/>
      <c r="B620" s="104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2" customFormat="1" ht="11.25">
      <c r="A621" s="103"/>
      <c r="B621" s="104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2" customFormat="1" ht="11.25">
      <c r="A622" s="103"/>
      <c r="B622" s="104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2" customFormat="1" ht="11.25">
      <c r="A623" s="103"/>
      <c r="B623" s="104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2" customFormat="1" ht="11.25">
      <c r="A624" s="103"/>
      <c r="B624" s="104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2" customFormat="1" ht="11.25">
      <c r="A625" s="103"/>
      <c r="B625" s="104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2" customFormat="1" ht="11.25">
      <c r="A626" s="103"/>
      <c r="B626" s="104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2" customFormat="1" ht="11.25">
      <c r="A627" s="103"/>
      <c r="B627" s="104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2" customFormat="1" ht="11.25">
      <c r="A628" s="103"/>
      <c r="B628" s="104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2" customFormat="1" ht="11.25">
      <c r="A629" s="103"/>
      <c r="B629" s="104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2" customFormat="1" ht="11.25">
      <c r="A630" s="103"/>
      <c r="B630" s="104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2" customFormat="1" ht="11.25">
      <c r="A631" s="103"/>
      <c r="B631" s="104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2" customFormat="1" ht="11.25">
      <c r="A632" s="103"/>
      <c r="B632" s="104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2" customFormat="1" ht="11.25">
      <c r="A633" s="103"/>
      <c r="B633" s="104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2" customFormat="1" ht="11.25">
      <c r="A634" s="103"/>
      <c r="B634" s="104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2" customFormat="1" ht="11.25">
      <c r="A635" s="103"/>
      <c r="B635" s="104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2" customFormat="1" ht="11.25">
      <c r="A636" s="103"/>
      <c r="B636" s="104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2" customFormat="1" ht="11.25">
      <c r="A637" s="103"/>
      <c r="B637" s="104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2" customFormat="1" ht="11.25">
      <c r="A638" s="103"/>
      <c r="B638" s="104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2" customFormat="1" ht="11.25">
      <c r="A639" s="103"/>
      <c r="B639" s="104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2" customFormat="1" ht="11.25">
      <c r="A640" s="103"/>
      <c r="B640" s="104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2" customFormat="1" ht="11.25">
      <c r="A641" s="103"/>
      <c r="B641" s="104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2" customFormat="1" ht="11.25">
      <c r="A642" s="103"/>
      <c r="B642" s="104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2" customFormat="1" ht="11.25">
      <c r="A643" s="103"/>
      <c r="B643" s="104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2" customFormat="1" ht="11.25">
      <c r="A644" s="103"/>
      <c r="B644" s="104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2" customFormat="1" ht="11.25">
      <c r="A645" s="103"/>
      <c r="B645" s="104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2" customFormat="1" ht="11.25">
      <c r="A646" s="103"/>
      <c r="B646" s="104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2" customFormat="1" ht="11.25">
      <c r="A647" s="103"/>
      <c r="B647" s="104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2" customFormat="1" ht="11.25">
      <c r="A648" s="103"/>
      <c r="B648" s="104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2" customFormat="1" ht="11.25">
      <c r="A649" s="103"/>
      <c r="B649" s="104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2" customFormat="1" ht="11.25">
      <c r="A650" s="103"/>
      <c r="B650" s="104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2" customFormat="1" ht="11.25">
      <c r="A651" s="103"/>
      <c r="B651" s="104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2" customFormat="1" ht="11.25">
      <c r="A652" s="103"/>
      <c r="B652" s="104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2" customFormat="1" ht="11.25">
      <c r="A653" s="103"/>
      <c r="B653" s="104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2" customFormat="1" ht="11.25">
      <c r="A654" s="103"/>
      <c r="B654" s="104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2" customFormat="1" ht="11.25">
      <c r="A655" s="103"/>
      <c r="B655" s="104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2" customFormat="1" ht="11.25">
      <c r="A656" s="103"/>
      <c r="B656" s="104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2" customFormat="1" ht="11.25">
      <c r="A657" s="103"/>
      <c r="B657" s="104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2" customFormat="1" ht="11.25">
      <c r="A658" s="103"/>
      <c r="B658" s="104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2" customFormat="1" ht="11.25">
      <c r="A659" s="103"/>
      <c r="B659" s="104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2" customFormat="1" ht="11.25">
      <c r="A660" s="103"/>
      <c r="B660" s="104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2" customFormat="1" ht="11.25">
      <c r="A661" s="103"/>
      <c r="B661" s="104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2" customFormat="1" ht="11.25">
      <c r="A662" s="103"/>
      <c r="B662" s="104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2" customFormat="1" ht="11.25">
      <c r="A663" s="103"/>
      <c r="B663" s="104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2" customFormat="1" ht="11.25">
      <c r="A664" s="103"/>
      <c r="B664" s="104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2" customFormat="1" ht="11.25">
      <c r="A665" s="103"/>
      <c r="B665" s="104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2" customFormat="1" ht="11.25">
      <c r="A666" s="103"/>
      <c r="B666" s="104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2" customFormat="1" ht="11.25">
      <c r="A667" s="103"/>
      <c r="B667" s="104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2" customFormat="1" ht="11.25">
      <c r="A668" s="103"/>
      <c r="B668" s="104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2" customFormat="1" ht="11.25">
      <c r="A669" s="103"/>
      <c r="B669" s="104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2" customFormat="1" ht="11.25">
      <c r="A670" s="103"/>
      <c r="B670" s="104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2" customFormat="1" ht="11.25">
      <c r="A671" s="103"/>
      <c r="B671" s="104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2" customFormat="1" ht="11.25">
      <c r="A672" s="103"/>
      <c r="B672" s="104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2" customFormat="1" ht="11.25">
      <c r="A673" s="103"/>
      <c r="B673" s="104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2" customFormat="1" ht="11.25">
      <c r="A674" s="103"/>
      <c r="B674" s="104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2" customFormat="1" ht="11.25">
      <c r="A675" s="103"/>
      <c r="B675" s="104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2" customFormat="1" ht="11.25">
      <c r="A676" s="103"/>
      <c r="B676" s="104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2" customFormat="1" ht="11.25">
      <c r="A677" s="103"/>
      <c r="B677" s="104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2" customFormat="1" ht="11.25">
      <c r="A678" s="103"/>
      <c r="B678" s="104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2" customFormat="1" ht="11.25">
      <c r="A679" s="103"/>
      <c r="B679" s="104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2" customFormat="1" ht="11.25">
      <c r="A680" s="103"/>
      <c r="B680" s="104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2" customFormat="1" ht="11.25">
      <c r="A681" s="103"/>
      <c r="B681" s="104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2" customFormat="1" ht="11.25">
      <c r="A682" s="103"/>
      <c r="B682" s="104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2" customFormat="1" ht="11.25">
      <c r="A683" s="103"/>
      <c r="B683" s="104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2" customFormat="1" ht="11.25">
      <c r="A684" s="103"/>
      <c r="B684" s="104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2" customFormat="1" ht="11.25">
      <c r="A685" s="103"/>
      <c r="B685" s="104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2" customFormat="1" ht="11.25">
      <c r="A686" s="103"/>
      <c r="B686" s="104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2" customFormat="1" ht="11.25">
      <c r="A687" s="103"/>
      <c r="B687" s="104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2" customFormat="1" ht="11.25">
      <c r="A688" s="103"/>
      <c r="B688" s="104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2" customFormat="1" ht="11.25">
      <c r="A689" s="103"/>
      <c r="B689" s="104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2" customFormat="1" ht="11.25">
      <c r="A690" s="103"/>
      <c r="B690" s="104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2" customFormat="1" ht="11.25">
      <c r="A691" s="103"/>
      <c r="B691" s="104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2" customFormat="1" ht="11.25">
      <c r="A692" s="103"/>
      <c r="B692" s="104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2" customFormat="1" ht="11.25">
      <c r="A693" s="103"/>
      <c r="B693" s="104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2" customFormat="1" ht="11.25">
      <c r="A694" s="103"/>
      <c r="B694" s="104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2" customFormat="1" ht="11.25">
      <c r="A695" s="103"/>
      <c r="B695" s="104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2" customFormat="1" ht="11.25">
      <c r="A696" s="103"/>
      <c r="B696" s="104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2" customFormat="1" ht="11.25">
      <c r="A697" s="103"/>
      <c r="B697" s="104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2" customFormat="1" ht="11.25">
      <c r="A698" s="103"/>
      <c r="B698" s="104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2" customFormat="1" ht="11.25">
      <c r="A699" s="103"/>
      <c r="B699" s="104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2" customFormat="1" ht="11.25">
      <c r="A700" s="103"/>
      <c r="B700" s="104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2" customFormat="1" ht="11.25">
      <c r="A701" s="103"/>
      <c r="B701" s="104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2" customFormat="1" ht="11.25">
      <c r="A702" s="103"/>
      <c r="B702" s="104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2" customFormat="1" ht="11.25">
      <c r="A703" s="103"/>
      <c r="B703" s="104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2" customFormat="1" ht="11.25">
      <c r="A704" s="103"/>
      <c r="B704" s="104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2" customFormat="1" ht="11.25">
      <c r="A705" s="103"/>
      <c r="B705" s="104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2" customFormat="1" ht="11.25">
      <c r="A706" s="103"/>
      <c r="B706" s="104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2" customFormat="1" ht="11.25">
      <c r="A707" s="103"/>
      <c r="B707" s="104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2" customFormat="1" ht="11.25">
      <c r="A708" s="103"/>
      <c r="B708" s="104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2" customFormat="1" ht="11.25">
      <c r="A709" s="103"/>
      <c r="B709" s="104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2" customFormat="1" ht="11.25">
      <c r="A710" s="103"/>
      <c r="B710" s="104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2" customFormat="1" ht="11.25">
      <c r="A711" s="103"/>
      <c r="B711" s="104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2" customFormat="1" ht="11.25">
      <c r="A712" s="103"/>
      <c r="B712" s="104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2" customFormat="1" ht="11.25">
      <c r="A713" s="103"/>
      <c r="B713" s="104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2" customFormat="1" ht="11.25">
      <c r="A714" s="103"/>
      <c r="B714" s="104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2" customFormat="1" ht="11.25">
      <c r="A715" s="103"/>
      <c r="B715" s="104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2" customFormat="1" ht="11.25">
      <c r="A716" s="103"/>
      <c r="B716" s="104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2" customFormat="1" ht="11.25">
      <c r="A717" s="103"/>
      <c r="B717" s="104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2" customFormat="1" ht="11.25">
      <c r="A718" s="103"/>
      <c r="B718" s="104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2" customFormat="1" ht="11.25">
      <c r="A719" s="103"/>
      <c r="B719" s="104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2" customFormat="1" ht="11.25">
      <c r="A720" s="103"/>
      <c r="B720" s="104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2" customFormat="1" ht="11.25">
      <c r="A721" s="103"/>
      <c r="B721" s="104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2" customFormat="1" ht="11.25">
      <c r="A722" s="103"/>
      <c r="B722" s="104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2" customFormat="1" ht="11.25">
      <c r="A723" s="103"/>
      <c r="B723" s="104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2" customFormat="1" ht="11.25">
      <c r="A724" s="103"/>
      <c r="B724" s="104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2" customFormat="1" ht="11.25">
      <c r="A725" s="103"/>
      <c r="B725" s="104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2" customFormat="1" ht="11.25">
      <c r="A726" s="103"/>
      <c r="B726" s="104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2" customFormat="1" ht="11.25">
      <c r="A727" s="103"/>
      <c r="B727" s="104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2" customFormat="1" ht="11.25">
      <c r="A728" s="103"/>
      <c r="B728" s="104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2" customFormat="1" ht="11.25">
      <c r="A729" s="103"/>
      <c r="B729" s="104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2" customFormat="1" ht="11.25">
      <c r="A730" s="103"/>
      <c r="B730" s="104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2" customFormat="1" ht="11.25">
      <c r="A731" s="103"/>
      <c r="B731" s="104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2" customFormat="1" ht="11.25">
      <c r="A732" s="103"/>
      <c r="B732" s="104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2" customFormat="1" ht="11.25">
      <c r="A733" s="103"/>
      <c r="B733" s="104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2" customFormat="1" ht="11.25">
      <c r="A734" s="103"/>
      <c r="B734" s="104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2" customFormat="1" ht="11.25">
      <c r="A735" s="103"/>
      <c r="B735" s="104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2" customFormat="1" ht="11.25">
      <c r="A736" s="103"/>
      <c r="B736" s="104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2" customFormat="1" ht="11.25">
      <c r="A737" s="103"/>
      <c r="B737" s="104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2" customFormat="1" ht="11.25">
      <c r="A738" s="103"/>
      <c r="B738" s="104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2" customFormat="1" ht="11.25">
      <c r="A739" s="103"/>
      <c r="B739" s="104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2" customFormat="1" ht="11.25">
      <c r="A740" s="103"/>
      <c r="B740" s="104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2" customFormat="1" ht="11.25">
      <c r="A741" s="103"/>
      <c r="B741" s="104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2" customFormat="1" ht="11.25">
      <c r="A742" s="103"/>
      <c r="B742" s="104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2" customFormat="1" ht="11.25">
      <c r="A743" s="103"/>
      <c r="B743" s="104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2" customFormat="1" ht="11.25">
      <c r="A744" s="103"/>
      <c r="B744" s="104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2" customFormat="1" ht="11.25">
      <c r="A745" s="103"/>
      <c r="B745" s="104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2" customFormat="1" ht="11.25">
      <c r="A746" s="103"/>
      <c r="B746" s="104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2" customFormat="1" ht="11.25">
      <c r="A747" s="103"/>
      <c r="B747" s="104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2" customFormat="1" ht="11.25">
      <c r="A748" s="103"/>
      <c r="B748" s="104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2" customFormat="1" ht="11.25">
      <c r="A749" s="103"/>
      <c r="B749" s="104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2" customFormat="1" ht="11.25">
      <c r="A750" s="103"/>
      <c r="B750" s="104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2" customFormat="1" ht="11.25">
      <c r="A751" s="103"/>
      <c r="B751" s="104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2" customFormat="1" ht="11.25">
      <c r="A752" s="103"/>
      <c r="B752" s="104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2" customFormat="1" ht="11.25">
      <c r="A753" s="103"/>
      <c r="B753" s="104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2" customFormat="1" ht="11.25">
      <c r="A754" s="103"/>
      <c r="B754" s="104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2" customFormat="1" ht="11.25">
      <c r="A755" s="103"/>
      <c r="B755" s="104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2" customFormat="1" ht="11.25">
      <c r="A756" s="103"/>
      <c r="B756" s="104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2" customFormat="1" ht="11.25">
      <c r="A757" s="103"/>
      <c r="B757" s="104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2" customFormat="1" ht="11.25">
      <c r="A758" s="103"/>
      <c r="B758" s="104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2" customFormat="1" ht="11.25">
      <c r="A759" s="103"/>
      <c r="B759" s="104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2" customFormat="1" ht="11.25">
      <c r="A760" s="103"/>
      <c r="B760" s="104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2" customFormat="1" ht="11.25">
      <c r="A761" s="103"/>
      <c r="B761" s="104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2" customFormat="1" ht="11.25">
      <c r="A762" s="103"/>
      <c r="B762" s="104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2" customFormat="1" ht="11.25">
      <c r="A763" s="103"/>
      <c r="B763" s="104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2" customFormat="1" ht="11.25">
      <c r="A764" s="103"/>
      <c r="B764" s="104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2" customFormat="1" ht="11.25">
      <c r="A765" s="103"/>
      <c r="B765" s="104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2" customFormat="1" ht="11.25">
      <c r="A766" s="103"/>
      <c r="B766" s="104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2" customFormat="1" ht="11.25">
      <c r="A767" s="103"/>
      <c r="B767" s="104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2" customFormat="1" ht="11.25">
      <c r="A768" s="103"/>
      <c r="B768" s="104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2" customFormat="1" ht="11.25">
      <c r="A769" s="103"/>
      <c r="B769" s="104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2" customFormat="1" ht="11.25">
      <c r="A770" s="103"/>
      <c r="B770" s="104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2" customFormat="1" ht="11.25">
      <c r="A771" s="103"/>
      <c r="B771" s="104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2" customFormat="1" ht="11.25">
      <c r="A772" s="103"/>
      <c r="B772" s="104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2" customFormat="1" ht="11.25">
      <c r="A773" s="103"/>
      <c r="B773" s="104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2" customFormat="1" ht="11.25">
      <c r="A774" s="103"/>
      <c r="B774" s="104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2" customFormat="1" ht="11.25">
      <c r="A775" s="103"/>
      <c r="B775" s="104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2" customFormat="1" ht="11.25">
      <c r="A776" s="103"/>
      <c r="B776" s="104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2" customFormat="1" ht="11.25">
      <c r="A777" s="103"/>
      <c r="B777" s="104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2" customFormat="1" ht="11.25">
      <c r="A778" s="103"/>
      <c r="B778" s="104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2" customFormat="1" ht="11.25">
      <c r="A779" s="103"/>
      <c r="B779" s="104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2" customFormat="1" ht="11.25">
      <c r="A780" s="103"/>
      <c r="B780" s="104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2" customFormat="1" ht="11.25">
      <c r="A781" s="103"/>
      <c r="B781" s="104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2" customFormat="1" ht="11.25">
      <c r="A782" s="103"/>
      <c r="B782" s="104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2" customFormat="1" ht="11.25">
      <c r="A783" s="103"/>
      <c r="B783" s="104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2" customFormat="1" ht="11.25">
      <c r="A784" s="103"/>
      <c r="B784" s="104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2" customFormat="1" ht="11.25">
      <c r="A785" s="103"/>
      <c r="B785" s="104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2" customFormat="1" ht="11.25">
      <c r="A786" s="103"/>
      <c r="B786" s="104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2" customFormat="1" ht="11.25">
      <c r="A787" s="103"/>
      <c r="B787" s="104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2" customFormat="1" ht="11.25">
      <c r="A788" s="103"/>
      <c r="B788" s="104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2" customFormat="1" ht="11.25">
      <c r="A789" s="103"/>
      <c r="B789" s="104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2" customFormat="1" ht="11.25">
      <c r="A790" s="103"/>
      <c r="B790" s="104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2" customFormat="1" ht="11.25">
      <c r="A791" s="103"/>
      <c r="B791" s="104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2" customFormat="1" ht="11.25">
      <c r="A792" s="103"/>
      <c r="B792" s="104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2" customFormat="1" ht="11.25">
      <c r="A793" s="103"/>
      <c r="B793" s="104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2" customFormat="1" ht="11.25">
      <c r="A794" s="103"/>
      <c r="B794" s="104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2" customFormat="1" ht="11.25">
      <c r="A795" s="103"/>
      <c r="B795" s="104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2" customFormat="1" ht="11.25">
      <c r="A796" s="103"/>
      <c r="B796" s="104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2" customFormat="1" ht="11.25">
      <c r="A797" s="103"/>
      <c r="B797" s="104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2" customFormat="1" ht="11.25">
      <c r="A798" s="103"/>
      <c r="B798" s="104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2" customFormat="1" ht="11.25">
      <c r="A799" s="103"/>
      <c r="B799" s="104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2" customFormat="1" ht="11.25">
      <c r="A800" s="103"/>
      <c r="B800" s="104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2" customFormat="1" ht="11.25">
      <c r="A801" s="103"/>
      <c r="B801" s="104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2" customFormat="1" ht="11.25">
      <c r="A802" s="103"/>
      <c r="B802" s="104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2" customFormat="1" ht="11.25">
      <c r="A803" s="103"/>
      <c r="B803" s="104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2" customFormat="1" ht="11.25">
      <c r="A804" s="103"/>
      <c r="B804" s="104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2" customFormat="1" ht="11.25">
      <c r="A805" s="103"/>
      <c r="B805" s="104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2" customFormat="1" ht="11.25">
      <c r="A806" s="103"/>
      <c r="B806" s="104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2" customFormat="1" ht="11.25">
      <c r="A807" s="103"/>
      <c r="B807" s="104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2" customFormat="1" ht="11.25">
      <c r="A808" s="103"/>
      <c r="B808" s="104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2" customFormat="1" ht="11.25">
      <c r="A809" s="103"/>
      <c r="B809" s="104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2" customFormat="1" ht="11.25">
      <c r="A810" s="103"/>
      <c r="B810" s="104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2" customFormat="1" ht="11.25">
      <c r="A811" s="103"/>
      <c r="B811" s="104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2" customFormat="1" ht="11.25">
      <c r="A812" s="103"/>
      <c r="B812" s="104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2" customFormat="1" ht="11.25">
      <c r="A813" s="103"/>
      <c r="B813" s="104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2" customFormat="1" ht="11.25">
      <c r="A814" s="103"/>
      <c r="B814" s="104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2" customFormat="1" ht="11.25">
      <c r="A815" s="103"/>
      <c r="B815" s="104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2" customFormat="1" ht="11.25">
      <c r="A816" s="103"/>
      <c r="B816" s="104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2" customFormat="1" ht="11.25">
      <c r="A817" s="103"/>
      <c r="B817" s="104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2" customFormat="1" ht="11.25">
      <c r="A818" s="103"/>
      <c r="B818" s="104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2" customFormat="1" ht="11.25">
      <c r="A819" s="103"/>
      <c r="B819" s="104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2" customFormat="1" ht="11.25">
      <c r="A820" s="103"/>
      <c r="B820" s="104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2" customFormat="1" ht="11.25">
      <c r="A821" s="103"/>
      <c r="B821" s="104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2" customFormat="1" ht="11.25">
      <c r="A822" s="103"/>
      <c r="B822" s="104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2" customFormat="1" ht="11.25">
      <c r="A823" s="103"/>
      <c r="B823" s="104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2" customFormat="1" ht="11.25">
      <c r="A824" s="103"/>
      <c r="B824" s="104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2" customFormat="1" ht="11.25">
      <c r="A825" s="103"/>
      <c r="B825" s="104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2" customFormat="1" ht="11.25">
      <c r="A826" s="103"/>
      <c r="B826" s="104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2" customFormat="1" ht="11.25">
      <c r="A827" s="103"/>
      <c r="B827" s="104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2" customFormat="1" ht="11.25">
      <c r="A828" s="103"/>
      <c r="B828" s="104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2" customFormat="1" ht="11.25">
      <c r="A829" s="103"/>
      <c r="B829" s="104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2" customFormat="1" ht="11.25">
      <c r="A830" s="103"/>
      <c r="B830" s="104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2" customFormat="1" ht="11.25">
      <c r="A831" s="103"/>
      <c r="B831" s="104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2" customFormat="1" ht="11.25">
      <c r="A832" s="103"/>
      <c r="B832" s="104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2" customFormat="1" ht="11.25">
      <c r="A833" s="103"/>
      <c r="B833" s="104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2" customFormat="1" ht="11.25">
      <c r="A834" s="103"/>
      <c r="B834" s="104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2" customFormat="1" ht="11.25">
      <c r="A835" s="103"/>
      <c r="B835" s="104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2" customFormat="1" ht="11.25">
      <c r="A836" s="103"/>
      <c r="B836" s="104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2" customFormat="1" ht="11.25">
      <c r="A837" s="103"/>
      <c r="B837" s="104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2" customFormat="1" ht="11.25">
      <c r="A838" s="103"/>
      <c r="B838" s="104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2" customFormat="1" ht="11.25">
      <c r="A839" s="103"/>
      <c r="B839" s="104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2" customFormat="1" ht="11.25">
      <c r="A840" s="103"/>
      <c r="B840" s="104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2" customFormat="1" ht="11.25">
      <c r="A841" s="103"/>
      <c r="B841" s="104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2" customFormat="1" ht="11.25">
      <c r="A842" s="103"/>
      <c r="B842" s="104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2" customFormat="1" ht="11.25">
      <c r="A843" s="103"/>
      <c r="B843" s="104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2" customFormat="1" ht="11.25">
      <c r="A844" s="103"/>
      <c r="B844" s="104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2" customFormat="1" ht="11.25">
      <c r="A845" s="103"/>
      <c r="B845" s="104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2" customFormat="1" ht="11.25">
      <c r="A846" s="103"/>
      <c r="B846" s="104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2" customFormat="1" ht="11.25">
      <c r="A847" s="103"/>
      <c r="B847" s="104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2" customFormat="1" ht="11.25">
      <c r="A848" s="103"/>
      <c r="B848" s="104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2" customFormat="1" ht="11.25">
      <c r="A849" s="103"/>
      <c r="B849" s="104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2" customFormat="1" ht="11.25">
      <c r="A850" s="103"/>
      <c r="B850" s="104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2" customFormat="1" ht="11.25">
      <c r="A851" s="103"/>
      <c r="B851" s="104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2" customFormat="1" ht="11.25">
      <c r="A852" s="103"/>
      <c r="B852" s="104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2" customFormat="1" ht="11.25">
      <c r="A853" s="103"/>
      <c r="B853" s="104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2" customFormat="1" ht="11.25">
      <c r="A854" s="103"/>
      <c r="B854" s="104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2" customFormat="1" ht="11.25">
      <c r="A855" s="103"/>
      <c r="B855" s="104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2" customFormat="1" ht="11.25">
      <c r="A856" s="103"/>
      <c r="B856" s="104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2" customFormat="1" ht="11.25">
      <c r="A857" s="103"/>
      <c r="B857" s="104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2" customFormat="1" ht="11.25">
      <c r="A858" s="103"/>
      <c r="B858" s="104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2" customFormat="1" ht="11.25">
      <c r="A859" s="103"/>
      <c r="B859" s="104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2" customFormat="1" ht="11.25">
      <c r="A860" s="103"/>
      <c r="B860" s="104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2" customFormat="1" ht="11.25">
      <c r="A861" s="103"/>
      <c r="B861" s="104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2" customFormat="1" ht="11.25">
      <c r="A862" s="103"/>
      <c r="B862" s="104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2" customFormat="1" ht="11.25">
      <c r="A863" s="103"/>
      <c r="B863" s="104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2" customFormat="1" ht="11.25">
      <c r="A864" s="103"/>
      <c r="B864" s="104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2" customFormat="1" ht="11.25">
      <c r="A865" s="103"/>
      <c r="B865" s="104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2" customFormat="1" ht="11.25">
      <c r="A866" s="103"/>
      <c r="B866" s="104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2" customFormat="1" ht="11.25">
      <c r="A867" s="103"/>
      <c r="B867" s="104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2" customFormat="1" ht="11.25">
      <c r="A868" s="103"/>
      <c r="B868" s="104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2" customFormat="1" ht="11.25">
      <c r="A869" s="103"/>
      <c r="B869" s="104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2" customFormat="1" ht="11.25">
      <c r="A870" s="103"/>
      <c r="B870" s="104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2" customFormat="1" ht="11.25">
      <c r="A871" s="103"/>
      <c r="B871" s="104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2" customFormat="1" ht="11.25">
      <c r="A872" s="103"/>
      <c r="B872" s="104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2" customFormat="1" ht="11.25">
      <c r="A873" s="103"/>
      <c r="B873" s="104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2" customFormat="1" ht="11.25">
      <c r="A874" s="103"/>
      <c r="B874" s="104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2" customFormat="1" ht="11.25">
      <c r="A875" s="103"/>
      <c r="B875" s="104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2" customFormat="1" ht="11.25">
      <c r="A876" s="103"/>
      <c r="B876" s="104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2" customFormat="1" ht="11.25">
      <c r="A877" s="103"/>
      <c r="B877" s="104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2" customFormat="1" ht="11.25">
      <c r="A878" s="103"/>
      <c r="B878" s="104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2" customFormat="1" ht="11.25">
      <c r="A879" s="103"/>
      <c r="B879" s="104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2" customFormat="1" ht="11.25">
      <c r="A880" s="103"/>
      <c r="B880" s="104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2" customFormat="1" ht="11.25">
      <c r="A881" s="103"/>
      <c r="B881" s="104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2" customFormat="1" ht="11.25">
      <c r="A882" s="103"/>
      <c r="B882" s="104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2" customFormat="1" ht="11.25">
      <c r="A883" s="103"/>
      <c r="B883" s="104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2" customFormat="1" ht="11.25">
      <c r="A884" s="103"/>
      <c r="B884" s="104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2" customFormat="1" ht="11.25">
      <c r="A885" s="103"/>
      <c r="B885" s="104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2" customFormat="1" ht="11.25">
      <c r="A886" s="103"/>
      <c r="B886" s="104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2" customFormat="1" ht="11.25">
      <c r="A887" s="103"/>
      <c r="B887" s="104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2" customFormat="1" ht="11.25">
      <c r="A888" s="103"/>
      <c r="B888" s="104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2" customFormat="1" ht="11.25">
      <c r="A889" s="103"/>
      <c r="B889" s="104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2" customFormat="1" ht="11.25">
      <c r="A890" s="103"/>
      <c r="B890" s="104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2" customFormat="1" ht="11.25">
      <c r="A891" s="103"/>
      <c r="B891" s="104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2" customFormat="1" ht="11.25">
      <c r="A892" s="103"/>
      <c r="B892" s="104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2" customFormat="1" ht="11.25">
      <c r="A893" s="103"/>
      <c r="B893" s="104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2" customFormat="1" ht="11.25">
      <c r="A894" s="103"/>
      <c r="B894" s="104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2" customFormat="1" ht="11.25">
      <c r="A895" s="103"/>
      <c r="B895" s="104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2" customFormat="1" ht="11.25">
      <c r="A896" s="103"/>
      <c r="B896" s="104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2" customFormat="1" ht="11.25">
      <c r="A897" s="103"/>
      <c r="B897" s="104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2" customFormat="1" ht="11.25">
      <c r="A898" s="103"/>
      <c r="B898" s="104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2" customFormat="1" ht="11.25">
      <c r="A899" s="103"/>
      <c r="B899" s="104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2" customFormat="1" ht="11.25">
      <c r="A900" s="103"/>
      <c r="B900" s="104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2" customFormat="1" ht="11.25">
      <c r="A901" s="103"/>
      <c r="B901" s="104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2" customFormat="1" ht="11.25">
      <c r="A902" s="103"/>
      <c r="B902" s="104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2" customFormat="1" ht="11.25">
      <c r="A903" s="103"/>
      <c r="B903" s="104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2" customFormat="1" ht="11.25">
      <c r="A904" s="103"/>
      <c r="B904" s="104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2" customFormat="1" ht="11.25">
      <c r="A905" s="103"/>
      <c r="B905" s="104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2" customFormat="1" ht="11.25">
      <c r="A906" s="103"/>
      <c r="B906" s="104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2" customFormat="1" ht="11.25">
      <c r="A907" s="103"/>
      <c r="B907" s="104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2" customFormat="1" ht="11.25">
      <c r="A908" s="103"/>
      <c r="B908" s="104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2" customFormat="1" ht="11.25">
      <c r="A909" s="103"/>
      <c r="B909" s="104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2" customFormat="1" ht="11.25">
      <c r="A910" s="103"/>
      <c r="B910" s="104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2" customFormat="1" ht="11.25">
      <c r="A911" s="103"/>
      <c r="B911" s="104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2" customFormat="1" ht="11.25">
      <c r="A912" s="103"/>
      <c r="B912" s="104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2" customFormat="1" ht="11.25">
      <c r="A913" s="103"/>
      <c r="B913" s="104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2" customFormat="1" ht="11.25">
      <c r="A914" s="103"/>
      <c r="B914" s="104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2" customFormat="1" ht="11.25">
      <c r="A915" s="103"/>
      <c r="B915" s="104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2" customFormat="1" ht="11.25">
      <c r="A916" s="103"/>
      <c r="B916" s="104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2" customFormat="1" ht="11.25">
      <c r="A917" s="103"/>
      <c r="B917" s="104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2" customFormat="1" ht="11.25">
      <c r="A918" s="103"/>
      <c r="B918" s="104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2" customFormat="1" ht="11.25">
      <c r="A919" s="103"/>
      <c r="B919" s="104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2" customFormat="1" ht="11.25">
      <c r="A920" s="103"/>
      <c r="B920" s="104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2" customFormat="1" ht="11.25">
      <c r="A921" s="103"/>
      <c r="B921" s="104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2" customFormat="1" ht="11.25">
      <c r="A922" s="103"/>
      <c r="B922" s="104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2" customFormat="1" ht="11.25">
      <c r="A923" s="103"/>
      <c r="B923" s="104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2" customFormat="1" ht="11.25">
      <c r="A924" s="103"/>
      <c r="B924" s="104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2" customFormat="1" ht="11.25">
      <c r="A925" s="103"/>
      <c r="B925" s="104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2" customFormat="1" ht="11.25">
      <c r="A926" s="103"/>
      <c r="B926" s="104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2" customFormat="1" ht="11.25">
      <c r="A927" s="103"/>
      <c r="B927" s="104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2" customFormat="1" ht="11.25">
      <c r="A928" s="103"/>
      <c r="B928" s="104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2" customFormat="1" ht="11.25">
      <c r="A929" s="103"/>
      <c r="B929" s="104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2" customFormat="1" ht="11.25">
      <c r="A930" s="103"/>
      <c r="B930" s="104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2" customFormat="1" ht="11.25">
      <c r="A931" s="103"/>
      <c r="B931" s="104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2" customFormat="1" ht="11.25">
      <c r="A932" s="103"/>
      <c r="B932" s="104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2" customFormat="1" ht="11.25">
      <c r="A933" s="103"/>
      <c r="B933" s="104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2" customFormat="1" ht="11.25">
      <c r="A934" s="103"/>
      <c r="B934" s="104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2" customFormat="1" ht="11.25">
      <c r="A935" s="103"/>
      <c r="B935" s="104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2" customFormat="1" ht="11.25">
      <c r="A936" s="103"/>
      <c r="B936" s="104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2" customFormat="1" ht="11.25">
      <c r="A937" s="103"/>
      <c r="B937" s="104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2" customFormat="1" ht="11.25">
      <c r="A938" s="103"/>
      <c r="B938" s="104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2" customFormat="1" ht="11.25">
      <c r="A939" s="103"/>
      <c r="B939" s="104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2" customFormat="1" ht="11.25">
      <c r="A940" s="103"/>
      <c r="B940" s="104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2" customFormat="1" ht="11.25">
      <c r="A941" s="103"/>
      <c r="B941" s="104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2" customFormat="1" ht="11.25">
      <c r="A942" s="103"/>
      <c r="B942" s="104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2" customFormat="1" ht="11.25">
      <c r="A943" s="103"/>
      <c r="B943" s="104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2" customFormat="1" ht="11.25">
      <c r="A944" s="103"/>
      <c r="B944" s="104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2" customFormat="1" ht="11.25">
      <c r="A945" s="103"/>
      <c r="B945" s="104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2" customFormat="1" ht="11.25">
      <c r="A946" s="103"/>
      <c r="B946" s="104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2" customFormat="1" ht="11.25">
      <c r="A947" s="103"/>
      <c r="B947" s="104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2" customFormat="1" ht="11.25">
      <c r="A948" s="103"/>
      <c r="B948" s="104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2" customFormat="1" ht="11.25">
      <c r="A949" s="103"/>
      <c r="B949" s="104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2" customFormat="1" ht="11.25">
      <c r="A950" s="103"/>
      <c r="B950" s="104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2" customFormat="1" ht="11.25">
      <c r="A951" s="103"/>
      <c r="B951" s="104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2" customFormat="1" ht="11.25">
      <c r="A952" s="103"/>
      <c r="B952" s="104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2" customFormat="1" ht="11.25">
      <c r="A953" s="103"/>
      <c r="B953" s="104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2" customFormat="1" ht="11.25">
      <c r="A954" s="103"/>
      <c r="B954" s="104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2" customFormat="1" ht="11.25">
      <c r="A955" s="103"/>
      <c r="B955" s="104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2" customFormat="1" ht="11.25">
      <c r="A956" s="103"/>
      <c r="B956" s="104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2" customFormat="1" ht="11.25">
      <c r="A957" s="103"/>
      <c r="B957" s="104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2" customFormat="1" ht="11.25">
      <c r="A958" s="103"/>
      <c r="B958" s="104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2" customFormat="1" ht="11.25">
      <c r="A959" s="103"/>
      <c r="B959" s="104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2" customFormat="1" ht="11.25">
      <c r="A960" s="103"/>
      <c r="B960" s="104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2" customFormat="1" ht="11.25">
      <c r="A961" s="103"/>
      <c r="B961" s="104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2" customFormat="1" ht="11.25">
      <c r="A962" s="103"/>
      <c r="B962" s="104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2" customFormat="1" ht="11.25">
      <c r="A963" s="103"/>
      <c r="B963" s="104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2" customFormat="1" ht="11.25">
      <c r="A964" s="103"/>
      <c r="B964" s="104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2" customFormat="1" ht="11.25">
      <c r="A965" s="103"/>
      <c r="B965" s="104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2" customFormat="1" ht="11.25">
      <c r="A966" s="103"/>
      <c r="B966" s="104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2" customFormat="1" ht="11.25">
      <c r="A967" s="103"/>
      <c r="B967" s="104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2" customFormat="1" ht="11.25">
      <c r="A968" s="103"/>
      <c r="B968" s="104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2" customFormat="1" ht="11.25">
      <c r="A969" s="103"/>
      <c r="B969" s="104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2" customFormat="1" ht="11.25">
      <c r="A970" s="103"/>
      <c r="B970" s="104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2" customFormat="1" ht="11.25">
      <c r="A971" s="103"/>
      <c r="B971" s="104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2" customFormat="1" ht="11.25">
      <c r="A972" s="103"/>
      <c r="B972" s="104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2" customFormat="1" ht="11.25">
      <c r="A973" s="103"/>
      <c r="B973" s="104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2" customFormat="1" ht="11.25">
      <c r="A974" s="103"/>
      <c r="B974" s="104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2" customFormat="1" ht="11.25">
      <c r="A975" s="103"/>
      <c r="B975" s="104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2" customFormat="1" ht="11.25">
      <c r="A976" s="103"/>
      <c r="B976" s="104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2" customFormat="1" ht="11.25">
      <c r="A977" s="103"/>
      <c r="B977" s="104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2" customFormat="1" ht="11.25">
      <c r="A978" s="103"/>
      <c r="B978" s="104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2" customFormat="1" ht="11.25">
      <c r="A979" s="103"/>
      <c r="B979" s="104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2" customFormat="1" ht="11.25">
      <c r="A980" s="103"/>
      <c r="B980" s="104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2" customFormat="1" ht="11.25">
      <c r="A981" s="103"/>
      <c r="B981" s="104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2" customFormat="1" ht="11.25">
      <c r="A982" s="103"/>
      <c r="B982" s="104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2" customFormat="1" ht="11.25">
      <c r="A983" s="103"/>
      <c r="B983" s="104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2" customFormat="1" ht="11.25">
      <c r="A984" s="103"/>
      <c r="B984" s="104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2" customFormat="1" ht="11.25">
      <c r="A985" s="103"/>
      <c r="B985" s="104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2" customFormat="1" ht="11.25">
      <c r="A986" s="103"/>
      <c r="B986" s="104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2" customFormat="1" ht="11.25">
      <c r="A987" s="103"/>
      <c r="B987" s="104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2" customFormat="1" ht="11.25">
      <c r="A988" s="103"/>
      <c r="B988" s="104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2" customFormat="1" ht="11.25">
      <c r="A989" s="103"/>
      <c r="B989" s="104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2" customFormat="1" ht="11.25">
      <c r="A990" s="103"/>
      <c r="B990" s="104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2" customFormat="1" ht="11.25">
      <c r="A991" s="103"/>
      <c r="B991" s="104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2" customFormat="1" ht="11.25">
      <c r="A992" s="103"/>
      <c r="B992" s="104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2" customFormat="1" ht="11.25">
      <c r="A993" s="103"/>
      <c r="B993" s="104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2" customFormat="1" ht="11.25">
      <c r="A994" s="103"/>
      <c r="B994" s="104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2" customFormat="1" ht="11.25">
      <c r="A995" s="103"/>
      <c r="B995" s="104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2" customFormat="1" ht="11.25">
      <c r="A996" s="103"/>
      <c r="B996" s="104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2" customFormat="1" ht="11.25">
      <c r="A997" s="103"/>
      <c r="B997" s="104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2" customFormat="1" ht="11.25">
      <c r="A998" s="103"/>
      <c r="B998" s="104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2" customFormat="1" ht="11.25">
      <c r="A999" s="103"/>
      <c r="B999" s="104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2" customFormat="1" ht="11.25">
      <c r="A1000" s="103"/>
      <c r="B1000" s="104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2" customFormat="1" ht="11.25">
      <c r="A1001" s="103"/>
      <c r="B1001" s="104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2" customFormat="1" ht="11.25">
      <c r="A1002" s="103"/>
      <c r="B1002" s="104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2" customFormat="1" ht="11.25">
      <c r="A1003" s="103"/>
      <c r="B1003" s="104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2" customFormat="1" ht="11.25">
      <c r="A1004" s="103"/>
      <c r="B1004" s="104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2" customFormat="1" ht="11.25">
      <c r="A1005" s="103"/>
      <c r="B1005" s="104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2" customFormat="1" ht="11.25">
      <c r="A1006" s="103"/>
      <c r="B1006" s="104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2" customFormat="1" ht="11.25">
      <c r="A1007" s="103"/>
      <c r="B1007" s="104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2" customFormat="1" ht="11.25">
      <c r="A1008" s="103"/>
      <c r="B1008" s="104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2" customFormat="1" ht="11.25">
      <c r="A1009" s="103"/>
      <c r="B1009" s="104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2" customFormat="1" ht="11.25">
      <c r="A1010" s="103"/>
      <c r="B1010" s="104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2" customFormat="1" ht="11.25">
      <c r="A1011" s="103"/>
      <c r="B1011" s="104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2" customFormat="1" ht="11.25">
      <c r="A1012" s="103"/>
      <c r="B1012" s="104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2" customFormat="1" ht="11.25">
      <c r="A1013" s="103"/>
      <c r="B1013" s="104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2" customFormat="1" ht="11.25">
      <c r="A1014" s="103"/>
      <c r="B1014" s="104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2" customFormat="1" ht="11.25">
      <c r="A1015" s="103"/>
      <c r="B1015" s="104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2" customFormat="1" ht="11.25">
      <c r="A1016" s="103"/>
      <c r="B1016" s="104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2" customFormat="1" ht="11.25">
      <c r="A1017" s="103"/>
      <c r="B1017" s="104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2" customFormat="1" ht="11.25">
      <c r="A1018" s="103"/>
      <c r="B1018" s="104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2" customFormat="1" ht="11.25">
      <c r="A1019" s="103"/>
      <c r="B1019" s="104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2" customFormat="1" ht="11.25">
      <c r="A1020" s="103"/>
      <c r="B1020" s="104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2" customFormat="1" ht="11.25">
      <c r="A1021" s="103"/>
      <c r="B1021" s="104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2" customFormat="1" ht="11.25">
      <c r="A1022" s="103"/>
      <c r="B1022" s="104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2" customFormat="1" ht="11.25">
      <c r="A1023" s="103"/>
      <c r="B1023" s="104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2" customFormat="1" ht="11.25">
      <c r="A1024" s="103"/>
      <c r="B1024" s="104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2" customFormat="1" ht="11.25">
      <c r="A1025" s="103"/>
      <c r="B1025" s="104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2" customFormat="1" ht="11.25">
      <c r="A1026" s="103"/>
      <c r="B1026" s="104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2" customFormat="1" ht="11.25">
      <c r="A1027" s="103"/>
      <c r="B1027" s="104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2" customFormat="1" ht="11.25">
      <c r="A1028" s="103"/>
      <c r="B1028" s="104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2" customFormat="1" ht="11.25">
      <c r="A1029" s="103"/>
      <c r="B1029" s="104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2" customFormat="1" ht="11.25">
      <c r="A1030" s="103"/>
      <c r="B1030" s="104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2" customFormat="1" ht="11.25">
      <c r="A1031" s="103"/>
      <c r="B1031" s="104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2" customFormat="1" ht="11.25">
      <c r="A1032" s="103"/>
      <c r="B1032" s="104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2" customFormat="1" ht="11.25">
      <c r="A1033" s="103"/>
      <c r="B1033" s="104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2" customFormat="1" ht="11.25">
      <c r="A1034" s="103"/>
      <c r="B1034" s="104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2" customFormat="1" ht="11.25">
      <c r="A1035" s="103"/>
      <c r="B1035" s="104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2" customFormat="1" ht="11.25">
      <c r="A1036" s="103"/>
      <c r="B1036" s="104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2" customFormat="1" ht="11.25">
      <c r="A1037" s="103"/>
      <c r="B1037" s="104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2" customFormat="1" ht="11.25">
      <c r="A1038" s="103"/>
      <c r="B1038" s="104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2" customFormat="1" ht="11.25">
      <c r="A1039" s="103"/>
      <c r="B1039" s="104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2" customFormat="1" ht="11.25">
      <c r="A1040" s="103"/>
      <c r="B1040" s="104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2" customFormat="1" ht="11.25">
      <c r="A1041" s="103"/>
      <c r="B1041" s="104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2" customFormat="1" ht="11.25">
      <c r="A1042" s="103"/>
      <c r="B1042" s="104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2" customFormat="1" ht="11.25">
      <c r="A1043" s="103"/>
      <c r="B1043" s="104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2" customFormat="1" ht="11.25">
      <c r="A1044" s="103"/>
      <c r="B1044" s="104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2" customFormat="1" ht="11.25">
      <c r="A1045" s="103"/>
      <c r="B1045" s="104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2" customFormat="1" ht="11.25">
      <c r="A1046" s="103"/>
      <c r="B1046" s="104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2" customFormat="1" ht="11.25">
      <c r="A1047" s="103"/>
      <c r="B1047" s="104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2" customFormat="1" ht="11.25">
      <c r="A1048" s="103"/>
      <c r="B1048" s="104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2" customFormat="1" ht="11.25">
      <c r="A1049" s="103"/>
      <c r="B1049" s="104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2" customFormat="1" ht="11.25">
      <c r="A1050" s="103"/>
      <c r="B1050" s="104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2" customFormat="1" ht="11.25">
      <c r="A1051" s="103"/>
      <c r="B1051" s="104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2" customFormat="1" ht="11.25">
      <c r="A1052" s="103"/>
      <c r="B1052" s="104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2" customFormat="1" ht="11.25">
      <c r="A1053" s="103"/>
      <c r="B1053" s="104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2" customFormat="1" ht="11.25">
      <c r="A1054" s="103"/>
      <c r="B1054" s="104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2" customFormat="1" ht="11.25">
      <c r="A1055" s="103"/>
      <c r="B1055" s="104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2" customFormat="1" ht="11.25">
      <c r="A1056" s="103"/>
      <c r="B1056" s="104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2" customFormat="1" ht="11.25">
      <c r="A1057" s="103"/>
      <c r="B1057" s="104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2" customFormat="1" ht="11.25">
      <c r="A1058" s="103"/>
      <c r="B1058" s="104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2" customFormat="1" ht="11.25">
      <c r="A1059" s="103"/>
      <c r="B1059" s="104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2" customFormat="1" ht="11.25">
      <c r="A1060" s="103"/>
      <c r="B1060" s="104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2" customFormat="1" ht="11.25">
      <c r="A1061" s="103"/>
      <c r="B1061" s="104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2" customFormat="1" ht="11.25">
      <c r="A1062" s="103"/>
      <c r="B1062" s="104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2" customFormat="1" ht="11.25">
      <c r="A1063" s="103"/>
      <c r="B1063" s="104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2" customFormat="1" ht="11.25">
      <c r="A1064" s="103"/>
      <c r="B1064" s="104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2" customFormat="1" ht="11.25">
      <c r="A1065" s="103"/>
      <c r="B1065" s="104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2" customFormat="1" ht="11.25">
      <c r="A1066" s="103"/>
      <c r="B1066" s="104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2" customFormat="1" ht="11.25">
      <c r="A1067" s="103"/>
      <c r="B1067" s="104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2" customFormat="1" ht="11.25">
      <c r="A1068" s="103"/>
      <c r="B1068" s="104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2" customFormat="1" ht="11.25">
      <c r="A1069" s="103"/>
      <c r="B1069" s="104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2" customFormat="1" ht="11.25">
      <c r="A1070" s="103"/>
      <c r="B1070" s="104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2" customFormat="1" ht="11.25">
      <c r="A1071" s="103"/>
      <c r="B1071" s="104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2" customFormat="1" ht="11.25">
      <c r="A1072" s="103"/>
      <c r="B1072" s="104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2" customFormat="1" ht="11.25">
      <c r="A1073" s="103"/>
      <c r="B1073" s="104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2" customFormat="1" ht="11.25">
      <c r="A1074" s="103"/>
      <c r="B1074" s="104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2" customFormat="1" ht="11.25">
      <c r="A1075" s="103"/>
      <c r="B1075" s="104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2" customFormat="1" ht="11.25">
      <c r="A1076" s="103"/>
      <c r="B1076" s="104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2" customFormat="1" ht="11.25">
      <c r="A1077" s="103"/>
      <c r="B1077" s="104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2" customFormat="1" ht="11.25">
      <c r="A1078" s="103"/>
      <c r="B1078" s="104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2" customFormat="1" ht="11.25">
      <c r="A1079" s="103"/>
      <c r="B1079" s="104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2" customFormat="1" ht="11.25">
      <c r="A1080" s="103"/>
      <c r="B1080" s="104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2" customFormat="1" ht="11.25">
      <c r="A1081" s="103"/>
      <c r="B1081" s="104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2" customFormat="1" ht="11.25">
      <c r="A1082" s="103"/>
      <c r="B1082" s="104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2" customFormat="1" ht="11.25">
      <c r="A1083" s="103"/>
      <c r="B1083" s="104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2" customFormat="1" ht="11.25">
      <c r="A1084" s="103"/>
      <c r="B1084" s="104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2" customFormat="1" ht="11.25">
      <c r="A1085" s="103"/>
      <c r="B1085" s="104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2" customFormat="1" ht="11.25">
      <c r="A1086" s="103"/>
      <c r="B1086" s="104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2" customFormat="1" ht="11.25">
      <c r="A1087" s="103"/>
      <c r="B1087" s="104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2" customFormat="1" ht="11.25">
      <c r="A1088" s="103"/>
      <c r="B1088" s="104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2" customFormat="1" ht="11.25">
      <c r="A1089" s="103"/>
      <c r="B1089" s="104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2" customFormat="1" ht="11.25">
      <c r="A1090" s="103"/>
      <c r="B1090" s="104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2" customFormat="1" ht="11.25">
      <c r="A1091" s="103"/>
      <c r="B1091" s="104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2" customFormat="1" ht="11.25">
      <c r="A1092" s="103"/>
      <c r="B1092" s="104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2" customFormat="1" ht="11.25">
      <c r="A1093" s="103"/>
      <c r="B1093" s="104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2" customFormat="1" ht="11.25">
      <c r="A1094" s="103"/>
      <c r="B1094" s="104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2" customFormat="1" ht="11.25">
      <c r="A1095" s="103"/>
      <c r="B1095" s="104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2" customFormat="1" ht="11.25">
      <c r="A1096" s="103"/>
      <c r="B1096" s="104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2" customFormat="1" ht="11.25">
      <c r="A1097" s="103"/>
      <c r="B1097" s="104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2" customFormat="1" ht="11.25">
      <c r="A1098" s="103"/>
      <c r="B1098" s="104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2" customFormat="1" ht="11.25">
      <c r="A1099" s="103"/>
      <c r="B1099" s="104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2" customFormat="1" ht="11.25">
      <c r="A1100" s="103"/>
      <c r="B1100" s="104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2" customFormat="1" ht="11.25">
      <c r="A1101" s="103"/>
      <c r="B1101" s="104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2" customFormat="1" ht="11.25">
      <c r="A1102" s="103"/>
      <c r="B1102" s="104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2" customFormat="1" ht="11.25">
      <c r="A1103" s="103"/>
      <c r="B1103" s="104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2" customFormat="1" ht="11.25">
      <c r="A1104" s="103"/>
      <c r="B1104" s="104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2" customFormat="1" ht="11.25">
      <c r="A1105" s="103"/>
      <c r="B1105" s="104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2" customFormat="1" ht="11.25">
      <c r="A1106" s="103"/>
      <c r="B1106" s="104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2" customFormat="1" ht="11.25">
      <c r="A1107" s="103"/>
      <c r="B1107" s="104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2" customFormat="1" ht="11.25">
      <c r="A1108" s="103"/>
      <c r="B1108" s="104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2" customFormat="1" ht="11.25">
      <c r="A1109" s="103"/>
      <c r="B1109" s="104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2" customFormat="1" ht="11.25">
      <c r="A1110" s="103"/>
      <c r="B1110" s="104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2" customFormat="1" ht="11.25">
      <c r="A1111" s="103"/>
      <c r="B1111" s="104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2" customFormat="1" ht="11.25">
      <c r="A1112" s="103"/>
      <c r="B1112" s="104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2" customFormat="1" ht="11.25">
      <c r="A1113" s="103"/>
      <c r="B1113" s="104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2" customFormat="1" ht="11.25">
      <c r="A1114" s="103"/>
      <c r="B1114" s="104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2" customFormat="1" ht="11.25">
      <c r="A1115" s="103"/>
      <c r="B1115" s="104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2" customFormat="1" ht="11.25">
      <c r="A1116" s="103"/>
      <c r="B1116" s="104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2" customFormat="1" ht="11.25">
      <c r="A1117" s="103"/>
      <c r="B1117" s="104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2" customFormat="1" ht="11.25">
      <c r="A1118" s="103"/>
      <c r="B1118" s="104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2" customFormat="1" ht="11.25">
      <c r="A1119" s="103"/>
      <c r="B1119" s="104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2" customFormat="1" ht="11.25">
      <c r="A1120" s="103"/>
      <c r="B1120" s="104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2" customFormat="1" ht="11.25">
      <c r="A1121" s="103"/>
      <c r="B1121" s="104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2" customFormat="1" ht="11.25">
      <c r="A1122" s="103"/>
      <c r="B1122" s="104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2" customFormat="1" ht="11.25">
      <c r="A1123" s="103"/>
      <c r="B1123" s="104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2" customFormat="1" ht="11.25">
      <c r="A1124" s="103"/>
      <c r="B1124" s="104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2" customFormat="1" ht="11.25">
      <c r="A1125" s="103"/>
      <c r="B1125" s="104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2" customFormat="1" ht="11.25">
      <c r="A1126" s="103"/>
      <c r="B1126" s="104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2" customFormat="1" ht="11.25">
      <c r="A1127" s="103"/>
      <c r="B1127" s="104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2" customFormat="1" ht="11.25">
      <c r="A1128" s="103"/>
      <c r="B1128" s="104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2" customFormat="1" ht="11.25">
      <c r="A1129" s="103"/>
      <c r="B1129" s="104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2" customFormat="1" ht="11.25">
      <c r="A1130" s="103"/>
      <c r="B1130" s="104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2" customFormat="1" ht="11.25">
      <c r="A1131" s="103"/>
      <c r="B1131" s="104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2" customFormat="1" ht="11.25">
      <c r="A1132" s="103"/>
      <c r="B1132" s="104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2" customFormat="1" ht="11.25">
      <c r="A1133" s="103"/>
      <c r="B1133" s="104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2" customFormat="1" ht="11.25">
      <c r="A1134" s="103"/>
      <c r="B1134" s="104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2" customFormat="1" ht="11.25">
      <c r="A1135" s="103"/>
      <c r="B1135" s="104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2" customFormat="1" ht="11.25">
      <c r="A1136" s="103"/>
      <c r="B1136" s="104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2" customFormat="1" ht="11.25">
      <c r="A1137" s="103"/>
      <c r="B1137" s="104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2" customFormat="1" ht="11.25">
      <c r="A1138" s="103"/>
      <c r="B1138" s="104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2" customFormat="1" ht="11.25">
      <c r="A1139" s="103"/>
      <c r="B1139" s="104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2" customFormat="1" ht="11.25">
      <c r="A1140" s="103"/>
      <c r="B1140" s="104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2" customFormat="1" ht="11.25">
      <c r="A1141" s="103"/>
      <c r="B1141" s="104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2" customFormat="1" ht="11.25">
      <c r="A1142" s="103"/>
      <c r="B1142" s="104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2" customFormat="1" ht="11.25">
      <c r="A1143" s="103"/>
      <c r="B1143" s="104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2" customFormat="1" ht="11.25">
      <c r="A1144" s="103"/>
      <c r="B1144" s="104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2" customFormat="1" ht="11.25">
      <c r="A1145" s="103"/>
      <c r="B1145" s="104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2" customFormat="1" ht="11.25">
      <c r="A1146" s="103"/>
      <c r="B1146" s="104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2" customFormat="1" ht="11.25">
      <c r="A1147" s="103"/>
      <c r="B1147" s="104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2" customFormat="1" ht="11.25">
      <c r="A1148" s="103"/>
      <c r="B1148" s="104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2" customFormat="1" ht="11.25">
      <c r="A1149" s="103"/>
      <c r="B1149" s="104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2" customFormat="1" ht="11.25">
      <c r="A1150" s="103"/>
      <c r="B1150" s="104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2" customFormat="1" ht="11.25">
      <c r="A1151" s="103"/>
      <c r="B1151" s="104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2" customFormat="1" ht="11.25">
      <c r="A1152" s="103"/>
      <c r="B1152" s="104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2" customFormat="1" ht="11.25">
      <c r="A1153" s="103"/>
      <c r="B1153" s="104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2" customFormat="1" ht="11.25">
      <c r="A1154" s="103"/>
      <c r="B1154" s="104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2" customFormat="1" ht="11.25">
      <c r="A1155" s="103"/>
      <c r="B1155" s="104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2" customFormat="1" ht="11.25">
      <c r="A1156" s="103"/>
      <c r="B1156" s="104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  <row r="1157" spans="1:55" s="92" customFormat="1" ht="11.25">
      <c r="A1157" s="103"/>
      <c r="B1157" s="104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</row>
    <row r="1158" spans="1:55" s="92" customFormat="1" ht="11.25">
      <c r="A1158" s="103"/>
      <c r="B1158" s="104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</row>
    <row r="1159" spans="1:55" s="92" customFormat="1" ht="11.25">
      <c r="A1159" s="103"/>
      <c r="B1159" s="104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</row>
    <row r="1160" spans="1:55" s="92" customFormat="1" ht="11.25">
      <c r="A1160" s="103"/>
      <c r="B1160" s="104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</row>
    <row r="1161" spans="1:55" s="92" customFormat="1" ht="11.25">
      <c r="A1161" s="103"/>
      <c r="B1161" s="104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</row>
    <row r="1162" spans="1:55" s="92" customFormat="1" ht="11.25">
      <c r="A1162" s="103"/>
      <c r="B1162" s="104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</row>
    <row r="1163" spans="1:55" s="92" customFormat="1" ht="11.25">
      <c r="A1163" s="103"/>
      <c r="B1163" s="104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</row>
    <row r="1164" spans="1:55" s="92" customFormat="1" ht="11.25">
      <c r="A1164" s="103"/>
      <c r="B1164" s="104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</row>
    <row r="1165" spans="1:55" s="92" customFormat="1" ht="11.25">
      <c r="A1165" s="103"/>
      <c r="B1165" s="104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</row>
    <row r="1166" spans="1:55" s="92" customFormat="1" ht="11.25">
      <c r="A1166" s="103"/>
      <c r="B1166" s="104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</row>
    <row r="1167" spans="1:55" s="92" customFormat="1" ht="11.25">
      <c r="A1167" s="103"/>
      <c r="B1167" s="104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  <c r="AK1167" s="38"/>
      <c r="AL1167" s="38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</row>
    <row r="1168" spans="1:55" s="92" customFormat="1" ht="11.25">
      <c r="A1168" s="103"/>
      <c r="B1168" s="104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8"/>
      <c r="AK1168" s="38"/>
      <c r="AL1168" s="38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</row>
    <row r="1169" spans="1:55" s="92" customFormat="1" ht="11.25">
      <c r="A1169" s="103"/>
      <c r="B1169" s="104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F1169" s="38"/>
      <c r="AG1169" s="38"/>
      <c r="AH1169" s="38"/>
      <c r="AI1169" s="38"/>
      <c r="AJ1169" s="38"/>
      <c r="AK1169" s="38"/>
      <c r="AL1169" s="38"/>
      <c r="AM1169" s="38"/>
      <c r="AN1169" s="38"/>
      <c r="AO1169" s="38"/>
      <c r="AP1169" s="38"/>
      <c r="AQ1169" s="38"/>
      <c r="AR1169" s="38"/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</row>
    <row r="1170" spans="1:55" s="92" customFormat="1" ht="11.25">
      <c r="A1170" s="103"/>
      <c r="B1170" s="104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F1170" s="38"/>
      <c r="AG1170" s="38"/>
      <c r="AH1170" s="38"/>
      <c r="AI1170" s="38"/>
      <c r="AJ1170" s="38"/>
      <c r="AK1170" s="38"/>
      <c r="AL1170" s="38"/>
      <c r="AM1170" s="38"/>
      <c r="AN1170" s="38"/>
      <c r="AO1170" s="38"/>
      <c r="AP1170" s="38"/>
      <c r="AQ1170" s="38"/>
      <c r="AR1170" s="38"/>
      <c r="AS1170" s="38"/>
      <c r="AT1170" s="38"/>
      <c r="AU1170" s="38"/>
      <c r="AV1170" s="38"/>
      <c r="AW1170" s="38"/>
      <c r="AX1170" s="38"/>
      <c r="AY1170" s="38"/>
      <c r="AZ1170" s="38"/>
      <c r="BA1170" s="38"/>
      <c r="BB1170" s="38"/>
      <c r="BC1170" s="38"/>
    </row>
    <row r="1171" spans="1:55" s="92" customFormat="1" ht="11.25">
      <c r="A1171" s="103"/>
      <c r="B1171" s="104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F1171" s="38"/>
      <c r="AG1171" s="38"/>
      <c r="AH1171" s="38"/>
      <c r="AI1171" s="38"/>
      <c r="AJ1171" s="38"/>
      <c r="AK1171" s="38"/>
      <c r="AL1171" s="38"/>
      <c r="AM1171" s="38"/>
      <c r="AN1171" s="38"/>
      <c r="AO1171" s="38"/>
      <c r="AP1171" s="38"/>
      <c r="AQ1171" s="38"/>
      <c r="AR1171" s="38"/>
      <c r="AS1171" s="38"/>
      <c r="AT1171" s="38"/>
      <c r="AU1171" s="38"/>
      <c r="AV1171" s="38"/>
      <c r="AW1171" s="38"/>
      <c r="AX1171" s="38"/>
      <c r="AY1171" s="38"/>
      <c r="AZ1171" s="38"/>
      <c r="BA1171" s="38"/>
      <c r="BB1171" s="38"/>
      <c r="BC1171" s="38"/>
    </row>
    <row r="1172" spans="1:55" s="92" customFormat="1" ht="11.25">
      <c r="A1172" s="103"/>
      <c r="B1172" s="104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F1172" s="38"/>
      <c r="AG1172" s="38"/>
      <c r="AH1172" s="38"/>
      <c r="AI1172" s="38"/>
      <c r="AJ1172" s="38"/>
      <c r="AK1172" s="38"/>
      <c r="AL1172" s="38"/>
      <c r="AM1172" s="38"/>
      <c r="AN1172" s="38"/>
      <c r="AO1172" s="38"/>
      <c r="AP1172" s="38"/>
      <c r="AQ1172" s="38"/>
      <c r="AR1172" s="38"/>
      <c r="AS1172" s="38"/>
      <c r="AT1172" s="38"/>
      <c r="AU1172" s="38"/>
      <c r="AV1172" s="38"/>
      <c r="AW1172" s="38"/>
      <c r="AX1172" s="38"/>
      <c r="AY1172" s="38"/>
      <c r="AZ1172" s="38"/>
      <c r="BA1172" s="38"/>
      <c r="BB1172" s="38"/>
      <c r="BC1172" s="38"/>
    </row>
    <row r="1173" spans="1:55" s="92" customFormat="1" ht="11.25">
      <c r="A1173" s="103"/>
      <c r="B1173" s="104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F1173" s="38"/>
      <c r="AG1173" s="38"/>
      <c r="AH1173" s="38"/>
      <c r="AI1173" s="38"/>
      <c r="AJ1173" s="38"/>
      <c r="AK1173" s="38"/>
      <c r="AL1173" s="38"/>
      <c r="AM1173" s="38"/>
      <c r="AN1173" s="38"/>
      <c r="AO1173" s="38"/>
      <c r="AP1173" s="38"/>
      <c r="AQ1173" s="38"/>
      <c r="AR1173" s="38"/>
      <c r="AS1173" s="38"/>
      <c r="AT1173" s="38"/>
      <c r="AU1173" s="38"/>
      <c r="AV1173" s="38"/>
      <c r="AW1173" s="38"/>
      <c r="AX1173" s="38"/>
      <c r="AY1173" s="38"/>
      <c r="AZ1173" s="38"/>
      <c r="BA1173" s="38"/>
      <c r="BB1173" s="38"/>
      <c r="BC1173" s="38"/>
    </row>
    <row r="1174" spans="1:55" s="92" customFormat="1" ht="11.25">
      <c r="A1174" s="103"/>
      <c r="B1174" s="104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38"/>
      <c r="AF1174" s="38"/>
      <c r="AG1174" s="38"/>
      <c r="AH1174" s="38"/>
      <c r="AI1174" s="38"/>
      <c r="AJ1174" s="38"/>
      <c r="AK1174" s="38"/>
      <c r="AL1174" s="38"/>
      <c r="AM1174" s="38"/>
      <c r="AN1174" s="38"/>
      <c r="AO1174" s="38"/>
      <c r="AP1174" s="38"/>
      <c r="AQ1174" s="38"/>
      <c r="AR1174" s="38"/>
      <c r="AS1174" s="38"/>
      <c r="AT1174" s="38"/>
      <c r="AU1174" s="38"/>
      <c r="AV1174" s="38"/>
      <c r="AW1174" s="38"/>
      <c r="AX1174" s="38"/>
      <c r="AY1174" s="38"/>
      <c r="AZ1174" s="38"/>
      <c r="BA1174" s="38"/>
      <c r="BB1174" s="38"/>
      <c r="BC1174" s="38"/>
    </row>
    <row r="1175" spans="1:55" s="92" customFormat="1" ht="11.25">
      <c r="A1175" s="103"/>
      <c r="B1175" s="104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  <c r="AE1175" s="38"/>
      <c r="AF1175" s="38"/>
      <c r="AG1175" s="38"/>
      <c r="AH1175" s="38"/>
      <c r="AI1175" s="38"/>
      <c r="AJ1175" s="38"/>
      <c r="AK1175" s="38"/>
      <c r="AL1175" s="38"/>
      <c r="AM1175" s="38"/>
      <c r="AN1175" s="38"/>
      <c r="AO1175" s="38"/>
      <c r="AP1175" s="38"/>
      <c r="AQ1175" s="38"/>
      <c r="AR1175" s="38"/>
      <c r="AS1175" s="38"/>
      <c r="AT1175" s="38"/>
      <c r="AU1175" s="38"/>
      <c r="AV1175" s="38"/>
      <c r="AW1175" s="38"/>
      <c r="AX1175" s="38"/>
      <c r="AY1175" s="38"/>
      <c r="AZ1175" s="38"/>
      <c r="BA1175" s="38"/>
      <c r="BB1175" s="38"/>
      <c r="BC1175" s="38"/>
    </row>
    <row r="1176" spans="1:55" s="92" customFormat="1" ht="11.25">
      <c r="A1176" s="103"/>
      <c r="B1176" s="104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  <c r="AE1176" s="38"/>
      <c r="AF1176" s="38"/>
      <c r="AG1176" s="38"/>
      <c r="AH1176" s="38"/>
      <c r="AI1176" s="38"/>
      <c r="AJ1176" s="38"/>
      <c r="AK1176" s="38"/>
      <c r="AL1176" s="38"/>
      <c r="AM1176" s="38"/>
      <c r="AN1176" s="38"/>
      <c r="AO1176" s="38"/>
      <c r="AP1176" s="38"/>
      <c r="AQ1176" s="38"/>
      <c r="AR1176" s="38"/>
      <c r="AS1176" s="38"/>
      <c r="AT1176" s="38"/>
      <c r="AU1176" s="38"/>
      <c r="AV1176" s="38"/>
      <c r="AW1176" s="38"/>
      <c r="AX1176" s="38"/>
      <c r="AY1176" s="38"/>
      <c r="AZ1176" s="38"/>
      <c r="BA1176" s="38"/>
      <c r="BB1176" s="38"/>
      <c r="BC1176" s="38"/>
    </row>
    <row r="1177" spans="1:55" s="92" customFormat="1" ht="11.25">
      <c r="A1177" s="103"/>
      <c r="B1177" s="104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  <c r="AE1177" s="38"/>
      <c r="AF1177" s="38"/>
      <c r="AG1177" s="38"/>
      <c r="AH1177" s="38"/>
      <c r="AI1177" s="38"/>
      <c r="AJ1177" s="38"/>
      <c r="AK1177" s="38"/>
      <c r="AL1177" s="38"/>
      <c r="AM1177" s="38"/>
      <c r="AN1177" s="38"/>
      <c r="AO1177" s="38"/>
      <c r="AP1177" s="38"/>
      <c r="AQ1177" s="38"/>
      <c r="AR1177" s="38"/>
      <c r="AS1177" s="38"/>
      <c r="AT1177" s="38"/>
      <c r="AU1177" s="38"/>
      <c r="AV1177" s="38"/>
      <c r="AW1177" s="38"/>
      <c r="AX1177" s="38"/>
      <c r="AY1177" s="38"/>
      <c r="AZ1177" s="38"/>
      <c r="BA1177" s="38"/>
      <c r="BB1177" s="38"/>
      <c r="BC1177" s="38"/>
    </row>
    <row r="1178" spans="1:55" s="92" customFormat="1" ht="11.25">
      <c r="A1178" s="103"/>
      <c r="B1178" s="104"/>
      <c r="C1178" s="38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  <c r="AE1178" s="38"/>
      <c r="AF1178" s="38"/>
      <c r="AG1178" s="38"/>
      <c r="AH1178" s="38"/>
      <c r="AI1178" s="38"/>
      <c r="AJ1178" s="38"/>
      <c r="AK1178" s="38"/>
      <c r="AL1178" s="38"/>
      <c r="AM1178" s="38"/>
      <c r="AN1178" s="38"/>
      <c r="AO1178" s="38"/>
      <c r="AP1178" s="38"/>
      <c r="AQ1178" s="38"/>
      <c r="AR1178" s="38"/>
      <c r="AS1178" s="38"/>
      <c r="AT1178" s="38"/>
      <c r="AU1178" s="38"/>
      <c r="AV1178" s="38"/>
      <c r="AW1178" s="38"/>
      <c r="AX1178" s="38"/>
      <c r="AY1178" s="38"/>
      <c r="AZ1178" s="38"/>
      <c r="BA1178" s="38"/>
      <c r="BB1178" s="38"/>
      <c r="BC1178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161</v>
      </c>
      <c r="C2" s="86" t="str">
        <f>'水洗化人口等'!B7</f>
        <v>47000</v>
      </c>
      <c r="D2" s="56" t="s">
        <v>262</v>
      </c>
      <c r="E2" s="45"/>
      <c r="F2" s="45"/>
      <c r="G2" s="45"/>
      <c r="H2" s="45"/>
      <c r="I2" s="45"/>
      <c r="J2" s="45"/>
      <c r="K2" s="45"/>
      <c r="L2" s="45" t="str">
        <f>LEFT(C2,2)</f>
        <v>47</v>
      </c>
      <c r="M2" s="45" t="str">
        <f>IF(L2&lt;&gt;"",VLOOKUP(L2,$AI$6:$AJ$52,2,FALSE),"-")</f>
        <v>沖縄県</v>
      </c>
      <c r="AA2" s="44">
        <f>IF(C2=0,0,1)</f>
        <v>1</v>
      </c>
      <c r="AB2" s="45" t="str">
        <f>IF(AA2=0,"",VLOOKUP(C2,'水洗化人口等'!B7:C48,2,FALSE))</f>
        <v>合計</v>
      </c>
      <c r="AC2" s="45"/>
      <c r="AD2" s="44">
        <f>IF(AA2=0,1,IF(ISERROR(AB2),1,0))</f>
        <v>0</v>
      </c>
      <c r="AF2" s="87">
        <f>COUNTA('水洗化人口等'!B7:B48)+6</f>
        <v>48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2" t="s">
        <v>117</v>
      </c>
      <c r="G6" s="163"/>
      <c r="H6" s="82" t="s">
        <v>272</v>
      </c>
      <c r="I6" s="82" t="s">
        <v>273</v>
      </c>
      <c r="J6" s="82" t="s">
        <v>274</v>
      </c>
      <c r="K6" s="47" t="s">
        <v>118</v>
      </c>
      <c r="L6" s="88" t="s">
        <v>275</v>
      </c>
      <c r="M6" s="89" t="s">
        <v>276</v>
      </c>
      <c r="AF6" s="54">
        <f>'水洗化人口等'!B6</f>
        <v>0</v>
      </c>
      <c r="AG6" s="45">
        <v>6</v>
      </c>
      <c r="AI6" s="87" t="s">
        <v>293</v>
      </c>
      <c r="AJ6" s="45" t="s">
        <v>208</v>
      </c>
    </row>
    <row r="7" spans="2:36" ht="16.5" customHeight="1">
      <c r="B7" s="164" t="s">
        <v>119</v>
      </c>
      <c r="C7" s="48" t="s">
        <v>120</v>
      </c>
      <c r="D7" s="60">
        <f>AD7</f>
        <v>96000</v>
      </c>
      <c r="F7" s="170" t="s">
        <v>121</v>
      </c>
      <c r="G7" s="49" t="s">
        <v>122</v>
      </c>
      <c r="H7" s="61">
        <f aca="true" t="shared" si="0" ref="H7:H12">AD14</f>
        <v>28163</v>
      </c>
      <c r="I7" s="61">
        <f aca="true" t="shared" si="1" ref="I7:I12">AD24</f>
        <v>86881</v>
      </c>
      <c r="J7" s="61">
        <f aca="true" t="shared" si="2" ref="J7:J12">SUM(H7:I7)</f>
        <v>115044</v>
      </c>
      <c r="K7" s="62">
        <f aca="true" t="shared" si="3" ref="K7:K12">IF(J$13&gt;0,J7/J$13,0)</f>
        <v>0.9025607230276784</v>
      </c>
      <c r="L7" s="63">
        <f>AD34</f>
        <v>10263</v>
      </c>
      <c r="M7" s="64">
        <f>AD37</f>
        <v>114</v>
      </c>
      <c r="AA7" s="46" t="s">
        <v>120</v>
      </c>
      <c r="AB7" s="46" t="s">
        <v>158</v>
      </c>
      <c r="AC7" s="46" t="s">
        <v>217</v>
      </c>
      <c r="AD7" s="45">
        <f aca="true" ca="1" t="shared" si="4" ref="AD7:AD53">IF(AD$2=0,INDIRECT(AB7&amp;"!"&amp;AC7&amp;$AG$2),0)</f>
        <v>96000</v>
      </c>
      <c r="AF7" s="54" t="str">
        <f>'水洗化人口等'!B7</f>
        <v>47000</v>
      </c>
      <c r="AG7" s="45">
        <v>7</v>
      </c>
      <c r="AI7" s="87" t="s">
        <v>294</v>
      </c>
      <c r="AJ7" s="45" t="s">
        <v>207</v>
      </c>
    </row>
    <row r="8" spans="2:36" ht="16.5" customHeight="1">
      <c r="B8" s="165"/>
      <c r="C8" s="49" t="s">
        <v>123</v>
      </c>
      <c r="D8" s="65">
        <f>AD8</f>
        <v>172</v>
      </c>
      <c r="F8" s="171"/>
      <c r="G8" s="49" t="s">
        <v>124</v>
      </c>
      <c r="H8" s="61">
        <f t="shared" si="0"/>
        <v>0</v>
      </c>
      <c r="I8" s="61">
        <f t="shared" si="1"/>
        <v>0</v>
      </c>
      <c r="J8" s="61">
        <f t="shared" si="2"/>
        <v>0</v>
      </c>
      <c r="K8" s="62">
        <f t="shared" si="3"/>
        <v>0</v>
      </c>
      <c r="L8" s="63">
        <f>AD35</f>
        <v>0</v>
      </c>
      <c r="M8" s="64">
        <f>AD38</f>
        <v>0</v>
      </c>
      <c r="AA8" s="46" t="s">
        <v>123</v>
      </c>
      <c r="AB8" s="46" t="s">
        <v>158</v>
      </c>
      <c r="AC8" s="46" t="s">
        <v>218</v>
      </c>
      <c r="AD8" s="45">
        <f ca="1" t="shared" si="4"/>
        <v>172</v>
      </c>
      <c r="AF8" s="54" t="str">
        <f>'水洗化人口等'!B8</f>
        <v>47201</v>
      </c>
      <c r="AG8" s="45">
        <v>8</v>
      </c>
      <c r="AI8" s="87" t="s">
        <v>295</v>
      </c>
      <c r="AJ8" s="45" t="s">
        <v>206</v>
      </c>
    </row>
    <row r="9" spans="2:36" ht="16.5" customHeight="1">
      <c r="B9" s="166"/>
      <c r="C9" s="50" t="s">
        <v>125</v>
      </c>
      <c r="D9" s="66">
        <f>SUM(D7:D8)</f>
        <v>96172</v>
      </c>
      <c r="F9" s="171"/>
      <c r="G9" s="49" t="s">
        <v>126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128</v>
      </c>
      <c r="AB9" s="46" t="s">
        <v>158</v>
      </c>
      <c r="AC9" s="46" t="s">
        <v>219</v>
      </c>
      <c r="AD9" s="45">
        <f ca="1" t="shared" si="4"/>
        <v>787174</v>
      </c>
      <c r="AF9" s="54" t="str">
        <f>'水洗化人口等'!B9</f>
        <v>47205</v>
      </c>
      <c r="AG9" s="45">
        <v>9</v>
      </c>
      <c r="AI9" s="87" t="s">
        <v>296</v>
      </c>
      <c r="AJ9" s="45" t="s">
        <v>205</v>
      </c>
    </row>
    <row r="10" spans="2:36" ht="16.5" customHeight="1">
      <c r="B10" s="167" t="s">
        <v>127</v>
      </c>
      <c r="C10" s="51" t="s">
        <v>128</v>
      </c>
      <c r="D10" s="65">
        <f>AD9</f>
        <v>787174</v>
      </c>
      <c r="F10" s="171"/>
      <c r="G10" s="49" t="s">
        <v>129</v>
      </c>
      <c r="H10" s="61">
        <f t="shared" si="0"/>
        <v>989</v>
      </c>
      <c r="I10" s="61">
        <f t="shared" si="1"/>
        <v>7350</v>
      </c>
      <c r="J10" s="61">
        <f t="shared" si="2"/>
        <v>8339</v>
      </c>
      <c r="K10" s="62">
        <f t="shared" si="3"/>
        <v>0.06542239377392832</v>
      </c>
      <c r="L10" s="67" t="s">
        <v>220</v>
      </c>
      <c r="M10" s="68" t="s">
        <v>220</v>
      </c>
      <c r="AA10" s="46" t="s">
        <v>130</v>
      </c>
      <c r="AB10" s="46" t="s">
        <v>158</v>
      </c>
      <c r="AC10" s="46" t="s">
        <v>221</v>
      </c>
      <c r="AD10" s="45">
        <f ca="1" t="shared" si="4"/>
        <v>0</v>
      </c>
      <c r="AF10" s="54" t="str">
        <f>'水洗化人口等'!B10</f>
        <v>47207</v>
      </c>
      <c r="AG10" s="45">
        <v>10</v>
      </c>
      <c r="AI10" s="87" t="s">
        <v>297</v>
      </c>
      <c r="AJ10" s="45" t="s">
        <v>204</v>
      </c>
    </row>
    <row r="11" spans="2:36" ht="16.5" customHeight="1">
      <c r="B11" s="168"/>
      <c r="C11" s="49" t="s">
        <v>130</v>
      </c>
      <c r="D11" s="65">
        <f>AD10</f>
        <v>0</v>
      </c>
      <c r="F11" s="171"/>
      <c r="G11" s="49" t="s">
        <v>132</v>
      </c>
      <c r="H11" s="61">
        <f t="shared" si="0"/>
        <v>2318</v>
      </c>
      <c r="I11" s="61">
        <f t="shared" si="1"/>
        <v>1527</v>
      </c>
      <c r="J11" s="61">
        <f t="shared" si="2"/>
        <v>3845</v>
      </c>
      <c r="K11" s="62">
        <f t="shared" si="3"/>
        <v>0.030165380028870897</v>
      </c>
      <c r="L11" s="67" t="s">
        <v>222</v>
      </c>
      <c r="M11" s="68" t="s">
        <v>222</v>
      </c>
      <c r="AA11" s="46" t="s">
        <v>131</v>
      </c>
      <c r="AB11" s="46" t="s">
        <v>158</v>
      </c>
      <c r="AC11" s="46" t="s">
        <v>223</v>
      </c>
      <c r="AD11" s="45">
        <f ca="1" t="shared" si="4"/>
        <v>513168</v>
      </c>
      <c r="AF11" s="54" t="str">
        <f>'水洗化人口等'!B11</f>
        <v>47208</v>
      </c>
      <c r="AG11" s="45">
        <v>11</v>
      </c>
      <c r="AI11" s="87" t="s">
        <v>298</v>
      </c>
      <c r="AJ11" s="45" t="s">
        <v>203</v>
      </c>
    </row>
    <row r="12" spans="2:36" ht="16.5" customHeight="1">
      <c r="B12" s="168"/>
      <c r="C12" s="49" t="s">
        <v>131</v>
      </c>
      <c r="D12" s="65">
        <f>AD11</f>
        <v>513168</v>
      </c>
      <c r="F12" s="171"/>
      <c r="G12" s="49" t="s">
        <v>133</v>
      </c>
      <c r="H12" s="61">
        <f t="shared" si="0"/>
        <v>236</v>
      </c>
      <c r="I12" s="61">
        <f t="shared" si="1"/>
        <v>0</v>
      </c>
      <c r="J12" s="61">
        <f t="shared" si="2"/>
        <v>236</v>
      </c>
      <c r="K12" s="62">
        <f t="shared" si="3"/>
        <v>0.0018515031695223749</v>
      </c>
      <c r="L12" s="67" t="s">
        <v>224</v>
      </c>
      <c r="M12" s="68" t="s">
        <v>224</v>
      </c>
      <c r="AA12" s="46" t="s">
        <v>160</v>
      </c>
      <c r="AB12" s="46" t="s">
        <v>158</v>
      </c>
      <c r="AC12" s="46" t="s">
        <v>225</v>
      </c>
      <c r="AD12" s="45">
        <f ca="1" t="shared" si="4"/>
        <v>156902</v>
      </c>
      <c r="AF12" s="54" t="str">
        <f>'水洗化人口等'!B12</f>
        <v>47209</v>
      </c>
      <c r="AG12" s="45">
        <v>12</v>
      </c>
      <c r="AI12" s="87" t="s">
        <v>299</v>
      </c>
      <c r="AJ12" s="45" t="s">
        <v>202</v>
      </c>
    </row>
    <row r="13" spans="2:36" ht="16.5" customHeight="1">
      <c r="B13" s="169"/>
      <c r="C13" s="50" t="s">
        <v>125</v>
      </c>
      <c r="D13" s="66">
        <f>SUM(D10:D12)</f>
        <v>1300342</v>
      </c>
      <c r="F13" s="172"/>
      <c r="G13" s="49" t="s">
        <v>125</v>
      </c>
      <c r="H13" s="61">
        <f>SUM(H7:H12)</f>
        <v>31706</v>
      </c>
      <c r="I13" s="61">
        <f>SUM(I7:I12)</f>
        <v>95758</v>
      </c>
      <c r="J13" s="61">
        <f>SUM(J7:J12)</f>
        <v>127464</v>
      </c>
      <c r="K13" s="62">
        <v>1</v>
      </c>
      <c r="L13" s="67" t="s">
        <v>226</v>
      </c>
      <c r="M13" s="68" t="s">
        <v>226</v>
      </c>
      <c r="AA13" s="46" t="s">
        <v>214</v>
      </c>
      <c r="AB13" s="46" t="s">
        <v>158</v>
      </c>
      <c r="AC13" s="46" t="s">
        <v>227</v>
      </c>
      <c r="AD13" s="45">
        <f ca="1" t="shared" si="4"/>
        <v>9088</v>
      </c>
      <c r="AF13" s="54" t="str">
        <f>'水洗化人口等'!B13</f>
        <v>47210</v>
      </c>
      <c r="AG13" s="45">
        <v>13</v>
      </c>
      <c r="AI13" s="87" t="s">
        <v>300</v>
      </c>
      <c r="AJ13" s="45" t="s">
        <v>201</v>
      </c>
    </row>
    <row r="14" spans="2:36" ht="16.5" customHeight="1" thickBot="1">
      <c r="B14" s="146" t="s">
        <v>134</v>
      </c>
      <c r="C14" s="147"/>
      <c r="D14" s="69">
        <f>SUM(D9,D13)</f>
        <v>1396514</v>
      </c>
      <c r="F14" s="141" t="s">
        <v>135</v>
      </c>
      <c r="G14" s="142"/>
      <c r="H14" s="61">
        <f>AD20</f>
        <v>2161</v>
      </c>
      <c r="I14" s="61">
        <f>AD30</f>
        <v>0</v>
      </c>
      <c r="J14" s="61">
        <f>SUM(H14:I14)</f>
        <v>2161</v>
      </c>
      <c r="K14" s="70" t="s">
        <v>228</v>
      </c>
      <c r="L14" s="67" t="s">
        <v>228</v>
      </c>
      <c r="M14" s="68" t="s">
        <v>228</v>
      </c>
      <c r="AA14" s="46" t="s">
        <v>122</v>
      </c>
      <c r="AB14" s="46" t="s">
        <v>159</v>
      </c>
      <c r="AC14" s="46" t="s">
        <v>229</v>
      </c>
      <c r="AD14" s="45">
        <f ca="1" t="shared" si="4"/>
        <v>28163</v>
      </c>
      <c r="AF14" s="54" t="str">
        <f>'水洗化人口等'!B14</f>
        <v>47211</v>
      </c>
      <c r="AG14" s="45">
        <v>14</v>
      </c>
      <c r="AI14" s="87" t="s">
        <v>301</v>
      </c>
      <c r="AJ14" s="45" t="s">
        <v>200</v>
      </c>
    </row>
    <row r="15" spans="2:36" ht="16.5" customHeight="1" thickBot="1">
      <c r="B15" s="146" t="s">
        <v>216</v>
      </c>
      <c r="C15" s="147"/>
      <c r="D15" s="69">
        <f>AD13</f>
        <v>9088</v>
      </c>
      <c r="F15" s="146" t="s">
        <v>89</v>
      </c>
      <c r="G15" s="147"/>
      <c r="H15" s="71">
        <f>SUM(H13:H14)</f>
        <v>33867</v>
      </c>
      <c r="I15" s="71">
        <f>SUM(I13:I14)</f>
        <v>95758</v>
      </c>
      <c r="J15" s="71">
        <f>SUM(J13:J14)</f>
        <v>129625</v>
      </c>
      <c r="K15" s="72" t="s">
        <v>230</v>
      </c>
      <c r="L15" s="73">
        <f>SUM(L7:L9)</f>
        <v>10263</v>
      </c>
      <c r="M15" s="74">
        <f>SUM(M7:M9)</f>
        <v>114</v>
      </c>
      <c r="AA15" s="46" t="s">
        <v>124</v>
      </c>
      <c r="AB15" s="46" t="s">
        <v>159</v>
      </c>
      <c r="AC15" s="46" t="s">
        <v>231</v>
      </c>
      <c r="AD15" s="45">
        <f ca="1" t="shared" si="4"/>
        <v>0</v>
      </c>
      <c r="AF15" s="54" t="str">
        <f>'水洗化人口等'!B15</f>
        <v>47212</v>
      </c>
      <c r="AG15" s="45">
        <v>15</v>
      </c>
      <c r="AI15" s="87" t="s">
        <v>302</v>
      </c>
      <c r="AJ15" s="45" t="s">
        <v>199</v>
      </c>
    </row>
    <row r="16" spans="2:36" ht="16.5" customHeight="1" thickBot="1">
      <c r="B16" s="52" t="s">
        <v>136</v>
      </c>
      <c r="AA16" s="46" t="s">
        <v>126</v>
      </c>
      <c r="AB16" s="46" t="s">
        <v>159</v>
      </c>
      <c r="AC16" s="46" t="s">
        <v>232</v>
      </c>
      <c r="AD16" s="45">
        <f ca="1" t="shared" si="4"/>
        <v>0</v>
      </c>
      <c r="AF16" s="54" t="str">
        <f>'水洗化人口等'!B16</f>
        <v>47213</v>
      </c>
      <c r="AG16" s="45">
        <v>16</v>
      </c>
      <c r="AI16" s="87" t="s">
        <v>303</v>
      </c>
      <c r="AJ16" s="45" t="s">
        <v>198</v>
      </c>
    </row>
    <row r="17" spans="3:36" ht="16.5" customHeight="1" thickBot="1">
      <c r="C17" s="75">
        <f>AD12</f>
        <v>156902</v>
      </c>
      <c r="D17" s="46" t="s">
        <v>137</v>
      </c>
      <c r="J17" s="59"/>
      <c r="AA17" s="46" t="s">
        <v>129</v>
      </c>
      <c r="AB17" s="46" t="s">
        <v>159</v>
      </c>
      <c r="AC17" s="46" t="s">
        <v>233</v>
      </c>
      <c r="AD17" s="45">
        <f ca="1" t="shared" si="4"/>
        <v>989</v>
      </c>
      <c r="AF17" s="54" t="str">
        <f>'水洗化人口等'!B17</f>
        <v>47214</v>
      </c>
      <c r="AG17" s="45">
        <v>17</v>
      </c>
      <c r="AI17" s="87" t="s">
        <v>304</v>
      </c>
      <c r="AJ17" s="45" t="s">
        <v>197</v>
      </c>
    </row>
    <row r="18" spans="6:36" ht="30" customHeight="1">
      <c r="F18" s="162" t="s">
        <v>139</v>
      </c>
      <c r="G18" s="163"/>
      <c r="H18" s="82" t="s">
        <v>272</v>
      </c>
      <c r="I18" s="82" t="s">
        <v>273</v>
      </c>
      <c r="J18" s="85" t="s">
        <v>274</v>
      </c>
      <c r="AA18" s="46" t="s">
        <v>132</v>
      </c>
      <c r="AB18" s="46" t="s">
        <v>159</v>
      </c>
      <c r="AC18" s="46" t="s">
        <v>234</v>
      </c>
      <c r="AD18" s="45">
        <f ca="1" t="shared" si="4"/>
        <v>2318</v>
      </c>
      <c r="AF18" s="54" t="str">
        <f>'水洗化人口等'!B18</f>
        <v>47215</v>
      </c>
      <c r="AG18" s="45">
        <v>18</v>
      </c>
      <c r="AI18" s="87" t="s">
        <v>305</v>
      </c>
      <c r="AJ18" s="45" t="s">
        <v>196</v>
      </c>
    </row>
    <row r="19" spans="3:36" ht="16.5" customHeight="1">
      <c r="C19" s="83" t="s">
        <v>138</v>
      </c>
      <c r="D19" s="53">
        <f>IF(D$14&gt;0,D13/D$14,0)</f>
        <v>0.9311342385396781</v>
      </c>
      <c r="F19" s="141" t="s">
        <v>141</v>
      </c>
      <c r="G19" s="142"/>
      <c r="H19" s="61">
        <f>AD21</f>
        <v>0</v>
      </c>
      <c r="I19" s="61">
        <f>AD31</f>
        <v>0</v>
      </c>
      <c r="J19" s="65">
        <f>SUM(H19:I19)</f>
        <v>0</v>
      </c>
      <c r="AA19" s="46" t="s">
        <v>133</v>
      </c>
      <c r="AB19" s="46" t="s">
        <v>159</v>
      </c>
      <c r="AC19" s="46" t="s">
        <v>235</v>
      </c>
      <c r="AD19" s="45">
        <f ca="1" t="shared" si="4"/>
        <v>236</v>
      </c>
      <c r="AF19" s="54" t="str">
        <f>'水洗化人口等'!B19</f>
        <v>47302</v>
      </c>
      <c r="AG19" s="45">
        <v>19</v>
      </c>
      <c r="AI19" s="87" t="s">
        <v>306</v>
      </c>
      <c r="AJ19" s="45" t="s">
        <v>195</v>
      </c>
    </row>
    <row r="20" spans="3:36" ht="16.5" customHeight="1">
      <c r="C20" s="83" t="s">
        <v>140</v>
      </c>
      <c r="D20" s="53">
        <f>IF(D$14&gt;0,D9/D$14,0)</f>
        <v>0.06886576146032192</v>
      </c>
      <c r="F20" s="141" t="s">
        <v>143</v>
      </c>
      <c r="G20" s="142"/>
      <c r="H20" s="61">
        <f>AD22</f>
        <v>652</v>
      </c>
      <c r="I20" s="61">
        <f>AD32</f>
        <v>1676</v>
      </c>
      <c r="J20" s="65">
        <f>SUM(H20:I20)</f>
        <v>2328</v>
      </c>
      <c r="AA20" s="46" t="s">
        <v>135</v>
      </c>
      <c r="AB20" s="46" t="s">
        <v>159</v>
      </c>
      <c r="AC20" s="46" t="s">
        <v>236</v>
      </c>
      <c r="AD20" s="45">
        <f ca="1" t="shared" si="4"/>
        <v>2161</v>
      </c>
      <c r="AF20" s="54" t="str">
        <f>'水洗化人口等'!B20</f>
        <v>47303</v>
      </c>
      <c r="AG20" s="45">
        <v>20</v>
      </c>
      <c r="AI20" s="87" t="s">
        <v>307</v>
      </c>
      <c r="AJ20" s="45" t="s">
        <v>194</v>
      </c>
    </row>
    <row r="21" spans="3:36" ht="16.5" customHeight="1">
      <c r="C21" s="84" t="s">
        <v>142</v>
      </c>
      <c r="D21" s="53">
        <f>IF(D$14&gt;0,D10/D$14,0)</f>
        <v>0.5636706828574579</v>
      </c>
      <c r="F21" s="141" t="s">
        <v>145</v>
      </c>
      <c r="G21" s="142"/>
      <c r="H21" s="61">
        <f>AD23</f>
        <v>31054</v>
      </c>
      <c r="I21" s="61">
        <f>AD33</f>
        <v>94082</v>
      </c>
      <c r="J21" s="65">
        <f>SUM(H21:I21)</f>
        <v>125136</v>
      </c>
      <c r="AA21" s="46" t="s">
        <v>141</v>
      </c>
      <c r="AB21" s="46" t="s">
        <v>159</v>
      </c>
      <c r="AC21" s="46" t="s">
        <v>237</v>
      </c>
      <c r="AD21" s="45">
        <f ca="1" t="shared" si="4"/>
        <v>0</v>
      </c>
      <c r="AF21" s="54" t="str">
        <f>'水洗化人口等'!B21</f>
        <v>47306</v>
      </c>
      <c r="AG21" s="45">
        <v>21</v>
      </c>
      <c r="AI21" s="87" t="s">
        <v>308</v>
      </c>
      <c r="AJ21" s="45" t="s">
        <v>193</v>
      </c>
    </row>
    <row r="22" spans="3:36" ht="16.5" customHeight="1" thickBot="1">
      <c r="C22" s="83" t="s">
        <v>144</v>
      </c>
      <c r="D22" s="53">
        <f>IF(D$14&gt;0,D12/D$14,0)</f>
        <v>0.36746355568222017</v>
      </c>
      <c r="F22" s="146" t="s">
        <v>89</v>
      </c>
      <c r="G22" s="147"/>
      <c r="H22" s="71">
        <f>SUM(H19:H21)</f>
        <v>31706</v>
      </c>
      <c r="I22" s="71">
        <f>SUM(I19:I21)</f>
        <v>95758</v>
      </c>
      <c r="J22" s="76">
        <f>SUM(J19:J21)</f>
        <v>127464</v>
      </c>
      <c r="AA22" s="46" t="s">
        <v>143</v>
      </c>
      <c r="AB22" s="46" t="s">
        <v>159</v>
      </c>
      <c r="AC22" s="46" t="s">
        <v>238</v>
      </c>
      <c r="AD22" s="45">
        <f ca="1" t="shared" si="4"/>
        <v>652</v>
      </c>
      <c r="AF22" s="54" t="str">
        <f>'水洗化人口等'!B22</f>
        <v>47308</v>
      </c>
      <c r="AG22" s="45">
        <v>22</v>
      </c>
      <c r="AI22" s="87" t="s">
        <v>309</v>
      </c>
      <c r="AJ22" s="45" t="s">
        <v>192</v>
      </c>
    </row>
    <row r="23" spans="3:36" ht="16.5" customHeight="1">
      <c r="C23" s="83" t="s">
        <v>146</v>
      </c>
      <c r="D23" s="53">
        <f>IF(D$14&gt;0,C17/D$14,0)</f>
        <v>0.11235261515459208</v>
      </c>
      <c r="F23" s="52"/>
      <c r="J23" s="77"/>
      <c r="AA23" s="46" t="s">
        <v>145</v>
      </c>
      <c r="AB23" s="46" t="s">
        <v>159</v>
      </c>
      <c r="AC23" s="46" t="s">
        <v>239</v>
      </c>
      <c r="AD23" s="45">
        <f ca="1" t="shared" si="4"/>
        <v>31054</v>
      </c>
      <c r="AF23" s="54" t="str">
        <f>'水洗化人口等'!B23</f>
        <v>47311</v>
      </c>
      <c r="AG23" s="45">
        <v>23</v>
      </c>
      <c r="AI23" s="87" t="s">
        <v>310</v>
      </c>
      <c r="AJ23" s="45" t="s">
        <v>191</v>
      </c>
    </row>
    <row r="24" spans="3:36" ht="16.5" customHeight="1" thickBot="1">
      <c r="C24" s="83" t="s">
        <v>277</v>
      </c>
      <c r="D24" s="53">
        <f>IF(D$9&gt;0,D7/D$9,0)</f>
        <v>0.9982115376616895</v>
      </c>
      <c r="J24" s="78" t="s">
        <v>147</v>
      </c>
      <c r="AA24" s="46" t="s">
        <v>122</v>
      </c>
      <c r="AB24" s="46" t="s">
        <v>159</v>
      </c>
      <c r="AC24" s="46" t="s">
        <v>240</v>
      </c>
      <c r="AD24" s="45">
        <f ca="1" t="shared" si="4"/>
        <v>86881</v>
      </c>
      <c r="AF24" s="54" t="str">
        <f>'水洗化人口等'!B24</f>
        <v>47313</v>
      </c>
      <c r="AG24" s="45">
        <v>24</v>
      </c>
      <c r="AI24" s="87" t="s">
        <v>311</v>
      </c>
      <c r="AJ24" s="45" t="s">
        <v>190</v>
      </c>
    </row>
    <row r="25" spans="3:36" ht="16.5" customHeight="1">
      <c r="C25" s="83" t="s">
        <v>278</v>
      </c>
      <c r="D25" s="53">
        <f>IF(D$9&gt;0,D8/D$9,0)</f>
        <v>0.001788462338310527</v>
      </c>
      <c r="F25" s="158" t="s">
        <v>148</v>
      </c>
      <c r="G25" s="159"/>
      <c r="H25" s="159"/>
      <c r="I25" s="151" t="s">
        <v>149</v>
      </c>
      <c r="J25" s="153" t="s">
        <v>150</v>
      </c>
      <c r="AA25" s="46" t="s">
        <v>124</v>
      </c>
      <c r="AB25" s="46" t="s">
        <v>159</v>
      </c>
      <c r="AC25" s="46" t="s">
        <v>241</v>
      </c>
      <c r="AD25" s="45">
        <f ca="1" t="shared" si="4"/>
        <v>0</v>
      </c>
      <c r="AF25" s="54" t="str">
        <f>'水洗化人口等'!B25</f>
        <v>47314</v>
      </c>
      <c r="AG25" s="45">
        <v>25</v>
      </c>
      <c r="AI25" s="87" t="s">
        <v>312</v>
      </c>
      <c r="AJ25" s="45" t="s">
        <v>189</v>
      </c>
    </row>
    <row r="26" spans="6:36" ht="16.5" customHeight="1">
      <c r="F26" s="160"/>
      <c r="G26" s="161"/>
      <c r="H26" s="161"/>
      <c r="I26" s="152"/>
      <c r="J26" s="154"/>
      <c r="AA26" s="46" t="s">
        <v>126</v>
      </c>
      <c r="AB26" s="46" t="s">
        <v>159</v>
      </c>
      <c r="AC26" s="46" t="s">
        <v>242</v>
      </c>
      <c r="AD26" s="45">
        <f ca="1" t="shared" si="4"/>
        <v>0</v>
      </c>
      <c r="AF26" s="54" t="str">
        <f>'水洗化人口等'!B26</f>
        <v>47315</v>
      </c>
      <c r="AG26" s="45">
        <v>26</v>
      </c>
      <c r="AI26" s="87" t="s">
        <v>313</v>
      </c>
      <c r="AJ26" s="45" t="s">
        <v>188</v>
      </c>
    </row>
    <row r="27" spans="6:36" ht="16.5" customHeight="1">
      <c r="F27" s="143" t="s">
        <v>151</v>
      </c>
      <c r="G27" s="144"/>
      <c r="H27" s="145"/>
      <c r="I27" s="63">
        <f aca="true" t="shared" si="5" ref="I27:I35">AD40</f>
        <v>0</v>
      </c>
      <c r="J27" s="79">
        <f>AD49</f>
        <v>0</v>
      </c>
      <c r="AA27" s="46" t="s">
        <v>129</v>
      </c>
      <c r="AB27" s="46" t="s">
        <v>159</v>
      </c>
      <c r="AC27" s="46" t="s">
        <v>243</v>
      </c>
      <c r="AD27" s="45">
        <f ca="1" t="shared" si="4"/>
        <v>7350</v>
      </c>
      <c r="AF27" s="54" t="str">
        <f>'水洗化人口等'!B27</f>
        <v>47324</v>
      </c>
      <c r="AG27" s="45">
        <v>27</v>
      </c>
      <c r="AI27" s="87" t="s">
        <v>314</v>
      </c>
      <c r="AJ27" s="45" t="s">
        <v>187</v>
      </c>
    </row>
    <row r="28" spans="6:36" ht="16.5" customHeight="1">
      <c r="F28" s="155" t="s">
        <v>152</v>
      </c>
      <c r="G28" s="156"/>
      <c r="H28" s="157"/>
      <c r="I28" s="63">
        <f t="shared" si="5"/>
        <v>114</v>
      </c>
      <c r="J28" s="79">
        <f>AD50</f>
        <v>0</v>
      </c>
      <c r="AA28" s="46" t="s">
        <v>132</v>
      </c>
      <c r="AB28" s="46" t="s">
        <v>159</v>
      </c>
      <c r="AC28" s="46" t="s">
        <v>244</v>
      </c>
      <c r="AD28" s="45">
        <f ca="1" t="shared" si="4"/>
        <v>1527</v>
      </c>
      <c r="AF28" s="54" t="str">
        <f>'水洗化人口等'!B28</f>
        <v>47325</v>
      </c>
      <c r="AG28" s="45">
        <v>28</v>
      </c>
      <c r="AI28" s="87" t="s">
        <v>315</v>
      </c>
      <c r="AJ28" s="45" t="s">
        <v>186</v>
      </c>
    </row>
    <row r="29" spans="6:36" ht="16.5" customHeight="1">
      <c r="F29" s="143" t="s">
        <v>153</v>
      </c>
      <c r="G29" s="144"/>
      <c r="H29" s="145"/>
      <c r="I29" s="63">
        <f t="shared" si="5"/>
        <v>2173</v>
      </c>
      <c r="J29" s="79">
        <f>AD51</f>
        <v>214</v>
      </c>
      <c r="AA29" s="46" t="s">
        <v>133</v>
      </c>
      <c r="AB29" s="46" t="s">
        <v>159</v>
      </c>
      <c r="AC29" s="46" t="s">
        <v>245</v>
      </c>
      <c r="AD29" s="45">
        <f ca="1" t="shared" si="4"/>
        <v>0</v>
      </c>
      <c r="AF29" s="54" t="str">
        <f>'水洗化人口等'!B29</f>
        <v>47326</v>
      </c>
      <c r="AG29" s="45">
        <v>29</v>
      </c>
      <c r="AI29" s="87" t="s">
        <v>316</v>
      </c>
      <c r="AJ29" s="45" t="s">
        <v>185</v>
      </c>
    </row>
    <row r="30" spans="6:36" ht="16.5" customHeight="1">
      <c r="F30" s="143" t="s">
        <v>107</v>
      </c>
      <c r="G30" s="144"/>
      <c r="H30" s="145"/>
      <c r="I30" s="63">
        <f t="shared" si="5"/>
        <v>689</v>
      </c>
      <c r="J30" s="79">
        <f>AD52</f>
        <v>0</v>
      </c>
      <c r="AA30" s="46" t="s">
        <v>135</v>
      </c>
      <c r="AB30" s="46" t="s">
        <v>159</v>
      </c>
      <c r="AC30" s="46" t="s">
        <v>246</v>
      </c>
      <c r="AD30" s="45">
        <f ca="1" t="shared" si="4"/>
        <v>0</v>
      </c>
      <c r="AF30" s="54" t="str">
        <f>'水洗化人口等'!B30</f>
        <v>47301</v>
      </c>
      <c r="AG30" s="45">
        <v>30</v>
      </c>
      <c r="AI30" s="87" t="s">
        <v>317</v>
      </c>
      <c r="AJ30" s="45" t="s">
        <v>184</v>
      </c>
    </row>
    <row r="31" spans="6:36" ht="16.5" customHeight="1">
      <c r="F31" s="143" t="s">
        <v>108</v>
      </c>
      <c r="G31" s="144"/>
      <c r="H31" s="145"/>
      <c r="I31" s="63">
        <f t="shared" si="5"/>
        <v>0</v>
      </c>
      <c r="J31" s="79">
        <f>AD53</f>
        <v>0</v>
      </c>
      <c r="AA31" s="46" t="s">
        <v>141</v>
      </c>
      <c r="AB31" s="46" t="s">
        <v>159</v>
      </c>
      <c r="AC31" s="46" t="s">
        <v>247</v>
      </c>
      <c r="AD31" s="45">
        <f ca="1" t="shared" si="4"/>
        <v>0</v>
      </c>
      <c r="AF31" s="54" t="str">
        <f>'水洗化人口等'!B31</f>
        <v>47328</v>
      </c>
      <c r="AG31" s="45">
        <v>31</v>
      </c>
      <c r="AI31" s="87" t="s">
        <v>318</v>
      </c>
      <c r="AJ31" s="45" t="s">
        <v>183</v>
      </c>
    </row>
    <row r="32" spans="6:36" ht="16.5" customHeight="1">
      <c r="F32" s="143" t="s">
        <v>154</v>
      </c>
      <c r="G32" s="144"/>
      <c r="H32" s="145"/>
      <c r="I32" s="63">
        <f t="shared" si="5"/>
        <v>0</v>
      </c>
      <c r="J32" s="68" t="s">
        <v>220</v>
      </c>
      <c r="AA32" s="46" t="s">
        <v>143</v>
      </c>
      <c r="AB32" s="46" t="s">
        <v>159</v>
      </c>
      <c r="AC32" s="46" t="s">
        <v>248</v>
      </c>
      <c r="AD32" s="45">
        <f ca="1" t="shared" si="4"/>
        <v>1676</v>
      </c>
      <c r="AF32" s="54" t="str">
        <f>'水洗化人口等'!B32</f>
        <v>47329</v>
      </c>
      <c r="AG32" s="45">
        <v>32</v>
      </c>
      <c r="AI32" s="87" t="s">
        <v>319</v>
      </c>
      <c r="AJ32" s="45" t="s">
        <v>182</v>
      </c>
    </row>
    <row r="33" spans="6:36" ht="16.5" customHeight="1">
      <c r="F33" s="143" t="s">
        <v>155</v>
      </c>
      <c r="G33" s="144"/>
      <c r="H33" s="145"/>
      <c r="I33" s="63">
        <f t="shared" si="5"/>
        <v>623</v>
      </c>
      <c r="J33" s="68" t="s">
        <v>222</v>
      </c>
      <c r="AA33" s="46" t="s">
        <v>145</v>
      </c>
      <c r="AB33" s="46" t="s">
        <v>159</v>
      </c>
      <c r="AC33" s="46" t="s">
        <v>249</v>
      </c>
      <c r="AD33" s="45">
        <f ca="1" t="shared" si="4"/>
        <v>94082</v>
      </c>
      <c r="AF33" s="54" t="str">
        <f>'水洗化人口等'!B33</f>
        <v>47348</v>
      </c>
      <c r="AG33" s="45">
        <v>33</v>
      </c>
      <c r="AI33" s="87" t="s">
        <v>320</v>
      </c>
      <c r="AJ33" s="45" t="s">
        <v>181</v>
      </c>
    </row>
    <row r="34" spans="6:36" ht="16.5" customHeight="1">
      <c r="F34" s="143" t="s">
        <v>156</v>
      </c>
      <c r="G34" s="144"/>
      <c r="H34" s="145"/>
      <c r="I34" s="63">
        <f t="shared" si="5"/>
        <v>418</v>
      </c>
      <c r="J34" s="68" t="s">
        <v>250</v>
      </c>
      <c r="AA34" s="46" t="s">
        <v>122</v>
      </c>
      <c r="AB34" s="46" t="s">
        <v>159</v>
      </c>
      <c r="AC34" s="46" t="s">
        <v>251</v>
      </c>
      <c r="AD34" s="46">
        <f ca="1" t="shared" si="4"/>
        <v>10263</v>
      </c>
      <c r="AF34" s="54" t="str">
        <f>'水洗化人口等'!B34</f>
        <v>47350</v>
      </c>
      <c r="AG34" s="45">
        <v>34</v>
      </c>
      <c r="AI34" s="87" t="s">
        <v>321</v>
      </c>
      <c r="AJ34" s="45" t="s">
        <v>180</v>
      </c>
    </row>
    <row r="35" spans="6:36" ht="16.5" customHeight="1">
      <c r="F35" s="143" t="s">
        <v>157</v>
      </c>
      <c r="G35" s="144"/>
      <c r="H35" s="145"/>
      <c r="I35" s="63">
        <f t="shared" si="5"/>
        <v>6360</v>
      </c>
      <c r="J35" s="68" t="s">
        <v>224</v>
      </c>
      <c r="AA35" s="46" t="s">
        <v>124</v>
      </c>
      <c r="AB35" s="46" t="s">
        <v>159</v>
      </c>
      <c r="AC35" s="46" t="s">
        <v>252</v>
      </c>
      <c r="AD35" s="46">
        <f ca="1" t="shared" si="4"/>
        <v>0</v>
      </c>
      <c r="AF35" s="54" t="str">
        <f>'水洗化人口等'!B35</f>
        <v>47353</v>
      </c>
      <c r="AG35" s="45">
        <v>35</v>
      </c>
      <c r="AI35" s="87" t="s">
        <v>322</v>
      </c>
      <c r="AJ35" s="45" t="s">
        <v>179</v>
      </c>
    </row>
    <row r="36" spans="6:36" ht="16.5" customHeight="1" thickBot="1">
      <c r="F36" s="148" t="s">
        <v>101</v>
      </c>
      <c r="G36" s="149"/>
      <c r="H36" s="150"/>
      <c r="I36" s="80">
        <f>SUM(I27:I35)</f>
        <v>10377</v>
      </c>
      <c r="J36" s="81">
        <f>SUM(J27:J31)</f>
        <v>214</v>
      </c>
      <c r="AA36" s="46" t="s">
        <v>126</v>
      </c>
      <c r="AB36" s="46" t="s">
        <v>159</v>
      </c>
      <c r="AC36" s="46" t="s">
        <v>253</v>
      </c>
      <c r="AD36" s="46">
        <f ca="1" t="shared" si="4"/>
        <v>0</v>
      </c>
      <c r="AF36" s="54" t="str">
        <f>'水洗化人口等'!B36</f>
        <v>47354</v>
      </c>
      <c r="AG36" s="45">
        <v>36</v>
      </c>
      <c r="AI36" s="87" t="s">
        <v>323</v>
      </c>
      <c r="AJ36" s="45" t="s">
        <v>178</v>
      </c>
    </row>
    <row r="37" spans="27:36" ht="13.5">
      <c r="AA37" s="46" t="s">
        <v>122</v>
      </c>
      <c r="AB37" s="46" t="s">
        <v>159</v>
      </c>
      <c r="AC37" s="46" t="s">
        <v>254</v>
      </c>
      <c r="AD37" s="46">
        <f ca="1" t="shared" si="4"/>
        <v>114</v>
      </c>
      <c r="AF37" s="54" t="str">
        <f>'水洗化人口等'!B37</f>
        <v>47355</v>
      </c>
      <c r="AG37" s="45">
        <v>37</v>
      </c>
      <c r="AI37" s="87" t="s">
        <v>324</v>
      </c>
      <c r="AJ37" s="45" t="s">
        <v>177</v>
      </c>
    </row>
    <row r="38" spans="27:36" ht="13.5">
      <c r="AA38" s="46" t="s">
        <v>124</v>
      </c>
      <c r="AB38" s="46" t="s">
        <v>159</v>
      </c>
      <c r="AC38" s="46" t="s">
        <v>255</v>
      </c>
      <c r="AD38" s="46">
        <f ca="1" t="shared" si="4"/>
        <v>0</v>
      </c>
      <c r="AF38" s="54" t="str">
        <f>'水洗化人口等'!B38</f>
        <v>47356</v>
      </c>
      <c r="AG38" s="45">
        <v>38</v>
      </c>
      <c r="AI38" s="87" t="s">
        <v>325</v>
      </c>
      <c r="AJ38" s="45" t="s">
        <v>176</v>
      </c>
    </row>
    <row r="39" spans="27:36" ht="13.5">
      <c r="AA39" s="46" t="s">
        <v>126</v>
      </c>
      <c r="AB39" s="46" t="s">
        <v>159</v>
      </c>
      <c r="AC39" s="46" t="s">
        <v>256</v>
      </c>
      <c r="AD39" s="46">
        <f ca="1" t="shared" si="4"/>
        <v>0</v>
      </c>
      <c r="AF39" s="54" t="str">
        <f>'水洗化人口等'!B39</f>
        <v>47357</v>
      </c>
      <c r="AG39" s="45">
        <v>39</v>
      </c>
      <c r="AI39" s="87" t="s">
        <v>326</v>
      </c>
      <c r="AJ39" s="45" t="s">
        <v>175</v>
      </c>
    </row>
    <row r="40" spans="27:36" ht="13.5">
      <c r="AA40" s="46" t="s">
        <v>151</v>
      </c>
      <c r="AB40" s="46" t="s">
        <v>159</v>
      </c>
      <c r="AC40" s="46" t="s">
        <v>257</v>
      </c>
      <c r="AD40" s="46">
        <f ca="1" t="shared" si="4"/>
        <v>0</v>
      </c>
      <c r="AF40" s="54" t="str">
        <f>'水洗化人口等'!B40</f>
        <v>47358</v>
      </c>
      <c r="AG40" s="45">
        <v>40</v>
      </c>
      <c r="AI40" s="87" t="s">
        <v>327</v>
      </c>
      <c r="AJ40" s="45" t="s">
        <v>174</v>
      </c>
    </row>
    <row r="41" spans="27:36" ht="13.5">
      <c r="AA41" s="46" t="s">
        <v>152</v>
      </c>
      <c r="AB41" s="46" t="s">
        <v>159</v>
      </c>
      <c r="AC41" s="46" t="s">
        <v>258</v>
      </c>
      <c r="AD41" s="46">
        <f ca="1" t="shared" si="4"/>
        <v>114</v>
      </c>
      <c r="AF41" s="54" t="str">
        <f>'水洗化人口等'!B41</f>
        <v>47359</v>
      </c>
      <c r="AG41" s="45">
        <v>41</v>
      </c>
      <c r="AI41" s="87" t="s">
        <v>328</v>
      </c>
      <c r="AJ41" s="45" t="s">
        <v>173</v>
      </c>
    </row>
    <row r="42" spans="27:36" ht="13.5">
      <c r="AA42" s="46" t="s">
        <v>153</v>
      </c>
      <c r="AB42" s="46" t="s">
        <v>159</v>
      </c>
      <c r="AC42" s="46" t="s">
        <v>259</v>
      </c>
      <c r="AD42" s="46">
        <f ca="1" t="shared" si="4"/>
        <v>2173</v>
      </c>
      <c r="AF42" s="54" t="str">
        <f>'水洗化人口等'!B42</f>
        <v>47360</v>
      </c>
      <c r="AG42" s="45">
        <v>42</v>
      </c>
      <c r="AI42" s="87" t="s">
        <v>329</v>
      </c>
      <c r="AJ42" s="45" t="s">
        <v>172</v>
      </c>
    </row>
    <row r="43" spans="27:36" ht="13.5">
      <c r="AA43" s="46" t="s">
        <v>107</v>
      </c>
      <c r="AB43" s="46" t="s">
        <v>159</v>
      </c>
      <c r="AC43" s="46" t="s">
        <v>260</v>
      </c>
      <c r="AD43" s="46">
        <f ca="1" t="shared" si="4"/>
        <v>689</v>
      </c>
      <c r="AF43" s="54" t="str">
        <f>'水洗化人口等'!B43</f>
        <v>47361</v>
      </c>
      <c r="AG43" s="45">
        <v>43</v>
      </c>
      <c r="AI43" s="87" t="s">
        <v>330</v>
      </c>
      <c r="AJ43" s="45" t="s">
        <v>171</v>
      </c>
    </row>
    <row r="44" spans="27:36" ht="13.5">
      <c r="AA44" s="46" t="s">
        <v>108</v>
      </c>
      <c r="AB44" s="46" t="s">
        <v>159</v>
      </c>
      <c r="AC44" s="46" t="s">
        <v>261</v>
      </c>
      <c r="AD44" s="46">
        <f ca="1" t="shared" si="4"/>
        <v>0</v>
      </c>
      <c r="AF44" s="54" t="str">
        <f>'水洗化人口等'!B44</f>
        <v>47362</v>
      </c>
      <c r="AG44" s="45">
        <v>44</v>
      </c>
      <c r="AI44" s="87" t="s">
        <v>331</v>
      </c>
      <c r="AJ44" s="45" t="s">
        <v>170</v>
      </c>
    </row>
    <row r="45" spans="27:36" ht="13.5">
      <c r="AA45" s="46" t="s">
        <v>154</v>
      </c>
      <c r="AB45" s="46" t="s">
        <v>159</v>
      </c>
      <c r="AC45" s="46" t="s">
        <v>263</v>
      </c>
      <c r="AD45" s="46">
        <f ca="1" t="shared" si="4"/>
        <v>0</v>
      </c>
      <c r="AF45" s="54" t="str">
        <f>'水洗化人口等'!B45</f>
        <v>47375</v>
      </c>
      <c r="AG45" s="45">
        <v>45</v>
      </c>
      <c r="AI45" s="87" t="s">
        <v>332</v>
      </c>
      <c r="AJ45" s="45" t="s">
        <v>169</v>
      </c>
    </row>
    <row r="46" spans="27:36" ht="13.5">
      <c r="AA46" s="46" t="s">
        <v>155</v>
      </c>
      <c r="AB46" s="46" t="s">
        <v>159</v>
      </c>
      <c r="AC46" s="46" t="s">
        <v>264</v>
      </c>
      <c r="AD46" s="46">
        <f ca="1" t="shared" si="4"/>
        <v>623</v>
      </c>
      <c r="AF46" s="54" t="str">
        <f>'水洗化人口等'!B46</f>
        <v>47381</v>
      </c>
      <c r="AG46" s="45">
        <v>46</v>
      </c>
      <c r="AI46" s="87" t="s">
        <v>333</v>
      </c>
      <c r="AJ46" s="45" t="s">
        <v>168</v>
      </c>
    </row>
    <row r="47" spans="27:36" ht="13.5">
      <c r="AA47" s="46" t="s">
        <v>156</v>
      </c>
      <c r="AB47" s="46" t="s">
        <v>159</v>
      </c>
      <c r="AC47" s="46" t="s">
        <v>265</v>
      </c>
      <c r="AD47" s="46">
        <f ca="1" t="shared" si="4"/>
        <v>418</v>
      </c>
      <c r="AF47" s="54" t="str">
        <f>'水洗化人口等'!B47</f>
        <v>47382</v>
      </c>
      <c r="AG47" s="45">
        <v>47</v>
      </c>
      <c r="AI47" s="87" t="s">
        <v>334</v>
      </c>
      <c r="AJ47" s="45" t="s">
        <v>167</v>
      </c>
    </row>
    <row r="48" spans="27:36" ht="13.5">
      <c r="AA48" s="46" t="s">
        <v>157</v>
      </c>
      <c r="AB48" s="46" t="s">
        <v>159</v>
      </c>
      <c r="AC48" s="46" t="s">
        <v>266</v>
      </c>
      <c r="AD48" s="46">
        <f ca="1" t="shared" si="4"/>
        <v>6360</v>
      </c>
      <c r="AF48" s="54" t="str">
        <f>'水洗化人口等'!B48</f>
        <v>47327</v>
      </c>
      <c r="AG48" s="45">
        <v>48</v>
      </c>
      <c r="AI48" s="87" t="s">
        <v>335</v>
      </c>
      <c r="AJ48" s="45" t="s">
        <v>166</v>
      </c>
    </row>
    <row r="49" spans="27:36" ht="13.5">
      <c r="AA49" s="46" t="s">
        <v>151</v>
      </c>
      <c r="AB49" s="46" t="s">
        <v>159</v>
      </c>
      <c r="AC49" s="46" t="s">
        <v>267</v>
      </c>
      <c r="AD49" s="46">
        <f ca="1" t="shared" si="4"/>
        <v>0</v>
      </c>
      <c r="AF49" s="54" t="e">
        <f>水洗化人口等!#REF!</f>
        <v>#REF!</v>
      </c>
      <c r="AG49" s="45">
        <v>49</v>
      </c>
      <c r="AI49" s="87" t="s">
        <v>336</v>
      </c>
      <c r="AJ49" s="45" t="s">
        <v>165</v>
      </c>
    </row>
    <row r="50" spans="27:36" ht="13.5">
      <c r="AA50" s="46" t="s">
        <v>152</v>
      </c>
      <c r="AB50" s="46" t="s">
        <v>159</v>
      </c>
      <c r="AC50" s="46" t="s">
        <v>268</v>
      </c>
      <c r="AD50" s="46">
        <f ca="1" t="shared" si="4"/>
        <v>0</v>
      </c>
      <c r="AF50" s="54" t="e">
        <f>水洗化人口等!#REF!</f>
        <v>#REF!</v>
      </c>
      <c r="AG50" s="45">
        <v>50</v>
      </c>
      <c r="AI50" s="87" t="s">
        <v>337</v>
      </c>
      <c r="AJ50" s="45" t="s">
        <v>164</v>
      </c>
    </row>
    <row r="51" spans="27:36" ht="13.5">
      <c r="AA51" s="46" t="s">
        <v>153</v>
      </c>
      <c r="AB51" s="46" t="s">
        <v>159</v>
      </c>
      <c r="AC51" s="46" t="s">
        <v>269</v>
      </c>
      <c r="AD51" s="46">
        <f ca="1" t="shared" si="4"/>
        <v>214</v>
      </c>
      <c r="AF51" s="54" t="e">
        <f>水洗化人口等!#REF!</f>
        <v>#REF!</v>
      </c>
      <c r="AG51" s="45">
        <v>51</v>
      </c>
      <c r="AI51" s="87" t="s">
        <v>338</v>
      </c>
      <c r="AJ51" s="45" t="s">
        <v>163</v>
      </c>
    </row>
    <row r="52" spans="27:36" ht="13.5">
      <c r="AA52" s="46" t="s">
        <v>107</v>
      </c>
      <c r="AB52" s="46" t="s">
        <v>159</v>
      </c>
      <c r="AC52" s="46" t="s">
        <v>270</v>
      </c>
      <c r="AD52" s="46">
        <f ca="1" t="shared" si="4"/>
        <v>0</v>
      </c>
      <c r="AF52" s="54" t="e">
        <f>水洗化人口等!#REF!</f>
        <v>#REF!</v>
      </c>
      <c r="AG52" s="45">
        <v>52</v>
      </c>
      <c r="AI52" s="87" t="s">
        <v>339</v>
      </c>
      <c r="AJ52" s="45" t="s">
        <v>162</v>
      </c>
    </row>
    <row r="53" spans="27:33" ht="13.5">
      <c r="AA53" s="46" t="s">
        <v>108</v>
      </c>
      <c r="AB53" s="46" t="s">
        <v>159</v>
      </c>
      <c r="AC53" s="46" t="s">
        <v>271</v>
      </c>
      <c r="AD53" s="46">
        <f ca="1" t="shared" si="4"/>
        <v>0</v>
      </c>
      <c r="AF53" s="54" t="e">
        <f>水洗化人口等!#REF!</f>
        <v>#REF!</v>
      </c>
      <c r="AG53" s="45">
        <v>53</v>
      </c>
    </row>
    <row r="54" spans="32:33" ht="13.5">
      <c r="AF54" s="54" t="e">
        <f>水洗化人口等!#REF!</f>
        <v>#REF!</v>
      </c>
      <c r="AG54" s="45">
        <v>54</v>
      </c>
    </row>
    <row r="55" spans="32:33" ht="13.5">
      <c r="AF55" s="54" t="e">
        <f>水洗化人口等!#REF!</f>
        <v>#REF!</v>
      </c>
      <c r="AG55" s="45">
        <v>55</v>
      </c>
    </row>
    <row r="56" spans="32:33" ht="13.5">
      <c r="AF56" s="54" t="e">
        <f>水洗化人口等!#REF!</f>
        <v>#REF!</v>
      </c>
      <c r="AG56" s="45">
        <v>56</v>
      </c>
    </row>
    <row r="57" spans="32:33" ht="13.5">
      <c r="AF57" s="54" t="e">
        <f>水洗化人口等!#REF!</f>
        <v>#REF!</v>
      </c>
      <c r="AG57" s="45">
        <v>57</v>
      </c>
    </row>
    <row r="58" spans="32:33" ht="13.5">
      <c r="AF58" s="54" t="e">
        <f>水洗化人口等!#REF!</f>
        <v>#REF!</v>
      </c>
      <c r="AG58" s="45">
        <v>58</v>
      </c>
    </row>
    <row r="59" spans="32:33" ht="13.5">
      <c r="AF59" s="54" t="e">
        <f>水洗化人口等!#REF!</f>
        <v>#REF!</v>
      </c>
      <c r="AG59" s="45">
        <v>59</v>
      </c>
    </row>
    <row r="60" spans="32:33" ht="13.5">
      <c r="AF60" s="54" t="e">
        <f>水洗化人口等!#REF!</f>
        <v>#REF!</v>
      </c>
      <c r="AG60" s="45">
        <v>60</v>
      </c>
    </row>
    <row r="61" spans="32:33" ht="13.5">
      <c r="AF61" s="54" t="e">
        <f>水洗化人口等!#REF!</f>
        <v>#REF!</v>
      </c>
      <c r="AG61" s="45">
        <v>61</v>
      </c>
    </row>
    <row r="62" spans="32:33" ht="13.5">
      <c r="AF62" s="54" t="e">
        <f>水洗化人口等!#REF!</f>
        <v>#REF!</v>
      </c>
      <c r="AG62" s="45">
        <v>62</v>
      </c>
    </row>
    <row r="63" spans="32:33" ht="13.5">
      <c r="AF63" s="54" t="e">
        <f>水洗化人口等!#REF!</f>
        <v>#REF!</v>
      </c>
      <c r="AG63" s="45">
        <v>63</v>
      </c>
    </row>
    <row r="64" spans="32:33" ht="13.5">
      <c r="AF64" s="54" t="e">
        <f>水洗化人口等!#REF!</f>
        <v>#REF!</v>
      </c>
      <c r="AG64" s="45">
        <v>64</v>
      </c>
    </row>
    <row r="65" spans="32:33" ht="13.5">
      <c r="AF65" s="54" t="e">
        <f>水洗化人口等!#REF!</f>
        <v>#REF!</v>
      </c>
      <c r="AG65" s="45">
        <v>65</v>
      </c>
    </row>
    <row r="66" spans="32:33" ht="13.5">
      <c r="AF66" s="54" t="e">
        <f>水洗化人口等!#REF!</f>
        <v>#REF!</v>
      </c>
      <c r="AG66" s="45">
        <v>66</v>
      </c>
    </row>
    <row r="67" spans="32:33" ht="13.5">
      <c r="AF67" s="54" t="e">
        <f>水洗化人口等!#REF!</f>
        <v>#REF!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