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'し尿処理状況'!$A$7:$BF$48</definedName>
    <definedName name="_xlnm.Print_Area" localSheetId="0">'水洗化人口等'!$A$7:$Y$48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<sst xmlns="http://schemas.openxmlformats.org/spreadsheetml/2006/main" count="695" uniqueCount="264">
  <si>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</si>
  <si>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</si>
  <si>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</si>
  <si>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</si>
  <si>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</si>
  <si>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</si>
  <si>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</si>
  <si>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</si>
  <si>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</si>
  <si>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</si>
  <si>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</si>
  <si>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</si>
  <si>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</si>
  <si>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</si>
  <si>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</si>
  <si>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</si>
  <si>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</si>
  <si>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</si>
  <si>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</si>
  <si>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</si>
  <si>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</si>
  <si>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</si>
  <si>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</si>
  <si>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</si>
  <si>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</si>
  <si>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</si>
  <si>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</si>
  <si>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</si>
  <si>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</si>
  <si>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</si>
  <si>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</si>
  <si>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</si>
  <si>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</si>
  <si>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</si>
  <si>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</si>
  <si>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</si>
  <si>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</si>
  <si>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</si>
  <si>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</si>
  <si>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</si>
  <si>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</si>
  <si>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</si>
  <si>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</si>
  <si>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</si>
  <si>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</si>
  <si>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</si>
  <si>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</si>
  <si>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</si>
  <si>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</si>
  <si>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</si>
  <si>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</si>
  <si>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</si>
  <si>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</si>
  <si>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</si>
  <si>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</si>
  <si>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</si>
  <si>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</si>
  <si>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</si>
  <si>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</si>
  <si>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</si>
  <si>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</si>
  <si>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</si>
  <si>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</si>
  <si>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</si>
  <si>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</si>
  <si>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</si>
  <si>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</si>
  <si>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</si>
  <si>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</si>
  <si>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</si>
  <si>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</si>
  <si>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</si>
  <si>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</si>
  <si>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</si>
  <si>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</si>
  <si>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</si>
  <si>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</si>
  <si>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</si>
  <si>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</si>
  <si>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</si>
  <si>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</si>
  <si>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</si>
  <si>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</si>
  <si>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</si>
  <si>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</si>
  <si>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</si>
  <si>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</si>
  <si>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</si>
  <si>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</si>
  <si>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</si>
  <si>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</si>
  <si>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</si>
  <si>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</si>
  <si>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</si>
  <si>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</si>
  <si>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</si>
  <si>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</si>
  <si>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</si>
  <si>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</si>
  <si>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</si>
  <si>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</si>
  <si>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</si>
  <si>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</si>
  <si>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</si>
  <si>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</si>
  <si>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</si>
  <si>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</si>
  <si>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</si>
  <si>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</si>
  <si>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</si>
  <si>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</si>
  <si>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</si>
  <si>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</si>
  <si>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</si>
  <si>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</si>
  <si>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</si>
  <si>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</si>
  <si>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</si>
  <si>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</si>
  <si>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</si>
  <si>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</si>
  <si>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</si>
  <si>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</si>
  <si>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</si>
  <si>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</si>
  <si>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</si>
  <si>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</si>
  <si>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</si>
  <si>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</si>
  <si>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</si>
  <si>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</si>
  <si>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</si>
  <si>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</si>
  <si>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</si>
  <si>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</si>
  <si>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</si>
  <si>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</si>
  <si>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</si>
  <si>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</si>
  <si>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</si>
  <si>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</si>
  <si>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</si>
  <si>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</si>
  <si>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</si>
  <si>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</si>
  <si>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</si>
  <si>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</si>
  <si>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</si>
  <si>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</si>
  <si>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</si>
  <si>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</si>
  <si>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</si>
  <si>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</si>
  <si>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</si>
  <si>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</si>
  <si>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</si>
  <si>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</si>
  <si>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</si>
  <si>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</si>
  <si>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</si>
  <si>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</si>
  <si>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</si>
  <si>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</si>
  <si>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</si>
  <si>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</si>
  <si>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</si>
  <si>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</si>
  <si>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</si>
  <si>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</si>
  <si>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</si>
  <si>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</si>
  <si>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</si>
  <si>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</si>
  <si>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</si>
  <si>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</si>
  <si>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</si>
  <si>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</si>
  <si>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</si>
  <si>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</si>
  <si>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</si>
  <si>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</si>
  <si>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</si>
  <si>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</si>
  <si>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</si>
  <si>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</si>
  <si>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</si>
  <si>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</si>
  <si>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</si>
  <si>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</si>
  <si>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</si>
  <si>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</si>
  <si>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</si>
  <si>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</si>
  <si>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</si>
  <si>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</si>
  <si>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</si>
  <si>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</si>
  <si>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</si>
  <si>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</si>
  <si>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</si>
  <si>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</si>
  <si>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</si>
  <si>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</si>
  <si>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</si>
  <si>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</si>
  <si>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</si>
  <si>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</si>
  <si>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</si>
  <si>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</si>
  <si>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</si>
  <si>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</si>
  <si>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</si>
  <si>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</si>
  <si>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</si>
  <si>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</si>
  <si>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</si>
  <si>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</si>
  <si>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</si>
  <si>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</si>
  <si>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</si>
  <si>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</si>
  <si>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</si>
  <si>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那覇市</t>
  </si>
  <si>
    <t>○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</si>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</sst>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38" fontId="13" fillId="0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4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沖縄県</v>
      </c>
      <c r="B7" s="103">
        <f>INT(B8/1000)*1000</f>
        <v>47000</v>
      </c>
      <c r="C7" s="98" t="s">
        <v>174</v>
      </c>
      <c r="D7" s="99">
        <f>SUM(E7,I7)</f>
        <v>1391490</v>
      </c>
      <c r="E7" s="100">
        <f>SUM(G7:H7)</f>
        <v>77081</v>
      </c>
      <c r="F7" s="101">
        <f>IF(D7&gt;0,E7/D7*100,0)</f>
        <v>5.539457703612674</v>
      </c>
      <c r="G7" s="99">
        <f>SUM(G8:G200)</f>
        <v>71860</v>
      </c>
      <c r="H7" s="99">
        <f>SUM(H8:H200)</f>
        <v>5221</v>
      </c>
      <c r="I7" s="100">
        <f>SUM(K7,M7,O7)</f>
        <v>1314409</v>
      </c>
      <c r="J7" s="101">
        <f>IF($D7&gt;0,I7/$D7*100,0)</f>
        <v>94.46054229638733</v>
      </c>
      <c r="K7" s="99">
        <f>SUM(K8:K200)</f>
        <v>783914</v>
      </c>
      <c r="L7" s="101">
        <f>IF($D7&gt;0,K7/$D7*100,0)</f>
        <v>56.3363013747853</v>
      </c>
      <c r="M7" s="99">
        <f>SUM(M8:M200)</f>
        <v>2446</v>
      </c>
      <c r="N7" s="101">
        <f>IF($D7&gt;0,M7/$D7*100,0)</f>
        <v>0.17578279398342783</v>
      </c>
      <c r="O7" s="99">
        <f>SUM(O8:O200)</f>
        <v>528049</v>
      </c>
      <c r="P7" s="99">
        <f>SUM(P8:P200)</f>
        <v>171390</v>
      </c>
      <c r="Q7" s="101">
        <f>IF($D7&gt;0,O7/$D7*100,0)</f>
        <v>37.94845812761859</v>
      </c>
      <c r="R7" s="99">
        <f>COUNTA(R8:R200)</f>
        <v>31</v>
      </c>
      <c r="S7" s="99">
        <f aca="true" t="shared" si="0" ref="S7:Y7">COUNTA(S8:S200)</f>
        <v>2</v>
      </c>
      <c r="T7" s="99">
        <f t="shared" si="0"/>
        <v>3</v>
      </c>
      <c r="U7" s="99">
        <f t="shared" si="0"/>
        <v>5</v>
      </c>
      <c r="V7" s="99">
        <f t="shared" si="0"/>
        <v>31</v>
      </c>
      <c r="W7" s="99">
        <f t="shared" si="0"/>
        <v>1</v>
      </c>
      <c r="X7" s="99">
        <f t="shared" si="0"/>
        <v>2</v>
      </c>
      <c r="Y7" s="99">
        <f t="shared" si="0"/>
        <v>7</v>
      </c>
    </row>
    <row r="8" spans="1:25" s="20" customFormat="1" ht="13.5">
      <c r="A8" s="174" t="s">
        <v>175</v>
      </c>
      <c r="B8" s="174">
        <v>47201</v>
      </c>
      <c r="C8" s="174" t="s">
        <v>222</v>
      </c>
      <c r="D8" s="175">
        <f aca="true" t="shared" si="1" ref="D8:D48">SUM(E8,I8)</f>
        <v>314096</v>
      </c>
      <c r="E8" s="176">
        <f aca="true" t="shared" si="2" ref="E8:E48">SUM(G8:H8)</f>
        <v>2606</v>
      </c>
      <c r="F8" s="177">
        <f aca="true" t="shared" si="3" ref="F8:F48">IF(D8&gt;0,E8/D8*100,0)</f>
        <v>0.8296826447964953</v>
      </c>
      <c r="G8" s="178">
        <v>2606</v>
      </c>
      <c r="H8" s="178"/>
      <c r="I8" s="176">
        <f aca="true" t="shared" si="4" ref="I8:I48">SUM(K8,M8,O8)</f>
        <v>311490</v>
      </c>
      <c r="J8" s="177">
        <f aca="true" t="shared" si="5" ref="J8:J48">IF($D8&gt;0,I8/$D8*100,0)</f>
        <v>99.17031735520351</v>
      </c>
      <c r="K8" s="178">
        <v>280121</v>
      </c>
      <c r="L8" s="177">
        <f aca="true" t="shared" si="6" ref="L8:L48">IF($D8&gt;0,K8/$D8*100,0)</f>
        <v>89.18324333961591</v>
      </c>
      <c r="M8" s="178"/>
      <c r="N8" s="177">
        <f aca="true" t="shared" si="7" ref="N8:N48">IF($D8&gt;0,M8/$D8*100,0)</f>
        <v>0</v>
      </c>
      <c r="O8" s="178">
        <v>31369</v>
      </c>
      <c r="P8" s="178">
        <v>19099</v>
      </c>
      <c r="Q8" s="177">
        <f aca="true" t="shared" si="8" ref="Q8:Q48">IF($D8&gt;0,O8/$D8*100,0)</f>
        <v>9.987074015587591</v>
      </c>
      <c r="R8" s="179"/>
      <c r="S8" s="179" t="s">
        <v>223</v>
      </c>
      <c r="T8" s="179"/>
      <c r="U8" s="179"/>
      <c r="V8" s="180" t="s">
        <v>223</v>
      </c>
      <c r="W8" s="180"/>
      <c r="X8" s="180"/>
      <c r="Y8" s="180"/>
    </row>
    <row r="9" spans="1:25" s="20" customFormat="1" ht="13.5">
      <c r="A9" s="174" t="s">
        <v>175</v>
      </c>
      <c r="B9" s="174">
        <v>47205</v>
      </c>
      <c r="C9" s="174" t="s">
        <v>224</v>
      </c>
      <c r="D9" s="175">
        <f t="shared" si="1"/>
        <v>90776</v>
      </c>
      <c r="E9" s="176">
        <f t="shared" si="2"/>
        <v>3056</v>
      </c>
      <c r="F9" s="177">
        <f t="shared" si="3"/>
        <v>3.3665285978672777</v>
      </c>
      <c r="G9" s="178">
        <v>3056</v>
      </c>
      <c r="H9" s="178"/>
      <c r="I9" s="176">
        <f t="shared" si="4"/>
        <v>87720</v>
      </c>
      <c r="J9" s="177">
        <f t="shared" si="5"/>
        <v>96.63347140213273</v>
      </c>
      <c r="K9" s="178">
        <v>78422</v>
      </c>
      <c r="L9" s="177">
        <f t="shared" si="6"/>
        <v>86.3906759495902</v>
      </c>
      <c r="M9" s="178"/>
      <c r="N9" s="177">
        <f t="shared" si="7"/>
        <v>0</v>
      </c>
      <c r="O9" s="178">
        <v>9298</v>
      </c>
      <c r="P9" s="178">
        <v>1504</v>
      </c>
      <c r="Q9" s="177">
        <f t="shared" si="8"/>
        <v>10.242795452542522</v>
      </c>
      <c r="R9" s="179" t="s">
        <v>223</v>
      </c>
      <c r="S9" s="179"/>
      <c r="T9" s="179"/>
      <c r="U9" s="179"/>
      <c r="V9" s="180" t="s">
        <v>223</v>
      </c>
      <c r="W9" s="180"/>
      <c r="X9" s="180"/>
      <c r="Y9" s="180"/>
    </row>
    <row r="10" spans="1:25" s="20" customFormat="1" ht="13.5">
      <c r="A10" s="174" t="s">
        <v>175</v>
      </c>
      <c r="B10" s="174">
        <v>47207</v>
      </c>
      <c r="C10" s="174" t="s">
        <v>225</v>
      </c>
      <c r="D10" s="175">
        <f t="shared" si="1"/>
        <v>47280</v>
      </c>
      <c r="E10" s="176">
        <f t="shared" si="2"/>
        <v>1091</v>
      </c>
      <c r="F10" s="177">
        <f t="shared" si="3"/>
        <v>2.307529610829103</v>
      </c>
      <c r="G10" s="178">
        <v>1091</v>
      </c>
      <c r="H10" s="178"/>
      <c r="I10" s="176">
        <f t="shared" si="4"/>
        <v>46189</v>
      </c>
      <c r="J10" s="177">
        <f t="shared" si="5"/>
        <v>97.6924703891709</v>
      </c>
      <c r="K10" s="178">
        <v>9202</v>
      </c>
      <c r="L10" s="177">
        <f t="shared" si="6"/>
        <v>19.462774957698816</v>
      </c>
      <c r="M10" s="178"/>
      <c r="N10" s="177">
        <f t="shared" si="7"/>
        <v>0</v>
      </c>
      <c r="O10" s="178">
        <v>36987</v>
      </c>
      <c r="P10" s="178">
        <v>12933</v>
      </c>
      <c r="Q10" s="177">
        <f t="shared" si="8"/>
        <v>78.22969543147208</v>
      </c>
      <c r="R10" s="179" t="s">
        <v>223</v>
      </c>
      <c r="S10" s="179"/>
      <c r="T10" s="179"/>
      <c r="U10" s="179"/>
      <c r="V10" s="180" t="s">
        <v>223</v>
      </c>
      <c r="W10" s="180"/>
      <c r="X10" s="180"/>
      <c r="Y10" s="180"/>
    </row>
    <row r="11" spans="1:25" s="20" customFormat="1" ht="13.5">
      <c r="A11" s="174" t="s">
        <v>175</v>
      </c>
      <c r="B11" s="174">
        <v>47208</v>
      </c>
      <c r="C11" s="174" t="s">
        <v>226</v>
      </c>
      <c r="D11" s="175">
        <f t="shared" si="1"/>
        <v>108294</v>
      </c>
      <c r="E11" s="176">
        <f t="shared" si="2"/>
        <v>708</v>
      </c>
      <c r="F11" s="177">
        <f t="shared" si="3"/>
        <v>0.6537758324560917</v>
      </c>
      <c r="G11" s="178">
        <v>708</v>
      </c>
      <c r="H11" s="178"/>
      <c r="I11" s="176">
        <f t="shared" si="4"/>
        <v>107586</v>
      </c>
      <c r="J11" s="177">
        <f t="shared" si="5"/>
        <v>99.34622416754391</v>
      </c>
      <c r="K11" s="178">
        <v>100321</v>
      </c>
      <c r="L11" s="177">
        <f t="shared" si="6"/>
        <v>92.63763458732709</v>
      </c>
      <c r="M11" s="178"/>
      <c r="N11" s="177">
        <f t="shared" si="7"/>
        <v>0</v>
      </c>
      <c r="O11" s="178">
        <v>7265</v>
      </c>
      <c r="P11" s="178">
        <v>604</v>
      </c>
      <c r="Q11" s="177">
        <f t="shared" si="8"/>
        <v>6.708589580216817</v>
      </c>
      <c r="R11" s="179" t="s">
        <v>223</v>
      </c>
      <c r="S11" s="179"/>
      <c r="T11" s="179"/>
      <c r="U11" s="179"/>
      <c r="V11" s="180" t="s">
        <v>223</v>
      </c>
      <c r="W11" s="180"/>
      <c r="X11" s="180"/>
      <c r="Y11" s="180"/>
    </row>
    <row r="12" spans="1:25" s="20" customFormat="1" ht="13.5">
      <c r="A12" s="174" t="s">
        <v>175</v>
      </c>
      <c r="B12" s="174">
        <v>47209</v>
      </c>
      <c r="C12" s="174" t="s">
        <v>227</v>
      </c>
      <c r="D12" s="175">
        <f t="shared" si="1"/>
        <v>60478</v>
      </c>
      <c r="E12" s="176">
        <f t="shared" si="2"/>
        <v>20936</v>
      </c>
      <c r="F12" s="177">
        <f t="shared" si="3"/>
        <v>34.61754687655015</v>
      </c>
      <c r="G12" s="178">
        <v>20936</v>
      </c>
      <c r="H12" s="178"/>
      <c r="I12" s="176">
        <f t="shared" si="4"/>
        <v>39542</v>
      </c>
      <c r="J12" s="177">
        <f t="shared" si="5"/>
        <v>65.38245312344985</v>
      </c>
      <c r="K12" s="178">
        <v>32210</v>
      </c>
      <c r="L12" s="177">
        <f t="shared" si="6"/>
        <v>53.25903634379444</v>
      </c>
      <c r="M12" s="178"/>
      <c r="N12" s="177">
        <f t="shared" si="7"/>
        <v>0</v>
      </c>
      <c r="O12" s="178">
        <v>7332</v>
      </c>
      <c r="P12" s="178">
        <v>5090</v>
      </c>
      <c r="Q12" s="177">
        <f t="shared" si="8"/>
        <v>12.123416779655411</v>
      </c>
      <c r="R12" s="179" t="s">
        <v>223</v>
      </c>
      <c r="S12" s="179"/>
      <c r="T12" s="179"/>
      <c r="U12" s="179"/>
      <c r="V12" s="180" t="s">
        <v>223</v>
      </c>
      <c r="W12" s="180"/>
      <c r="X12" s="180"/>
      <c r="Y12" s="180"/>
    </row>
    <row r="13" spans="1:25" s="20" customFormat="1" ht="13.5">
      <c r="A13" s="174" t="s">
        <v>175</v>
      </c>
      <c r="B13" s="174">
        <v>47210</v>
      </c>
      <c r="C13" s="174" t="s">
        <v>228</v>
      </c>
      <c r="D13" s="175">
        <f t="shared" si="1"/>
        <v>57508</v>
      </c>
      <c r="E13" s="176">
        <f t="shared" si="2"/>
        <v>917</v>
      </c>
      <c r="F13" s="177">
        <f t="shared" si="3"/>
        <v>1.5945607567642763</v>
      </c>
      <c r="G13" s="178">
        <v>917</v>
      </c>
      <c r="H13" s="178"/>
      <c r="I13" s="176">
        <f t="shared" si="4"/>
        <v>56591</v>
      </c>
      <c r="J13" s="177">
        <f t="shared" si="5"/>
        <v>98.40543924323572</v>
      </c>
      <c r="K13" s="178">
        <v>24395</v>
      </c>
      <c r="L13" s="177">
        <f t="shared" si="6"/>
        <v>42.420185017736664</v>
      </c>
      <c r="M13" s="178"/>
      <c r="N13" s="177">
        <f t="shared" si="7"/>
        <v>0</v>
      </c>
      <c r="O13" s="178">
        <v>32196</v>
      </c>
      <c r="P13" s="178">
        <v>11547</v>
      </c>
      <c r="Q13" s="177">
        <f t="shared" si="8"/>
        <v>55.98525422549906</v>
      </c>
      <c r="R13" s="179" t="s">
        <v>223</v>
      </c>
      <c r="S13" s="179"/>
      <c r="T13" s="179"/>
      <c r="U13" s="179"/>
      <c r="V13" s="180" t="s">
        <v>223</v>
      </c>
      <c r="W13" s="180"/>
      <c r="X13" s="180"/>
      <c r="Y13" s="180"/>
    </row>
    <row r="14" spans="1:25" s="20" customFormat="1" ht="13.5">
      <c r="A14" s="174" t="s">
        <v>175</v>
      </c>
      <c r="B14" s="174">
        <v>47211</v>
      </c>
      <c r="C14" s="174" t="s">
        <v>229</v>
      </c>
      <c r="D14" s="175">
        <f t="shared" si="1"/>
        <v>132024</v>
      </c>
      <c r="E14" s="176">
        <f t="shared" si="2"/>
        <v>3039</v>
      </c>
      <c r="F14" s="177">
        <f t="shared" si="3"/>
        <v>2.301854208325759</v>
      </c>
      <c r="G14" s="178">
        <v>3039</v>
      </c>
      <c r="H14" s="178"/>
      <c r="I14" s="176">
        <f t="shared" si="4"/>
        <v>128985</v>
      </c>
      <c r="J14" s="177">
        <f t="shared" si="5"/>
        <v>97.69814579167424</v>
      </c>
      <c r="K14" s="178">
        <v>98377</v>
      </c>
      <c r="L14" s="177">
        <f t="shared" si="6"/>
        <v>74.51448221535479</v>
      </c>
      <c r="M14" s="178"/>
      <c r="N14" s="177">
        <f t="shared" si="7"/>
        <v>0</v>
      </c>
      <c r="O14" s="178">
        <v>30608</v>
      </c>
      <c r="P14" s="178">
        <v>4792</v>
      </c>
      <c r="Q14" s="177">
        <f t="shared" si="8"/>
        <v>23.183663576319457</v>
      </c>
      <c r="R14" s="179" t="s">
        <v>223</v>
      </c>
      <c r="S14" s="179"/>
      <c r="T14" s="179"/>
      <c r="U14" s="179"/>
      <c r="V14" s="180" t="s">
        <v>223</v>
      </c>
      <c r="W14" s="180"/>
      <c r="X14" s="180"/>
      <c r="Y14" s="180"/>
    </row>
    <row r="15" spans="1:25" s="20" customFormat="1" ht="13.5">
      <c r="A15" s="174" t="s">
        <v>175</v>
      </c>
      <c r="B15" s="174">
        <v>47212</v>
      </c>
      <c r="C15" s="174" t="s">
        <v>230</v>
      </c>
      <c r="D15" s="175">
        <f t="shared" si="1"/>
        <v>53884</v>
      </c>
      <c r="E15" s="176">
        <f t="shared" si="2"/>
        <v>1490</v>
      </c>
      <c r="F15" s="177">
        <f t="shared" si="3"/>
        <v>2.7651993170514437</v>
      </c>
      <c r="G15" s="178">
        <v>1490</v>
      </c>
      <c r="H15" s="178"/>
      <c r="I15" s="176">
        <f t="shared" si="4"/>
        <v>52394</v>
      </c>
      <c r="J15" s="177">
        <f t="shared" si="5"/>
        <v>97.23480068294855</v>
      </c>
      <c r="K15" s="178">
        <v>26888</v>
      </c>
      <c r="L15" s="177">
        <f t="shared" si="6"/>
        <v>49.899784722737735</v>
      </c>
      <c r="M15" s="178"/>
      <c r="N15" s="177">
        <f t="shared" si="7"/>
        <v>0</v>
      </c>
      <c r="O15" s="178">
        <v>25506</v>
      </c>
      <c r="P15" s="178">
        <v>2160</v>
      </c>
      <c r="Q15" s="177">
        <f t="shared" si="8"/>
        <v>47.335015960210825</v>
      </c>
      <c r="R15" s="179" t="s">
        <v>223</v>
      </c>
      <c r="S15" s="179"/>
      <c r="T15" s="179"/>
      <c r="U15" s="179"/>
      <c r="V15" s="180" t="s">
        <v>223</v>
      </c>
      <c r="W15" s="180"/>
      <c r="X15" s="180"/>
      <c r="Y15" s="180"/>
    </row>
    <row r="16" spans="1:25" s="20" customFormat="1" ht="13.5">
      <c r="A16" s="174" t="s">
        <v>175</v>
      </c>
      <c r="B16" s="174">
        <v>47213</v>
      </c>
      <c r="C16" s="174" t="s">
        <v>231</v>
      </c>
      <c r="D16" s="175">
        <f t="shared" si="1"/>
        <v>116629</v>
      </c>
      <c r="E16" s="176">
        <f t="shared" si="2"/>
        <v>6229</v>
      </c>
      <c r="F16" s="177">
        <f t="shared" si="3"/>
        <v>5.340867194265577</v>
      </c>
      <c r="G16" s="178">
        <v>6229</v>
      </c>
      <c r="H16" s="178"/>
      <c r="I16" s="176">
        <f t="shared" si="4"/>
        <v>110400</v>
      </c>
      <c r="J16" s="177">
        <f t="shared" si="5"/>
        <v>94.65913280573443</v>
      </c>
      <c r="K16" s="178">
        <v>50723</v>
      </c>
      <c r="L16" s="177">
        <f t="shared" si="6"/>
        <v>43.49089849008394</v>
      </c>
      <c r="M16" s="178"/>
      <c r="N16" s="177">
        <f t="shared" si="7"/>
        <v>0</v>
      </c>
      <c r="O16" s="178">
        <v>59677</v>
      </c>
      <c r="P16" s="178">
        <v>38298</v>
      </c>
      <c r="Q16" s="177">
        <f t="shared" si="8"/>
        <v>51.16823431565049</v>
      </c>
      <c r="R16" s="179" t="s">
        <v>223</v>
      </c>
      <c r="S16" s="179"/>
      <c r="T16" s="179"/>
      <c r="U16" s="179"/>
      <c r="V16" s="180" t="s">
        <v>223</v>
      </c>
      <c r="W16" s="180"/>
      <c r="X16" s="180"/>
      <c r="Y16" s="180"/>
    </row>
    <row r="17" spans="1:25" s="20" customFormat="1" ht="13.5">
      <c r="A17" s="174" t="s">
        <v>175</v>
      </c>
      <c r="B17" s="174">
        <v>47214</v>
      </c>
      <c r="C17" s="174" t="s">
        <v>232</v>
      </c>
      <c r="D17" s="175">
        <f t="shared" si="1"/>
        <v>55215</v>
      </c>
      <c r="E17" s="176">
        <f t="shared" si="2"/>
        <v>16565</v>
      </c>
      <c r="F17" s="177">
        <f t="shared" si="3"/>
        <v>30.000905551027802</v>
      </c>
      <c r="G17" s="178">
        <v>11560</v>
      </c>
      <c r="H17" s="178">
        <v>5005</v>
      </c>
      <c r="I17" s="176">
        <f t="shared" si="4"/>
        <v>38650</v>
      </c>
      <c r="J17" s="177">
        <f t="shared" si="5"/>
        <v>69.9990944489722</v>
      </c>
      <c r="K17" s="178">
        <v>6982</v>
      </c>
      <c r="L17" s="177">
        <f t="shared" si="6"/>
        <v>12.645114552205017</v>
      </c>
      <c r="M17" s="178">
        <v>2446</v>
      </c>
      <c r="N17" s="177">
        <f t="shared" si="7"/>
        <v>4.429955627999638</v>
      </c>
      <c r="O17" s="178">
        <v>29222</v>
      </c>
      <c r="P17" s="178">
        <v>852</v>
      </c>
      <c r="Q17" s="177">
        <f t="shared" si="8"/>
        <v>52.924024268767546</v>
      </c>
      <c r="R17" s="179"/>
      <c r="S17" s="179"/>
      <c r="T17" s="179" t="s">
        <v>223</v>
      </c>
      <c r="U17" s="179"/>
      <c r="V17" s="180"/>
      <c r="W17" s="180"/>
      <c r="X17" s="180" t="s">
        <v>223</v>
      </c>
      <c r="Y17" s="180"/>
    </row>
    <row r="18" spans="1:25" s="20" customFormat="1" ht="13.5">
      <c r="A18" s="174" t="s">
        <v>175</v>
      </c>
      <c r="B18" s="174">
        <v>47215</v>
      </c>
      <c r="C18" s="174" t="s">
        <v>233</v>
      </c>
      <c r="D18" s="175">
        <f t="shared" si="1"/>
        <v>40737</v>
      </c>
      <c r="E18" s="176">
        <f t="shared" si="2"/>
        <v>2183</v>
      </c>
      <c r="F18" s="177">
        <f t="shared" si="3"/>
        <v>5.358764759309718</v>
      </c>
      <c r="G18" s="178">
        <v>2183</v>
      </c>
      <c r="H18" s="178"/>
      <c r="I18" s="176">
        <f t="shared" si="4"/>
        <v>38554</v>
      </c>
      <c r="J18" s="177">
        <f t="shared" si="5"/>
        <v>94.64123524069028</v>
      </c>
      <c r="K18" s="178">
        <v>1618</v>
      </c>
      <c r="L18" s="177">
        <f t="shared" si="6"/>
        <v>3.971819230674817</v>
      </c>
      <c r="M18" s="178"/>
      <c r="N18" s="177">
        <f t="shared" si="7"/>
        <v>0</v>
      </c>
      <c r="O18" s="178">
        <v>36936</v>
      </c>
      <c r="P18" s="178">
        <v>23500</v>
      </c>
      <c r="Q18" s="177">
        <f t="shared" si="8"/>
        <v>90.66941601001547</v>
      </c>
      <c r="R18" s="179" t="s">
        <v>223</v>
      </c>
      <c r="S18" s="179"/>
      <c r="T18" s="179"/>
      <c r="U18" s="179"/>
      <c r="V18" s="180" t="s">
        <v>223</v>
      </c>
      <c r="W18" s="180"/>
      <c r="X18" s="180"/>
      <c r="Y18" s="180"/>
    </row>
    <row r="19" spans="1:25" s="20" customFormat="1" ht="13.5">
      <c r="A19" s="174" t="s">
        <v>175</v>
      </c>
      <c r="B19" s="174">
        <v>47301</v>
      </c>
      <c r="C19" s="174" t="s">
        <v>234</v>
      </c>
      <c r="D19" s="175">
        <f t="shared" si="1"/>
        <v>5632</v>
      </c>
      <c r="E19" s="176">
        <f t="shared" si="2"/>
        <v>483</v>
      </c>
      <c r="F19" s="177">
        <f t="shared" si="3"/>
        <v>8.575994318181818</v>
      </c>
      <c r="G19" s="178">
        <v>483</v>
      </c>
      <c r="H19" s="178"/>
      <c r="I19" s="176">
        <f t="shared" si="4"/>
        <v>5149</v>
      </c>
      <c r="J19" s="177">
        <f t="shared" si="5"/>
        <v>91.42400568181817</v>
      </c>
      <c r="K19" s="178"/>
      <c r="L19" s="177">
        <f t="shared" si="6"/>
        <v>0</v>
      </c>
      <c r="M19" s="178"/>
      <c r="N19" s="177">
        <f t="shared" si="7"/>
        <v>0</v>
      </c>
      <c r="O19" s="178">
        <v>5149</v>
      </c>
      <c r="P19" s="178">
        <v>598</v>
      </c>
      <c r="Q19" s="177">
        <f t="shared" si="8"/>
        <v>91.42400568181817</v>
      </c>
      <c r="R19" s="179"/>
      <c r="S19" s="179"/>
      <c r="T19" s="179" t="s">
        <v>223</v>
      </c>
      <c r="U19" s="179"/>
      <c r="V19" s="180"/>
      <c r="W19" s="180"/>
      <c r="X19" s="180"/>
      <c r="Y19" s="180" t="s">
        <v>223</v>
      </c>
    </row>
    <row r="20" spans="1:25" s="20" customFormat="1" ht="13.5">
      <c r="A20" s="174" t="s">
        <v>175</v>
      </c>
      <c r="B20" s="174">
        <v>47302</v>
      </c>
      <c r="C20" s="174" t="s">
        <v>235</v>
      </c>
      <c r="D20" s="175">
        <f t="shared" si="1"/>
        <v>3485</v>
      </c>
      <c r="E20" s="176">
        <f t="shared" si="2"/>
        <v>519</v>
      </c>
      <c r="F20" s="177">
        <f t="shared" si="3"/>
        <v>14.892395982783357</v>
      </c>
      <c r="G20" s="178">
        <v>519</v>
      </c>
      <c r="H20" s="178"/>
      <c r="I20" s="176">
        <f t="shared" si="4"/>
        <v>2966</v>
      </c>
      <c r="J20" s="177">
        <f t="shared" si="5"/>
        <v>85.10760401721664</v>
      </c>
      <c r="K20" s="178"/>
      <c r="L20" s="177">
        <f t="shared" si="6"/>
        <v>0</v>
      </c>
      <c r="M20" s="178"/>
      <c r="N20" s="177">
        <f t="shared" si="7"/>
        <v>0</v>
      </c>
      <c r="O20" s="178">
        <v>2966</v>
      </c>
      <c r="P20" s="178">
        <v>610</v>
      </c>
      <c r="Q20" s="177">
        <f t="shared" si="8"/>
        <v>85.10760401721664</v>
      </c>
      <c r="R20" s="179" t="s">
        <v>223</v>
      </c>
      <c r="S20" s="179"/>
      <c r="T20" s="179"/>
      <c r="U20" s="179"/>
      <c r="V20" s="180" t="s">
        <v>223</v>
      </c>
      <c r="W20" s="180"/>
      <c r="X20" s="180"/>
      <c r="Y20" s="180"/>
    </row>
    <row r="21" spans="1:25" s="20" customFormat="1" ht="13.5">
      <c r="A21" s="174" t="s">
        <v>175</v>
      </c>
      <c r="B21" s="174">
        <v>47303</v>
      </c>
      <c r="C21" s="174" t="s">
        <v>236</v>
      </c>
      <c r="D21" s="175">
        <f t="shared" si="1"/>
        <v>2024</v>
      </c>
      <c r="E21" s="176">
        <f t="shared" si="2"/>
        <v>222</v>
      </c>
      <c r="F21" s="177">
        <f t="shared" si="3"/>
        <v>10.968379446640316</v>
      </c>
      <c r="G21" s="178">
        <v>222</v>
      </c>
      <c r="H21" s="178"/>
      <c r="I21" s="176">
        <f t="shared" si="4"/>
        <v>1802</v>
      </c>
      <c r="J21" s="177">
        <f t="shared" si="5"/>
        <v>89.03162055335969</v>
      </c>
      <c r="K21" s="178"/>
      <c r="L21" s="177">
        <f t="shared" si="6"/>
        <v>0</v>
      </c>
      <c r="M21" s="178"/>
      <c r="N21" s="177">
        <f t="shared" si="7"/>
        <v>0</v>
      </c>
      <c r="O21" s="178">
        <v>1802</v>
      </c>
      <c r="P21" s="178">
        <v>87</v>
      </c>
      <c r="Q21" s="177">
        <f t="shared" si="8"/>
        <v>89.03162055335969</v>
      </c>
      <c r="R21" s="179" t="s">
        <v>223</v>
      </c>
      <c r="S21" s="179"/>
      <c r="T21" s="179"/>
      <c r="U21" s="179"/>
      <c r="V21" s="180" t="s">
        <v>223</v>
      </c>
      <c r="W21" s="180"/>
      <c r="X21" s="180"/>
      <c r="Y21" s="180"/>
    </row>
    <row r="22" spans="1:25" s="20" customFormat="1" ht="13.5">
      <c r="A22" s="174" t="s">
        <v>175</v>
      </c>
      <c r="B22" s="174">
        <v>47306</v>
      </c>
      <c r="C22" s="174" t="s">
        <v>237</v>
      </c>
      <c r="D22" s="175">
        <f t="shared" si="1"/>
        <v>9537</v>
      </c>
      <c r="E22" s="176">
        <f t="shared" si="2"/>
        <v>1609</v>
      </c>
      <c r="F22" s="177">
        <f t="shared" si="3"/>
        <v>16.87113348013002</v>
      </c>
      <c r="G22" s="178">
        <v>1609</v>
      </c>
      <c r="H22" s="178"/>
      <c r="I22" s="176">
        <f t="shared" si="4"/>
        <v>7928</v>
      </c>
      <c r="J22" s="177">
        <f t="shared" si="5"/>
        <v>83.12886651986999</v>
      </c>
      <c r="K22" s="178"/>
      <c r="L22" s="177">
        <f t="shared" si="6"/>
        <v>0</v>
      </c>
      <c r="M22" s="178"/>
      <c r="N22" s="177">
        <f t="shared" si="7"/>
        <v>0</v>
      </c>
      <c r="O22" s="178">
        <v>7928</v>
      </c>
      <c r="P22" s="178">
        <v>4735</v>
      </c>
      <c r="Q22" s="177">
        <f t="shared" si="8"/>
        <v>83.12886651986999</v>
      </c>
      <c r="R22" s="179" t="s">
        <v>223</v>
      </c>
      <c r="S22" s="179"/>
      <c r="T22" s="179"/>
      <c r="U22" s="179"/>
      <c r="V22" s="180" t="s">
        <v>223</v>
      </c>
      <c r="W22" s="180"/>
      <c r="X22" s="180"/>
      <c r="Y22" s="180"/>
    </row>
    <row r="23" spans="1:25" s="20" customFormat="1" ht="13.5">
      <c r="A23" s="174" t="s">
        <v>175</v>
      </c>
      <c r="B23" s="174">
        <v>47308</v>
      </c>
      <c r="C23" s="174" t="s">
        <v>238</v>
      </c>
      <c r="D23" s="175">
        <f t="shared" si="1"/>
        <v>14201</v>
      </c>
      <c r="E23" s="176">
        <f t="shared" si="2"/>
        <v>3311</v>
      </c>
      <c r="F23" s="177">
        <f t="shared" si="3"/>
        <v>23.315259488768397</v>
      </c>
      <c r="G23" s="178">
        <v>3311</v>
      </c>
      <c r="H23" s="178"/>
      <c r="I23" s="176">
        <f t="shared" si="4"/>
        <v>10890</v>
      </c>
      <c r="J23" s="177">
        <f t="shared" si="5"/>
        <v>76.68474051123161</v>
      </c>
      <c r="K23" s="178">
        <v>6722</v>
      </c>
      <c r="L23" s="177">
        <f t="shared" si="6"/>
        <v>47.334694739807055</v>
      </c>
      <c r="M23" s="178"/>
      <c r="N23" s="177">
        <f t="shared" si="7"/>
        <v>0</v>
      </c>
      <c r="O23" s="178">
        <v>4168</v>
      </c>
      <c r="P23" s="178">
        <v>2849</v>
      </c>
      <c r="Q23" s="177">
        <f t="shared" si="8"/>
        <v>29.350045771424547</v>
      </c>
      <c r="R23" s="179" t="s">
        <v>223</v>
      </c>
      <c r="S23" s="179"/>
      <c r="T23" s="179"/>
      <c r="U23" s="179"/>
      <c r="V23" s="180" t="s">
        <v>223</v>
      </c>
      <c r="W23" s="180"/>
      <c r="X23" s="180"/>
      <c r="Y23" s="180"/>
    </row>
    <row r="24" spans="1:25" s="20" customFormat="1" ht="13.5">
      <c r="A24" s="174" t="s">
        <v>175</v>
      </c>
      <c r="B24" s="174">
        <v>47311</v>
      </c>
      <c r="C24" s="174" t="s">
        <v>239</v>
      </c>
      <c r="D24" s="175">
        <f t="shared" si="1"/>
        <v>10303</v>
      </c>
      <c r="E24" s="176">
        <f t="shared" si="2"/>
        <v>400</v>
      </c>
      <c r="F24" s="177">
        <f t="shared" si="3"/>
        <v>3.8823643598951763</v>
      </c>
      <c r="G24" s="178">
        <v>400</v>
      </c>
      <c r="H24" s="178"/>
      <c r="I24" s="176">
        <f t="shared" si="4"/>
        <v>9903</v>
      </c>
      <c r="J24" s="177">
        <f t="shared" si="5"/>
        <v>96.11763564010482</v>
      </c>
      <c r="K24" s="178"/>
      <c r="L24" s="177">
        <f t="shared" si="6"/>
        <v>0</v>
      </c>
      <c r="M24" s="178"/>
      <c r="N24" s="177">
        <f t="shared" si="7"/>
        <v>0</v>
      </c>
      <c r="O24" s="178">
        <v>9903</v>
      </c>
      <c r="P24" s="178">
        <v>1265</v>
      </c>
      <c r="Q24" s="177">
        <f t="shared" si="8"/>
        <v>96.11763564010482</v>
      </c>
      <c r="R24" s="179" t="s">
        <v>223</v>
      </c>
      <c r="S24" s="179"/>
      <c r="T24" s="179"/>
      <c r="U24" s="179"/>
      <c r="V24" s="180" t="s">
        <v>223</v>
      </c>
      <c r="W24" s="180"/>
      <c r="X24" s="180"/>
      <c r="Y24" s="180"/>
    </row>
    <row r="25" spans="1:25" s="20" customFormat="1" ht="13.5">
      <c r="A25" s="174" t="s">
        <v>175</v>
      </c>
      <c r="B25" s="174">
        <v>47313</v>
      </c>
      <c r="C25" s="174" t="s">
        <v>240</v>
      </c>
      <c r="D25" s="175">
        <f t="shared" si="1"/>
        <v>5436</v>
      </c>
      <c r="E25" s="176">
        <f t="shared" si="2"/>
        <v>18</v>
      </c>
      <c r="F25" s="177">
        <f t="shared" si="3"/>
        <v>0.33112582781456956</v>
      </c>
      <c r="G25" s="178">
        <v>18</v>
      </c>
      <c r="H25" s="178"/>
      <c r="I25" s="176">
        <f t="shared" si="4"/>
        <v>5418</v>
      </c>
      <c r="J25" s="177">
        <f t="shared" si="5"/>
        <v>99.66887417218543</v>
      </c>
      <c r="K25" s="178"/>
      <c r="L25" s="177">
        <f t="shared" si="6"/>
        <v>0</v>
      </c>
      <c r="M25" s="178"/>
      <c r="N25" s="177">
        <f t="shared" si="7"/>
        <v>0</v>
      </c>
      <c r="O25" s="178">
        <v>5418</v>
      </c>
      <c r="P25" s="178">
        <v>494</v>
      </c>
      <c r="Q25" s="177">
        <f t="shared" si="8"/>
        <v>99.66887417218543</v>
      </c>
      <c r="R25" s="179"/>
      <c r="S25" s="179"/>
      <c r="T25" s="179"/>
      <c r="U25" s="179" t="s">
        <v>223</v>
      </c>
      <c r="V25" s="180"/>
      <c r="W25" s="180"/>
      <c r="X25" s="180"/>
      <c r="Y25" s="180" t="s">
        <v>223</v>
      </c>
    </row>
    <row r="26" spans="1:25" s="20" customFormat="1" ht="13.5">
      <c r="A26" s="174" t="s">
        <v>175</v>
      </c>
      <c r="B26" s="174">
        <v>47314</v>
      </c>
      <c r="C26" s="174" t="s">
        <v>241</v>
      </c>
      <c r="D26" s="175">
        <f t="shared" si="1"/>
        <v>11114</v>
      </c>
      <c r="E26" s="176">
        <f t="shared" si="2"/>
        <v>211</v>
      </c>
      <c r="F26" s="177">
        <f t="shared" si="3"/>
        <v>1.8985063883390318</v>
      </c>
      <c r="G26" s="178">
        <v>211</v>
      </c>
      <c r="H26" s="178"/>
      <c r="I26" s="176">
        <f t="shared" si="4"/>
        <v>10903</v>
      </c>
      <c r="J26" s="177">
        <f t="shared" si="5"/>
        <v>98.10149361166097</v>
      </c>
      <c r="K26" s="178"/>
      <c r="L26" s="177">
        <f t="shared" si="6"/>
        <v>0</v>
      </c>
      <c r="M26" s="178"/>
      <c r="N26" s="177">
        <f t="shared" si="7"/>
        <v>0</v>
      </c>
      <c r="O26" s="178">
        <v>10903</v>
      </c>
      <c r="P26" s="178">
        <v>1677</v>
      </c>
      <c r="Q26" s="177">
        <f t="shared" si="8"/>
        <v>98.10149361166097</v>
      </c>
      <c r="R26" s="179"/>
      <c r="S26" s="179"/>
      <c r="T26" s="179" t="s">
        <v>223</v>
      </c>
      <c r="U26" s="179"/>
      <c r="V26" s="180"/>
      <c r="W26" s="180"/>
      <c r="X26" s="180" t="s">
        <v>223</v>
      </c>
      <c r="Y26" s="180"/>
    </row>
    <row r="27" spans="1:25" s="20" customFormat="1" ht="13.5">
      <c r="A27" s="174" t="s">
        <v>175</v>
      </c>
      <c r="B27" s="174">
        <v>47315</v>
      </c>
      <c r="C27" s="174" t="s">
        <v>242</v>
      </c>
      <c r="D27" s="175">
        <f t="shared" si="1"/>
        <v>5203</v>
      </c>
      <c r="E27" s="176">
        <f t="shared" si="2"/>
        <v>110</v>
      </c>
      <c r="F27" s="177">
        <f t="shared" si="3"/>
        <v>2.1141649048625792</v>
      </c>
      <c r="G27" s="178">
        <v>100</v>
      </c>
      <c r="H27" s="178">
        <v>10</v>
      </c>
      <c r="I27" s="176">
        <f t="shared" si="4"/>
        <v>5093</v>
      </c>
      <c r="J27" s="177">
        <f t="shared" si="5"/>
        <v>97.88583509513742</v>
      </c>
      <c r="K27" s="178"/>
      <c r="L27" s="177">
        <f t="shared" si="6"/>
        <v>0</v>
      </c>
      <c r="M27" s="178"/>
      <c r="N27" s="177">
        <f t="shared" si="7"/>
        <v>0</v>
      </c>
      <c r="O27" s="178">
        <v>5093</v>
      </c>
      <c r="P27" s="178">
        <v>572</v>
      </c>
      <c r="Q27" s="177">
        <f t="shared" si="8"/>
        <v>97.88583509513742</v>
      </c>
      <c r="R27" s="179" t="s">
        <v>223</v>
      </c>
      <c r="S27" s="179"/>
      <c r="T27" s="179"/>
      <c r="U27" s="179"/>
      <c r="V27" s="180" t="s">
        <v>223</v>
      </c>
      <c r="W27" s="180"/>
      <c r="X27" s="180"/>
      <c r="Y27" s="180"/>
    </row>
    <row r="28" spans="1:25" s="20" customFormat="1" ht="13.5">
      <c r="A28" s="174" t="s">
        <v>175</v>
      </c>
      <c r="B28" s="174">
        <v>47324</v>
      </c>
      <c r="C28" s="174" t="s">
        <v>243</v>
      </c>
      <c r="D28" s="175">
        <f t="shared" si="1"/>
        <v>38802</v>
      </c>
      <c r="E28" s="176">
        <f t="shared" si="2"/>
        <v>900</v>
      </c>
      <c r="F28" s="177">
        <f t="shared" si="3"/>
        <v>2.319468068656255</v>
      </c>
      <c r="G28" s="178">
        <v>900</v>
      </c>
      <c r="H28" s="178"/>
      <c r="I28" s="176">
        <f t="shared" si="4"/>
        <v>37902</v>
      </c>
      <c r="J28" s="177">
        <f t="shared" si="5"/>
        <v>97.68053193134375</v>
      </c>
      <c r="K28" s="178">
        <v>4477</v>
      </c>
      <c r="L28" s="177">
        <f t="shared" si="6"/>
        <v>11.538065048193392</v>
      </c>
      <c r="M28" s="178"/>
      <c r="N28" s="177">
        <f t="shared" si="7"/>
        <v>0</v>
      </c>
      <c r="O28" s="178">
        <v>33425</v>
      </c>
      <c r="P28" s="178">
        <v>6690</v>
      </c>
      <c r="Q28" s="177">
        <f t="shared" si="8"/>
        <v>86.14246688315035</v>
      </c>
      <c r="R28" s="179"/>
      <c r="S28" s="179"/>
      <c r="T28" s="179"/>
      <c r="U28" s="179" t="s">
        <v>223</v>
      </c>
      <c r="V28" s="180"/>
      <c r="W28" s="180"/>
      <c r="X28" s="180"/>
      <c r="Y28" s="180" t="s">
        <v>223</v>
      </c>
    </row>
    <row r="29" spans="1:25" s="20" customFormat="1" ht="13.5">
      <c r="A29" s="174" t="s">
        <v>175</v>
      </c>
      <c r="B29" s="174">
        <v>47325</v>
      </c>
      <c r="C29" s="174" t="s">
        <v>244</v>
      </c>
      <c r="D29" s="175">
        <f t="shared" si="1"/>
        <v>13737</v>
      </c>
      <c r="E29" s="176">
        <f t="shared" si="2"/>
        <v>218</v>
      </c>
      <c r="F29" s="177">
        <f t="shared" si="3"/>
        <v>1.5869549392152582</v>
      </c>
      <c r="G29" s="178">
        <v>218</v>
      </c>
      <c r="H29" s="178"/>
      <c r="I29" s="176">
        <f t="shared" si="4"/>
        <v>13519</v>
      </c>
      <c r="J29" s="177">
        <f t="shared" si="5"/>
        <v>98.41304506078474</v>
      </c>
      <c r="K29" s="178">
        <v>13480</v>
      </c>
      <c r="L29" s="177">
        <f t="shared" si="6"/>
        <v>98.1291402780811</v>
      </c>
      <c r="M29" s="178"/>
      <c r="N29" s="177">
        <f t="shared" si="7"/>
        <v>0</v>
      </c>
      <c r="O29" s="178">
        <v>39</v>
      </c>
      <c r="P29" s="178"/>
      <c r="Q29" s="177">
        <f t="shared" si="8"/>
        <v>0.2839047827036471</v>
      </c>
      <c r="R29" s="179" t="s">
        <v>223</v>
      </c>
      <c r="S29" s="179"/>
      <c r="T29" s="179"/>
      <c r="U29" s="179"/>
      <c r="V29" s="180" t="s">
        <v>223</v>
      </c>
      <c r="W29" s="180"/>
      <c r="X29" s="180"/>
      <c r="Y29" s="180"/>
    </row>
    <row r="30" spans="1:25" s="20" customFormat="1" ht="13.5">
      <c r="A30" s="174" t="s">
        <v>175</v>
      </c>
      <c r="B30" s="174">
        <v>47326</v>
      </c>
      <c r="C30" s="174" t="s">
        <v>245</v>
      </c>
      <c r="D30" s="175">
        <f t="shared" si="1"/>
        <v>27430</v>
      </c>
      <c r="E30" s="176">
        <f t="shared" si="2"/>
        <v>517</v>
      </c>
      <c r="F30" s="177">
        <f t="shared" si="3"/>
        <v>1.884797666788188</v>
      </c>
      <c r="G30" s="178">
        <v>517</v>
      </c>
      <c r="H30" s="178"/>
      <c r="I30" s="176">
        <f t="shared" si="4"/>
        <v>26913</v>
      </c>
      <c r="J30" s="177">
        <f t="shared" si="5"/>
        <v>98.11520233321181</v>
      </c>
      <c r="K30" s="178">
        <v>25765</v>
      </c>
      <c r="L30" s="177">
        <f t="shared" si="6"/>
        <v>93.93000364564345</v>
      </c>
      <c r="M30" s="178"/>
      <c r="N30" s="177">
        <f t="shared" si="7"/>
        <v>0</v>
      </c>
      <c r="O30" s="178">
        <v>1148</v>
      </c>
      <c r="P30" s="178">
        <v>680</v>
      </c>
      <c r="Q30" s="177">
        <f t="shared" si="8"/>
        <v>4.185198687568356</v>
      </c>
      <c r="R30" s="179" t="s">
        <v>223</v>
      </c>
      <c r="S30" s="179"/>
      <c r="T30" s="179"/>
      <c r="U30" s="179"/>
      <c r="V30" s="180" t="s">
        <v>223</v>
      </c>
      <c r="W30" s="180"/>
      <c r="X30" s="180"/>
      <c r="Y30" s="180"/>
    </row>
    <row r="31" spans="1:25" s="20" customFormat="1" ht="13.5">
      <c r="A31" s="174" t="s">
        <v>175</v>
      </c>
      <c r="B31" s="174">
        <v>47327</v>
      </c>
      <c r="C31" s="174" t="s">
        <v>246</v>
      </c>
      <c r="D31" s="175">
        <f t="shared" si="1"/>
        <v>16384</v>
      </c>
      <c r="E31" s="176">
        <f t="shared" si="2"/>
        <v>569</v>
      </c>
      <c r="F31" s="177">
        <f t="shared" si="3"/>
        <v>3.472900390625</v>
      </c>
      <c r="G31" s="178">
        <v>569</v>
      </c>
      <c r="H31" s="178"/>
      <c r="I31" s="176">
        <f t="shared" si="4"/>
        <v>15815</v>
      </c>
      <c r="J31" s="177">
        <f t="shared" si="5"/>
        <v>96.527099609375</v>
      </c>
      <c r="K31" s="178">
        <v>2461</v>
      </c>
      <c r="L31" s="177">
        <f t="shared" si="6"/>
        <v>15.020751953125</v>
      </c>
      <c r="M31" s="178"/>
      <c r="N31" s="177">
        <f t="shared" si="7"/>
        <v>0</v>
      </c>
      <c r="O31" s="178">
        <v>13354</v>
      </c>
      <c r="P31" s="178">
        <v>505</v>
      </c>
      <c r="Q31" s="177">
        <f t="shared" si="8"/>
        <v>81.50634765625</v>
      </c>
      <c r="R31" s="179"/>
      <c r="S31" s="179" t="s">
        <v>223</v>
      </c>
      <c r="T31" s="179"/>
      <c r="U31" s="179"/>
      <c r="V31" s="180"/>
      <c r="W31" s="180" t="s">
        <v>223</v>
      </c>
      <c r="X31" s="180"/>
      <c r="Y31" s="180"/>
    </row>
    <row r="32" spans="1:25" s="20" customFormat="1" ht="13.5">
      <c r="A32" s="174" t="s">
        <v>175</v>
      </c>
      <c r="B32" s="174">
        <v>47328</v>
      </c>
      <c r="C32" s="174" t="s">
        <v>247</v>
      </c>
      <c r="D32" s="175">
        <f t="shared" si="1"/>
        <v>16297</v>
      </c>
      <c r="E32" s="176">
        <f t="shared" si="2"/>
        <v>1139</v>
      </c>
      <c r="F32" s="177">
        <f t="shared" si="3"/>
        <v>6.989016383383445</v>
      </c>
      <c r="G32" s="178">
        <v>1139</v>
      </c>
      <c r="H32" s="178"/>
      <c r="I32" s="176">
        <f t="shared" si="4"/>
        <v>15158</v>
      </c>
      <c r="J32" s="177">
        <f t="shared" si="5"/>
        <v>93.01098361661656</v>
      </c>
      <c r="K32" s="178">
        <v>551</v>
      </c>
      <c r="L32" s="177">
        <f t="shared" si="6"/>
        <v>3.380990366325091</v>
      </c>
      <c r="M32" s="178"/>
      <c r="N32" s="177">
        <f t="shared" si="7"/>
        <v>0</v>
      </c>
      <c r="O32" s="178">
        <v>14607</v>
      </c>
      <c r="P32" s="178">
        <v>4492</v>
      </c>
      <c r="Q32" s="177">
        <f t="shared" si="8"/>
        <v>89.62999325029146</v>
      </c>
      <c r="R32" s="179" t="s">
        <v>223</v>
      </c>
      <c r="S32" s="179"/>
      <c r="T32" s="179"/>
      <c r="U32" s="179"/>
      <c r="V32" s="180" t="s">
        <v>223</v>
      </c>
      <c r="W32" s="180"/>
      <c r="X32" s="180"/>
      <c r="Y32" s="180"/>
    </row>
    <row r="33" spans="1:25" s="20" customFormat="1" ht="13.5">
      <c r="A33" s="174" t="s">
        <v>175</v>
      </c>
      <c r="B33" s="174">
        <v>47329</v>
      </c>
      <c r="C33" s="174" t="s">
        <v>248</v>
      </c>
      <c r="D33" s="175">
        <f t="shared" si="1"/>
        <v>34325</v>
      </c>
      <c r="E33" s="176">
        <f t="shared" si="2"/>
        <v>627</v>
      </c>
      <c r="F33" s="177">
        <f t="shared" si="3"/>
        <v>1.8266569555717407</v>
      </c>
      <c r="G33" s="178">
        <v>627</v>
      </c>
      <c r="H33" s="178"/>
      <c r="I33" s="176">
        <f t="shared" si="4"/>
        <v>33698</v>
      </c>
      <c r="J33" s="177">
        <f t="shared" si="5"/>
        <v>98.17334304442826</v>
      </c>
      <c r="K33" s="178">
        <v>1498</v>
      </c>
      <c r="L33" s="177">
        <f t="shared" si="6"/>
        <v>4.3641660597232335</v>
      </c>
      <c r="M33" s="178"/>
      <c r="N33" s="177">
        <f t="shared" si="7"/>
        <v>0</v>
      </c>
      <c r="O33" s="178">
        <v>32200</v>
      </c>
      <c r="P33" s="178">
        <v>9052</v>
      </c>
      <c r="Q33" s="177">
        <f t="shared" si="8"/>
        <v>93.80917698470502</v>
      </c>
      <c r="R33" s="179" t="s">
        <v>223</v>
      </c>
      <c r="S33" s="179"/>
      <c r="T33" s="179"/>
      <c r="U33" s="179"/>
      <c r="V33" s="180" t="s">
        <v>223</v>
      </c>
      <c r="W33" s="180"/>
      <c r="X33" s="180"/>
      <c r="Y33" s="180"/>
    </row>
    <row r="34" spans="1:25" s="20" customFormat="1" ht="13.5">
      <c r="A34" s="174" t="s">
        <v>175</v>
      </c>
      <c r="B34" s="174">
        <v>47348</v>
      </c>
      <c r="C34" s="174" t="s">
        <v>249</v>
      </c>
      <c r="D34" s="175">
        <f t="shared" si="1"/>
        <v>15630</v>
      </c>
      <c r="E34" s="176">
        <f t="shared" si="2"/>
        <v>593</v>
      </c>
      <c r="F34" s="177">
        <f t="shared" si="3"/>
        <v>3.7939859245041583</v>
      </c>
      <c r="G34" s="178">
        <v>593</v>
      </c>
      <c r="H34" s="178"/>
      <c r="I34" s="176">
        <f t="shared" si="4"/>
        <v>15037</v>
      </c>
      <c r="J34" s="177">
        <f t="shared" si="5"/>
        <v>96.20601407549584</v>
      </c>
      <c r="K34" s="178">
        <v>3225</v>
      </c>
      <c r="L34" s="177">
        <f t="shared" si="6"/>
        <v>20.633397312859884</v>
      </c>
      <c r="M34" s="178"/>
      <c r="N34" s="177">
        <f t="shared" si="7"/>
        <v>0</v>
      </c>
      <c r="O34" s="178">
        <v>11812</v>
      </c>
      <c r="P34" s="178">
        <v>685</v>
      </c>
      <c r="Q34" s="177">
        <f t="shared" si="8"/>
        <v>75.57261676263596</v>
      </c>
      <c r="R34" s="179" t="s">
        <v>223</v>
      </c>
      <c r="S34" s="179"/>
      <c r="T34" s="179"/>
      <c r="U34" s="179"/>
      <c r="V34" s="180" t="s">
        <v>223</v>
      </c>
      <c r="W34" s="180"/>
      <c r="X34" s="180"/>
      <c r="Y34" s="180"/>
    </row>
    <row r="35" spans="1:25" s="20" customFormat="1" ht="13.5">
      <c r="A35" s="174" t="s">
        <v>175</v>
      </c>
      <c r="B35" s="174">
        <v>47350</v>
      </c>
      <c r="C35" s="174" t="s">
        <v>250</v>
      </c>
      <c r="D35" s="175">
        <f t="shared" si="1"/>
        <v>33513</v>
      </c>
      <c r="E35" s="176">
        <f t="shared" si="2"/>
        <v>301</v>
      </c>
      <c r="F35" s="177">
        <f t="shared" si="3"/>
        <v>0.8981589234028586</v>
      </c>
      <c r="G35" s="178">
        <v>301</v>
      </c>
      <c r="H35" s="178"/>
      <c r="I35" s="176">
        <f t="shared" si="4"/>
        <v>33212</v>
      </c>
      <c r="J35" s="177">
        <f t="shared" si="5"/>
        <v>99.10184107659714</v>
      </c>
      <c r="K35" s="178">
        <v>12539</v>
      </c>
      <c r="L35" s="177">
        <f t="shared" si="6"/>
        <v>37.41533136394832</v>
      </c>
      <c r="M35" s="178"/>
      <c r="N35" s="177">
        <f t="shared" si="7"/>
        <v>0</v>
      </c>
      <c r="O35" s="178">
        <v>20673</v>
      </c>
      <c r="P35" s="178">
        <v>3516</v>
      </c>
      <c r="Q35" s="177">
        <f t="shared" si="8"/>
        <v>61.68650971264882</v>
      </c>
      <c r="R35" s="179" t="s">
        <v>223</v>
      </c>
      <c r="S35" s="179"/>
      <c r="T35" s="179"/>
      <c r="U35" s="179"/>
      <c r="V35" s="180" t="s">
        <v>223</v>
      </c>
      <c r="W35" s="180"/>
      <c r="X35" s="180"/>
      <c r="Y35" s="180"/>
    </row>
    <row r="36" spans="1:25" s="20" customFormat="1" ht="13.5">
      <c r="A36" s="174" t="s">
        <v>175</v>
      </c>
      <c r="B36" s="174">
        <v>47353</v>
      </c>
      <c r="C36" s="174" t="s">
        <v>251</v>
      </c>
      <c r="D36" s="175">
        <f t="shared" si="1"/>
        <v>752</v>
      </c>
      <c r="E36" s="176">
        <f t="shared" si="2"/>
        <v>36</v>
      </c>
      <c r="F36" s="177">
        <f t="shared" si="3"/>
        <v>4.787234042553192</v>
      </c>
      <c r="G36" s="178">
        <v>36</v>
      </c>
      <c r="H36" s="178"/>
      <c r="I36" s="176">
        <f t="shared" si="4"/>
        <v>716</v>
      </c>
      <c r="J36" s="177">
        <f t="shared" si="5"/>
        <v>95.2127659574468</v>
      </c>
      <c r="K36" s="178">
        <v>225</v>
      </c>
      <c r="L36" s="177">
        <f t="shared" si="6"/>
        <v>29.920212765957448</v>
      </c>
      <c r="M36" s="178"/>
      <c r="N36" s="177">
        <f t="shared" si="7"/>
        <v>0</v>
      </c>
      <c r="O36" s="178">
        <v>491</v>
      </c>
      <c r="P36" s="178">
        <v>137</v>
      </c>
      <c r="Q36" s="177">
        <f t="shared" si="8"/>
        <v>65.29255319148936</v>
      </c>
      <c r="R36" s="179" t="s">
        <v>223</v>
      </c>
      <c r="S36" s="179"/>
      <c r="T36" s="179"/>
      <c r="U36" s="179"/>
      <c r="V36" s="180" t="s">
        <v>223</v>
      </c>
      <c r="W36" s="180"/>
      <c r="X36" s="180"/>
      <c r="Y36" s="180"/>
    </row>
    <row r="37" spans="1:25" s="20" customFormat="1" ht="13.5">
      <c r="A37" s="174" t="s">
        <v>175</v>
      </c>
      <c r="B37" s="174">
        <v>47354</v>
      </c>
      <c r="C37" s="174" t="s">
        <v>252</v>
      </c>
      <c r="D37" s="175">
        <f t="shared" si="1"/>
        <v>1084</v>
      </c>
      <c r="E37" s="176">
        <f t="shared" si="2"/>
        <v>382</v>
      </c>
      <c r="F37" s="177">
        <f t="shared" si="3"/>
        <v>35.239852398523986</v>
      </c>
      <c r="G37" s="178">
        <v>382</v>
      </c>
      <c r="H37" s="178"/>
      <c r="I37" s="176">
        <f t="shared" si="4"/>
        <v>702</v>
      </c>
      <c r="J37" s="177">
        <f t="shared" si="5"/>
        <v>64.76014760147602</v>
      </c>
      <c r="K37" s="178">
        <v>495</v>
      </c>
      <c r="L37" s="177">
        <f t="shared" si="6"/>
        <v>45.66420664206642</v>
      </c>
      <c r="M37" s="178"/>
      <c r="N37" s="177">
        <f t="shared" si="7"/>
        <v>0</v>
      </c>
      <c r="O37" s="178">
        <v>207</v>
      </c>
      <c r="P37" s="178">
        <v>207</v>
      </c>
      <c r="Q37" s="177">
        <f t="shared" si="8"/>
        <v>19.095940959409592</v>
      </c>
      <c r="R37" s="179" t="s">
        <v>223</v>
      </c>
      <c r="S37" s="179"/>
      <c r="T37" s="179"/>
      <c r="U37" s="179"/>
      <c r="V37" s="180" t="s">
        <v>223</v>
      </c>
      <c r="W37" s="180"/>
      <c r="X37" s="180"/>
      <c r="Y37" s="180"/>
    </row>
    <row r="38" spans="1:25" s="20" customFormat="1" ht="13.5">
      <c r="A38" s="174" t="s">
        <v>175</v>
      </c>
      <c r="B38" s="174">
        <v>47355</v>
      </c>
      <c r="C38" s="174" t="s">
        <v>253</v>
      </c>
      <c r="D38" s="175">
        <f t="shared" si="1"/>
        <v>902</v>
      </c>
      <c r="E38" s="176">
        <f t="shared" si="2"/>
        <v>70</v>
      </c>
      <c r="F38" s="177">
        <f t="shared" si="3"/>
        <v>7.760532150776053</v>
      </c>
      <c r="G38" s="178">
        <v>70</v>
      </c>
      <c r="H38" s="178"/>
      <c r="I38" s="176">
        <f t="shared" si="4"/>
        <v>832</v>
      </c>
      <c r="J38" s="177">
        <f t="shared" si="5"/>
        <v>92.23946784922394</v>
      </c>
      <c r="K38" s="178"/>
      <c r="L38" s="177">
        <f t="shared" si="6"/>
        <v>0</v>
      </c>
      <c r="M38" s="178"/>
      <c r="N38" s="177">
        <f t="shared" si="7"/>
        <v>0</v>
      </c>
      <c r="O38" s="178">
        <v>832</v>
      </c>
      <c r="P38" s="178">
        <v>832</v>
      </c>
      <c r="Q38" s="177">
        <f t="shared" si="8"/>
        <v>92.23946784922394</v>
      </c>
      <c r="R38" s="179" t="s">
        <v>223</v>
      </c>
      <c r="S38" s="179"/>
      <c r="T38" s="179"/>
      <c r="U38" s="179"/>
      <c r="V38" s="180"/>
      <c r="W38" s="180"/>
      <c r="X38" s="180"/>
      <c r="Y38" s="180" t="s">
        <v>223</v>
      </c>
    </row>
    <row r="39" spans="1:25" s="20" customFormat="1" ht="13.5">
      <c r="A39" s="174" t="s">
        <v>175</v>
      </c>
      <c r="B39" s="174">
        <v>47356</v>
      </c>
      <c r="C39" s="174" t="s">
        <v>254</v>
      </c>
      <c r="D39" s="175">
        <f t="shared" si="1"/>
        <v>489</v>
      </c>
      <c r="E39" s="176">
        <f t="shared" si="2"/>
        <v>0</v>
      </c>
      <c r="F39" s="177">
        <f t="shared" si="3"/>
        <v>0</v>
      </c>
      <c r="G39" s="178"/>
      <c r="H39" s="178"/>
      <c r="I39" s="176">
        <f t="shared" si="4"/>
        <v>489</v>
      </c>
      <c r="J39" s="177">
        <f t="shared" si="5"/>
        <v>100</v>
      </c>
      <c r="K39" s="178"/>
      <c r="L39" s="177">
        <f t="shared" si="6"/>
        <v>0</v>
      </c>
      <c r="M39" s="178"/>
      <c r="N39" s="177">
        <f t="shared" si="7"/>
        <v>0</v>
      </c>
      <c r="O39" s="178">
        <v>489</v>
      </c>
      <c r="P39" s="178">
        <v>489</v>
      </c>
      <c r="Q39" s="177">
        <f t="shared" si="8"/>
        <v>100</v>
      </c>
      <c r="R39" s="179"/>
      <c r="S39" s="179"/>
      <c r="T39" s="179"/>
      <c r="U39" s="179" t="s">
        <v>223</v>
      </c>
      <c r="V39" s="180"/>
      <c r="W39" s="180"/>
      <c r="X39" s="180"/>
      <c r="Y39" s="180" t="s">
        <v>223</v>
      </c>
    </row>
    <row r="40" spans="1:25" s="20" customFormat="1" ht="13.5">
      <c r="A40" s="174" t="s">
        <v>175</v>
      </c>
      <c r="B40" s="174">
        <v>47357</v>
      </c>
      <c r="C40" s="174" t="s">
        <v>255</v>
      </c>
      <c r="D40" s="175">
        <f t="shared" si="1"/>
        <v>1324</v>
      </c>
      <c r="E40" s="176">
        <f t="shared" si="2"/>
        <v>608</v>
      </c>
      <c r="F40" s="177">
        <f t="shared" si="3"/>
        <v>45.9214501510574</v>
      </c>
      <c r="G40" s="178">
        <v>608</v>
      </c>
      <c r="H40" s="178"/>
      <c r="I40" s="176">
        <f t="shared" si="4"/>
        <v>716</v>
      </c>
      <c r="J40" s="177">
        <f t="shared" si="5"/>
        <v>54.0785498489426</v>
      </c>
      <c r="K40" s="178"/>
      <c r="L40" s="177">
        <f t="shared" si="6"/>
        <v>0</v>
      </c>
      <c r="M40" s="178"/>
      <c r="N40" s="177">
        <f t="shared" si="7"/>
        <v>0</v>
      </c>
      <c r="O40" s="178">
        <v>716</v>
      </c>
      <c r="P40" s="178">
        <v>127</v>
      </c>
      <c r="Q40" s="177">
        <f t="shared" si="8"/>
        <v>54.0785498489426</v>
      </c>
      <c r="R40" s="179" t="s">
        <v>223</v>
      </c>
      <c r="S40" s="179"/>
      <c r="T40" s="179"/>
      <c r="U40" s="179"/>
      <c r="V40" s="180" t="s">
        <v>223</v>
      </c>
      <c r="W40" s="180"/>
      <c r="X40" s="180"/>
      <c r="Y40" s="180"/>
    </row>
    <row r="41" spans="1:25" s="20" customFormat="1" ht="13.5">
      <c r="A41" s="174" t="s">
        <v>175</v>
      </c>
      <c r="B41" s="174">
        <v>47358</v>
      </c>
      <c r="C41" s="174" t="s">
        <v>256</v>
      </c>
      <c r="D41" s="175">
        <f t="shared" si="1"/>
        <v>529</v>
      </c>
      <c r="E41" s="176">
        <f t="shared" si="2"/>
        <v>110</v>
      </c>
      <c r="F41" s="177">
        <f t="shared" si="3"/>
        <v>20.793950850661624</v>
      </c>
      <c r="G41" s="178">
        <v>110</v>
      </c>
      <c r="H41" s="178"/>
      <c r="I41" s="176">
        <f t="shared" si="4"/>
        <v>419</v>
      </c>
      <c r="J41" s="177">
        <f t="shared" si="5"/>
        <v>79.20604914933837</v>
      </c>
      <c r="K41" s="178"/>
      <c r="L41" s="177">
        <f t="shared" si="6"/>
        <v>0</v>
      </c>
      <c r="M41" s="178"/>
      <c r="N41" s="177">
        <f t="shared" si="7"/>
        <v>0</v>
      </c>
      <c r="O41" s="178">
        <v>419</v>
      </c>
      <c r="P41" s="178">
        <v>130</v>
      </c>
      <c r="Q41" s="177">
        <f t="shared" si="8"/>
        <v>79.20604914933837</v>
      </c>
      <c r="R41" s="179" t="s">
        <v>223</v>
      </c>
      <c r="S41" s="179"/>
      <c r="T41" s="179"/>
      <c r="U41" s="179"/>
      <c r="V41" s="180" t="s">
        <v>223</v>
      </c>
      <c r="W41" s="180"/>
      <c r="X41" s="180"/>
      <c r="Y41" s="180"/>
    </row>
    <row r="42" spans="1:25" s="20" customFormat="1" ht="13.5">
      <c r="A42" s="174" t="s">
        <v>175</v>
      </c>
      <c r="B42" s="174">
        <v>47359</v>
      </c>
      <c r="C42" s="174" t="s">
        <v>257</v>
      </c>
      <c r="D42" s="175">
        <f t="shared" si="1"/>
        <v>1542</v>
      </c>
      <c r="E42" s="176">
        <f t="shared" si="2"/>
        <v>388</v>
      </c>
      <c r="F42" s="177">
        <f t="shared" si="3"/>
        <v>25.1621271076524</v>
      </c>
      <c r="G42" s="178">
        <v>388</v>
      </c>
      <c r="H42" s="178"/>
      <c r="I42" s="176">
        <f t="shared" si="4"/>
        <v>1154</v>
      </c>
      <c r="J42" s="177">
        <f t="shared" si="5"/>
        <v>74.8378728923476</v>
      </c>
      <c r="K42" s="178"/>
      <c r="L42" s="177">
        <f t="shared" si="6"/>
        <v>0</v>
      </c>
      <c r="M42" s="178"/>
      <c r="N42" s="177">
        <f t="shared" si="7"/>
        <v>0</v>
      </c>
      <c r="O42" s="178">
        <v>1154</v>
      </c>
      <c r="P42" s="178">
        <v>1154</v>
      </c>
      <c r="Q42" s="177">
        <f t="shared" si="8"/>
        <v>74.8378728923476</v>
      </c>
      <c r="R42" s="179" t="s">
        <v>223</v>
      </c>
      <c r="S42" s="179"/>
      <c r="T42" s="179"/>
      <c r="U42" s="179"/>
      <c r="V42" s="180" t="s">
        <v>223</v>
      </c>
      <c r="W42" s="180"/>
      <c r="X42" s="180"/>
      <c r="Y42" s="180"/>
    </row>
    <row r="43" spans="1:25" s="20" customFormat="1" ht="13.5">
      <c r="A43" s="174" t="s">
        <v>175</v>
      </c>
      <c r="B43" s="174">
        <v>47360</v>
      </c>
      <c r="C43" s="174" t="s">
        <v>258</v>
      </c>
      <c r="D43" s="175">
        <f t="shared" si="1"/>
        <v>1818</v>
      </c>
      <c r="E43" s="176">
        <f t="shared" si="2"/>
        <v>30</v>
      </c>
      <c r="F43" s="177">
        <f t="shared" si="3"/>
        <v>1.65016501650165</v>
      </c>
      <c r="G43" s="178"/>
      <c r="H43" s="178">
        <v>30</v>
      </c>
      <c r="I43" s="176">
        <f t="shared" si="4"/>
        <v>1788</v>
      </c>
      <c r="J43" s="177">
        <f t="shared" si="5"/>
        <v>98.34983498349835</v>
      </c>
      <c r="K43" s="178"/>
      <c r="L43" s="177">
        <f t="shared" si="6"/>
        <v>0</v>
      </c>
      <c r="M43" s="178"/>
      <c r="N43" s="177">
        <f t="shared" si="7"/>
        <v>0</v>
      </c>
      <c r="O43" s="178">
        <v>1788</v>
      </c>
      <c r="P43" s="178">
        <v>1788</v>
      </c>
      <c r="Q43" s="177">
        <f t="shared" si="8"/>
        <v>98.34983498349835</v>
      </c>
      <c r="R43" s="179"/>
      <c r="S43" s="179"/>
      <c r="T43" s="179"/>
      <c r="U43" s="179" t="s">
        <v>223</v>
      </c>
      <c r="V43" s="180"/>
      <c r="W43" s="180"/>
      <c r="X43" s="180"/>
      <c r="Y43" s="180" t="s">
        <v>223</v>
      </c>
    </row>
    <row r="44" spans="1:25" s="20" customFormat="1" ht="13.5">
      <c r="A44" s="174" t="s">
        <v>175</v>
      </c>
      <c r="B44" s="174">
        <v>47361</v>
      </c>
      <c r="C44" s="174" t="s">
        <v>259</v>
      </c>
      <c r="D44" s="175">
        <f t="shared" si="1"/>
        <v>9270</v>
      </c>
      <c r="E44" s="176">
        <f t="shared" si="2"/>
        <v>3067</v>
      </c>
      <c r="F44" s="177">
        <f t="shared" si="3"/>
        <v>33.08522114347357</v>
      </c>
      <c r="G44" s="178">
        <v>3061</v>
      </c>
      <c r="H44" s="178">
        <v>6</v>
      </c>
      <c r="I44" s="176">
        <f t="shared" si="4"/>
        <v>6203</v>
      </c>
      <c r="J44" s="177">
        <f t="shared" si="5"/>
        <v>66.91477885652642</v>
      </c>
      <c r="K44" s="178">
        <v>2529</v>
      </c>
      <c r="L44" s="177">
        <f t="shared" si="6"/>
        <v>27.28155339805825</v>
      </c>
      <c r="M44" s="178"/>
      <c r="N44" s="177">
        <f t="shared" si="7"/>
        <v>0</v>
      </c>
      <c r="O44" s="178">
        <v>3674</v>
      </c>
      <c r="P44" s="178">
        <v>500</v>
      </c>
      <c r="Q44" s="177">
        <f t="shared" si="8"/>
        <v>39.633225458468175</v>
      </c>
      <c r="R44" s="179" t="s">
        <v>223</v>
      </c>
      <c r="S44" s="179"/>
      <c r="T44" s="179"/>
      <c r="U44" s="179"/>
      <c r="V44" s="180" t="s">
        <v>223</v>
      </c>
      <c r="W44" s="180"/>
      <c r="X44" s="180"/>
      <c r="Y44" s="180"/>
    </row>
    <row r="45" spans="1:25" s="20" customFormat="1" ht="13.5">
      <c r="A45" s="174" t="s">
        <v>175</v>
      </c>
      <c r="B45" s="174">
        <v>47362</v>
      </c>
      <c r="C45" s="174" t="s">
        <v>260</v>
      </c>
      <c r="D45" s="175">
        <f t="shared" si="1"/>
        <v>26498</v>
      </c>
      <c r="E45" s="176">
        <f t="shared" si="2"/>
        <v>402</v>
      </c>
      <c r="F45" s="177">
        <f t="shared" si="3"/>
        <v>1.5170956298588574</v>
      </c>
      <c r="G45" s="178">
        <v>402</v>
      </c>
      <c r="H45" s="178"/>
      <c r="I45" s="176">
        <f t="shared" si="4"/>
        <v>26096</v>
      </c>
      <c r="J45" s="177">
        <f t="shared" si="5"/>
        <v>98.48290437014114</v>
      </c>
      <c r="K45" s="178"/>
      <c r="L45" s="177">
        <f t="shared" si="6"/>
        <v>0</v>
      </c>
      <c r="M45" s="178"/>
      <c r="N45" s="177">
        <f t="shared" si="7"/>
        <v>0</v>
      </c>
      <c r="O45" s="178">
        <v>26096</v>
      </c>
      <c r="P45" s="178">
        <v>5943</v>
      </c>
      <c r="Q45" s="177">
        <f t="shared" si="8"/>
        <v>98.48290437014114</v>
      </c>
      <c r="R45" s="179" t="s">
        <v>223</v>
      </c>
      <c r="S45" s="179"/>
      <c r="T45" s="179"/>
      <c r="U45" s="179"/>
      <c r="V45" s="180" t="s">
        <v>223</v>
      </c>
      <c r="W45" s="180"/>
      <c r="X45" s="180"/>
      <c r="Y45" s="180"/>
    </row>
    <row r="46" spans="1:25" s="20" customFormat="1" ht="13.5">
      <c r="A46" s="174" t="s">
        <v>175</v>
      </c>
      <c r="B46" s="174">
        <v>47375</v>
      </c>
      <c r="C46" s="174" t="s">
        <v>261</v>
      </c>
      <c r="D46" s="175">
        <f t="shared" si="1"/>
        <v>1396</v>
      </c>
      <c r="E46" s="176">
        <f t="shared" si="2"/>
        <v>1140</v>
      </c>
      <c r="F46" s="177">
        <f t="shared" si="3"/>
        <v>81.66189111747852</v>
      </c>
      <c r="G46" s="178">
        <v>1134</v>
      </c>
      <c r="H46" s="178">
        <v>6</v>
      </c>
      <c r="I46" s="176">
        <f t="shared" si="4"/>
        <v>256</v>
      </c>
      <c r="J46" s="177">
        <f t="shared" si="5"/>
        <v>18.33810888252149</v>
      </c>
      <c r="K46" s="178"/>
      <c r="L46" s="177">
        <f t="shared" si="6"/>
        <v>0</v>
      </c>
      <c r="M46" s="178"/>
      <c r="N46" s="177">
        <f t="shared" si="7"/>
        <v>0</v>
      </c>
      <c r="O46" s="178">
        <v>256</v>
      </c>
      <c r="P46" s="178">
        <v>256</v>
      </c>
      <c r="Q46" s="177">
        <f t="shared" si="8"/>
        <v>18.33810888252149</v>
      </c>
      <c r="R46" s="179" t="s">
        <v>223</v>
      </c>
      <c r="S46" s="179"/>
      <c r="T46" s="179"/>
      <c r="U46" s="179"/>
      <c r="V46" s="180" t="s">
        <v>223</v>
      </c>
      <c r="W46" s="180"/>
      <c r="X46" s="180"/>
      <c r="Y46" s="180"/>
    </row>
    <row r="47" spans="1:25" s="20" customFormat="1" ht="13.5">
      <c r="A47" s="174" t="s">
        <v>175</v>
      </c>
      <c r="B47" s="174">
        <v>47381</v>
      </c>
      <c r="C47" s="174" t="s">
        <v>262</v>
      </c>
      <c r="D47" s="175">
        <f t="shared" si="1"/>
        <v>4191</v>
      </c>
      <c r="E47" s="176">
        <f t="shared" si="2"/>
        <v>164</v>
      </c>
      <c r="F47" s="177">
        <f t="shared" si="3"/>
        <v>3.913147220233834</v>
      </c>
      <c r="G47" s="178"/>
      <c r="H47" s="178">
        <v>164</v>
      </c>
      <c r="I47" s="176">
        <f t="shared" si="4"/>
        <v>4027</v>
      </c>
      <c r="J47" s="177">
        <f t="shared" si="5"/>
        <v>96.08685277976616</v>
      </c>
      <c r="K47" s="178">
        <v>688</v>
      </c>
      <c r="L47" s="177">
        <f t="shared" si="6"/>
        <v>16.416129801956576</v>
      </c>
      <c r="M47" s="178"/>
      <c r="N47" s="177">
        <f t="shared" si="7"/>
        <v>0</v>
      </c>
      <c r="O47" s="178">
        <v>3339</v>
      </c>
      <c r="P47" s="178">
        <v>408</v>
      </c>
      <c r="Q47" s="177">
        <f t="shared" si="8"/>
        <v>79.67072297780959</v>
      </c>
      <c r="R47" s="179"/>
      <c r="S47" s="179"/>
      <c r="T47" s="179"/>
      <c r="U47" s="179" t="s">
        <v>223</v>
      </c>
      <c r="V47" s="180"/>
      <c r="W47" s="180"/>
      <c r="X47" s="180"/>
      <c r="Y47" s="180" t="s">
        <v>223</v>
      </c>
    </row>
    <row r="48" spans="1:25" s="20" customFormat="1" ht="13.5">
      <c r="A48" s="174" t="s">
        <v>175</v>
      </c>
      <c r="B48" s="174">
        <v>47382</v>
      </c>
      <c r="C48" s="174" t="s">
        <v>263</v>
      </c>
      <c r="D48" s="175">
        <f t="shared" si="1"/>
        <v>1721</v>
      </c>
      <c r="E48" s="176">
        <f t="shared" si="2"/>
        <v>117</v>
      </c>
      <c r="F48" s="177">
        <f t="shared" si="3"/>
        <v>6.798373038930854</v>
      </c>
      <c r="G48" s="178">
        <v>117</v>
      </c>
      <c r="H48" s="178"/>
      <c r="I48" s="176">
        <f t="shared" si="4"/>
        <v>1604</v>
      </c>
      <c r="J48" s="177">
        <f t="shared" si="5"/>
        <v>93.20162696106915</v>
      </c>
      <c r="K48" s="178"/>
      <c r="L48" s="177">
        <f t="shared" si="6"/>
        <v>0</v>
      </c>
      <c r="M48" s="178"/>
      <c r="N48" s="177">
        <f t="shared" si="7"/>
        <v>0</v>
      </c>
      <c r="O48" s="178">
        <v>1604</v>
      </c>
      <c r="P48" s="178">
        <v>533</v>
      </c>
      <c r="Q48" s="177">
        <f t="shared" si="8"/>
        <v>93.20162696106915</v>
      </c>
      <c r="R48" s="179" t="s">
        <v>223</v>
      </c>
      <c r="S48" s="179"/>
      <c r="T48" s="179"/>
      <c r="U48" s="179"/>
      <c r="V48" s="180" t="s">
        <v>223</v>
      </c>
      <c r="W48" s="180"/>
      <c r="X48" s="180"/>
      <c r="Y48" s="180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48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沖縄県</v>
      </c>
      <c r="B7" s="103">
        <f>INT(B8/1000)*1000</f>
        <v>47000</v>
      </c>
      <c r="C7" s="98" t="s">
        <v>174</v>
      </c>
      <c r="D7" s="99">
        <f aca="true" t="shared" si="0" ref="D7:AI7">SUM(D8:D200)</f>
        <v>129369</v>
      </c>
      <c r="E7" s="99">
        <f t="shared" si="0"/>
        <v>0</v>
      </c>
      <c r="F7" s="99">
        <f t="shared" si="0"/>
        <v>0</v>
      </c>
      <c r="G7" s="99">
        <f t="shared" si="0"/>
        <v>0</v>
      </c>
      <c r="H7" s="99">
        <f t="shared" si="0"/>
        <v>2627</v>
      </c>
      <c r="I7" s="99">
        <f t="shared" si="0"/>
        <v>1052</v>
      </c>
      <c r="J7" s="99">
        <f t="shared" si="0"/>
        <v>1575</v>
      </c>
      <c r="K7" s="99">
        <f t="shared" si="0"/>
        <v>126742</v>
      </c>
      <c r="L7" s="99">
        <f t="shared" si="0"/>
        <v>30638</v>
      </c>
      <c r="M7" s="99">
        <f t="shared" si="0"/>
        <v>96104</v>
      </c>
      <c r="N7" s="99">
        <f t="shared" si="0"/>
        <v>130940</v>
      </c>
      <c r="O7" s="99">
        <f t="shared" si="0"/>
        <v>31690</v>
      </c>
      <c r="P7" s="99">
        <f t="shared" si="0"/>
        <v>28276</v>
      </c>
      <c r="Q7" s="99">
        <f t="shared" si="0"/>
        <v>0</v>
      </c>
      <c r="R7" s="99">
        <f t="shared" si="0"/>
        <v>0</v>
      </c>
      <c r="S7" s="99">
        <f t="shared" si="0"/>
        <v>483</v>
      </c>
      <c r="T7" s="99">
        <f t="shared" si="0"/>
        <v>0</v>
      </c>
      <c r="U7" s="99">
        <f t="shared" si="0"/>
        <v>2416</v>
      </c>
      <c r="V7" s="99">
        <f t="shared" si="0"/>
        <v>515</v>
      </c>
      <c r="W7" s="99">
        <f t="shared" si="0"/>
        <v>97679</v>
      </c>
      <c r="X7" s="99">
        <f t="shared" si="0"/>
        <v>89491</v>
      </c>
      <c r="Y7" s="99">
        <f t="shared" si="0"/>
        <v>0</v>
      </c>
      <c r="Z7" s="99">
        <f t="shared" si="0"/>
        <v>0</v>
      </c>
      <c r="AA7" s="99">
        <f t="shared" si="0"/>
        <v>5598</v>
      </c>
      <c r="AB7" s="99">
        <f t="shared" si="0"/>
        <v>0</v>
      </c>
      <c r="AC7" s="99">
        <f t="shared" si="0"/>
        <v>2580</v>
      </c>
      <c r="AD7" s="99">
        <f t="shared" si="0"/>
        <v>10</v>
      </c>
      <c r="AE7" s="99">
        <f t="shared" si="0"/>
        <v>1571</v>
      </c>
      <c r="AF7" s="99">
        <f t="shared" si="0"/>
        <v>1571</v>
      </c>
      <c r="AG7" s="99">
        <f t="shared" si="0"/>
        <v>0</v>
      </c>
      <c r="AH7" s="99">
        <f t="shared" si="0"/>
        <v>3841</v>
      </c>
      <c r="AI7" s="99">
        <f t="shared" si="0"/>
        <v>3841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4466</v>
      </c>
      <c r="AM7" s="99">
        <f t="shared" si="1"/>
        <v>366</v>
      </c>
      <c r="AN7" s="99">
        <f t="shared" si="1"/>
        <v>260</v>
      </c>
      <c r="AO7" s="99">
        <f t="shared" si="1"/>
        <v>2464</v>
      </c>
      <c r="AP7" s="99">
        <f t="shared" si="1"/>
        <v>582</v>
      </c>
      <c r="AQ7" s="99">
        <f t="shared" si="1"/>
        <v>0</v>
      </c>
      <c r="AR7" s="99">
        <f t="shared" si="1"/>
        <v>9</v>
      </c>
      <c r="AS7" s="99">
        <f t="shared" si="1"/>
        <v>0</v>
      </c>
      <c r="AT7" s="99">
        <f t="shared" si="1"/>
        <v>340</v>
      </c>
      <c r="AU7" s="99">
        <f t="shared" si="1"/>
        <v>445</v>
      </c>
      <c r="AV7" s="99">
        <f t="shared" si="1"/>
        <v>0</v>
      </c>
      <c r="AW7" s="99">
        <f t="shared" si="1"/>
        <v>220</v>
      </c>
      <c r="AX7" s="99">
        <f t="shared" si="1"/>
        <v>1</v>
      </c>
      <c r="AY7" s="99">
        <f t="shared" si="1"/>
        <v>0</v>
      </c>
      <c r="AZ7" s="99">
        <f t="shared" si="1"/>
        <v>219</v>
      </c>
      <c r="BA7" s="99">
        <f t="shared" si="1"/>
        <v>0</v>
      </c>
      <c r="BB7" s="99">
        <f t="shared" si="1"/>
        <v>0</v>
      </c>
      <c r="BC7" s="99">
        <f t="shared" si="1"/>
        <v>420</v>
      </c>
      <c r="BD7" s="99">
        <f t="shared" si="1"/>
        <v>420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175</v>
      </c>
      <c r="B8" s="174">
        <v>47201</v>
      </c>
      <c r="C8" s="174" t="s">
        <v>222</v>
      </c>
      <c r="D8" s="181">
        <f aca="true" t="shared" si="2" ref="D8:D48">SUM(E8,H8,K8)</f>
        <v>8164</v>
      </c>
      <c r="E8" s="181">
        <f aca="true" t="shared" si="3" ref="E8:E48">SUM(F8:G8)</f>
        <v>0</v>
      </c>
      <c r="F8" s="182"/>
      <c r="G8" s="182"/>
      <c r="H8" s="181">
        <f aca="true" t="shared" si="4" ref="H8:H48">SUM(I8:J8)</f>
        <v>0</v>
      </c>
      <c r="I8" s="182"/>
      <c r="J8" s="182"/>
      <c r="K8" s="181">
        <f aca="true" t="shared" si="5" ref="K8:K48">SUM(L8:M8)</f>
        <v>8164</v>
      </c>
      <c r="L8" s="178">
        <v>2618</v>
      </c>
      <c r="M8" s="178">
        <v>5546</v>
      </c>
      <c r="N8" s="181">
        <f aca="true" t="shared" si="6" ref="N8:N48">SUM(O8,W8,AE8)</f>
        <v>8164</v>
      </c>
      <c r="O8" s="181">
        <f aca="true" t="shared" si="7" ref="O8:O48">SUM(P8:V8)</f>
        <v>2618</v>
      </c>
      <c r="P8" s="178">
        <v>2618</v>
      </c>
      <c r="Q8" s="178"/>
      <c r="R8" s="178"/>
      <c r="S8" s="178"/>
      <c r="T8" s="178"/>
      <c r="U8" s="178"/>
      <c r="V8" s="178"/>
      <c r="W8" s="181">
        <f aca="true" t="shared" si="8" ref="W8:W48">SUM(X8:AD8)</f>
        <v>5546</v>
      </c>
      <c r="X8" s="178">
        <v>5546</v>
      </c>
      <c r="Y8" s="178"/>
      <c r="Z8" s="178"/>
      <c r="AA8" s="178"/>
      <c r="AB8" s="178"/>
      <c r="AC8" s="178"/>
      <c r="AD8" s="178"/>
      <c r="AE8" s="181">
        <f aca="true" t="shared" si="9" ref="AE8:AE48">SUM(AF8:AG8)</f>
        <v>0</v>
      </c>
      <c r="AF8" s="178"/>
      <c r="AG8" s="178"/>
      <c r="AH8" s="181">
        <f aca="true" t="shared" si="10" ref="AH8:AH48">SUM(AI8:AK8)</f>
        <v>0</v>
      </c>
      <c r="AI8" s="178"/>
      <c r="AJ8" s="178"/>
      <c r="AK8" s="178"/>
      <c r="AL8" s="181">
        <f aca="true" t="shared" si="11" ref="AL8:AL48">SUM(AM8:AV8)</f>
        <v>0</v>
      </c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81">
        <f aca="true" t="shared" si="12" ref="AW8:AW48">SUM(AX8:BB8)</f>
        <v>0</v>
      </c>
      <c r="AX8" s="178"/>
      <c r="AY8" s="178"/>
      <c r="AZ8" s="178"/>
      <c r="BA8" s="178"/>
      <c r="BB8" s="178"/>
      <c r="BC8" s="181">
        <f aca="true" t="shared" si="13" ref="BC8:BC48">SUM(BD8:BF8)</f>
        <v>0</v>
      </c>
      <c r="BD8" s="178"/>
      <c r="BE8" s="178"/>
      <c r="BF8" s="178"/>
    </row>
    <row r="9" spans="1:58" s="20" customFormat="1" ht="13.5">
      <c r="A9" s="174" t="s">
        <v>175</v>
      </c>
      <c r="B9" s="174">
        <v>47205</v>
      </c>
      <c r="C9" s="174" t="s">
        <v>224</v>
      </c>
      <c r="D9" s="181">
        <f t="shared" si="2"/>
        <v>5268</v>
      </c>
      <c r="E9" s="181">
        <f t="shared" si="3"/>
        <v>0</v>
      </c>
      <c r="F9" s="182"/>
      <c r="G9" s="182"/>
      <c r="H9" s="181">
        <f t="shared" si="4"/>
        <v>0</v>
      </c>
      <c r="I9" s="182"/>
      <c r="J9" s="182"/>
      <c r="K9" s="181">
        <f t="shared" si="5"/>
        <v>5268</v>
      </c>
      <c r="L9" s="178">
        <v>1303</v>
      </c>
      <c r="M9" s="178">
        <v>3965</v>
      </c>
      <c r="N9" s="181">
        <f t="shared" si="6"/>
        <v>5268</v>
      </c>
      <c r="O9" s="181">
        <f t="shared" si="7"/>
        <v>1303</v>
      </c>
      <c r="P9" s="178">
        <v>1303</v>
      </c>
      <c r="Q9" s="178"/>
      <c r="R9" s="178"/>
      <c r="S9" s="178"/>
      <c r="T9" s="178"/>
      <c r="U9" s="178"/>
      <c r="V9" s="178"/>
      <c r="W9" s="181">
        <f t="shared" si="8"/>
        <v>3965</v>
      </c>
      <c r="X9" s="178">
        <v>3965</v>
      </c>
      <c r="Y9" s="178"/>
      <c r="Z9" s="178"/>
      <c r="AA9" s="178"/>
      <c r="AB9" s="178"/>
      <c r="AC9" s="178"/>
      <c r="AD9" s="178"/>
      <c r="AE9" s="181">
        <f t="shared" si="9"/>
        <v>0</v>
      </c>
      <c r="AF9" s="178"/>
      <c r="AG9" s="178"/>
      <c r="AH9" s="181">
        <f t="shared" si="10"/>
        <v>0</v>
      </c>
      <c r="AI9" s="178"/>
      <c r="AJ9" s="178"/>
      <c r="AK9" s="178"/>
      <c r="AL9" s="181">
        <f t="shared" si="11"/>
        <v>0</v>
      </c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81">
        <f t="shared" si="12"/>
        <v>0</v>
      </c>
      <c r="AX9" s="178"/>
      <c r="AY9" s="178"/>
      <c r="AZ9" s="178"/>
      <c r="BA9" s="178"/>
      <c r="BB9" s="178"/>
      <c r="BC9" s="181">
        <f t="shared" si="13"/>
        <v>0</v>
      </c>
      <c r="BD9" s="178"/>
      <c r="BE9" s="178"/>
      <c r="BF9" s="178"/>
    </row>
    <row r="10" spans="1:58" s="20" customFormat="1" ht="13.5">
      <c r="A10" s="174" t="s">
        <v>175</v>
      </c>
      <c r="B10" s="174">
        <v>47207</v>
      </c>
      <c r="C10" s="174" t="s">
        <v>225</v>
      </c>
      <c r="D10" s="181">
        <f t="shared" si="2"/>
        <v>9858</v>
      </c>
      <c r="E10" s="181">
        <f t="shared" si="3"/>
        <v>0</v>
      </c>
      <c r="F10" s="182"/>
      <c r="G10" s="182"/>
      <c r="H10" s="181">
        <f t="shared" si="4"/>
        <v>0</v>
      </c>
      <c r="I10" s="182"/>
      <c r="J10" s="182"/>
      <c r="K10" s="181">
        <f t="shared" si="5"/>
        <v>9858</v>
      </c>
      <c r="L10" s="178">
        <v>1134</v>
      </c>
      <c r="M10" s="178">
        <v>8724</v>
      </c>
      <c r="N10" s="181">
        <f t="shared" si="6"/>
        <v>9858</v>
      </c>
      <c r="O10" s="181">
        <f t="shared" si="7"/>
        <v>1134</v>
      </c>
      <c r="P10" s="178">
        <v>1134</v>
      </c>
      <c r="Q10" s="178"/>
      <c r="R10" s="178"/>
      <c r="S10" s="178"/>
      <c r="T10" s="178"/>
      <c r="U10" s="178"/>
      <c r="V10" s="178"/>
      <c r="W10" s="181">
        <f t="shared" si="8"/>
        <v>8724</v>
      </c>
      <c r="X10" s="178">
        <v>8724</v>
      </c>
      <c r="Y10" s="178"/>
      <c r="Z10" s="178"/>
      <c r="AA10" s="178"/>
      <c r="AB10" s="178"/>
      <c r="AC10" s="178"/>
      <c r="AD10" s="178"/>
      <c r="AE10" s="181">
        <f t="shared" si="9"/>
        <v>0</v>
      </c>
      <c r="AF10" s="178"/>
      <c r="AG10" s="178"/>
      <c r="AH10" s="181">
        <f t="shared" si="10"/>
        <v>411</v>
      </c>
      <c r="AI10" s="178">
        <v>411</v>
      </c>
      <c r="AJ10" s="178"/>
      <c r="AK10" s="178"/>
      <c r="AL10" s="181">
        <f t="shared" si="11"/>
        <v>411</v>
      </c>
      <c r="AM10" s="178"/>
      <c r="AN10" s="178"/>
      <c r="AO10" s="178"/>
      <c r="AP10" s="178"/>
      <c r="AQ10" s="178"/>
      <c r="AR10" s="178"/>
      <c r="AS10" s="178"/>
      <c r="AT10" s="178"/>
      <c r="AU10" s="178">
        <v>411</v>
      </c>
      <c r="AV10" s="178"/>
      <c r="AW10" s="181">
        <f t="shared" si="12"/>
        <v>0</v>
      </c>
      <c r="AX10" s="178"/>
      <c r="AY10" s="178"/>
      <c r="AZ10" s="178"/>
      <c r="BA10" s="178"/>
      <c r="BB10" s="178"/>
      <c r="BC10" s="181">
        <f t="shared" si="13"/>
        <v>0</v>
      </c>
      <c r="BD10" s="178"/>
      <c r="BE10" s="178"/>
      <c r="BF10" s="178"/>
    </row>
    <row r="11" spans="1:58" s="20" customFormat="1" ht="13.5">
      <c r="A11" s="174" t="s">
        <v>175</v>
      </c>
      <c r="B11" s="174">
        <v>47208</v>
      </c>
      <c r="C11" s="174" t="s">
        <v>226</v>
      </c>
      <c r="D11" s="181">
        <f t="shared" si="2"/>
        <v>1917</v>
      </c>
      <c r="E11" s="181">
        <f t="shared" si="3"/>
        <v>0</v>
      </c>
      <c r="F11" s="182"/>
      <c r="G11" s="182"/>
      <c r="H11" s="181">
        <f t="shared" si="4"/>
        <v>0</v>
      </c>
      <c r="I11" s="182"/>
      <c r="J11" s="182"/>
      <c r="K11" s="181">
        <f t="shared" si="5"/>
        <v>1917</v>
      </c>
      <c r="L11" s="178">
        <v>547</v>
      </c>
      <c r="M11" s="178">
        <v>1370</v>
      </c>
      <c r="N11" s="181">
        <f t="shared" si="6"/>
        <v>1917</v>
      </c>
      <c r="O11" s="181">
        <f t="shared" si="7"/>
        <v>547</v>
      </c>
      <c r="P11" s="178">
        <v>547</v>
      </c>
      <c r="Q11" s="178"/>
      <c r="R11" s="178"/>
      <c r="S11" s="178"/>
      <c r="T11" s="178"/>
      <c r="U11" s="178"/>
      <c r="V11" s="178"/>
      <c r="W11" s="181">
        <f t="shared" si="8"/>
        <v>1370</v>
      </c>
      <c r="X11" s="178">
        <v>1370</v>
      </c>
      <c r="Y11" s="178"/>
      <c r="Z11" s="178"/>
      <c r="AA11" s="178"/>
      <c r="AB11" s="178"/>
      <c r="AC11" s="178"/>
      <c r="AD11" s="178"/>
      <c r="AE11" s="181">
        <f t="shared" si="9"/>
        <v>0</v>
      </c>
      <c r="AF11" s="178"/>
      <c r="AG11" s="178"/>
      <c r="AH11" s="181">
        <f t="shared" si="10"/>
        <v>0</v>
      </c>
      <c r="AI11" s="178"/>
      <c r="AJ11" s="178"/>
      <c r="AK11" s="178"/>
      <c r="AL11" s="181">
        <f t="shared" si="11"/>
        <v>0</v>
      </c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81">
        <f t="shared" si="12"/>
        <v>0</v>
      </c>
      <c r="AX11" s="178"/>
      <c r="AY11" s="178"/>
      <c r="AZ11" s="178"/>
      <c r="BA11" s="178"/>
      <c r="BB11" s="178"/>
      <c r="BC11" s="181">
        <f t="shared" si="13"/>
        <v>0</v>
      </c>
      <c r="BD11" s="178"/>
      <c r="BE11" s="178"/>
      <c r="BF11" s="178"/>
    </row>
    <row r="12" spans="1:58" s="20" customFormat="1" ht="13.5">
      <c r="A12" s="174" t="s">
        <v>175</v>
      </c>
      <c r="B12" s="174">
        <v>47209</v>
      </c>
      <c r="C12" s="174" t="s">
        <v>227</v>
      </c>
      <c r="D12" s="181">
        <f t="shared" si="2"/>
        <v>9479</v>
      </c>
      <c r="E12" s="181">
        <f t="shared" si="3"/>
        <v>0</v>
      </c>
      <c r="F12" s="182"/>
      <c r="G12" s="182"/>
      <c r="H12" s="181">
        <f t="shared" si="4"/>
        <v>0</v>
      </c>
      <c r="I12" s="182"/>
      <c r="J12" s="182"/>
      <c r="K12" s="181">
        <f t="shared" si="5"/>
        <v>9479</v>
      </c>
      <c r="L12" s="178">
        <v>6635</v>
      </c>
      <c r="M12" s="178">
        <v>2844</v>
      </c>
      <c r="N12" s="181">
        <f t="shared" si="6"/>
        <v>9479</v>
      </c>
      <c r="O12" s="181">
        <f t="shared" si="7"/>
        <v>6635</v>
      </c>
      <c r="P12" s="178">
        <v>6635</v>
      </c>
      <c r="Q12" s="178"/>
      <c r="R12" s="178"/>
      <c r="S12" s="178"/>
      <c r="T12" s="178"/>
      <c r="U12" s="178"/>
      <c r="V12" s="178"/>
      <c r="W12" s="181">
        <f t="shared" si="8"/>
        <v>2844</v>
      </c>
      <c r="X12" s="178">
        <v>2844</v>
      </c>
      <c r="Y12" s="178"/>
      <c r="Z12" s="178"/>
      <c r="AA12" s="178"/>
      <c r="AB12" s="178"/>
      <c r="AC12" s="178"/>
      <c r="AD12" s="178"/>
      <c r="AE12" s="181">
        <f t="shared" si="9"/>
        <v>0</v>
      </c>
      <c r="AF12" s="178"/>
      <c r="AG12" s="178"/>
      <c r="AH12" s="181">
        <f t="shared" si="10"/>
        <v>582</v>
      </c>
      <c r="AI12" s="178">
        <v>582</v>
      </c>
      <c r="AJ12" s="178"/>
      <c r="AK12" s="178"/>
      <c r="AL12" s="181">
        <f t="shared" si="11"/>
        <v>582</v>
      </c>
      <c r="AM12" s="178"/>
      <c r="AN12" s="178"/>
      <c r="AO12" s="178"/>
      <c r="AP12" s="178">
        <v>582</v>
      </c>
      <c r="AQ12" s="178"/>
      <c r="AR12" s="178"/>
      <c r="AS12" s="178"/>
      <c r="AT12" s="178"/>
      <c r="AU12" s="178"/>
      <c r="AV12" s="178"/>
      <c r="AW12" s="181">
        <f t="shared" si="12"/>
        <v>0</v>
      </c>
      <c r="AX12" s="178"/>
      <c r="AY12" s="178"/>
      <c r="AZ12" s="178"/>
      <c r="BA12" s="178"/>
      <c r="BB12" s="178"/>
      <c r="BC12" s="181">
        <f t="shared" si="13"/>
        <v>0</v>
      </c>
      <c r="BD12" s="178"/>
      <c r="BE12" s="178"/>
      <c r="BF12" s="178"/>
    </row>
    <row r="13" spans="1:58" s="20" customFormat="1" ht="13.5">
      <c r="A13" s="174" t="s">
        <v>175</v>
      </c>
      <c r="B13" s="174">
        <v>47210</v>
      </c>
      <c r="C13" s="174" t="s">
        <v>228</v>
      </c>
      <c r="D13" s="181">
        <f t="shared" si="2"/>
        <v>5887</v>
      </c>
      <c r="E13" s="181">
        <f t="shared" si="3"/>
        <v>0</v>
      </c>
      <c r="F13" s="182"/>
      <c r="G13" s="182"/>
      <c r="H13" s="181">
        <f t="shared" si="4"/>
        <v>0</v>
      </c>
      <c r="I13" s="182"/>
      <c r="J13" s="182"/>
      <c r="K13" s="181">
        <f t="shared" si="5"/>
        <v>5887</v>
      </c>
      <c r="L13" s="178">
        <v>1148</v>
      </c>
      <c r="M13" s="178">
        <v>4739</v>
      </c>
      <c r="N13" s="181">
        <f t="shared" si="6"/>
        <v>5887</v>
      </c>
      <c r="O13" s="181">
        <f t="shared" si="7"/>
        <v>1148</v>
      </c>
      <c r="P13" s="178">
        <v>1148</v>
      </c>
      <c r="Q13" s="178"/>
      <c r="R13" s="178"/>
      <c r="S13" s="178"/>
      <c r="T13" s="178"/>
      <c r="U13" s="178"/>
      <c r="V13" s="178"/>
      <c r="W13" s="181">
        <f t="shared" si="8"/>
        <v>4739</v>
      </c>
      <c r="X13" s="178">
        <v>4739</v>
      </c>
      <c r="Y13" s="178"/>
      <c r="Z13" s="178"/>
      <c r="AA13" s="178"/>
      <c r="AB13" s="178"/>
      <c r="AC13" s="178"/>
      <c r="AD13" s="178"/>
      <c r="AE13" s="181">
        <f t="shared" si="9"/>
        <v>0</v>
      </c>
      <c r="AF13" s="178"/>
      <c r="AG13" s="178"/>
      <c r="AH13" s="181">
        <f t="shared" si="10"/>
        <v>393</v>
      </c>
      <c r="AI13" s="178">
        <v>393</v>
      </c>
      <c r="AJ13" s="178"/>
      <c r="AK13" s="178"/>
      <c r="AL13" s="181">
        <f t="shared" si="11"/>
        <v>393</v>
      </c>
      <c r="AM13" s="178"/>
      <c r="AN13" s="178"/>
      <c r="AO13" s="178">
        <v>393</v>
      </c>
      <c r="AP13" s="178"/>
      <c r="AQ13" s="178"/>
      <c r="AR13" s="178"/>
      <c r="AS13" s="178"/>
      <c r="AT13" s="178"/>
      <c r="AU13" s="178"/>
      <c r="AV13" s="178"/>
      <c r="AW13" s="181">
        <f t="shared" si="12"/>
        <v>54</v>
      </c>
      <c r="AX13" s="178"/>
      <c r="AY13" s="178"/>
      <c r="AZ13" s="178">
        <v>54</v>
      </c>
      <c r="BA13" s="178"/>
      <c r="BB13" s="178"/>
      <c r="BC13" s="181">
        <f t="shared" si="13"/>
        <v>0</v>
      </c>
      <c r="BD13" s="178"/>
      <c r="BE13" s="178"/>
      <c r="BF13" s="178"/>
    </row>
    <row r="14" spans="1:58" s="20" customFormat="1" ht="13.5">
      <c r="A14" s="174" t="s">
        <v>175</v>
      </c>
      <c r="B14" s="174">
        <v>47211</v>
      </c>
      <c r="C14" s="174" t="s">
        <v>229</v>
      </c>
      <c r="D14" s="181">
        <f t="shared" si="2"/>
        <v>4912</v>
      </c>
      <c r="E14" s="181">
        <f t="shared" si="3"/>
        <v>0</v>
      </c>
      <c r="F14" s="182"/>
      <c r="G14" s="182"/>
      <c r="H14" s="181">
        <f t="shared" si="4"/>
        <v>0</v>
      </c>
      <c r="I14" s="182"/>
      <c r="J14" s="182"/>
      <c r="K14" s="181">
        <f t="shared" si="5"/>
        <v>4912</v>
      </c>
      <c r="L14" s="178">
        <v>2228</v>
      </c>
      <c r="M14" s="178">
        <v>2684</v>
      </c>
      <c r="N14" s="181">
        <f t="shared" si="6"/>
        <v>4912</v>
      </c>
      <c r="O14" s="181">
        <f t="shared" si="7"/>
        <v>2228</v>
      </c>
      <c r="P14" s="178">
        <v>2228</v>
      </c>
      <c r="Q14" s="178"/>
      <c r="R14" s="178"/>
      <c r="S14" s="178"/>
      <c r="T14" s="178"/>
      <c r="U14" s="178"/>
      <c r="V14" s="178"/>
      <c r="W14" s="181">
        <f t="shared" si="8"/>
        <v>2684</v>
      </c>
      <c r="X14" s="178">
        <v>2684</v>
      </c>
      <c r="Y14" s="178"/>
      <c r="Z14" s="178"/>
      <c r="AA14" s="178"/>
      <c r="AB14" s="178"/>
      <c r="AC14" s="178"/>
      <c r="AD14" s="178"/>
      <c r="AE14" s="181">
        <f t="shared" si="9"/>
        <v>0</v>
      </c>
      <c r="AF14" s="178"/>
      <c r="AG14" s="178"/>
      <c r="AH14" s="181">
        <f t="shared" si="10"/>
        <v>199</v>
      </c>
      <c r="AI14" s="178">
        <v>199</v>
      </c>
      <c r="AJ14" s="178"/>
      <c r="AK14" s="178"/>
      <c r="AL14" s="181">
        <f t="shared" si="11"/>
        <v>199</v>
      </c>
      <c r="AM14" s="178"/>
      <c r="AN14" s="178"/>
      <c r="AO14" s="178">
        <v>199</v>
      </c>
      <c r="AP14" s="178"/>
      <c r="AQ14" s="178"/>
      <c r="AR14" s="178"/>
      <c r="AS14" s="178"/>
      <c r="AT14" s="178"/>
      <c r="AU14" s="178"/>
      <c r="AV14" s="178"/>
      <c r="AW14" s="181">
        <f t="shared" si="12"/>
        <v>0</v>
      </c>
      <c r="AX14" s="178"/>
      <c r="AY14" s="178"/>
      <c r="AZ14" s="178"/>
      <c r="BA14" s="178"/>
      <c r="BB14" s="178"/>
      <c r="BC14" s="181">
        <f t="shared" si="13"/>
        <v>0</v>
      </c>
      <c r="BD14" s="178"/>
      <c r="BE14" s="178"/>
      <c r="BF14" s="178"/>
    </row>
    <row r="15" spans="1:58" s="20" customFormat="1" ht="13.5">
      <c r="A15" s="174" t="s">
        <v>175</v>
      </c>
      <c r="B15" s="174">
        <v>47212</v>
      </c>
      <c r="C15" s="174" t="s">
        <v>230</v>
      </c>
      <c r="D15" s="181">
        <f t="shared" si="2"/>
        <v>5338</v>
      </c>
      <c r="E15" s="181">
        <f t="shared" si="3"/>
        <v>0</v>
      </c>
      <c r="F15" s="182"/>
      <c r="G15" s="182"/>
      <c r="H15" s="181">
        <f t="shared" si="4"/>
        <v>0</v>
      </c>
      <c r="I15" s="182"/>
      <c r="J15" s="182"/>
      <c r="K15" s="181">
        <f t="shared" si="5"/>
        <v>5338</v>
      </c>
      <c r="L15" s="178">
        <v>305</v>
      </c>
      <c r="M15" s="178">
        <v>5033</v>
      </c>
      <c r="N15" s="181">
        <f t="shared" si="6"/>
        <v>5338</v>
      </c>
      <c r="O15" s="181">
        <f t="shared" si="7"/>
        <v>305</v>
      </c>
      <c r="P15" s="178">
        <v>305</v>
      </c>
      <c r="Q15" s="178"/>
      <c r="R15" s="178"/>
      <c r="S15" s="178"/>
      <c r="T15" s="178"/>
      <c r="U15" s="178"/>
      <c r="V15" s="178"/>
      <c r="W15" s="181">
        <f t="shared" si="8"/>
        <v>5033</v>
      </c>
      <c r="X15" s="178">
        <v>5033</v>
      </c>
      <c r="Y15" s="178"/>
      <c r="Z15" s="178"/>
      <c r="AA15" s="178"/>
      <c r="AB15" s="178"/>
      <c r="AC15" s="178"/>
      <c r="AD15" s="178"/>
      <c r="AE15" s="181">
        <f t="shared" si="9"/>
        <v>0</v>
      </c>
      <c r="AF15" s="178"/>
      <c r="AG15" s="178"/>
      <c r="AH15" s="181">
        <f t="shared" si="10"/>
        <v>356</v>
      </c>
      <c r="AI15" s="178">
        <v>356</v>
      </c>
      <c r="AJ15" s="178"/>
      <c r="AK15" s="178"/>
      <c r="AL15" s="181">
        <f t="shared" si="11"/>
        <v>356</v>
      </c>
      <c r="AM15" s="178"/>
      <c r="AN15" s="178"/>
      <c r="AO15" s="178">
        <v>356</v>
      </c>
      <c r="AP15" s="178"/>
      <c r="AQ15" s="178"/>
      <c r="AR15" s="178"/>
      <c r="AS15" s="178"/>
      <c r="AT15" s="178"/>
      <c r="AU15" s="178"/>
      <c r="AV15" s="178"/>
      <c r="AW15" s="181">
        <f t="shared" si="12"/>
        <v>49</v>
      </c>
      <c r="AX15" s="178"/>
      <c r="AY15" s="178"/>
      <c r="AZ15" s="178">
        <v>49</v>
      </c>
      <c r="BA15" s="178"/>
      <c r="BB15" s="178"/>
      <c r="BC15" s="181">
        <f t="shared" si="13"/>
        <v>0</v>
      </c>
      <c r="BD15" s="178"/>
      <c r="BE15" s="178"/>
      <c r="BF15" s="178"/>
    </row>
    <row r="16" spans="1:58" s="20" customFormat="1" ht="13.5">
      <c r="A16" s="174" t="s">
        <v>175</v>
      </c>
      <c r="B16" s="174">
        <v>47213</v>
      </c>
      <c r="C16" s="174" t="s">
        <v>231</v>
      </c>
      <c r="D16" s="181">
        <f t="shared" si="2"/>
        <v>12028</v>
      </c>
      <c r="E16" s="181">
        <f t="shared" si="3"/>
        <v>0</v>
      </c>
      <c r="F16" s="182"/>
      <c r="G16" s="182"/>
      <c r="H16" s="181">
        <f t="shared" si="4"/>
        <v>0</v>
      </c>
      <c r="I16" s="182"/>
      <c r="J16" s="182"/>
      <c r="K16" s="181">
        <f t="shared" si="5"/>
        <v>12028</v>
      </c>
      <c r="L16" s="178">
        <v>2506</v>
      </c>
      <c r="M16" s="178">
        <v>9522</v>
      </c>
      <c r="N16" s="181">
        <f t="shared" si="6"/>
        <v>12028</v>
      </c>
      <c r="O16" s="181">
        <f t="shared" si="7"/>
        <v>2506</v>
      </c>
      <c r="P16" s="178">
        <v>2405</v>
      </c>
      <c r="Q16" s="178"/>
      <c r="R16" s="178"/>
      <c r="S16" s="178">
        <v>101</v>
      </c>
      <c r="T16" s="178"/>
      <c r="U16" s="178"/>
      <c r="V16" s="178"/>
      <c r="W16" s="181">
        <f t="shared" si="8"/>
        <v>9522</v>
      </c>
      <c r="X16" s="178">
        <v>8815</v>
      </c>
      <c r="Y16" s="178"/>
      <c r="Z16" s="178"/>
      <c r="AA16" s="178">
        <v>707</v>
      </c>
      <c r="AB16" s="178"/>
      <c r="AC16" s="178"/>
      <c r="AD16" s="178"/>
      <c r="AE16" s="181">
        <f t="shared" si="9"/>
        <v>0</v>
      </c>
      <c r="AF16" s="178"/>
      <c r="AG16" s="178"/>
      <c r="AH16" s="181">
        <f t="shared" si="10"/>
        <v>0</v>
      </c>
      <c r="AI16" s="178"/>
      <c r="AJ16" s="178"/>
      <c r="AK16" s="178"/>
      <c r="AL16" s="181">
        <f t="shared" si="11"/>
        <v>0</v>
      </c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81">
        <f t="shared" si="12"/>
        <v>0</v>
      </c>
      <c r="AX16" s="178"/>
      <c r="AY16" s="178"/>
      <c r="AZ16" s="178"/>
      <c r="BA16" s="178"/>
      <c r="BB16" s="178"/>
      <c r="BC16" s="181">
        <f t="shared" si="13"/>
        <v>0</v>
      </c>
      <c r="BD16" s="178"/>
      <c r="BE16" s="178"/>
      <c r="BF16" s="178"/>
    </row>
    <row r="17" spans="1:58" s="20" customFormat="1" ht="13.5">
      <c r="A17" s="174" t="s">
        <v>175</v>
      </c>
      <c r="B17" s="174">
        <v>47214</v>
      </c>
      <c r="C17" s="174" t="s">
        <v>232</v>
      </c>
      <c r="D17" s="181">
        <f t="shared" si="2"/>
        <v>12013</v>
      </c>
      <c r="E17" s="181">
        <f t="shared" si="3"/>
        <v>0</v>
      </c>
      <c r="F17" s="182"/>
      <c r="G17" s="182"/>
      <c r="H17" s="181">
        <f t="shared" si="4"/>
        <v>0</v>
      </c>
      <c r="I17" s="182"/>
      <c r="J17" s="182"/>
      <c r="K17" s="181">
        <f t="shared" si="5"/>
        <v>12013</v>
      </c>
      <c r="L17" s="178">
        <v>1376</v>
      </c>
      <c r="M17" s="178">
        <v>10637</v>
      </c>
      <c r="N17" s="181">
        <f t="shared" si="6"/>
        <v>13487</v>
      </c>
      <c r="O17" s="181">
        <f t="shared" si="7"/>
        <v>1376</v>
      </c>
      <c r="P17" s="178">
        <v>1376</v>
      </c>
      <c r="Q17" s="178"/>
      <c r="R17" s="178"/>
      <c r="S17" s="178"/>
      <c r="T17" s="178"/>
      <c r="U17" s="178"/>
      <c r="V17" s="178"/>
      <c r="W17" s="181">
        <f t="shared" si="8"/>
        <v>10637</v>
      </c>
      <c r="X17" s="178">
        <v>10637</v>
      </c>
      <c r="Y17" s="178"/>
      <c r="Z17" s="178"/>
      <c r="AA17" s="178"/>
      <c r="AB17" s="178"/>
      <c r="AC17" s="178"/>
      <c r="AD17" s="178"/>
      <c r="AE17" s="181">
        <f t="shared" si="9"/>
        <v>1474</v>
      </c>
      <c r="AF17" s="178">
        <v>1474</v>
      </c>
      <c r="AG17" s="178"/>
      <c r="AH17" s="181">
        <f t="shared" si="10"/>
        <v>29</v>
      </c>
      <c r="AI17" s="178">
        <v>29</v>
      </c>
      <c r="AJ17" s="178"/>
      <c r="AK17" s="178"/>
      <c r="AL17" s="181">
        <f t="shared" si="11"/>
        <v>289</v>
      </c>
      <c r="AM17" s="178"/>
      <c r="AN17" s="178">
        <v>260</v>
      </c>
      <c r="AO17" s="178">
        <v>29</v>
      </c>
      <c r="AP17" s="178"/>
      <c r="AQ17" s="178"/>
      <c r="AR17" s="178"/>
      <c r="AS17" s="178"/>
      <c r="AT17" s="178"/>
      <c r="AU17" s="178"/>
      <c r="AV17" s="178"/>
      <c r="AW17" s="181">
        <f t="shared" si="12"/>
        <v>1</v>
      </c>
      <c r="AX17" s="178"/>
      <c r="AY17" s="178"/>
      <c r="AZ17" s="178">
        <v>1</v>
      </c>
      <c r="BA17" s="178"/>
      <c r="BB17" s="178"/>
      <c r="BC17" s="181">
        <f t="shared" si="13"/>
        <v>260</v>
      </c>
      <c r="BD17" s="178">
        <v>260</v>
      </c>
      <c r="BE17" s="178"/>
      <c r="BF17" s="178"/>
    </row>
    <row r="18" spans="1:58" s="20" customFormat="1" ht="13.5">
      <c r="A18" s="174" t="s">
        <v>175</v>
      </c>
      <c r="B18" s="174">
        <v>47215</v>
      </c>
      <c r="C18" s="174" t="s">
        <v>233</v>
      </c>
      <c r="D18" s="181">
        <f t="shared" si="2"/>
        <v>8177</v>
      </c>
      <c r="E18" s="181">
        <f t="shared" si="3"/>
        <v>0</v>
      </c>
      <c r="F18" s="182"/>
      <c r="G18" s="182"/>
      <c r="H18" s="181">
        <f t="shared" si="4"/>
        <v>0</v>
      </c>
      <c r="I18" s="182"/>
      <c r="J18" s="182"/>
      <c r="K18" s="181">
        <f t="shared" si="5"/>
        <v>8177</v>
      </c>
      <c r="L18" s="178">
        <v>272</v>
      </c>
      <c r="M18" s="178">
        <v>7905</v>
      </c>
      <c r="N18" s="181">
        <f t="shared" si="6"/>
        <v>8177</v>
      </c>
      <c r="O18" s="181">
        <f t="shared" si="7"/>
        <v>272</v>
      </c>
      <c r="P18" s="178">
        <v>272</v>
      </c>
      <c r="Q18" s="178"/>
      <c r="R18" s="178"/>
      <c r="S18" s="178"/>
      <c r="T18" s="178"/>
      <c r="U18" s="178"/>
      <c r="V18" s="178"/>
      <c r="W18" s="181">
        <f t="shared" si="8"/>
        <v>7905</v>
      </c>
      <c r="X18" s="178">
        <v>7905</v>
      </c>
      <c r="Y18" s="178"/>
      <c r="Z18" s="178"/>
      <c r="AA18" s="178"/>
      <c r="AB18" s="178"/>
      <c r="AC18" s="178"/>
      <c r="AD18" s="178"/>
      <c r="AE18" s="181">
        <f t="shared" si="9"/>
        <v>0</v>
      </c>
      <c r="AF18" s="178"/>
      <c r="AG18" s="178"/>
      <c r="AH18" s="181">
        <f t="shared" si="10"/>
        <v>550</v>
      </c>
      <c r="AI18" s="178">
        <v>550</v>
      </c>
      <c r="AJ18" s="178"/>
      <c r="AK18" s="178"/>
      <c r="AL18" s="181">
        <f t="shared" si="11"/>
        <v>550</v>
      </c>
      <c r="AM18" s="178"/>
      <c r="AN18" s="178"/>
      <c r="AO18" s="178">
        <v>482</v>
      </c>
      <c r="AP18" s="178"/>
      <c r="AQ18" s="178"/>
      <c r="AR18" s="178"/>
      <c r="AS18" s="178"/>
      <c r="AT18" s="178">
        <v>68</v>
      </c>
      <c r="AU18" s="178"/>
      <c r="AV18" s="178"/>
      <c r="AW18" s="181">
        <f t="shared" si="12"/>
        <v>63</v>
      </c>
      <c r="AX18" s="178"/>
      <c r="AY18" s="178"/>
      <c r="AZ18" s="178">
        <v>63</v>
      </c>
      <c r="BA18" s="178"/>
      <c r="BB18" s="178"/>
      <c r="BC18" s="181">
        <f t="shared" si="13"/>
        <v>0</v>
      </c>
      <c r="BD18" s="178"/>
      <c r="BE18" s="178"/>
      <c r="BF18" s="178"/>
    </row>
    <row r="19" spans="1:58" s="20" customFormat="1" ht="13.5">
      <c r="A19" s="174" t="s">
        <v>175</v>
      </c>
      <c r="B19" s="174">
        <v>47301</v>
      </c>
      <c r="C19" s="174" t="s">
        <v>234</v>
      </c>
      <c r="D19" s="181">
        <f t="shared" si="2"/>
        <v>2478</v>
      </c>
      <c r="E19" s="181">
        <f t="shared" si="3"/>
        <v>0</v>
      </c>
      <c r="F19" s="182"/>
      <c r="G19" s="182"/>
      <c r="H19" s="181">
        <f t="shared" si="4"/>
        <v>0</v>
      </c>
      <c r="I19" s="182"/>
      <c r="J19" s="182"/>
      <c r="K19" s="181">
        <f t="shared" si="5"/>
        <v>2478</v>
      </c>
      <c r="L19" s="178">
        <v>1735</v>
      </c>
      <c r="M19" s="178">
        <v>743</v>
      </c>
      <c r="N19" s="181">
        <f t="shared" si="6"/>
        <v>2478</v>
      </c>
      <c r="O19" s="181">
        <f t="shared" si="7"/>
        <v>1735</v>
      </c>
      <c r="P19" s="178">
        <v>1735</v>
      </c>
      <c r="Q19" s="178"/>
      <c r="R19" s="178"/>
      <c r="S19" s="178"/>
      <c r="T19" s="178"/>
      <c r="U19" s="178"/>
      <c r="V19" s="178"/>
      <c r="W19" s="181">
        <f t="shared" si="8"/>
        <v>743</v>
      </c>
      <c r="X19" s="178">
        <v>743</v>
      </c>
      <c r="Y19" s="178"/>
      <c r="Z19" s="178"/>
      <c r="AA19" s="178"/>
      <c r="AB19" s="178"/>
      <c r="AC19" s="178"/>
      <c r="AD19" s="178"/>
      <c r="AE19" s="181">
        <f t="shared" si="9"/>
        <v>0</v>
      </c>
      <c r="AF19" s="178"/>
      <c r="AG19" s="178"/>
      <c r="AH19" s="181">
        <f t="shared" si="10"/>
        <v>0</v>
      </c>
      <c r="AI19" s="178"/>
      <c r="AJ19" s="178"/>
      <c r="AK19" s="178"/>
      <c r="AL19" s="181">
        <f t="shared" si="11"/>
        <v>0</v>
      </c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81">
        <f t="shared" si="12"/>
        <v>0</v>
      </c>
      <c r="AX19" s="178"/>
      <c r="AY19" s="178"/>
      <c r="AZ19" s="178"/>
      <c r="BA19" s="178"/>
      <c r="BB19" s="178"/>
      <c r="BC19" s="181">
        <f t="shared" si="13"/>
        <v>0</v>
      </c>
      <c r="BD19" s="178"/>
      <c r="BE19" s="178"/>
      <c r="BF19" s="178"/>
    </row>
    <row r="20" spans="1:58" s="20" customFormat="1" ht="13.5">
      <c r="A20" s="174" t="s">
        <v>175</v>
      </c>
      <c r="B20" s="174">
        <v>47302</v>
      </c>
      <c r="C20" s="174" t="s">
        <v>235</v>
      </c>
      <c r="D20" s="181">
        <f t="shared" si="2"/>
        <v>1068</v>
      </c>
      <c r="E20" s="181">
        <f t="shared" si="3"/>
        <v>0</v>
      </c>
      <c r="F20" s="182"/>
      <c r="G20" s="182"/>
      <c r="H20" s="181">
        <f t="shared" si="4"/>
        <v>0</v>
      </c>
      <c r="I20" s="182"/>
      <c r="J20" s="182"/>
      <c r="K20" s="181">
        <f t="shared" si="5"/>
        <v>1068</v>
      </c>
      <c r="L20" s="178">
        <v>338</v>
      </c>
      <c r="M20" s="178">
        <v>730</v>
      </c>
      <c r="N20" s="181">
        <f t="shared" si="6"/>
        <v>1068</v>
      </c>
      <c r="O20" s="181">
        <f t="shared" si="7"/>
        <v>338</v>
      </c>
      <c r="P20" s="178">
        <v>338</v>
      </c>
      <c r="Q20" s="178"/>
      <c r="R20" s="178"/>
      <c r="S20" s="178"/>
      <c r="T20" s="178"/>
      <c r="U20" s="178"/>
      <c r="V20" s="178"/>
      <c r="W20" s="181">
        <f t="shared" si="8"/>
        <v>730</v>
      </c>
      <c r="X20" s="178">
        <v>730</v>
      </c>
      <c r="Y20" s="178"/>
      <c r="Z20" s="178"/>
      <c r="AA20" s="178"/>
      <c r="AB20" s="178"/>
      <c r="AC20" s="178"/>
      <c r="AD20" s="178"/>
      <c r="AE20" s="181">
        <f t="shared" si="9"/>
        <v>0</v>
      </c>
      <c r="AF20" s="178"/>
      <c r="AG20" s="178"/>
      <c r="AH20" s="181">
        <f t="shared" si="10"/>
        <v>0</v>
      </c>
      <c r="AI20" s="178"/>
      <c r="AJ20" s="178"/>
      <c r="AK20" s="178"/>
      <c r="AL20" s="181">
        <f t="shared" si="11"/>
        <v>0</v>
      </c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81">
        <f t="shared" si="12"/>
        <v>0</v>
      </c>
      <c r="AX20" s="178"/>
      <c r="AY20" s="178"/>
      <c r="AZ20" s="178"/>
      <c r="BA20" s="178"/>
      <c r="BB20" s="178"/>
      <c r="BC20" s="181">
        <f t="shared" si="13"/>
        <v>0</v>
      </c>
      <c r="BD20" s="178"/>
      <c r="BE20" s="178"/>
      <c r="BF20" s="178"/>
    </row>
    <row r="21" spans="1:58" s="20" customFormat="1" ht="13.5">
      <c r="A21" s="174" t="s">
        <v>175</v>
      </c>
      <c r="B21" s="174">
        <v>47303</v>
      </c>
      <c r="C21" s="174" t="s">
        <v>236</v>
      </c>
      <c r="D21" s="181">
        <f t="shared" si="2"/>
        <v>563</v>
      </c>
      <c r="E21" s="181">
        <f t="shared" si="3"/>
        <v>0</v>
      </c>
      <c r="F21" s="182"/>
      <c r="G21" s="182"/>
      <c r="H21" s="181">
        <f t="shared" si="4"/>
        <v>0</v>
      </c>
      <c r="I21" s="182"/>
      <c r="J21" s="182"/>
      <c r="K21" s="181">
        <f t="shared" si="5"/>
        <v>563</v>
      </c>
      <c r="L21" s="178">
        <v>95</v>
      </c>
      <c r="M21" s="178">
        <v>468</v>
      </c>
      <c r="N21" s="181">
        <f t="shared" si="6"/>
        <v>563</v>
      </c>
      <c r="O21" s="181">
        <f t="shared" si="7"/>
        <v>95</v>
      </c>
      <c r="P21" s="178">
        <v>95</v>
      </c>
      <c r="Q21" s="178"/>
      <c r="R21" s="178"/>
      <c r="S21" s="178"/>
      <c r="T21" s="178"/>
      <c r="U21" s="178"/>
      <c r="V21" s="178"/>
      <c r="W21" s="181">
        <f t="shared" si="8"/>
        <v>468</v>
      </c>
      <c r="X21" s="178">
        <v>468</v>
      </c>
      <c r="Y21" s="178"/>
      <c r="Z21" s="178"/>
      <c r="AA21" s="178"/>
      <c r="AB21" s="178"/>
      <c r="AC21" s="178"/>
      <c r="AD21" s="178"/>
      <c r="AE21" s="181">
        <f t="shared" si="9"/>
        <v>0</v>
      </c>
      <c r="AF21" s="178"/>
      <c r="AG21" s="178"/>
      <c r="AH21" s="181">
        <f t="shared" si="10"/>
        <v>0</v>
      </c>
      <c r="AI21" s="178"/>
      <c r="AJ21" s="178"/>
      <c r="AK21" s="178"/>
      <c r="AL21" s="181">
        <f t="shared" si="11"/>
        <v>0</v>
      </c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81">
        <f t="shared" si="12"/>
        <v>0</v>
      </c>
      <c r="AX21" s="178"/>
      <c r="AY21" s="178"/>
      <c r="AZ21" s="178"/>
      <c r="BA21" s="178"/>
      <c r="BB21" s="178"/>
      <c r="BC21" s="181">
        <f t="shared" si="13"/>
        <v>84</v>
      </c>
      <c r="BD21" s="178">
        <v>84</v>
      </c>
      <c r="BE21" s="178"/>
      <c r="BF21" s="178"/>
    </row>
    <row r="22" spans="1:58" s="20" customFormat="1" ht="13.5">
      <c r="A22" s="174" t="s">
        <v>175</v>
      </c>
      <c r="B22" s="174">
        <v>47306</v>
      </c>
      <c r="C22" s="174" t="s">
        <v>237</v>
      </c>
      <c r="D22" s="181">
        <f t="shared" si="2"/>
        <v>2128</v>
      </c>
      <c r="E22" s="181">
        <f t="shared" si="3"/>
        <v>0</v>
      </c>
      <c r="F22" s="182"/>
      <c r="G22" s="182"/>
      <c r="H22" s="181">
        <f t="shared" si="4"/>
        <v>0</v>
      </c>
      <c r="I22" s="182"/>
      <c r="J22" s="182"/>
      <c r="K22" s="181">
        <f t="shared" si="5"/>
        <v>2128</v>
      </c>
      <c r="L22" s="178">
        <v>1000</v>
      </c>
      <c r="M22" s="178">
        <v>1128</v>
      </c>
      <c r="N22" s="181">
        <f t="shared" si="6"/>
        <v>2128</v>
      </c>
      <c r="O22" s="181">
        <f t="shared" si="7"/>
        <v>1000</v>
      </c>
      <c r="P22" s="178">
        <v>1000</v>
      </c>
      <c r="Q22" s="178"/>
      <c r="R22" s="178"/>
      <c r="S22" s="178"/>
      <c r="T22" s="178"/>
      <c r="U22" s="178"/>
      <c r="V22" s="178"/>
      <c r="W22" s="181">
        <f t="shared" si="8"/>
        <v>1128</v>
      </c>
      <c r="X22" s="178">
        <v>1128</v>
      </c>
      <c r="Y22" s="178"/>
      <c r="Z22" s="178"/>
      <c r="AA22" s="178"/>
      <c r="AB22" s="178"/>
      <c r="AC22" s="178"/>
      <c r="AD22" s="178"/>
      <c r="AE22" s="181">
        <f t="shared" si="9"/>
        <v>0</v>
      </c>
      <c r="AF22" s="178"/>
      <c r="AG22" s="178"/>
      <c r="AH22" s="181">
        <f t="shared" si="10"/>
        <v>56</v>
      </c>
      <c r="AI22" s="178">
        <v>56</v>
      </c>
      <c r="AJ22" s="178"/>
      <c r="AK22" s="178"/>
      <c r="AL22" s="181">
        <f t="shared" si="11"/>
        <v>56</v>
      </c>
      <c r="AM22" s="178"/>
      <c r="AN22" s="178"/>
      <c r="AO22" s="178">
        <v>56</v>
      </c>
      <c r="AP22" s="178"/>
      <c r="AQ22" s="178"/>
      <c r="AR22" s="178"/>
      <c r="AS22" s="178"/>
      <c r="AT22" s="178"/>
      <c r="AU22" s="178"/>
      <c r="AV22" s="178"/>
      <c r="AW22" s="181">
        <f t="shared" si="12"/>
        <v>4</v>
      </c>
      <c r="AX22" s="178"/>
      <c r="AY22" s="178"/>
      <c r="AZ22" s="178">
        <v>4</v>
      </c>
      <c r="BA22" s="178"/>
      <c r="BB22" s="178"/>
      <c r="BC22" s="181">
        <f t="shared" si="13"/>
        <v>0</v>
      </c>
      <c r="BD22" s="178"/>
      <c r="BE22" s="178"/>
      <c r="BF22" s="178"/>
    </row>
    <row r="23" spans="1:58" s="20" customFormat="1" ht="13.5">
      <c r="A23" s="174" t="s">
        <v>175</v>
      </c>
      <c r="B23" s="174">
        <v>47308</v>
      </c>
      <c r="C23" s="174" t="s">
        <v>238</v>
      </c>
      <c r="D23" s="181">
        <f t="shared" si="2"/>
        <v>2732</v>
      </c>
      <c r="E23" s="181">
        <f t="shared" si="3"/>
        <v>0</v>
      </c>
      <c r="F23" s="182"/>
      <c r="G23" s="182"/>
      <c r="H23" s="181">
        <f t="shared" si="4"/>
        <v>0</v>
      </c>
      <c r="I23" s="182"/>
      <c r="J23" s="182"/>
      <c r="K23" s="181">
        <f t="shared" si="5"/>
        <v>2732</v>
      </c>
      <c r="L23" s="178">
        <v>1284</v>
      </c>
      <c r="M23" s="178">
        <v>1448</v>
      </c>
      <c r="N23" s="181">
        <f t="shared" si="6"/>
        <v>2732</v>
      </c>
      <c r="O23" s="181">
        <f t="shared" si="7"/>
        <v>1284</v>
      </c>
      <c r="P23" s="178">
        <v>1284</v>
      </c>
      <c r="Q23" s="178"/>
      <c r="R23" s="178"/>
      <c r="S23" s="178"/>
      <c r="T23" s="178"/>
      <c r="U23" s="178"/>
      <c r="V23" s="178"/>
      <c r="W23" s="181">
        <f t="shared" si="8"/>
        <v>1448</v>
      </c>
      <c r="X23" s="178">
        <v>1448</v>
      </c>
      <c r="Y23" s="178"/>
      <c r="Z23" s="178"/>
      <c r="AA23" s="178"/>
      <c r="AB23" s="178"/>
      <c r="AC23" s="178"/>
      <c r="AD23" s="178"/>
      <c r="AE23" s="181">
        <f t="shared" si="9"/>
        <v>0</v>
      </c>
      <c r="AF23" s="178"/>
      <c r="AG23" s="178"/>
      <c r="AH23" s="181">
        <f t="shared" si="10"/>
        <v>71</v>
      </c>
      <c r="AI23" s="178">
        <v>71</v>
      </c>
      <c r="AJ23" s="178"/>
      <c r="AK23" s="178"/>
      <c r="AL23" s="181">
        <f t="shared" si="11"/>
        <v>71</v>
      </c>
      <c r="AM23" s="178"/>
      <c r="AN23" s="178"/>
      <c r="AO23" s="178">
        <v>71</v>
      </c>
      <c r="AP23" s="178"/>
      <c r="AQ23" s="178"/>
      <c r="AR23" s="178"/>
      <c r="AS23" s="178"/>
      <c r="AT23" s="178"/>
      <c r="AU23" s="178"/>
      <c r="AV23" s="178"/>
      <c r="AW23" s="181">
        <f t="shared" si="12"/>
        <v>5</v>
      </c>
      <c r="AX23" s="178"/>
      <c r="AY23" s="178"/>
      <c r="AZ23" s="178">
        <v>5</v>
      </c>
      <c r="BA23" s="178"/>
      <c r="BB23" s="178"/>
      <c r="BC23" s="181">
        <f t="shared" si="13"/>
        <v>0</v>
      </c>
      <c r="BD23" s="178"/>
      <c r="BE23" s="178"/>
      <c r="BF23" s="178"/>
    </row>
    <row r="24" spans="1:58" s="20" customFormat="1" ht="13.5">
      <c r="A24" s="174" t="s">
        <v>175</v>
      </c>
      <c r="B24" s="174">
        <v>47311</v>
      </c>
      <c r="C24" s="174" t="s">
        <v>239</v>
      </c>
      <c r="D24" s="181">
        <f t="shared" si="2"/>
        <v>2536</v>
      </c>
      <c r="E24" s="181">
        <f t="shared" si="3"/>
        <v>0</v>
      </c>
      <c r="F24" s="182"/>
      <c r="G24" s="182"/>
      <c r="H24" s="181">
        <f t="shared" si="4"/>
        <v>0</v>
      </c>
      <c r="I24" s="182"/>
      <c r="J24" s="182"/>
      <c r="K24" s="181">
        <f t="shared" si="5"/>
        <v>2536</v>
      </c>
      <c r="L24" s="178">
        <v>204</v>
      </c>
      <c r="M24" s="178">
        <v>2332</v>
      </c>
      <c r="N24" s="181">
        <f t="shared" si="6"/>
        <v>2536</v>
      </c>
      <c r="O24" s="181">
        <f t="shared" si="7"/>
        <v>204</v>
      </c>
      <c r="P24" s="178"/>
      <c r="Q24" s="178"/>
      <c r="R24" s="178"/>
      <c r="S24" s="178">
        <v>204</v>
      </c>
      <c r="T24" s="178"/>
      <c r="U24" s="178"/>
      <c r="V24" s="178"/>
      <c r="W24" s="181">
        <f t="shared" si="8"/>
        <v>2332</v>
      </c>
      <c r="X24" s="178">
        <v>344</v>
      </c>
      <c r="Y24" s="178"/>
      <c r="Z24" s="178"/>
      <c r="AA24" s="178">
        <v>1988</v>
      </c>
      <c r="AB24" s="178"/>
      <c r="AC24" s="178"/>
      <c r="AD24" s="178"/>
      <c r="AE24" s="181">
        <f t="shared" si="9"/>
        <v>0</v>
      </c>
      <c r="AF24" s="178"/>
      <c r="AG24" s="178"/>
      <c r="AH24" s="181">
        <f t="shared" si="10"/>
        <v>0</v>
      </c>
      <c r="AI24" s="178"/>
      <c r="AJ24" s="178"/>
      <c r="AK24" s="178"/>
      <c r="AL24" s="181">
        <f t="shared" si="11"/>
        <v>0</v>
      </c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81">
        <f t="shared" si="12"/>
        <v>0</v>
      </c>
      <c r="AX24" s="178"/>
      <c r="AY24" s="178"/>
      <c r="AZ24" s="178"/>
      <c r="BA24" s="178"/>
      <c r="BB24" s="178"/>
      <c r="BC24" s="181">
        <f t="shared" si="13"/>
        <v>0</v>
      </c>
      <c r="BD24" s="178"/>
      <c r="BE24" s="178"/>
      <c r="BF24" s="178"/>
    </row>
    <row r="25" spans="1:58" s="20" customFormat="1" ht="13.5">
      <c r="A25" s="174" t="s">
        <v>175</v>
      </c>
      <c r="B25" s="174">
        <v>47313</v>
      </c>
      <c r="C25" s="174" t="s">
        <v>240</v>
      </c>
      <c r="D25" s="181">
        <f t="shared" si="2"/>
        <v>311</v>
      </c>
      <c r="E25" s="181">
        <f t="shared" si="3"/>
        <v>0</v>
      </c>
      <c r="F25" s="182"/>
      <c r="G25" s="182"/>
      <c r="H25" s="181">
        <f t="shared" si="4"/>
        <v>309</v>
      </c>
      <c r="I25" s="182">
        <v>143</v>
      </c>
      <c r="J25" s="182">
        <v>166</v>
      </c>
      <c r="K25" s="181">
        <f t="shared" si="5"/>
        <v>2</v>
      </c>
      <c r="L25" s="178">
        <v>2</v>
      </c>
      <c r="M25" s="178"/>
      <c r="N25" s="181">
        <f t="shared" si="6"/>
        <v>311</v>
      </c>
      <c r="O25" s="181">
        <f t="shared" si="7"/>
        <v>145</v>
      </c>
      <c r="P25" s="178">
        <v>145</v>
      </c>
      <c r="Q25" s="178"/>
      <c r="R25" s="178"/>
      <c r="S25" s="178"/>
      <c r="T25" s="178"/>
      <c r="U25" s="178"/>
      <c r="V25" s="178"/>
      <c r="W25" s="181">
        <f t="shared" si="8"/>
        <v>166</v>
      </c>
      <c r="X25" s="178">
        <v>166</v>
      </c>
      <c r="Y25" s="178"/>
      <c r="Z25" s="178"/>
      <c r="AA25" s="178"/>
      <c r="AB25" s="178"/>
      <c r="AC25" s="178"/>
      <c r="AD25" s="178"/>
      <c r="AE25" s="181">
        <f t="shared" si="9"/>
        <v>0</v>
      </c>
      <c r="AF25" s="178"/>
      <c r="AG25" s="178"/>
      <c r="AH25" s="181">
        <f t="shared" si="10"/>
        <v>18</v>
      </c>
      <c r="AI25" s="178">
        <v>18</v>
      </c>
      <c r="AJ25" s="178"/>
      <c r="AK25" s="178"/>
      <c r="AL25" s="181">
        <f t="shared" si="11"/>
        <v>18</v>
      </c>
      <c r="AM25" s="178"/>
      <c r="AN25" s="178"/>
      <c r="AO25" s="178"/>
      <c r="AP25" s="178"/>
      <c r="AQ25" s="178"/>
      <c r="AR25" s="178"/>
      <c r="AS25" s="178"/>
      <c r="AT25" s="178">
        <v>18</v>
      </c>
      <c r="AU25" s="178"/>
      <c r="AV25" s="178"/>
      <c r="AW25" s="181">
        <f t="shared" si="12"/>
        <v>0</v>
      </c>
      <c r="AX25" s="178"/>
      <c r="AY25" s="178"/>
      <c r="AZ25" s="178"/>
      <c r="BA25" s="178"/>
      <c r="BB25" s="178"/>
      <c r="BC25" s="181">
        <f t="shared" si="13"/>
        <v>18</v>
      </c>
      <c r="BD25" s="178">
        <v>18</v>
      </c>
      <c r="BE25" s="178"/>
      <c r="BF25" s="178"/>
    </row>
    <row r="26" spans="1:58" s="20" customFormat="1" ht="13.5">
      <c r="A26" s="174" t="s">
        <v>175</v>
      </c>
      <c r="B26" s="174">
        <v>47314</v>
      </c>
      <c r="C26" s="174" t="s">
        <v>241</v>
      </c>
      <c r="D26" s="181">
        <f t="shared" si="2"/>
        <v>3037</v>
      </c>
      <c r="E26" s="181">
        <f t="shared" si="3"/>
        <v>0</v>
      </c>
      <c r="F26" s="182"/>
      <c r="G26" s="182"/>
      <c r="H26" s="181">
        <f t="shared" si="4"/>
        <v>0</v>
      </c>
      <c r="I26" s="182"/>
      <c r="J26" s="182"/>
      <c r="K26" s="181">
        <f t="shared" si="5"/>
        <v>3037</v>
      </c>
      <c r="L26" s="178">
        <v>134</v>
      </c>
      <c r="M26" s="178">
        <v>2903</v>
      </c>
      <c r="N26" s="181">
        <f t="shared" si="6"/>
        <v>3037</v>
      </c>
      <c r="O26" s="181">
        <f t="shared" si="7"/>
        <v>134</v>
      </c>
      <c r="P26" s="178"/>
      <c r="Q26" s="178"/>
      <c r="R26" s="178"/>
      <c r="S26" s="178">
        <v>134</v>
      </c>
      <c r="T26" s="178"/>
      <c r="U26" s="178"/>
      <c r="V26" s="178"/>
      <c r="W26" s="181">
        <f t="shared" si="8"/>
        <v>2903</v>
      </c>
      <c r="X26" s="178"/>
      <c r="Y26" s="178"/>
      <c r="Z26" s="178"/>
      <c r="AA26" s="178">
        <v>2903</v>
      </c>
      <c r="AB26" s="178"/>
      <c r="AC26" s="178"/>
      <c r="AD26" s="178"/>
      <c r="AE26" s="181">
        <f t="shared" si="9"/>
        <v>0</v>
      </c>
      <c r="AF26" s="178"/>
      <c r="AG26" s="178"/>
      <c r="AH26" s="181">
        <f t="shared" si="10"/>
        <v>0</v>
      </c>
      <c r="AI26" s="178"/>
      <c r="AJ26" s="178"/>
      <c r="AK26" s="178"/>
      <c r="AL26" s="181">
        <f t="shared" si="11"/>
        <v>0</v>
      </c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81">
        <f t="shared" si="12"/>
        <v>0</v>
      </c>
      <c r="AX26" s="178"/>
      <c r="AY26" s="178"/>
      <c r="AZ26" s="178"/>
      <c r="BA26" s="178"/>
      <c r="BB26" s="178"/>
      <c r="BC26" s="181">
        <f t="shared" si="13"/>
        <v>0</v>
      </c>
      <c r="BD26" s="178"/>
      <c r="BE26" s="178"/>
      <c r="BF26" s="178"/>
    </row>
    <row r="27" spans="1:58" s="20" customFormat="1" ht="13.5">
      <c r="A27" s="174" t="s">
        <v>175</v>
      </c>
      <c r="B27" s="174">
        <v>47315</v>
      </c>
      <c r="C27" s="174" t="s">
        <v>242</v>
      </c>
      <c r="D27" s="181">
        <f t="shared" si="2"/>
        <v>937</v>
      </c>
      <c r="E27" s="181">
        <f t="shared" si="3"/>
        <v>0</v>
      </c>
      <c r="F27" s="182"/>
      <c r="G27" s="182"/>
      <c r="H27" s="181">
        <f t="shared" si="4"/>
        <v>0</v>
      </c>
      <c r="I27" s="182"/>
      <c r="J27" s="182"/>
      <c r="K27" s="181">
        <f t="shared" si="5"/>
        <v>937</v>
      </c>
      <c r="L27" s="178">
        <v>68</v>
      </c>
      <c r="M27" s="178">
        <v>869</v>
      </c>
      <c r="N27" s="181">
        <f t="shared" si="6"/>
        <v>939</v>
      </c>
      <c r="O27" s="181">
        <f t="shared" si="7"/>
        <v>68</v>
      </c>
      <c r="P27" s="178"/>
      <c r="Q27" s="178"/>
      <c r="R27" s="178"/>
      <c r="S27" s="178"/>
      <c r="T27" s="178"/>
      <c r="U27" s="178">
        <v>68</v>
      </c>
      <c r="V27" s="178"/>
      <c r="W27" s="181">
        <f t="shared" si="8"/>
        <v>869</v>
      </c>
      <c r="X27" s="178"/>
      <c r="Y27" s="178"/>
      <c r="Z27" s="178"/>
      <c r="AA27" s="178"/>
      <c r="AB27" s="178"/>
      <c r="AC27" s="178">
        <v>869</v>
      </c>
      <c r="AD27" s="178"/>
      <c r="AE27" s="181">
        <f t="shared" si="9"/>
        <v>2</v>
      </c>
      <c r="AF27" s="178">
        <v>2</v>
      </c>
      <c r="AG27" s="178"/>
      <c r="AH27" s="181">
        <f t="shared" si="10"/>
        <v>0</v>
      </c>
      <c r="AI27" s="178"/>
      <c r="AJ27" s="178"/>
      <c r="AK27" s="178"/>
      <c r="AL27" s="181">
        <f t="shared" si="11"/>
        <v>0</v>
      </c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81">
        <f t="shared" si="12"/>
        <v>0</v>
      </c>
      <c r="AX27" s="178"/>
      <c r="AY27" s="178"/>
      <c r="AZ27" s="178"/>
      <c r="BA27" s="178"/>
      <c r="BB27" s="178"/>
      <c r="BC27" s="181">
        <f t="shared" si="13"/>
        <v>0</v>
      </c>
      <c r="BD27" s="178"/>
      <c r="BE27" s="178"/>
      <c r="BF27" s="178"/>
    </row>
    <row r="28" spans="1:58" s="20" customFormat="1" ht="13.5">
      <c r="A28" s="174" t="s">
        <v>175</v>
      </c>
      <c r="B28" s="174">
        <v>47324</v>
      </c>
      <c r="C28" s="174" t="s">
        <v>243</v>
      </c>
      <c r="D28" s="181">
        <f t="shared" si="2"/>
        <v>4955</v>
      </c>
      <c r="E28" s="181">
        <f t="shared" si="3"/>
        <v>0</v>
      </c>
      <c r="F28" s="182"/>
      <c r="G28" s="182"/>
      <c r="H28" s="181">
        <f t="shared" si="4"/>
        <v>0</v>
      </c>
      <c r="I28" s="182"/>
      <c r="J28" s="182"/>
      <c r="K28" s="181">
        <f t="shared" si="5"/>
        <v>4955</v>
      </c>
      <c r="L28" s="178">
        <v>434</v>
      </c>
      <c r="M28" s="178">
        <v>4521</v>
      </c>
      <c r="N28" s="181">
        <f t="shared" si="6"/>
        <v>4955</v>
      </c>
      <c r="O28" s="181">
        <f t="shared" si="7"/>
        <v>434</v>
      </c>
      <c r="P28" s="178">
        <v>434</v>
      </c>
      <c r="Q28" s="178"/>
      <c r="R28" s="178"/>
      <c r="S28" s="178"/>
      <c r="T28" s="178"/>
      <c r="U28" s="178"/>
      <c r="V28" s="178"/>
      <c r="W28" s="181">
        <f t="shared" si="8"/>
        <v>4521</v>
      </c>
      <c r="X28" s="178">
        <v>4521</v>
      </c>
      <c r="Y28" s="178"/>
      <c r="Z28" s="178"/>
      <c r="AA28" s="178"/>
      <c r="AB28" s="178"/>
      <c r="AC28" s="178"/>
      <c r="AD28" s="178"/>
      <c r="AE28" s="181">
        <f t="shared" si="9"/>
        <v>0</v>
      </c>
      <c r="AF28" s="178"/>
      <c r="AG28" s="178"/>
      <c r="AH28" s="181">
        <f t="shared" si="10"/>
        <v>530</v>
      </c>
      <c r="AI28" s="178">
        <v>530</v>
      </c>
      <c r="AJ28" s="178"/>
      <c r="AK28" s="178"/>
      <c r="AL28" s="181">
        <f t="shared" si="11"/>
        <v>530</v>
      </c>
      <c r="AM28" s="178"/>
      <c r="AN28" s="178"/>
      <c r="AO28" s="178">
        <v>530</v>
      </c>
      <c r="AP28" s="178"/>
      <c r="AQ28" s="178"/>
      <c r="AR28" s="178"/>
      <c r="AS28" s="178"/>
      <c r="AT28" s="178"/>
      <c r="AU28" s="178"/>
      <c r="AV28" s="178"/>
      <c r="AW28" s="181">
        <f t="shared" si="12"/>
        <v>0</v>
      </c>
      <c r="AX28" s="178"/>
      <c r="AY28" s="178"/>
      <c r="AZ28" s="178"/>
      <c r="BA28" s="178"/>
      <c r="BB28" s="178"/>
      <c r="BC28" s="181">
        <f t="shared" si="13"/>
        <v>0</v>
      </c>
      <c r="BD28" s="178"/>
      <c r="BE28" s="178"/>
      <c r="BF28" s="178"/>
    </row>
    <row r="29" spans="1:58" s="20" customFormat="1" ht="13.5">
      <c r="A29" s="174" t="s">
        <v>175</v>
      </c>
      <c r="B29" s="174">
        <v>47325</v>
      </c>
      <c r="C29" s="174" t="s">
        <v>244</v>
      </c>
      <c r="D29" s="181">
        <f t="shared" si="2"/>
        <v>90</v>
      </c>
      <c r="E29" s="181">
        <f t="shared" si="3"/>
        <v>0</v>
      </c>
      <c r="F29" s="182"/>
      <c r="G29" s="182"/>
      <c r="H29" s="181">
        <f t="shared" si="4"/>
        <v>0</v>
      </c>
      <c r="I29" s="182"/>
      <c r="J29" s="182"/>
      <c r="K29" s="181">
        <f t="shared" si="5"/>
        <v>90</v>
      </c>
      <c r="L29" s="178">
        <v>50</v>
      </c>
      <c r="M29" s="178">
        <v>40</v>
      </c>
      <c r="N29" s="181">
        <f t="shared" si="6"/>
        <v>90</v>
      </c>
      <c r="O29" s="181">
        <f t="shared" si="7"/>
        <v>50</v>
      </c>
      <c r="P29" s="178">
        <v>50</v>
      </c>
      <c r="Q29" s="178"/>
      <c r="R29" s="178"/>
      <c r="S29" s="178"/>
      <c r="T29" s="178"/>
      <c r="U29" s="178"/>
      <c r="V29" s="178"/>
      <c r="W29" s="181">
        <f t="shared" si="8"/>
        <v>40</v>
      </c>
      <c r="X29" s="178">
        <v>40</v>
      </c>
      <c r="Y29" s="178"/>
      <c r="Z29" s="178"/>
      <c r="AA29" s="178"/>
      <c r="AB29" s="178"/>
      <c r="AC29" s="178"/>
      <c r="AD29" s="178"/>
      <c r="AE29" s="181">
        <f t="shared" si="9"/>
        <v>0</v>
      </c>
      <c r="AF29" s="178"/>
      <c r="AG29" s="178"/>
      <c r="AH29" s="181">
        <f t="shared" si="10"/>
        <v>9</v>
      </c>
      <c r="AI29" s="178">
        <v>9</v>
      </c>
      <c r="AJ29" s="178"/>
      <c r="AK29" s="178"/>
      <c r="AL29" s="181">
        <f t="shared" si="11"/>
        <v>9</v>
      </c>
      <c r="AM29" s="178"/>
      <c r="AN29" s="178"/>
      <c r="AO29" s="178"/>
      <c r="AP29" s="178"/>
      <c r="AQ29" s="178"/>
      <c r="AR29" s="178">
        <v>9</v>
      </c>
      <c r="AS29" s="178"/>
      <c r="AT29" s="178"/>
      <c r="AU29" s="178"/>
      <c r="AV29" s="178"/>
      <c r="AW29" s="181">
        <f t="shared" si="12"/>
        <v>0</v>
      </c>
      <c r="AX29" s="178"/>
      <c r="AY29" s="178"/>
      <c r="AZ29" s="178"/>
      <c r="BA29" s="178"/>
      <c r="BB29" s="178"/>
      <c r="BC29" s="181">
        <f t="shared" si="13"/>
        <v>0</v>
      </c>
      <c r="BD29" s="178"/>
      <c r="BE29" s="178"/>
      <c r="BF29" s="178"/>
    </row>
    <row r="30" spans="1:58" s="20" customFormat="1" ht="13.5">
      <c r="A30" s="174" t="s">
        <v>175</v>
      </c>
      <c r="B30" s="174">
        <v>47326</v>
      </c>
      <c r="C30" s="174" t="s">
        <v>245</v>
      </c>
      <c r="D30" s="181">
        <f t="shared" si="2"/>
        <v>306</v>
      </c>
      <c r="E30" s="181">
        <f t="shared" si="3"/>
        <v>0</v>
      </c>
      <c r="F30" s="182"/>
      <c r="G30" s="182"/>
      <c r="H30" s="181">
        <f t="shared" si="4"/>
        <v>0</v>
      </c>
      <c r="I30" s="182"/>
      <c r="J30" s="182"/>
      <c r="K30" s="181">
        <f t="shared" si="5"/>
        <v>306</v>
      </c>
      <c r="L30" s="178">
        <v>203</v>
      </c>
      <c r="M30" s="178">
        <v>103</v>
      </c>
      <c r="N30" s="181">
        <f t="shared" si="6"/>
        <v>306</v>
      </c>
      <c r="O30" s="181">
        <f t="shared" si="7"/>
        <v>203</v>
      </c>
      <c r="P30" s="178">
        <v>203</v>
      </c>
      <c r="Q30" s="178"/>
      <c r="R30" s="178"/>
      <c r="S30" s="178"/>
      <c r="T30" s="178"/>
      <c r="U30" s="178"/>
      <c r="V30" s="178"/>
      <c r="W30" s="181">
        <f t="shared" si="8"/>
        <v>103</v>
      </c>
      <c r="X30" s="178">
        <v>103</v>
      </c>
      <c r="Y30" s="178"/>
      <c r="Z30" s="178"/>
      <c r="AA30" s="178"/>
      <c r="AB30" s="178"/>
      <c r="AC30" s="178"/>
      <c r="AD30" s="178"/>
      <c r="AE30" s="181">
        <f t="shared" si="9"/>
        <v>0</v>
      </c>
      <c r="AF30" s="178"/>
      <c r="AG30" s="178"/>
      <c r="AH30" s="181">
        <f t="shared" si="10"/>
        <v>12</v>
      </c>
      <c r="AI30" s="178">
        <v>12</v>
      </c>
      <c r="AJ30" s="178"/>
      <c r="AK30" s="178"/>
      <c r="AL30" s="181">
        <f t="shared" si="11"/>
        <v>12</v>
      </c>
      <c r="AM30" s="178"/>
      <c r="AN30" s="178"/>
      <c r="AO30" s="178">
        <v>12</v>
      </c>
      <c r="AP30" s="178"/>
      <c r="AQ30" s="178"/>
      <c r="AR30" s="178"/>
      <c r="AS30" s="178"/>
      <c r="AT30" s="178"/>
      <c r="AU30" s="178"/>
      <c r="AV30" s="178"/>
      <c r="AW30" s="181">
        <f t="shared" si="12"/>
        <v>0</v>
      </c>
      <c r="AX30" s="178"/>
      <c r="AY30" s="178"/>
      <c r="AZ30" s="178"/>
      <c r="BA30" s="178"/>
      <c r="BB30" s="178"/>
      <c r="BC30" s="181">
        <f t="shared" si="13"/>
        <v>0</v>
      </c>
      <c r="BD30" s="178"/>
      <c r="BE30" s="178"/>
      <c r="BF30" s="178"/>
    </row>
    <row r="31" spans="1:58" s="20" customFormat="1" ht="13.5">
      <c r="A31" s="174" t="s">
        <v>175</v>
      </c>
      <c r="B31" s="174">
        <v>47327</v>
      </c>
      <c r="C31" s="174" t="s">
        <v>246</v>
      </c>
      <c r="D31" s="181">
        <f t="shared" si="2"/>
        <v>2861</v>
      </c>
      <c r="E31" s="181">
        <f t="shared" si="3"/>
        <v>0</v>
      </c>
      <c r="F31" s="182"/>
      <c r="G31" s="182"/>
      <c r="H31" s="181">
        <f t="shared" si="4"/>
        <v>0</v>
      </c>
      <c r="I31" s="182"/>
      <c r="J31" s="182"/>
      <c r="K31" s="181">
        <f t="shared" si="5"/>
        <v>2861</v>
      </c>
      <c r="L31" s="178">
        <v>229</v>
      </c>
      <c r="M31" s="178">
        <v>2632</v>
      </c>
      <c r="N31" s="181">
        <f t="shared" si="6"/>
        <v>2861</v>
      </c>
      <c r="O31" s="181">
        <f t="shared" si="7"/>
        <v>229</v>
      </c>
      <c r="P31" s="178">
        <v>229</v>
      </c>
      <c r="Q31" s="178"/>
      <c r="R31" s="178"/>
      <c r="S31" s="178"/>
      <c r="T31" s="178"/>
      <c r="U31" s="178"/>
      <c r="V31" s="178"/>
      <c r="W31" s="181">
        <f t="shared" si="8"/>
        <v>2632</v>
      </c>
      <c r="X31" s="178">
        <v>2632</v>
      </c>
      <c r="Y31" s="178"/>
      <c r="Z31" s="178"/>
      <c r="AA31" s="178"/>
      <c r="AB31" s="178"/>
      <c r="AC31" s="178"/>
      <c r="AD31" s="178"/>
      <c r="AE31" s="181">
        <f t="shared" si="9"/>
        <v>0</v>
      </c>
      <c r="AF31" s="178"/>
      <c r="AG31" s="178"/>
      <c r="AH31" s="181">
        <f t="shared" si="10"/>
        <v>0</v>
      </c>
      <c r="AI31" s="178"/>
      <c r="AJ31" s="178"/>
      <c r="AK31" s="178"/>
      <c r="AL31" s="181">
        <f t="shared" si="11"/>
        <v>0</v>
      </c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81">
        <f t="shared" si="12"/>
        <v>0</v>
      </c>
      <c r="AX31" s="178"/>
      <c r="AY31" s="178"/>
      <c r="AZ31" s="178"/>
      <c r="BA31" s="178"/>
      <c r="BB31" s="178"/>
      <c r="BC31" s="181">
        <f t="shared" si="13"/>
        <v>0</v>
      </c>
      <c r="BD31" s="178"/>
      <c r="BE31" s="178"/>
      <c r="BF31" s="178"/>
    </row>
    <row r="32" spans="1:58" s="20" customFormat="1" ht="13.5">
      <c r="A32" s="174" t="s">
        <v>175</v>
      </c>
      <c r="B32" s="174">
        <v>47328</v>
      </c>
      <c r="C32" s="174" t="s">
        <v>247</v>
      </c>
      <c r="D32" s="181">
        <f t="shared" si="2"/>
        <v>3412</v>
      </c>
      <c r="E32" s="181">
        <f t="shared" si="3"/>
        <v>0</v>
      </c>
      <c r="F32" s="182"/>
      <c r="G32" s="182"/>
      <c r="H32" s="181">
        <f t="shared" si="4"/>
        <v>0</v>
      </c>
      <c r="I32" s="182"/>
      <c r="J32" s="182"/>
      <c r="K32" s="181">
        <f t="shared" si="5"/>
        <v>3412</v>
      </c>
      <c r="L32" s="178">
        <v>534</v>
      </c>
      <c r="M32" s="178">
        <v>2878</v>
      </c>
      <c r="N32" s="181">
        <f t="shared" si="6"/>
        <v>3412</v>
      </c>
      <c r="O32" s="181">
        <f t="shared" si="7"/>
        <v>534</v>
      </c>
      <c r="P32" s="178">
        <v>534</v>
      </c>
      <c r="Q32" s="178"/>
      <c r="R32" s="178"/>
      <c r="S32" s="178"/>
      <c r="T32" s="178"/>
      <c r="U32" s="178"/>
      <c r="V32" s="178"/>
      <c r="W32" s="181">
        <f t="shared" si="8"/>
        <v>2878</v>
      </c>
      <c r="X32" s="178">
        <v>2878</v>
      </c>
      <c r="Y32" s="178"/>
      <c r="Z32" s="178"/>
      <c r="AA32" s="178"/>
      <c r="AB32" s="178"/>
      <c r="AC32" s="178"/>
      <c r="AD32" s="178"/>
      <c r="AE32" s="181">
        <f t="shared" si="9"/>
        <v>0</v>
      </c>
      <c r="AF32" s="178"/>
      <c r="AG32" s="178"/>
      <c r="AH32" s="181">
        <f t="shared" si="10"/>
        <v>34</v>
      </c>
      <c r="AI32" s="178">
        <v>34</v>
      </c>
      <c r="AJ32" s="178"/>
      <c r="AK32" s="178"/>
      <c r="AL32" s="181">
        <f t="shared" si="11"/>
        <v>34</v>
      </c>
      <c r="AM32" s="178"/>
      <c r="AN32" s="178"/>
      <c r="AO32" s="178"/>
      <c r="AP32" s="178"/>
      <c r="AQ32" s="178"/>
      <c r="AR32" s="178"/>
      <c r="AS32" s="178"/>
      <c r="AT32" s="178"/>
      <c r="AU32" s="178">
        <v>34</v>
      </c>
      <c r="AV32" s="178"/>
      <c r="AW32" s="181">
        <f t="shared" si="12"/>
        <v>0</v>
      </c>
      <c r="AX32" s="178"/>
      <c r="AY32" s="178"/>
      <c r="AZ32" s="178"/>
      <c r="BA32" s="178"/>
      <c r="BB32" s="178"/>
      <c r="BC32" s="181">
        <f t="shared" si="13"/>
        <v>58</v>
      </c>
      <c r="BD32" s="178">
        <v>58</v>
      </c>
      <c r="BE32" s="178"/>
      <c r="BF32" s="178"/>
    </row>
    <row r="33" spans="1:58" s="20" customFormat="1" ht="13.5">
      <c r="A33" s="174" t="s">
        <v>175</v>
      </c>
      <c r="B33" s="174">
        <v>47329</v>
      </c>
      <c r="C33" s="174" t="s">
        <v>248</v>
      </c>
      <c r="D33" s="181">
        <f t="shared" si="2"/>
        <v>5463</v>
      </c>
      <c r="E33" s="181">
        <f t="shared" si="3"/>
        <v>0</v>
      </c>
      <c r="F33" s="182"/>
      <c r="G33" s="182"/>
      <c r="H33" s="181">
        <f t="shared" si="4"/>
        <v>0</v>
      </c>
      <c r="I33" s="182"/>
      <c r="J33" s="182"/>
      <c r="K33" s="181">
        <f t="shared" si="5"/>
        <v>5463</v>
      </c>
      <c r="L33" s="178">
        <v>1293</v>
      </c>
      <c r="M33" s="178">
        <v>4170</v>
      </c>
      <c r="N33" s="181">
        <f t="shared" si="6"/>
        <v>5463</v>
      </c>
      <c r="O33" s="181">
        <f t="shared" si="7"/>
        <v>1293</v>
      </c>
      <c r="P33" s="178">
        <v>1293</v>
      </c>
      <c r="Q33" s="178"/>
      <c r="R33" s="178"/>
      <c r="S33" s="178"/>
      <c r="T33" s="178"/>
      <c r="U33" s="178"/>
      <c r="V33" s="178"/>
      <c r="W33" s="181">
        <f t="shared" si="8"/>
        <v>4170</v>
      </c>
      <c r="X33" s="178">
        <v>4170</v>
      </c>
      <c r="Y33" s="178"/>
      <c r="Z33" s="178"/>
      <c r="AA33" s="178"/>
      <c r="AB33" s="178"/>
      <c r="AC33" s="178"/>
      <c r="AD33" s="178"/>
      <c r="AE33" s="181">
        <f t="shared" si="9"/>
        <v>0</v>
      </c>
      <c r="AF33" s="178"/>
      <c r="AG33" s="178"/>
      <c r="AH33" s="181">
        <f t="shared" si="10"/>
        <v>176</v>
      </c>
      <c r="AI33" s="178">
        <v>176</v>
      </c>
      <c r="AJ33" s="178"/>
      <c r="AK33" s="178"/>
      <c r="AL33" s="181">
        <f t="shared" si="11"/>
        <v>176</v>
      </c>
      <c r="AM33" s="178"/>
      <c r="AN33" s="178"/>
      <c r="AO33" s="178"/>
      <c r="AP33" s="178"/>
      <c r="AQ33" s="178"/>
      <c r="AR33" s="178"/>
      <c r="AS33" s="178"/>
      <c r="AT33" s="178">
        <v>176</v>
      </c>
      <c r="AU33" s="178"/>
      <c r="AV33" s="178"/>
      <c r="AW33" s="181">
        <f t="shared" si="12"/>
        <v>0</v>
      </c>
      <c r="AX33" s="178"/>
      <c r="AY33" s="178"/>
      <c r="AZ33" s="178"/>
      <c r="BA33" s="178"/>
      <c r="BB33" s="178"/>
      <c r="BC33" s="181">
        <f t="shared" si="13"/>
        <v>0</v>
      </c>
      <c r="BD33" s="178"/>
      <c r="BE33" s="178"/>
      <c r="BF33" s="178"/>
    </row>
    <row r="34" spans="1:58" s="20" customFormat="1" ht="13.5">
      <c r="A34" s="174" t="s">
        <v>175</v>
      </c>
      <c r="B34" s="174">
        <v>47348</v>
      </c>
      <c r="C34" s="174" t="s">
        <v>249</v>
      </c>
      <c r="D34" s="181">
        <f t="shared" si="2"/>
        <v>2301</v>
      </c>
      <c r="E34" s="181">
        <f t="shared" si="3"/>
        <v>0</v>
      </c>
      <c r="F34" s="182"/>
      <c r="G34" s="182"/>
      <c r="H34" s="181">
        <f t="shared" si="4"/>
        <v>0</v>
      </c>
      <c r="I34" s="182"/>
      <c r="J34" s="182"/>
      <c r="K34" s="181">
        <f t="shared" si="5"/>
        <v>2301</v>
      </c>
      <c r="L34" s="178">
        <v>370</v>
      </c>
      <c r="M34" s="178">
        <v>1931</v>
      </c>
      <c r="N34" s="181">
        <f t="shared" si="6"/>
        <v>2301</v>
      </c>
      <c r="O34" s="181">
        <f t="shared" si="7"/>
        <v>370</v>
      </c>
      <c r="P34" s="178">
        <v>370</v>
      </c>
      <c r="Q34" s="178"/>
      <c r="R34" s="178"/>
      <c r="S34" s="178"/>
      <c r="T34" s="178"/>
      <c r="U34" s="178"/>
      <c r="V34" s="178"/>
      <c r="W34" s="181">
        <f t="shared" si="8"/>
        <v>1931</v>
      </c>
      <c r="X34" s="178">
        <v>1931</v>
      </c>
      <c r="Y34" s="178"/>
      <c r="Z34" s="178"/>
      <c r="AA34" s="178"/>
      <c r="AB34" s="178"/>
      <c r="AC34" s="178"/>
      <c r="AD34" s="178"/>
      <c r="AE34" s="181">
        <f t="shared" si="9"/>
        <v>0</v>
      </c>
      <c r="AF34" s="178"/>
      <c r="AG34" s="178"/>
      <c r="AH34" s="181">
        <f t="shared" si="10"/>
        <v>74</v>
      </c>
      <c r="AI34" s="178">
        <v>74</v>
      </c>
      <c r="AJ34" s="178"/>
      <c r="AK34" s="178"/>
      <c r="AL34" s="181">
        <f t="shared" si="11"/>
        <v>74</v>
      </c>
      <c r="AM34" s="178"/>
      <c r="AN34" s="178"/>
      <c r="AO34" s="178"/>
      <c r="AP34" s="178"/>
      <c r="AQ34" s="178"/>
      <c r="AR34" s="178"/>
      <c r="AS34" s="178"/>
      <c r="AT34" s="178">
        <v>74</v>
      </c>
      <c r="AU34" s="178"/>
      <c r="AV34" s="178"/>
      <c r="AW34" s="181">
        <f t="shared" si="12"/>
        <v>0</v>
      </c>
      <c r="AX34" s="178"/>
      <c r="AY34" s="178"/>
      <c r="AZ34" s="178"/>
      <c r="BA34" s="178"/>
      <c r="BB34" s="178"/>
      <c r="BC34" s="181">
        <f t="shared" si="13"/>
        <v>0</v>
      </c>
      <c r="BD34" s="178"/>
      <c r="BE34" s="178"/>
      <c r="BF34" s="178"/>
    </row>
    <row r="35" spans="1:58" s="20" customFormat="1" ht="13.5">
      <c r="A35" s="174" t="s">
        <v>175</v>
      </c>
      <c r="B35" s="174">
        <v>47350</v>
      </c>
      <c r="C35" s="174" t="s">
        <v>250</v>
      </c>
      <c r="D35" s="181">
        <f t="shared" si="2"/>
        <v>2872</v>
      </c>
      <c r="E35" s="181">
        <f t="shared" si="3"/>
        <v>0</v>
      </c>
      <c r="F35" s="182"/>
      <c r="G35" s="182"/>
      <c r="H35" s="181">
        <f t="shared" si="4"/>
        <v>0</v>
      </c>
      <c r="I35" s="182"/>
      <c r="J35" s="182"/>
      <c r="K35" s="181">
        <f t="shared" si="5"/>
        <v>2872</v>
      </c>
      <c r="L35" s="178">
        <v>186</v>
      </c>
      <c r="M35" s="178">
        <v>2686</v>
      </c>
      <c r="N35" s="181">
        <f t="shared" si="6"/>
        <v>2872</v>
      </c>
      <c r="O35" s="181">
        <f t="shared" si="7"/>
        <v>186</v>
      </c>
      <c r="P35" s="178">
        <v>186</v>
      </c>
      <c r="Q35" s="178"/>
      <c r="R35" s="178"/>
      <c r="S35" s="178"/>
      <c r="T35" s="178"/>
      <c r="U35" s="178"/>
      <c r="V35" s="178"/>
      <c r="W35" s="181">
        <f t="shared" si="8"/>
        <v>2686</v>
      </c>
      <c r="X35" s="178">
        <v>2686</v>
      </c>
      <c r="Y35" s="178"/>
      <c r="Z35" s="178"/>
      <c r="AA35" s="178"/>
      <c r="AB35" s="178"/>
      <c r="AC35" s="178"/>
      <c r="AD35" s="178"/>
      <c r="AE35" s="181">
        <f t="shared" si="9"/>
        <v>0</v>
      </c>
      <c r="AF35" s="178"/>
      <c r="AG35" s="178"/>
      <c r="AH35" s="181">
        <f t="shared" si="10"/>
        <v>228</v>
      </c>
      <c r="AI35" s="178">
        <v>228</v>
      </c>
      <c r="AJ35" s="178"/>
      <c r="AK35" s="178"/>
      <c r="AL35" s="181">
        <f t="shared" si="11"/>
        <v>228</v>
      </c>
      <c r="AM35" s="178"/>
      <c r="AN35" s="178"/>
      <c r="AO35" s="178">
        <v>228</v>
      </c>
      <c r="AP35" s="178"/>
      <c r="AQ35" s="178"/>
      <c r="AR35" s="178"/>
      <c r="AS35" s="178"/>
      <c r="AT35" s="178"/>
      <c r="AU35" s="178"/>
      <c r="AV35" s="178"/>
      <c r="AW35" s="181">
        <f t="shared" si="12"/>
        <v>29</v>
      </c>
      <c r="AX35" s="178"/>
      <c r="AY35" s="178"/>
      <c r="AZ35" s="178">
        <v>29</v>
      </c>
      <c r="BA35" s="178"/>
      <c r="BB35" s="178"/>
      <c r="BC35" s="181">
        <f t="shared" si="13"/>
        <v>0</v>
      </c>
      <c r="BD35" s="178"/>
      <c r="BE35" s="178"/>
      <c r="BF35" s="178"/>
    </row>
    <row r="36" spans="1:58" s="20" customFormat="1" ht="13.5">
      <c r="A36" s="174" t="s">
        <v>175</v>
      </c>
      <c r="B36" s="174">
        <v>47353</v>
      </c>
      <c r="C36" s="174" t="s">
        <v>251</v>
      </c>
      <c r="D36" s="181">
        <f t="shared" si="2"/>
        <v>366</v>
      </c>
      <c r="E36" s="181">
        <f t="shared" si="3"/>
        <v>0</v>
      </c>
      <c r="F36" s="182"/>
      <c r="G36" s="182"/>
      <c r="H36" s="181">
        <f t="shared" si="4"/>
        <v>366</v>
      </c>
      <c r="I36" s="182">
        <v>34</v>
      </c>
      <c r="J36" s="182">
        <v>332</v>
      </c>
      <c r="K36" s="181">
        <f t="shared" si="5"/>
        <v>0</v>
      </c>
      <c r="L36" s="178"/>
      <c r="M36" s="178"/>
      <c r="N36" s="181">
        <f t="shared" si="6"/>
        <v>366</v>
      </c>
      <c r="O36" s="181">
        <f t="shared" si="7"/>
        <v>34</v>
      </c>
      <c r="P36" s="178">
        <v>34</v>
      </c>
      <c r="Q36" s="178"/>
      <c r="R36" s="178"/>
      <c r="S36" s="178"/>
      <c r="T36" s="178"/>
      <c r="U36" s="178"/>
      <c r="V36" s="178"/>
      <c r="W36" s="181">
        <f t="shared" si="8"/>
        <v>332</v>
      </c>
      <c r="X36" s="178">
        <v>332</v>
      </c>
      <c r="Y36" s="178"/>
      <c r="Z36" s="178"/>
      <c r="AA36" s="178"/>
      <c r="AB36" s="178"/>
      <c r="AC36" s="178"/>
      <c r="AD36" s="178"/>
      <c r="AE36" s="181">
        <f t="shared" si="9"/>
        <v>0</v>
      </c>
      <c r="AF36" s="178"/>
      <c r="AG36" s="178"/>
      <c r="AH36" s="181">
        <f t="shared" si="10"/>
        <v>1</v>
      </c>
      <c r="AI36" s="178">
        <v>1</v>
      </c>
      <c r="AJ36" s="178"/>
      <c r="AK36" s="178"/>
      <c r="AL36" s="181">
        <f t="shared" si="11"/>
        <v>366</v>
      </c>
      <c r="AM36" s="178">
        <v>366</v>
      </c>
      <c r="AN36" s="178"/>
      <c r="AO36" s="178"/>
      <c r="AP36" s="178"/>
      <c r="AQ36" s="178"/>
      <c r="AR36" s="178"/>
      <c r="AS36" s="178"/>
      <c r="AT36" s="178"/>
      <c r="AU36" s="178"/>
      <c r="AV36" s="178"/>
      <c r="AW36" s="181">
        <f t="shared" si="12"/>
        <v>1</v>
      </c>
      <c r="AX36" s="178">
        <v>1</v>
      </c>
      <c r="AY36" s="178"/>
      <c r="AZ36" s="178"/>
      <c r="BA36" s="178"/>
      <c r="BB36" s="178"/>
      <c r="BC36" s="181">
        <f t="shared" si="13"/>
        <v>0</v>
      </c>
      <c r="BD36" s="178"/>
      <c r="BE36" s="178"/>
      <c r="BF36" s="178"/>
    </row>
    <row r="37" spans="1:58" s="20" customFormat="1" ht="13.5">
      <c r="A37" s="174" t="s">
        <v>175</v>
      </c>
      <c r="B37" s="174">
        <v>47354</v>
      </c>
      <c r="C37" s="174" t="s">
        <v>252</v>
      </c>
      <c r="D37" s="181">
        <f t="shared" si="2"/>
        <v>399</v>
      </c>
      <c r="E37" s="181">
        <f t="shared" si="3"/>
        <v>0</v>
      </c>
      <c r="F37" s="182"/>
      <c r="G37" s="182"/>
      <c r="H37" s="181">
        <f t="shared" si="4"/>
        <v>0</v>
      </c>
      <c r="I37" s="182"/>
      <c r="J37" s="182"/>
      <c r="K37" s="181">
        <f t="shared" si="5"/>
        <v>399</v>
      </c>
      <c r="L37" s="178">
        <v>300</v>
      </c>
      <c r="M37" s="178">
        <v>99</v>
      </c>
      <c r="N37" s="181">
        <f t="shared" si="6"/>
        <v>399</v>
      </c>
      <c r="O37" s="181">
        <f t="shared" si="7"/>
        <v>300</v>
      </c>
      <c r="P37" s="178"/>
      <c r="Q37" s="178"/>
      <c r="R37" s="178"/>
      <c r="S37" s="178"/>
      <c r="T37" s="178"/>
      <c r="U37" s="178">
        <v>300</v>
      </c>
      <c r="V37" s="178"/>
      <c r="W37" s="181">
        <f t="shared" si="8"/>
        <v>99</v>
      </c>
      <c r="X37" s="178"/>
      <c r="Y37" s="178"/>
      <c r="Z37" s="178"/>
      <c r="AA37" s="178"/>
      <c r="AB37" s="178"/>
      <c r="AC37" s="178">
        <v>99</v>
      </c>
      <c r="AD37" s="178"/>
      <c r="AE37" s="181">
        <f t="shared" si="9"/>
        <v>0</v>
      </c>
      <c r="AF37" s="178"/>
      <c r="AG37" s="178"/>
      <c r="AH37" s="181">
        <f t="shared" si="10"/>
        <v>0</v>
      </c>
      <c r="AI37" s="178"/>
      <c r="AJ37" s="178"/>
      <c r="AK37" s="178"/>
      <c r="AL37" s="181">
        <f t="shared" si="11"/>
        <v>0</v>
      </c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81">
        <f t="shared" si="12"/>
        <v>0</v>
      </c>
      <c r="AX37" s="178"/>
      <c r="AY37" s="178"/>
      <c r="AZ37" s="178"/>
      <c r="BA37" s="178"/>
      <c r="BB37" s="178"/>
      <c r="BC37" s="181">
        <f t="shared" si="13"/>
        <v>0</v>
      </c>
      <c r="BD37" s="178"/>
      <c r="BE37" s="178"/>
      <c r="BF37" s="178"/>
    </row>
    <row r="38" spans="1:58" s="20" customFormat="1" ht="13.5">
      <c r="A38" s="174" t="s">
        <v>175</v>
      </c>
      <c r="B38" s="174">
        <v>47355</v>
      </c>
      <c r="C38" s="174" t="s">
        <v>253</v>
      </c>
      <c r="D38" s="181">
        <f t="shared" si="2"/>
        <v>365</v>
      </c>
      <c r="E38" s="181">
        <f t="shared" si="3"/>
        <v>0</v>
      </c>
      <c r="F38" s="182"/>
      <c r="G38" s="182"/>
      <c r="H38" s="181">
        <f t="shared" si="4"/>
        <v>365</v>
      </c>
      <c r="I38" s="182">
        <v>365</v>
      </c>
      <c r="J38" s="182"/>
      <c r="K38" s="181">
        <f t="shared" si="5"/>
        <v>0</v>
      </c>
      <c r="L38" s="178"/>
      <c r="M38" s="178"/>
      <c r="N38" s="181">
        <f t="shared" si="6"/>
        <v>365</v>
      </c>
      <c r="O38" s="181">
        <f t="shared" si="7"/>
        <v>365</v>
      </c>
      <c r="P38" s="178"/>
      <c r="Q38" s="178"/>
      <c r="R38" s="178"/>
      <c r="S38" s="178"/>
      <c r="T38" s="178"/>
      <c r="U38" s="178"/>
      <c r="V38" s="178">
        <v>365</v>
      </c>
      <c r="W38" s="181">
        <f t="shared" si="8"/>
        <v>0</v>
      </c>
      <c r="X38" s="178"/>
      <c r="Y38" s="178"/>
      <c r="Z38" s="178"/>
      <c r="AA38" s="178"/>
      <c r="AB38" s="178"/>
      <c r="AC38" s="178"/>
      <c r="AD38" s="178"/>
      <c r="AE38" s="181">
        <f t="shared" si="9"/>
        <v>0</v>
      </c>
      <c r="AF38" s="178"/>
      <c r="AG38" s="178"/>
      <c r="AH38" s="181">
        <f t="shared" si="10"/>
        <v>0</v>
      </c>
      <c r="AI38" s="178"/>
      <c r="AJ38" s="178"/>
      <c r="AK38" s="178"/>
      <c r="AL38" s="181">
        <f t="shared" si="11"/>
        <v>0</v>
      </c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81">
        <f t="shared" si="12"/>
        <v>0</v>
      </c>
      <c r="AX38" s="178"/>
      <c r="AY38" s="178"/>
      <c r="AZ38" s="178"/>
      <c r="BA38" s="178"/>
      <c r="BB38" s="178"/>
      <c r="BC38" s="181">
        <f t="shared" si="13"/>
        <v>0</v>
      </c>
      <c r="BD38" s="178"/>
      <c r="BE38" s="178"/>
      <c r="BF38" s="178"/>
    </row>
    <row r="39" spans="1:58" s="20" customFormat="1" ht="13.5">
      <c r="A39" s="174" t="s">
        <v>175</v>
      </c>
      <c r="B39" s="174">
        <v>47356</v>
      </c>
      <c r="C39" s="174" t="s">
        <v>254</v>
      </c>
      <c r="D39" s="181">
        <f t="shared" si="2"/>
        <v>0</v>
      </c>
      <c r="E39" s="181">
        <f t="shared" si="3"/>
        <v>0</v>
      </c>
      <c r="F39" s="182"/>
      <c r="G39" s="182"/>
      <c r="H39" s="181">
        <f t="shared" si="4"/>
        <v>0</v>
      </c>
      <c r="I39" s="182"/>
      <c r="J39" s="182"/>
      <c r="K39" s="181">
        <f t="shared" si="5"/>
        <v>0</v>
      </c>
      <c r="L39" s="178"/>
      <c r="M39" s="178"/>
      <c r="N39" s="181">
        <f t="shared" si="6"/>
        <v>0</v>
      </c>
      <c r="O39" s="181">
        <f t="shared" si="7"/>
        <v>0</v>
      </c>
      <c r="P39" s="178"/>
      <c r="Q39" s="178"/>
      <c r="R39" s="178"/>
      <c r="S39" s="178"/>
      <c r="T39" s="178"/>
      <c r="U39" s="178"/>
      <c r="V39" s="178"/>
      <c r="W39" s="181">
        <f t="shared" si="8"/>
        <v>0</v>
      </c>
      <c r="X39" s="178"/>
      <c r="Y39" s="178"/>
      <c r="Z39" s="178"/>
      <c r="AA39" s="178"/>
      <c r="AB39" s="178"/>
      <c r="AC39" s="178"/>
      <c r="AD39" s="178"/>
      <c r="AE39" s="181">
        <f t="shared" si="9"/>
        <v>0</v>
      </c>
      <c r="AF39" s="178"/>
      <c r="AG39" s="178"/>
      <c r="AH39" s="181">
        <f t="shared" si="10"/>
        <v>0</v>
      </c>
      <c r="AI39" s="178"/>
      <c r="AJ39" s="178"/>
      <c r="AK39" s="178"/>
      <c r="AL39" s="181">
        <f t="shared" si="11"/>
        <v>0</v>
      </c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81">
        <f t="shared" si="12"/>
        <v>0</v>
      </c>
      <c r="AX39" s="178"/>
      <c r="AY39" s="178"/>
      <c r="AZ39" s="178"/>
      <c r="BA39" s="178"/>
      <c r="BB39" s="178"/>
      <c r="BC39" s="181">
        <f t="shared" si="13"/>
        <v>0</v>
      </c>
      <c r="BD39" s="178"/>
      <c r="BE39" s="178"/>
      <c r="BF39" s="178"/>
    </row>
    <row r="40" spans="1:58" s="20" customFormat="1" ht="13.5">
      <c r="A40" s="174" t="s">
        <v>175</v>
      </c>
      <c r="B40" s="174">
        <v>47357</v>
      </c>
      <c r="C40" s="174" t="s">
        <v>255</v>
      </c>
      <c r="D40" s="181">
        <f t="shared" si="2"/>
        <v>473</v>
      </c>
      <c r="E40" s="181">
        <f t="shared" si="3"/>
        <v>0</v>
      </c>
      <c r="F40" s="182"/>
      <c r="G40" s="182"/>
      <c r="H40" s="181">
        <f t="shared" si="4"/>
        <v>473</v>
      </c>
      <c r="I40" s="182">
        <v>171</v>
      </c>
      <c r="J40" s="182">
        <v>302</v>
      </c>
      <c r="K40" s="181">
        <f t="shared" si="5"/>
        <v>0</v>
      </c>
      <c r="L40" s="178"/>
      <c r="M40" s="178"/>
      <c r="N40" s="181">
        <f t="shared" si="6"/>
        <v>473</v>
      </c>
      <c r="O40" s="181">
        <f t="shared" si="7"/>
        <v>171</v>
      </c>
      <c r="P40" s="178"/>
      <c r="Q40" s="178"/>
      <c r="R40" s="178"/>
      <c r="S40" s="178"/>
      <c r="T40" s="178"/>
      <c r="U40" s="178">
        <v>171</v>
      </c>
      <c r="V40" s="178"/>
      <c r="W40" s="181">
        <f t="shared" si="8"/>
        <v>302</v>
      </c>
      <c r="X40" s="178"/>
      <c r="Y40" s="178"/>
      <c r="Z40" s="178"/>
      <c r="AA40" s="178"/>
      <c r="AB40" s="178"/>
      <c r="AC40" s="178">
        <v>302</v>
      </c>
      <c r="AD40" s="178"/>
      <c r="AE40" s="181">
        <f t="shared" si="9"/>
        <v>0</v>
      </c>
      <c r="AF40" s="178"/>
      <c r="AG40" s="178"/>
      <c r="AH40" s="181">
        <f t="shared" si="10"/>
        <v>0</v>
      </c>
      <c r="AI40" s="178"/>
      <c r="AJ40" s="178"/>
      <c r="AK40" s="178"/>
      <c r="AL40" s="181">
        <f t="shared" si="11"/>
        <v>0</v>
      </c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81">
        <f t="shared" si="12"/>
        <v>0</v>
      </c>
      <c r="AX40" s="178"/>
      <c r="AY40" s="178"/>
      <c r="AZ40" s="178"/>
      <c r="BA40" s="178"/>
      <c r="BB40" s="178"/>
      <c r="BC40" s="181">
        <f t="shared" si="13"/>
        <v>0</v>
      </c>
      <c r="BD40" s="178"/>
      <c r="BE40" s="178"/>
      <c r="BF40" s="178"/>
    </row>
    <row r="41" spans="1:58" s="20" customFormat="1" ht="13.5">
      <c r="A41" s="174" t="s">
        <v>175</v>
      </c>
      <c r="B41" s="174">
        <v>47358</v>
      </c>
      <c r="C41" s="174" t="s">
        <v>256</v>
      </c>
      <c r="D41" s="181">
        <f t="shared" si="2"/>
        <v>140</v>
      </c>
      <c r="E41" s="181">
        <f t="shared" si="3"/>
        <v>0</v>
      </c>
      <c r="F41" s="182"/>
      <c r="G41" s="182"/>
      <c r="H41" s="181">
        <f t="shared" si="4"/>
        <v>0</v>
      </c>
      <c r="I41" s="182"/>
      <c r="J41" s="182"/>
      <c r="K41" s="181">
        <f t="shared" si="5"/>
        <v>140</v>
      </c>
      <c r="L41" s="178">
        <v>130</v>
      </c>
      <c r="M41" s="178">
        <v>10</v>
      </c>
      <c r="N41" s="181">
        <f t="shared" si="6"/>
        <v>140</v>
      </c>
      <c r="O41" s="181">
        <f t="shared" si="7"/>
        <v>130</v>
      </c>
      <c r="P41" s="178"/>
      <c r="Q41" s="178"/>
      <c r="R41" s="178"/>
      <c r="S41" s="178"/>
      <c r="T41" s="178"/>
      <c r="U41" s="178"/>
      <c r="V41" s="178">
        <v>130</v>
      </c>
      <c r="W41" s="181">
        <f t="shared" si="8"/>
        <v>10</v>
      </c>
      <c r="X41" s="178"/>
      <c r="Y41" s="178"/>
      <c r="Z41" s="178"/>
      <c r="AA41" s="178"/>
      <c r="AB41" s="178"/>
      <c r="AC41" s="178"/>
      <c r="AD41" s="178">
        <v>10</v>
      </c>
      <c r="AE41" s="181">
        <f t="shared" si="9"/>
        <v>0</v>
      </c>
      <c r="AF41" s="178"/>
      <c r="AG41" s="178"/>
      <c r="AH41" s="181">
        <f t="shared" si="10"/>
        <v>0</v>
      </c>
      <c r="AI41" s="178"/>
      <c r="AJ41" s="178"/>
      <c r="AK41" s="178"/>
      <c r="AL41" s="181">
        <f t="shared" si="11"/>
        <v>0</v>
      </c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81">
        <f t="shared" si="12"/>
        <v>0</v>
      </c>
      <c r="AX41" s="178"/>
      <c r="AY41" s="178"/>
      <c r="AZ41" s="178"/>
      <c r="BA41" s="178"/>
      <c r="BB41" s="178"/>
      <c r="BC41" s="181">
        <f t="shared" si="13"/>
        <v>0</v>
      </c>
      <c r="BD41" s="178"/>
      <c r="BE41" s="178"/>
      <c r="BF41" s="178"/>
    </row>
    <row r="42" spans="1:58" s="20" customFormat="1" ht="13.5">
      <c r="A42" s="174" t="s">
        <v>175</v>
      </c>
      <c r="B42" s="174">
        <v>47359</v>
      </c>
      <c r="C42" s="174" t="s">
        <v>257</v>
      </c>
      <c r="D42" s="181">
        <f t="shared" si="2"/>
        <v>382</v>
      </c>
      <c r="E42" s="181">
        <f t="shared" si="3"/>
        <v>0</v>
      </c>
      <c r="F42" s="182"/>
      <c r="G42" s="182"/>
      <c r="H42" s="181">
        <f t="shared" si="4"/>
        <v>338</v>
      </c>
      <c r="I42" s="182"/>
      <c r="J42" s="182">
        <v>338</v>
      </c>
      <c r="K42" s="181">
        <f t="shared" si="5"/>
        <v>44</v>
      </c>
      <c r="L42" s="178">
        <v>44</v>
      </c>
      <c r="M42" s="178"/>
      <c r="N42" s="181">
        <f t="shared" si="6"/>
        <v>382</v>
      </c>
      <c r="O42" s="181">
        <f t="shared" si="7"/>
        <v>44</v>
      </c>
      <c r="P42" s="178"/>
      <c r="Q42" s="178"/>
      <c r="R42" s="178"/>
      <c r="S42" s="178">
        <v>44</v>
      </c>
      <c r="T42" s="178"/>
      <c r="U42" s="178"/>
      <c r="V42" s="178"/>
      <c r="W42" s="181">
        <f t="shared" si="8"/>
        <v>338</v>
      </c>
      <c r="X42" s="178"/>
      <c r="Y42" s="178"/>
      <c r="Z42" s="178"/>
      <c r="AA42" s="178"/>
      <c r="AB42" s="178"/>
      <c r="AC42" s="178">
        <v>338</v>
      </c>
      <c r="AD42" s="178"/>
      <c r="AE42" s="181">
        <f t="shared" si="9"/>
        <v>0</v>
      </c>
      <c r="AF42" s="178"/>
      <c r="AG42" s="178"/>
      <c r="AH42" s="181">
        <f t="shared" si="10"/>
        <v>0</v>
      </c>
      <c r="AI42" s="178"/>
      <c r="AJ42" s="178"/>
      <c r="AK42" s="178"/>
      <c r="AL42" s="181">
        <f t="shared" si="11"/>
        <v>0</v>
      </c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81">
        <f t="shared" si="12"/>
        <v>0</v>
      </c>
      <c r="AX42" s="178"/>
      <c r="AY42" s="178"/>
      <c r="AZ42" s="178"/>
      <c r="BA42" s="178"/>
      <c r="BB42" s="178"/>
      <c r="BC42" s="181">
        <f t="shared" si="13"/>
        <v>0</v>
      </c>
      <c r="BD42" s="178"/>
      <c r="BE42" s="178"/>
      <c r="BF42" s="178"/>
    </row>
    <row r="43" spans="1:58" s="20" customFormat="1" ht="13.5">
      <c r="A43" s="174" t="s">
        <v>175</v>
      </c>
      <c r="B43" s="174">
        <v>47360</v>
      </c>
      <c r="C43" s="174" t="s">
        <v>258</v>
      </c>
      <c r="D43" s="181">
        <f t="shared" si="2"/>
        <v>292</v>
      </c>
      <c r="E43" s="181">
        <f t="shared" si="3"/>
        <v>0</v>
      </c>
      <c r="F43" s="182"/>
      <c r="G43" s="182"/>
      <c r="H43" s="181">
        <f t="shared" si="4"/>
        <v>292</v>
      </c>
      <c r="I43" s="182"/>
      <c r="J43" s="182">
        <v>292</v>
      </c>
      <c r="K43" s="181">
        <f t="shared" si="5"/>
        <v>0</v>
      </c>
      <c r="L43" s="178"/>
      <c r="M43" s="178"/>
      <c r="N43" s="181">
        <f t="shared" si="6"/>
        <v>297</v>
      </c>
      <c r="O43" s="181">
        <f t="shared" si="7"/>
        <v>0</v>
      </c>
      <c r="P43" s="178"/>
      <c r="Q43" s="178"/>
      <c r="R43" s="178"/>
      <c r="S43" s="178"/>
      <c r="T43" s="178"/>
      <c r="U43" s="178"/>
      <c r="V43" s="178"/>
      <c r="W43" s="181">
        <f t="shared" si="8"/>
        <v>292</v>
      </c>
      <c r="X43" s="178"/>
      <c r="Y43" s="178"/>
      <c r="Z43" s="178"/>
      <c r="AA43" s="178"/>
      <c r="AB43" s="178"/>
      <c r="AC43" s="178">
        <v>292</v>
      </c>
      <c r="AD43" s="178"/>
      <c r="AE43" s="181">
        <f t="shared" si="9"/>
        <v>5</v>
      </c>
      <c r="AF43" s="178">
        <v>5</v>
      </c>
      <c r="AG43" s="178"/>
      <c r="AH43" s="181">
        <f t="shared" si="10"/>
        <v>0</v>
      </c>
      <c r="AI43" s="178"/>
      <c r="AJ43" s="178"/>
      <c r="AK43" s="178"/>
      <c r="AL43" s="181">
        <f t="shared" si="11"/>
        <v>0</v>
      </c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81">
        <f t="shared" si="12"/>
        <v>0</v>
      </c>
      <c r="AX43" s="178"/>
      <c r="AY43" s="178"/>
      <c r="AZ43" s="178"/>
      <c r="BA43" s="178"/>
      <c r="BB43" s="178"/>
      <c r="BC43" s="181">
        <f t="shared" si="13"/>
        <v>0</v>
      </c>
      <c r="BD43" s="178"/>
      <c r="BE43" s="178"/>
      <c r="BF43" s="178"/>
    </row>
    <row r="44" spans="1:58" s="20" customFormat="1" ht="13.5">
      <c r="A44" s="174" t="s">
        <v>175</v>
      </c>
      <c r="B44" s="174">
        <v>47361</v>
      </c>
      <c r="C44" s="174" t="s">
        <v>259</v>
      </c>
      <c r="D44" s="181">
        <f t="shared" si="2"/>
        <v>2440</v>
      </c>
      <c r="E44" s="181">
        <f t="shared" si="3"/>
        <v>0</v>
      </c>
      <c r="F44" s="182"/>
      <c r="G44" s="182"/>
      <c r="H44" s="181">
        <f t="shared" si="4"/>
        <v>0</v>
      </c>
      <c r="I44" s="182"/>
      <c r="J44" s="182"/>
      <c r="K44" s="181">
        <f t="shared" si="5"/>
        <v>2440</v>
      </c>
      <c r="L44" s="178">
        <v>1877</v>
      </c>
      <c r="M44" s="178">
        <v>563</v>
      </c>
      <c r="N44" s="181">
        <f t="shared" si="6"/>
        <v>2445</v>
      </c>
      <c r="O44" s="181">
        <f t="shared" si="7"/>
        <v>1877</v>
      </c>
      <c r="P44" s="178"/>
      <c r="Q44" s="178"/>
      <c r="R44" s="178"/>
      <c r="S44" s="178"/>
      <c r="T44" s="178"/>
      <c r="U44" s="178">
        <v>1877</v>
      </c>
      <c r="V44" s="178"/>
      <c r="W44" s="181">
        <f t="shared" si="8"/>
        <v>563</v>
      </c>
      <c r="X44" s="178"/>
      <c r="Y44" s="178"/>
      <c r="Z44" s="178"/>
      <c r="AA44" s="178"/>
      <c r="AB44" s="178"/>
      <c r="AC44" s="178">
        <v>563</v>
      </c>
      <c r="AD44" s="178"/>
      <c r="AE44" s="181">
        <f t="shared" si="9"/>
        <v>5</v>
      </c>
      <c r="AF44" s="178">
        <v>5</v>
      </c>
      <c r="AG44" s="178"/>
      <c r="AH44" s="181">
        <f t="shared" si="10"/>
        <v>0</v>
      </c>
      <c r="AI44" s="178"/>
      <c r="AJ44" s="178"/>
      <c r="AK44" s="178"/>
      <c r="AL44" s="181">
        <f t="shared" si="11"/>
        <v>0</v>
      </c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81">
        <f t="shared" si="12"/>
        <v>0</v>
      </c>
      <c r="AX44" s="178"/>
      <c r="AY44" s="178"/>
      <c r="AZ44" s="178"/>
      <c r="BA44" s="178"/>
      <c r="BB44" s="178"/>
      <c r="BC44" s="181">
        <f t="shared" si="13"/>
        <v>0</v>
      </c>
      <c r="BD44" s="178"/>
      <c r="BE44" s="178"/>
      <c r="BF44" s="178"/>
    </row>
    <row r="45" spans="1:58" s="20" customFormat="1" ht="13.5">
      <c r="A45" s="174" t="s">
        <v>175</v>
      </c>
      <c r="B45" s="174">
        <v>47362</v>
      </c>
      <c r="C45" s="174" t="s">
        <v>260</v>
      </c>
      <c r="D45" s="181">
        <f t="shared" si="2"/>
        <v>2937</v>
      </c>
      <c r="E45" s="181">
        <f t="shared" si="3"/>
        <v>0</v>
      </c>
      <c r="F45" s="182"/>
      <c r="G45" s="182"/>
      <c r="H45" s="181">
        <f t="shared" si="4"/>
        <v>0</v>
      </c>
      <c r="I45" s="182"/>
      <c r="J45" s="182"/>
      <c r="K45" s="181">
        <f t="shared" si="5"/>
        <v>2937</v>
      </c>
      <c r="L45" s="178">
        <v>56</v>
      </c>
      <c r="M45" s="178">
        <v>2881</v>
      </c>
      <c r="N45" s="181">
        <f t="shared" si="6"/>
        <v>2937</v>
      </c>
      <c r="O45" s="181">
        <f t="shared" si="7"/>
        <v>56</v>
      </c>
      <c r="P45" s="178">
        <v>56</v>
      </c>
      <c r="Q45" s="178"/>
      <c r="R45" s="178"/>
      <c r="S45" s="178"/>
      <c r="T45" s="178"/>
      <c r="U45" s="178"/>
      <c r="V45" s="178"/>
      <c r="W45" s="181">
        <f t="shared" si="8"/>
        <v>2881</v>
      </c>
      <c r="X45" s="178">
        <v>2881</v>
      </c>
      <c r="Y45" s="178"/>
      <c r="Z45" s="178"/>
      <c r="AA45" s="178"/>
      <c r="AB45" s="178"/>
      <c r="AC45" s="178"/>
      <c r="AD45" s="178"/>
      <c r="AE45" s="181">
        <f t="shared" si="9"/>
        <v>0</v>
      </c>
      <c r="AF45" s="178"/>
      <c r="AG45" s="178"/>
      <c r="AH45" s="181">
        <f t="shared" si="10"/>
        <v>112</v>
      </c>
      <c r="AI45" s="178">
        <v>112</v>
      </c>
      <c r="AJ45" s="178"/>
      <c r="AK45" s="178"/>
      <c r="AL45" s="181">
        <f t="shared" si="11"/>
        <v>112</v>
      </c>
      <c r="AM45" s="178"/>
      <c r="AN45" s="178"/>
      <c r="AO45" s="178">
        <v>108</v>
      </c>
      <c r="AP45" s="178"/>
      <c r="AQ45" s="178"/>
      <c r="AR45" s="178"/>
      <c r="AS45" s="178"/>
      <c r="AT45" s="178">
        <v>4</v>
      </c>
      <c r="AU45" s="178"/>
      <c r="AV45" s="178"/>
      <c r="AW45" s="181">
        <f t="shared" si="12"/>
        <v>14</v>
      </c>
      <c r="AX45" s="178"/>
      <c r="AY45" s="178"/>
      <c r="AZ45" s="178">
        <v>14</v>
      </c>
      <c r="BA45" s="178"/>
      <c r="BB45" s="178"/>
      <c r="BC45" s="181">
        <f t="shared" si="13"/>
        <v>0</v>
      </c>
      <c r="BD45" s="178"/>
      <c r="BE45" s="178"/>
      <c r="BF45" s="178"/>
    </row>
    <row r="46" spans="1:58" s="20" customFormat="1" ht="13.5">
      <c r="A46" s="174" t="s">
        <v>175</v>
      </c>
      <c r="B46" s="174">
        <v>47375</v>
      </c>
      <c r="C46" s="174" t="s">
        <v>261</v>
      </c>
      <c r="D46" s="181">
        <f t="shared" si="2"/>
        <v>347</v>
      </c>
      <c r="E46" s="181">
        <f t="shared" si="3"/>
        <v>0</v>
      </c>
      <c r="F46" s="182"/>
      <c r="G46" s="182"/>
      <c r="H46" s="181">
        <f t="shared" si="4"/>
        <v>347</v>
      </c>
      <c r="I46" s="182">
        <v>319</v>
      </c>
      <c r="J46" s="182">
        <v>28</v>
      </c>
      <c r="K46" s="181">
        <f t="shared" si="5"/>
        <v>0</v>
      </c>
      <c r="L46" s="178"/>
      <c r="M46" s="178"/>
      <c r="N46" s="181">
        <f t="shared" si="6"/>
        <v>348</v>
      </c>
      <c r="O46" s="181">
        <f t="shared" si="7"/>
        <v>319</v>
      </c>
      <c r="P46" s="178">
        <v>319</v>
      </c>
      <c r="Q46" s="178"/>
      <c r="R46" s="178"/>
      <c r="S46" s="178"/>
      <c r="T46" s="178"/>
      <c r="U46" s="178"/>
      <c r="V46" s="178"/>
      <c r="W46" s="181">
        <f t="shared" si="8"/>
        <v>28</v>
      </c>
      <c r="X46" s="178">
        <v>28</v>
      </c>
      <c r="Y46" s="178"/>
      <c r="Z46" s="178"/>
      <c r="AA46" s="178"/>
      <c r="AB46" s="178"/>
      <c r="AC46" s="178"/>
      <c r="AD46" s="178"/>
      <c r="AE46" s="181">
        <f t="shared" si="9"/>
        <v>1</v>
      </c>
      <c r="AF46" s="178">
        <v>1</v>
      </c>
      <c r="AG46" s="178"/>
      <c r="AH46" s="181">
        <f t="shared" si="10"/>
        <v>0</v>
      </c>
      <c r="AI46" s="178"/>
      <c r="AJ46" s="178"/>
      <c r="AK46" s="178"/>
      <c r="AL46" s="181">
        <f t="shared" si="11"/>
        <v>0</v>
      </c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81">
        <f t="shared" si="12"/>
        <v>0</v>
      </c>
      <c r="AX46" s="178"/>
      <c r="AY46" s="178"/>
      <c r="AZ46" s="178"/>
      <c r="BA46" s="178"/>
      <c r="BB46" s="178"/>
      <c r="BC46" s="181">
        <f t="shared" si="13"/>
        <v>0</v>
      </c>
      <c r="BD46" s="178"/>
      <c r="BE46" s="178"/>
      <c r="BF46" s="178"/>
    </row>
    <row r="47" spans="1:58" s="20" customFormat="1" ht="13.5">
      <c r="A47" s="174" t="s">
        <v>175</v>
      </c>
      <c r="B47" s="174">
        <v>47381</v>
      </c>
      <c r="C47" s="174" t="s">
        <v>262</v>
      </c>
      <c r="D47" s="181">
        <f t="shared" si="2"/>
        <v>0</v>
      </c>
      <c r="E47" s="181">
        <f t="shared" si="3"/>
        <v>0</v>
      </c>
      <c r="F47" s="182"/>
      <c r="G47" s="182"/>
      <c r="H47" s="181">
        <f t="shared" si="4"/>
        <v>0</v>
      </c>
      <c r="I47" s="182"/>
      <c r="J47" s="182"/>
      <c r="K47" s="181">
        <f t="shared" si="5"/>
        <v>0</v>
      </c>
      <c r="L47" s="178"/>
      <c r="M47" s="178"/>
      <c r="N47" s="181">
        <f t="shared" si="6"/>
        <v>84</v>
      </c>
      <c r="O47" s="181">
        <f t="shared" si="7"/>
        <v>0</v>
      </c>
      <c r="P47" s="178"/>
      <c r="Q47" s="178"/>
      <c r="R47" s="178"/>
      <c r="S47" s="178"/>
      <c r="T47" s="178"/>
      <c r="U47" s="178"/>
      <c r="V47" s="178"/>
      <c r="W47" s="181">
        <f t="shared" si="8"/>
        <v>0</v>
      </c>
      <c r="X47" s="178"/>
      <c r="Y47" s="178"/>
      <c r="Z47" s="178"/>
      <c r="AA47" s="178"/>
      <c r="AB47" s="178"/>
      <c r="AC47" s="178"/>
      <c r="AD47" s="178"/>
      <c r="AE47" s="181">
        <f t="shared" si="9"/>
        <v>84</v>
      </c>
      <c r="AF47" s="178">
        <v>84</v>
      </c>
      <c r="AG47" s="178"/>
      <c r="AH47" s="181">
        <f t="shared" si="10"/>
        <v>0</v>
      </c>
      <c r="AI47" s="178"/>
      <c r="AJ47" s="178"/>
      <c r="AK47" s="178"/>
      <c r="AL47" s="181">
        <f t="shared" si="11"/>
        <v>0</v>
      </c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81">
        <f t="shared" si="12"/>
        <v>0</v>
      </c>
      <c r="AX47" s="178"/>
      <c r="AY47" s="178"/>
      <c r="AZ47" s="178"/>
      <c r="BA47" s="178"/>
      <c r="BB47" s="178"/>
      <c r="BC47" s="181">
        <f t="shared" si="13"/>
        <v>0</v>
      </c>
      <c r="BD47" s="178"/>
      <c r="BE47" s="178"/>
      <c r="BF47" s="178"/>
    </row>
    <row r="48" spans="1:58" s="20" customFormat="1" ht="13.5">
      <c r="A48" s="174" t="s">
        <v>175</v>
      </c>
      <c r="B48" s="174">
        <v>47382</v>
      </c>
      <c r="C48" s="174" t="s">
        <v>263</v>
      </c>
      <c r="D48" s="181">
        <f t="shared" si="2"/>
        <v>137</v>
      </c>
      <c r="E48" s="181">
        <f t="shared" si="3"/>
        <v>0</v>
      </c>
      <c r="F48" s="182"/>
      <c r="G48" s="182"/>
      <c r="H48" s="181">
        <f t="shared" si="4"/>
        <v>137</v>
      </c>
      <c r="I48" s="182">
        <v>20</v>
      </c>
      <c r="J48" s="182">
        <v>117</v>
      </c>
      <c r="K48" s="181">
        <f t="shared" si="5"/>
        <v>0</v>
      </c>
      <c r="L48" s="178"/>
      <c r="M48" s="178"/>
      <c r="N48" s="181">
        <f t="shared" si="6"/>
        <v>137</v>
      </c>
      <c r="O48" s="181">
        <f t="shared" si="7"/>
        <v>20</v>
      </c>
      <c r="P48" s="178"/>
      <c r="Q48" s="178"/>
      <c r="R48" s="178"/>
      <c r="S48" s="178"/>
      <c r="T48" s="178"/>
      <c r="U48" s="178"/>
      <c r="V48" s="178">
        <v>20</v>
      </c>
      <c r="W48" s="181">
        <f t="shared" si="8"/>
        <v>117</v>
      </c>
      <c r="X48" s="178"/>
      <c r="Y48" s="178"/>
      <c r="Z48" s="178"/>
      <c r="AA48" s="178"/>
      <c r="AB48" s="178"/>
      <c r="AC48" s="178">
        <v>117</v>
      </c>
      <c r="AD48" s="178"/>
      <c r="AE48" s="181">
        <f t="shared" si="9"/>
        <v>0</v>
      </c>
      <c r="AF48" s="178"/>
      <c r="AG48" s="178"/>
      <c r="AH48" s="181">
        <f t="shared" si="10"/>
        <v>0</v>
      </c>
      <c r="AI48" s="178"/>
      <c r="AJ48" s="178"/>
      <c r="AK48" s="178"/>
      <c r="AL48" s="181">
        <f t="shared" si="11"/>
        <v>0</v>
      </c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81">
        <f t="shared" si="12"/>
        <v>0</v>
      </c>
      <c r="AX48" s="178"/>
      <c r="AY48" s="178"/>
      <c r="AZ48" s="178"/>
      <c r="BA48" s="178"/>
      <c r="BB48" s="178"/>
      <c r="BC48" s="181">
        <f t="shared" si="13"/>
        <v>0</v>
      </c>
      <c r="BD48" s="178"/>
      <c r="BE48" s="178"/>
      <c r="BF48" s="178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47000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沖縄県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48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71860</v>
      </c>
      <c r="F7" s="149" t="s">
        <v>75</v>
      </c>
      <c r="G7" s="47" t="s">
        <v>76</v>
      </c>
      <c r="H7" s="48">
        <f>AD13</f>
        <v>28276</v>
      </c>
      <c r="I7" s="48">
        <f>AD24</f>
        <v>89491</v>
      </c>
      <c r="J7" s="48">
        <f>SUM(H7:I7)</f>
        <v>117767</v>
      </c>
      <c r="K7" s="49">
        <f>IF(J$14&gt;0,J7/J$14,0)</f>
        <v>0.9103185461741221</v>
      </c>
      <c r="L7" s="50">
        <f>AD35</f>
        <v>3841</v>
      </c>
      <c r="M7" s="81">
        <f>AD38</f>
        <v>420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71860</v>
      </c>
      <c r="AF7" s="67">
        <f>'水洗化人口等'!B7</f>
        <v>47000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5221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5221</v>
      </c>
      <c r="AF8" s="67">
        <f>'水洗化人口等'!B8</f>
        <v>47201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77081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783914</v>
      </c>
      <c r="AF9" s="67">
        <f>'水洗化人口等'!B9</f>
        <v>47205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783914</v>
      </c>
      <c r="F10" s="149"/>
      <c r="G10" s="47" t="s">
        <v>83</v>
      </c>
      <c r="H10" s="48">
        <f t="shared" si="1"/>
        <v>483</v>
      </c>
      <c r="I10" s="48">
        <f t="shared" si="2"/>
        <v>5598</v>
      </c>
      <c r="J10" s="48">
        <f t="shared" si="3"/>
        <v>6081</v>
      </c>
      <c r="K10" s="49">
        <f t="shared" si="4"/>
        <v>0.047005078496394036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2446</v>
      </c>
      <c r="AF10" s="67">
        <f>'水洗化人口等'!B10</f>
        <v>47207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2446</v>
      </c>
      <c r="F11" s="149"/>
      <c r="G11" s="47" t="s">
        <v>86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9">
        <f t="shared" si="4"/>
        <v>0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528049</v>
      </c>
      <c r="AF11" s="67">
        <f>'水洗化人口等'!B11</f>
        <v>47208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528049</v>
      </c>
      <c r="F12" s="149"/>
      <c r="G12" s="47" t="s">
        <v>89</v>
      </c>
      <c r="H12" s="48">
        <f t="shared" si="1"/>
        <v>2416</v>
      </c>
      <c r="I12" s="48">
        <f t="shared" si="2"/>
        <v>2580</v>
      </c>
      <c r="J12" s="48">
        <f t="shared" si="3"/>
        <v>4996</v>
      </c>
      <c r="K12" s="49">
        <f t="shared" si="4"/>
        <v>0.03861821611050561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171390</v>
      </c>
      <c r="AF12" s="67">
        <f>'水洗化人口等'!B12</f>
        <v>47209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1314409</v>
      </c>
      <c r="F13" s="149"/>
      <c r="G13" s="47" t="s">
        <v>91</v>
      </c>
      <c r="H13" s="48">
        <f t="shared" si="1"/>
        <v>515</v>
      </c>
      <c r="I13" s="48">
        <f t="shared" si="2"/>
        <v>10</v>
      </c>
      <c r="J13" s="48">
        <f t="shared" si="3"/>
        <v>525</v>
      </c>
      <c r="K13" s="49">
        <f t="shared" si="4"/>
        <v>0.004058159218978272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28276</v>
      </c>
      <c r="AF13" s="67">
        <f>'水洗化人口等'!B13</f>
        <v>47210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1391490</v>
      </c>
      <c r="F14" s="149"/>
      <c r="G14" s="47" t="s">
        <v>79</v>
      </c>
      <c r="H14" s="48">
        <f>SUM(H7:H13)</f>
        <v>31690</v>
      </c>
      <c r="I14" s="48">
        <f>SUM(I7:I13)</f>
        <v>97679</v>
      </c>
      <c r="J14" s="48">
        <f>SUM(J7:J13)</f>
        <v>129369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47211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1571</v>
      </c>
      <c r="I15" s="48">
        <f>AD31</f>
        <v>0</v>
      </c>
      <c r="J15" s="48">
        <f>SUM(H15:I15)</f>
        <v>1571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47212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33261</v>
      </c>
      <c r="I16" s="83">
        <f>SUM(I14:I15)</f>
        <v>97679</v>
      </c>
      <c r="J16" s="83">
        <f>SUM(J14:J15)</f>
        <v>130940</v>
      </c>
      <c r="K16" s="84" t="s">
        <v>92</v>
      </c>
      <c r="L16" s="85">
        <f>SUM(L7:L9)</f>
        <v>3841</v>
      </c>
      <c r="M16" s="86">
        <f>SUM(M7:M9)</f>
        <v>420</v>
      </c>
      <c r="AA16" s="46" t="s">
        <v>83</v>
      </c>
      <c r="AB16" s="46" t="s">
        <v>124</v>
      </c>
      <c r="AC16" s="46" t="s">
        <v>136</v>
      </c>
      <c r="AD16" s="61">
        <f ca="1" t="shared" si="0"/>
        <v>483</v>
      </c>
      <c r="AF16" s="67">
        <f>'水洗化人口等'!B16</f>
        <v>47213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171390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47214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2416</v>
      </c>
      <c r="AF18" s="67">
        <f>'水洗化人口等'!B18</f>
        <v>47215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0.9446054229638733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515</v>
      </c>
      <c r="AF19" s="67">
        <f>'水洗化人口等'!B19</f>
        <v>47301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0.05539457703612674</v>
      </c>
      <c r="F20" s="155" t="s">
        <v>101</v>
      </c>
      <c r="G20" s="156"/>
      <c r="H20" s="48">
        <f>AD21</f>
        <v>0</v>
      </c>
      <c r="I20" s="48">
        <f>AD32</f>
        <v>0</v>
      </c>
      <c r="J20" s="75">
        <f>SUM(H20:I20)</f>
        <v>0</v>
      </c>
      <c r="AA20" s="46" t="s">
        <v>94</v>
      </c>
      <c r="AB20" s="46" t="s">
        <v>124</v>
      </c>
      <c r="AC20" s="46" t="s">
        <v>172</v>
      </c>
      <c r="AD20" s="61">
        <f ca="1" t="shared" si="0"/>
        <v>1571</v>
      </c>
      <c r="AF20" s="67">
        <f>'水洗化人口等'!B20</f>
        <v>47302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0.563363013747853</v>
      </c>
      <c r="F21" s="155" t="s">
        <v>103</v>
      </c>
      <c r="G21" s="156"/>
      <c r="H21" s="48">
        <f>AD22</f>
        <v>1052</v>
      </c>
      <c r="I21" s="48">
        <f>AD33</f>
        <v>1575</v>
      </c>
      <c r="J21" s="75">
        <f>SUM(H21:I21)</f>
        <v>2627</v>
      </c>
      <c r="AA21" s="46" t="s">
        <v>101</v>
      </c>
      <c r="AB21" s="46" t="s">
        <v>124</v>
      </c>
      <c r="AC21" s="46" t="s">
        <v>147</v>
      </c>
      <c r="AD21" s="61">
        <f ca="1" t="shared" si="0"/>
        <v>0</v>
      </c>
      <c r="AF21" s="67">
        <f>'水洗化人口等'!B21</f>
        <v>47303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0.37948458127618595</v>
      </c>
      <c r="F22" s="155" t="s">
        <v>105</v>
      </c>
      <c r="G22" s="156"/>
      <c r="H22" s="48">
        <f>AD23</f>
        <v>30638</v>
      </c>
      <c r="I22" s="48">
        <f>AD34</f>
        <v>96104</v>
      </c>
      <c r="J22" s="75">
        <f>SUM(H22:I22)</f>
        <v>126742</v>
      </c>
      <c r="AA22" s="46" t="s">
        <v>103</v>
      </c>
      <c r="AB22" s="46" t="s">
        <v>124</v>
      </c>
      <c r="AC22" s="46" t="s">
        <v>148</v>
      </c>
      <c r="AD22" s="61">
        <f ca="1" t="shared" si="0"/>
        <v>1052</v>
      </c>
      <c r="AF22" s="67">
        <f>'水洗化人口等'!B22</f>
        <v>47306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0.12317012698618028</v>
      </c>
      <c r="F23" s="153" t="s">
        <v>8</v>
      </c>
      <c r="G23" s="154"/>
      <c r="H23" s="83">
        <f>SUM(H20:H22)</f>
        <v>31690</v>
      </c>
      <c r="I23" s="83">
        <f>SUM(I20:I22)</f>
        <v>97679</v>
      </c>
      <c r="J23" s="88">
        <f>SUM(J20:J22)</f>
        <v>129369</v>
      </c>
      <c r="AA23" s="44" t="s">
        <v>105</v>
      </c>
      <c r="AB23" s="46" t="s">
        <v>124</v>
      </c>
      <c r="AC23" s="44" t="s">
        <v>149</v>
      </c>
      <c r="AD23" s="61">
        <f ca="1" t="shared" si="0"/>
        <v>30638</v>
      </c>
      <c r="AF23" s="67">
        <f>'水洗化人口等'!B23</f>
        <v>47308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0.9322660577833708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89491</v>
      </c>
      <c r="AF24" s="67">
        <f>'水洗化人口等'!B24</f>
        <v>47311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0.06773394221662926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47313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47314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5598</v>
      </c>
      <c r="AF27" s="67">
        <f>'水洗化人口等'!B27</f>
        <v>47315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366</v>
      </c>
      <c r="J28" s="90">
        <f>AD51</f>
        <v>1</v>
      </c>
      <c r="AA28" s="44" t="s">
        <v>86</v>
      </c>
      <c r="AB28" s="46" t="s">
        <v>124</v>
      </c>
      <c r="AC28" s="44" t="s">
        <v>144</v>
      </c>
      <c r="AD28" s="61">
        <f ca="1" t="shared" si="0"/>
        <v>0</v>
      </c>
      <c r="AF28" s="67">
        <f>'水洗化人口等'!B28</f>
        <v>47324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260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2580</v>
      </c>
      <c r="AF29" s="67">
        <f>'水洗化人口等'!B29</f>
        <v>47325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2464</v>
      </c>
      <c r="J30" s="90">
        <f>AD53</f>
        <v>219</v>
      </c>
      <c r="AA30" s="44" t="s">
        <v>91</v>
      </c>
      <c r="AB30" s="46" t="s">
        <v>124</v>
      </c>
      <c r="AC30" s="44" t="s">
        <v>146</v>
      </c>
      <c r="AD30" s="61">
        <f ca="1" t="shared" si="0"/>
        <v>10</v>
      </c>
      <c r="AF30" s="67">
        <f>'水洗化人口等'!B30</f>
        <v>47326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582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0</v>
      </c>
      <c r="AF31" s="67">
        <f>'水洗化人口等'!B31</f>
        <v>47327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0</v>
      </c>
      <c r="AF32" s="67">
        <f>'水洗化人口等'!B32</f>
        <v>47328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9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1575</v>
      </c>
      <c r="AF33" s="67">
        <f>'水洗化人口等'!B33</f>
        <v>47329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0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96104</v>
      </c>
      <c r="AF34" s="67">
        <f>'水洗化人口等'!B34</f>
        <v>47348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340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3841</v>
      </c>
      <c r="AF35" s="67">
        <f>'水洗化人口等'!B35</f>
        <v>47350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445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47353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0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47354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4466</v>
      </c>
      <c r="J38" s="92">
        <f>SUM(J28:J32)</f>
        <v>220</v>
      </c>
      <c r="AA38" s="44" t="s">
        <v>76</v>
      </c>
      <c r="AB38" s="46" t="s">
        <v>124</v>
      </c>
      <c r="AC38" s="44" t="s">
        <v>154</v>
      </c>
      <c r="AD38" s="72">
        <f ca="1" t="shared" si="0"/>
        <v>420</v>
      </c>
      <c r="AF38" s="67">
        <f>'水洗化人口等'!B38</f>
        <v>47355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47356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47357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366</v>
      </c>
      <c r="AF41" s="67">
        <f>'水洗化人口等'!B41</f>
        <v>47358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260</v>
      </c>
      <c r="AF42" s="67">
        <f>'水洗化人口等'!B42</f>
        <v>47359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2464</v>
      </c>
      <c r="AF43" s="67">
        <f>'水洗化人口等'!B43</f>
        <v>47360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582</v>
      </c>
      <c r="AF44" s="67">
        <f>'水洗化人口等'!B44</f>
        <v>47361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47362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9</v>
      </c>
      <c r="AF46" s="67">
        <f>'水洗化人口等'!B46</f>
        <v>47375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0</v>
      </c>
      <c r="AF47" s="67">
        <f>'水洗化人口等'!B47</f>
        <v>47381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340</v>
      </c>
      <c r="AF48" s="67">
        <f>'水洗化人口等'!B48</f>
        <v>47382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445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0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1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219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2008-09-16T09:03:24Z</dcterms:modified>
  <cp:category/>
  <cp:version/>
  <cp:contentType/>
  <cp:contentStatus/>
</cp:coreProperties>
</file>