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'市町村分担金内訳'!$A$7:$DU$16</definedName>
    <definedName name="_xlnm.Print_Area" localSheetId="4">'組合分担金内訳'!$A$7:$BE$29</definedName>
    <definedName name="_xlnm.Print_Area" localSheetId="3">'廃棄物事業経費（歳出）'!$A$7:$BW$38</definedName>
    <definedName name="_xlnm.Print_Area" localSheetId="2">'廃棄物事業経費（歳入）'!$A$7:$AD$38</definedName>
    <definedName name="_xlnm.Print_Area" localSheetId="0">'廃棄物事業経費（市町村）'!$A$7:$CX$29</definedName>
    <definedName name="_xlnm.Print_Area" localSheetId="1">'廃棄物事業経費（組合）'!$A$7:$CX$16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<sst xmlns="http://schemas.openxmlformats.org/spreadsheetml/2006/main" count="1553" uniqueCount="266">
  <si>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</si>
  <si>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</si>
  <si>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</si>
  <si>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</si>
  <si>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</si>
  <si>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</si>
  <si>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</si>
  <si>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</si>
  <si>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</si>
  <si>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</si>
  <si>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</si>
  <si>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</si>
  <si>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</si>
  <si>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</si>
  <si>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</si>
  <si>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</si>
  <si>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</si>
  <si>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</si>
  <si>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</si>
  <si>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</si>
  <si>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</si>
  <si>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</si>
  <si>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</si>
  <si>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</si>
  <si>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</si>
  <si>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</si>
  <si>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</si>
  <si>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</si>
  <si>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</si>
  <si>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</si>
  <si>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</si>
  <si>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</si>
  <si>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</si>
  <si>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</si>
  <si>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</si>
  <si>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</si>
  <si>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</si>
  <si>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</si>
  <si>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</si>
  <si>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</si>
  <si>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</si>
  <si>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</si>
  <si>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</si>
  <si>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</si>
  <si>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</si>
  <si>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</si>
  <si>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</si>
  <si>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</si>
  <si>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</si>
  <si>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</si>
  <si>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</si>
  <si>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</si>
  <si>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</si>
  <si>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</si>
  <si>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</si>
  <si>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</si>
  <si>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</si>
  <si>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</si>
  <si>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</si>
  <si>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</si>
  <si>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</si>
  <si>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</si>
  <si>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</si>
  <si>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</si>
  <si>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</si>
  <si>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</si>
  <si>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</si>
  <si>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</si>
  <si>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</si>
  <si>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</si>
  <si>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</si>
  <si>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</si>
  <si>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</si>
  <si>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</si>
  <si>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</si>
  <si>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</si>
  <si>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</si>
  <si>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</si>
  <si>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</si>
  <si>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</si>
  <si>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</si>
  <si>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</si>
  <si>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</si>
  <si>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</si>
  <si>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</si>
  <si>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</si>
  <si>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</si>
  <si>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</si>
  <si>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</si>
  <si>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</si>
  <si>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</si>
  <si>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</si>
  <si>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</si>
  <si>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</si>
  <si>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</si>
  <si>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</si>
  <si>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</si>
  <si>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</si>
  <si>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</si>
  <si>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</si>
  <si>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</si>
  <si>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</si>
  <si>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</si>
  <si>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</si>
  <si>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</si>
  <si>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</si>
  <si>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</si>
  <si>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</si>
  <si>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</si>
  <si>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</si>
  <si>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</si>
  <si>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</si>
  <si>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</si>
  <si>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</si>
  <si>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</si>
  <si>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</si>
  <si>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</si>
  <si>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</si>
  <si>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</si>
  <si>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</si>
  <si>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</si>
  <si>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</si>
  <si>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</si>
  <si>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</si>
  <si>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</si>
  <si>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</si>
  <si>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</si>
  <si>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</si>
  <si>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</si>
  <si>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</si>
  <si>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</si>
  <si>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</si>
  <si>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</si>
  <si>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</si>
  <si>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</si>
  <si>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</si>
  <si>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</si>
  <si>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</si>
  <si>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</si>
  <si>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</si>
  <si>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</si>
  <si>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</si>
  <si>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</si>
  <si>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</si>
  <si>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</si>
  <si>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</si>
  <si>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</si>
  <si>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</si>
  <si>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</si>
  <si>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</si>
  <si>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</si>
  <si>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</si>
  <si>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</si>
  <si>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</si>
  <si>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</si>
  <si>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</si>
  <si>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</si>
  <si>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</si>
  <si>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</si>
  <si>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</si>
  <si>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</si>
  <si>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</si>
  <si>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</si>
  <si>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</si>
  <si>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</si>
  <si>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</si>
  <si>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</si>
  <si>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</si>
  <si>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</si>
  <si>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</si>
  <si>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</si>
  <si>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</si>
  <si>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</si>
  <si>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</si>
  <si>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</si>
  <si>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</si>
  <si>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</si>
  <si>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</si>
  <si>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</si>
  <si>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</si>
  <si>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</si>
  <si>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</si>
  <si>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</si>
  <si>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</si>
  <si>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</si>
  <si>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</si>
  <si>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</si>
  <si>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</si>
  <si>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</si>
  <si>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</si>
  <si>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</si>
  <si>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</si>
  <si>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</si>
  <si>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</si>
  <si>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</si>
  <si>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</si>
  <si>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</si>
  <si>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</si>
  <si>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</si>
  <si>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</si>
  <si>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</si>
  <si>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</si>
  <si>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</si>
  <si>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</si>
  <si>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</si>
  <si>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</si>
  <si>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</si>
  <si>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</si>
  <si>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</si>
  <si>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</si>
  <si>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</si>
  <si>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</si>
  <si>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</si>
  <si>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</si>
  <si>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</si>
  <si>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</si>
  <si>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</si>
  <si>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</si>
  <si>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</si>
  <si>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</si>
  <si>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</si>
  <si>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</si>
  <si>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</si>
  <si>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</si>
  <si>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</si>
  <si>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</si>
  <si>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</si>
  <si>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</si>
  <si>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</si>
  <si>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</si>
  <si>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</si>
  <si>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</si>
  <si>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</si>
  <si>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</si>
  <si>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</si>
  <si>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</si>
  <si>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</si>
  <si>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</si>
  <si>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</si>
  <si>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</si>
  <si>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</si>
  <si>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</si>
  <si>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</si>
  <si>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</si>
  <si>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</si>
  <si>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</si>
  <si>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</si>
  <si>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</si>
  <si>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</si>
  <si>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</si>
  <si>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</si>
  <si>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</si>
  <si>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</si>
  <si>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</si>
  <si>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</si>
  <si>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</si>
  <si>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豊浦・大津環境浄化組合</t>
  </si>
  <si>
    <t>玖西環境衛生組合</t>
  </si>
  <si>
    <t>周東環境衛生組合</t>
  </si>
  <si>
    <t>熊南総合事務組合</t>
  </si>
  <si>
    <t>周南地区衛生施設組合</t>
  </si>
  <si>
    <t>美祢地区衛生組合</t>
  </si>
  <si>
    <t>小野田・楠清掃施設組合</t>
  </si>
  <si>
    <t>周陽環境整備組合</t>
  </si>
  <si>
    <t>周南東部環境施設組合</t>
  </si>
  <si>
    <t>豊浦大津環境浄化組合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</si>
</sst>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9" xfId="24" applyFont="1" applyBorder="1" applyAlignment="1">
      <alignment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71" t="s">
        <v>0</v>
      </c>
      <c r="B2" s="174" t="s">
        <v>1</v>
      </c>
      <c r="C2" s="177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72"/>
      <c r="B3" s="175"/>
      <c r="C3" s="172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72"/>
      <c r="B4" s="175"/>
      <c r="C4" s="172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9" t="s">
        <v>12</v>
      </c>
      <c r="AL4" s="167" t="s">
        <v>13</v>
      </c>
      <c r="AM4" s="25" t="s">
        <v>5</v>
      </c>
      <c r="AN4" s="168" t="s">
        <v>14</v>
      </c>
      <c r="AO4" s="19" t="s">
        <v>15</v>
      </c>
      <c r="AP4" s="12"/>
      <c r="AQ4" s="12"/>
      <c r="AR4" s="31"/>
      <c r="AS4" s="168" t="s">
        <v>16</v>
      </c>
      <c r="AT4" s="19" t="s">
        <v>17</v>
      </c>
      <c r="AU4" s="33"/>
      <c r="AV4" s="22"/>
      <c r="AW4" s="22"/>
      <c r="AX4" s="23"/>
      <c r="AY4" s="165" t="s">
        <v>18</v>
      </c>
      <c r="AZ4" s="165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9" t="s">
        <v>12</v>
      </c>
      <c r="BJ4" s="167" t="s">
        <v>13</v>
      </c>
      <c r="BK4" s="25" t="s">
        <v>5</v>
      </c>
      <c r="BL4" s="168" t="s">
        <v>14</v>
      </c>
      <c r="BM4" s="19" t="s">
        <v>15</v>
      </c>
      <c r="BN4" s="12"/>
      <c r="BO4" s="12"/>
      <c r="BP4" s="31"/>
      <c r="BQ4" s="168" t="s">
        <v>16</v>
      </c>
      <c r="BR4" s="19" t="s">
        <v>17</v>
      </c>
      <c r="BS4" s="36"/>
      <c r="BT4" s="36"/>
      <c r="BU4" s="37"/>
      <c r="BV4" s="23"/>
      <c r="BW4" s="165" t="s">
        <v>18</v>
      </c>
      <c r="BX4" s="165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9" t="s">
        <v>12</v>
      </c>
      <c r="CH4" s="167" t="s">
        <v>13</v>
      </c>
      <c r="CI4" s="25" t="s">
        <v>5</v>
      </c>
      <c r="CJ4" s="168" t="s">
        <v>14</v>
      </c>
      <c r="CK4" s="19" t="s">
        <v>15</v>
      </c>
      <c r="CL4" s="12"/>
      <c r="CM4" s="12"/>
      <c r="CN4" s="31"/>
      <c r="CO4" s="168" t="s">
        <v>16</v>
      </c>
      <c r="CP4" s="19" t="s">
        <v>17</v>
      </c>
      <c r="CQ4" s="22"/>
      <c r="CR4" s="22"/>
      <c r="CS4" s="22"/>
      <c r="CT4" s="23"/>
      <c r="CU4" s="165" t="s">
        <v>18</v>
      </c>
      <c r="CV4" s="165" t="s">
        <v>19</v>
      </c>
      <c r="CW4" s="25"/>
      <c r="CX4" s="35"/>
    </row>
    <row r="5" spans="1:102" ht="22.5">
      <c r="A5" s="172"/>
      <c r="B5" s="175"/>
      <c r="C5" s="172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70"/>
      <c r="AL5" s="167"/>
      <c r="AM5" s="35"/>
      <c r="AN5" s="166"/>
      <c r="AO5" s="25" t="s">
        <v>5</v>
      </c>
      <c r="AP5" s="24" t="s">
        <v>30</v>
      </c>
      <c r="AQ5" s="24" t="s">
        <v>31</v>
      </c>
      <c r="AR5" s="24" t="s">
        <v>32</v>
      </c>
      <c r="AS5" s="166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66"/>
      <c r="AZ5" s="166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70"/>
      <c r="BJ5" s="167"/>
      <c r="BK5" s="35"/>
      <c r="BL5" s="166"/>
      <c r="BM5" s="25" t="s">
        <v>5</v>
      </c>
      <c r="BN5" s="24" t="s">
        <v>30</v>
      </c>
      <c r="BO5" s="24" t="s">
        <v>31</v>
      </c>
      <c r="BP5" s="24" t="s">
        <v>32</v>
      </c>
      <c r="BQ5" s="166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66"/>
      <c r="BX5" s="166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70"/>
      <c r="CH5" s="167"/>
      <c r="CI5" s="35"/>
      <c r="CJ5" s="166"/>
      <c r="CK5" s="25" t="s">
        <v>5</v>
      </c>
      <c r="CL5" s="24" t="s">
        <v>30</v>
      </c>
      <c r="CM5" s="24" t="s">
        <v>31</v>
      </c>
      <c r="CN5" s="24" t="s">
        <v>32</v>
      </c>
      <c r="CO5" s="166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66"/>
      <c r="CV5" s="166"/>
      <c r="CW5" s="25"/>
      <c r="CX5" s="35"/>
    </row>
    <row r="6" spans="1:102" ht="13.5">
      <c r="A6" s="173"/>
      <c r="B6" s="176"/>
      <c r="C6" s="173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>SUM(D8:D200)</f>
        <v>20888907</v>
      </c>
      <c r="E7" s="141">
        <f aca="true" t="shared" si="0" ref="E7:BP7">SUM(E8:E200)</f>
        <v>5231538</v>
      </c>
      <c r="F7" s="141">
        <f t="shared" si="0"/>
        <v>1019053</v>
      </c>
      <c r="G7" s="141">
        <f t="shared" si="0"/>
        <v>39100</v>
      </c>
      <c r="H7" s="141">
        <f t="shared" si="0"/>
        <v>1040176</v>
      </c>
      <c r="I7" s="141">
        <f t="shared" si="0"/>
        <v>2197153</v>
      </c>
      <c r="J7" s="141">
        <f t="shared" si="0"/>
        <v>0</v>
      </c>
      <c r="K7" s="141">
        <f t="shared" si="0"/>
        <v>936056</v>
      </c>
      <c r="L7" s="141">
        <f t="shared" si="0"/>
        <v>15657369</v>
      </c>
      <c r="M7" s="141">
        <f t="shared" si="0"/>
        <v>5806930</v>
      </c>
      <c r="N7" s="141">
        <f t="shared" si="0"/>
        <v>669965</v>
      </c>
      <c r="O7" s="141">
        <f t="shared" si="0"/>
        <v>43325</v>
      </c>
      <c r="P7" s="141">
        <f t="shared" si="0"/>
        <v>43325</v>
      </c>
      <c r="Q7" s="141">
        <f t="shared" si="0"/>
        <v>54300</v>
      </c>
      <c r="R7" s="141">
        <f t="shared" si="0"/>
        <v>471260</v>
      </c>
      <c r="S7" s="141">
        <f t="shared" si="0"/>
        <v>0</v>
      </c>
      <c r="T7" s="141">
        <f t="shared" si="0"/>
        <v>57755</v>
      </c>
      <c r="U7" s="141">
        <f t="shared" si="0"/>
        <v>5136965</v>
      </c>
      <c r="V7" s="141">
        <f t="shared" si="0"/>
        <v>26695837</v>
      </c>
      <c r="W7" s="141">
        <f t="shared" si="0"/>
        <v>5901503</v>
      </c>
      <c r="X7" s="141">
        <f t="shared" si="0"/>
        <v>1062378</v>
      </c>
      <c r="Y7" s="141">
        <f t="shared" si="0"/>
        <v>82425</v>
      </c>
      <c r="Z7" s="141">
        <f t="shared" si="0"/>
        <v>1094476</v>
      </c>
      <c r="AA7" s="141">
        <f t="shared" si="0"/>
        <v>2668413</v>
      </c>
      <c r="AB7" s="141">
        <f t="shared" si="0"/>
        <v>0</v>
      </c>
      <c r="AC7" s="141">
        <f t="shared" si="0"/>
        <v>993811</v>
      </c>
      <c r="AD7" s="141">
        <f t="shared" si="0"/>
        <v>20794334</v>
      </c>
      <c r="AE7" s="141">
        <f t="shared" si="0"/>
        <v>2939227</v>
      </c>
      <c r="AF7" s="141">
        <f t="shared" si="0"/>
        <v>2873059</v>
      </c>
      <c r="AG7" s="141">
        <f t="shared" si="0"/>
        <v>8818</v>
      </c>
      <c r="AH7" s="141">
        <f t="shared" si="0"/>
        <v>2069091</v>
      </c>
      <c r="AI7" s="141">
        <f t="shared" si="0"/>
        <v>763234</v>
      </c>
      <c r="AJ7" s="141">
        <f t="shared" si="0"/>
        <v>31916</v>
      </c>
      <c r="AK7" s="141">
        <f t="shared" si="0"/>
        <v>66168</v>
      </c>
      <c r="AL7" s="141">
        <f t="shared" si="0"/>
        <v>96139</v>
      </c>
      <c r="AM7" s="141">
        <f t="shared" si="0"/>
        <v>15301796</v>
      </c>
      <c r="AN7" s="141">
        <f t="shared" si="0"/>
        <v>6840630</v>
      </c>
      <c r="AO7" s="141">
        <f t="shared" si="0"/>
        <v>3290169</v>
      </c>
      <c r="AP7" s="141">
        <f t="shared" si="0"/>
        <v>714036</v>
      </c>
      <c r="AQ7" s="141">
        <f t="shared" si="0"/>
        <v>2305439</v>
      </c>
      <c r="AR7" s="141">
        <f t="shared" si="0"/>
        <v>270694</v>
      </c>
      <c r="AS7" s="141">
        <f t="shared" si="0"/>
        <v>84958</v>
      </c>
      <c r="AT7" s="141">
        <f t="shared" si="0"/>
        <v>5083834</v>
      </c>
      <c r="AU7" s="141">
        <f t="shared" si="0"/>
        <v>2278722</v>
      </c>
      <c r="AV7" s="141">
        <f t="shared" si="0"/>
        <v>2271122</v>
      </c>
      <c r="AW7" s="141">
        <f t="shared" si="0"/>
        <v>282087</v>
      </c>
      <c r="AX7" s="141">
        <f t="shared" si="0"/>
        <v>251903</v>
      </c>
      <c r="AY7" s="141">
        <f t="shared" si="0"/>
        <v>2009127</v>
      </c>
      <c r="AZ7" s="141">
        <f t="shared" si="0"/>
        <v>2205</v>
      </c>
      <c r="BA7" s="141">
        <f t="shared" si="0"/>
        <v>542618</v>
      </c>
      <c r="BB7" s="141">
        <f t="shared" si="0"/>
        <v>18783641</v>
      </c>
      <c r="BC7" s="141">
        <f t="shared" si="0"/>
        <v>1510107</v>
      </c>
      <c r="BD7" s="141">
        <f t="shared" si="0"/>
        <v>1506778</v>
      </c>
      <c r="BE7" s="141">
        <f t="shared" si="0"/>
        <v>0</v>
      </c>
      <c r="BF7" s="141">
        <f t="shared" si="0"/>
        <v>1486645</v>
      </c>
      <c r="BG7" s="141">
        <f t="shared" si="0"/>
        <v>0</v>
      </c>
      <c r="BH7" s="141">
        <f t="shared" si="0"/>
        <v>20133</v>
      </c>
      <c r="BI7" s="141">
        <f t="shared" si="0"/>
        <v>3329</v>
      </c>
      <c r="BJ7" s="141">
        <f t="shared" si="0"/>
        <v>12482</v>
      </c>
      <c r="BK7" s="141">
        <f t="shared" si="0"/>
        <v>2701003</v>
      </c>
      <c r="BL7" s="141">
        <f t="shared" si="0"/>
        <v>701701</v>
      </c>
      <c r="BM7" s="141">
        <f t="shared" si="0"/>
        <v>798356</v>
      </c>
      <c r="BN7" s="141">
        <f t="shared" si="0"/>
        <v>29136</v>
      </c>
      <c r="BO7" s="141">
        <f t="shared" si="0"/>
        <v>559374</v>
      </c>
      <c r="BP7" s="141">
        <f t="shared" si="0"/>
        <v>209846</v>
      </c>
      <c r="BQ7" s="141">
        <f aca="true" t="shared" si="1" ref="BQ7:CX7">SUM(BQ8:BQ200)</f>
        <v>0</v>
      </c>
      <c r="BR7" s="141">
        <f t="shared" si="1"/>
        <v>1200910</v>
      </c>
      <c r="BS7" s="141">
        <f t="shared" si="1"/>
        <v>595008</v>
      </c>
      <c r="BT7" s="141">
        <f t="shared" si="1"/>
        <v>363147</v>
      </c>
      <c r="BU7" s="141">
        <f t="shared" si="1"/>
        <v>200707</v>
      </c>
      <c r="BV7" s="141">
        <f t="shared" si="1"/>
        <v>42048</v>
      </c>
      <c r="BW7" s="141">
        <f t="shared" si="1"/>
        <v>1141705</v>
      </c>
      <c r="BX7" s="141">
        <f t="shared" si="1"/>
        <v>36</v>
      </c>
      <c r="BY7" s="141">
        <f t="shared" si="1"/>
        <v>441633</v>
      </c>
      <c r="BZ7" s="141">
        <f t="shared" si="1"/>
        <v>4652743</v>
      </c>
      <c r="CA7" s="141">
        <f t="shared" si="1"/>
        <v>4449334</v>
      </c>
      <c r="CB7" s="141">
        <f t="shared" si="1"/>
        <v>4379837</v>
      </c>
      <c r="CC7" s="141">
        <f t="shared" si="1"/>
        <v>8818</v>
      </c>
      <c r="CD7" s="141">
        <f t="shared" si="1"/>
        <v>3555736</v>
      </c>
      <c r="CE7" s="141">
        <f t="shared" si="1"/>
        <v>763234</v>
      </c>
      <c r="CF7" s="141">
        <f t="shared" si="1"/>
        <v>52049</v>
      </c>
      <c r="CG7" s="141">
        <f t="shared" si="1"/>
        <v>69497</v>
      </c>
      <c r="CH7" s="141">
        <f t="shared" si="1"/>
        <v>108621</v>
      </c>
      <c r="CI7" s="141">
        <f t="shared" si="1"/>
        <v>18002799</v>
      </c>
      <c r="CJ7" s="141">
        <f t="shared" si="1"/>
        <v>7542331</v>
      </c>
      <c r="CK7" s="141">
        <f t="shared" si="1"/>
        <v>4088525</v>
      </c>
      <c r="CL7" s="141">
        <f t="shared" si="1"/>
        <v>743172</v>
      </c>
      <c r="CM7" s="141">
        <f t="shared" si="1"/>
        <v>2864813</v>
      </c>
      <c r="CN7" s="141">
        <f t="shared" si="1"/>
        <v>480540</v>
      </c>
      <c r="CO7" s="141">
        <f t="shared" si="1"/>
        <v>84958</v>
      </c>
      <c r="CP7" s="141">
        <f t="shared" si="1"/>
        <v>6284744</v>
      </c>
      <c r="CQ7" s="141">
        <f t="shared" si="1"/>
        <v>2873730</v>
      </c>
      <c r="CR7" s="141">
        <f t="shared" si="1"/>
        <v>2634269</v>
      </c>
      <c r="CS7" s="141">
        <f t="shared" si="1"/>
        <v>482794</v>
      </c>
      <c r="CT7" s="141">
        <f t="shared" si="1"/>
        <v>293951</v>
      </c>
      <c r="CU7" s="141">
        <f t="shared" si="1"/>
        <v>3150832</v>
      </c>
      <c r="CV7" s="141">
        <f t="shared" si="1"/>
        <v>2241</v>
      </c>
      <c r="CW7" s="141">
        <f t="shared" si="1"/>
        <v>984251</v>
      </c>
      <c r="CX7" s="141">
        <f t="shared" si="1"/>
        <v>23436384</v>
      </c>
    </row>
    <row r="8" spans="1:102" ht="13.5">
      <c r="A8" s="160" t="s">
        <v>214</v>
      </c>
      <c r="B8" s="160">
        <v>35201</v>
      </c>
      <c r="C8" s="160" t="s">
        <v>234</v>
      </c>
      <c r="D8" s="161">
        <f aca="true" t="shared" si="2" ref="D8:D29">SUM(E8,L8)</f>
        <v>3894882</v>
      </c>
      <c r="E8" s="161">
        <f aca="true" t="shared" si="3" ref="E8:E29">SUM(F8:K8)-J8</f>
        <v>980160</v>
      </c>
      <c r="F8" s="162"/>
      <c r="G8" s="162"/>
      <c r="H8" s="162">
        <v>8576</v>
      </c>
      <c r="I8" s="162">
        <v>772337</v>
      </c>
      <c r="J8" s="162"/>
      <c r="K8" s="162">
        <v>199247</v>
      </c>
      <c r="L8" s="162">
        <v>2914722</v>
      </c>
      <c r="M8" s="161">
        <f aca="true" t="shared" si="4" ref="M8:M29">SUM(N8,U8)</f>
        <v>2415306</v>
      </c>
      <c r="N8" s="161">
        <f aca="true" t="shared" si="5" ref="N8:N29">SUM(O8:T8)-S8</f>
        <v>76681</v>
      </c>
      <c r="O8" s="162">
        <v>36614</v>
      </c>
      <c r="P8" s="162">
        <v>36614</v>
      </c>
      <c r="Q8" s="162"/>
      <c r="R8" s="162">
        <v>2683</v>
      </c>
      <c r="S8" s="162"/>
      <c r="T8" s="162">
        <v>770</v>
      </c>
      <c r="U8" s="162">
        <v>2338625</v>
      </c>
      <c r="V8" s="161">
        <f aca="true" t="shared" si="6" ref="V8:V29">SUM(W8,AD8)</f>
        <v>6310188</v>
      </c>
      <c r="W8" s="161">
        <f aca="true" t="shared" si="7" ref="W8:W29">SUM(X8:AC8)-AB8</f>
        <v>1056841</v>
      </c>
      <c r="X8" s="161">
        <f aca="true" t="shared" si="8" ref="X8:AA29">SUM(F8,O8)</f>
        <v>36614</v>
      </c>
      <c r="Y8" s="161">
        <f t="shared" si="8"/>
        <v>36614</v>
      </c>
      <c r="Z8" s="161">
        <f t="shared" si="8"/>
        <v>8576</v>
      </c>
      <c r="AA8" s="161">
        <f t="shared" si="8"/>
        <v>775020</v>
      </c>
      <c r="AB8" s="162"/>
      <c r="AC8" s="161">
        <f aca="true" t="shared" si="9" ref="AC8:AD29">SUM(K8,T8)</f>
        <v>200017</v>
      </c>
      <c r="AD8" s="161">
        <f t="shared" si="9"/>
        <v>5253347</v>
      </c>
      <c r="AE8" s="161">
        <f aca="true" t="shared" si="10" ref="AE8:AE29">SUM(AF8,AK8)</f>
        <v>407442</v>
      </c>
      <c r="AF8" s="161">
        <f aca="true" t="shared" si="11" ref="AF8:AF29">SUM(AG8:AJ8)</f>
        <v>407442</v>
      </c>
      <c r="AG8" s="162"/>
      <c r="AH8" s="162">
        <v>405384</v>
      </c>
      <c r="AI8" s="162">
        <v>2058</v>
      </c>
      <c r="AJ8" s="162"/>
      <c r="AK8" s="162"/>
      <c r="AL8" s="162"/>
      <c r="AM8" s="161">
        <f aca="true" t="shared" si="12" ref="AM8:AM29">SUM(AN8:AO8,AS8:AT8,AZ8)</f>
        <v>3416134</v>
      </c>
      <c r="AN8" s="162">
        <v>1706476</v>
      </c>
      <c r="AO8" s="161">
        <f aca="true" t="shared" si="13" ref="AO8:AO29">SUM(AP8:AR8)</f>
        <v>773722</v>
      </c>
      <c r="AP8" s="162">
        <v>234953</v>
      </c>
      <c r="AQ8" s="162">
        <v>511541</v>
      </c>
      <c r="AR8" s="162">
        <v>27228</v>
      </c>
      <c r="AS8" s="162">
        <v>12463</v>
      </c>
      <c r="AT8" s="161">
        <f aca="true" t="shared" si="14" ref="AT8:AT29">SUM(AU8:AX8)</f>
        <v>923473</v>
      </c>
      <c r="AU8" s="162">
        <v>144070</v>
      </c>
      <c r="AV8" s="162">
        <v>616848</v>
      </c>
      <c r="AW8" s="162">
        <v>20362</v>
      </c>
      <c r="AX8" s="162">
        <v>142193</v>
      </c>
      <c r="AY8" s="162"/>
      <c r="AZ8" s="162"/>
      <c r="BA8" s="162">
        <v>71306</v>
      </c>
      <c r="BB8" s="161">
        <f aca="true" t="shared" si="15" ref="BB8:BB29">SUM(AE8,AM8,BA8)</f>
        <v>3894882</v>
      </c>
      <c r="BC8" s="161">
        <f aca="true" t="shared" si="16" ref="BC8:BC29">SUM(BD8,BI8)</f>
        <v>1410743</v>
      </c>
      <c r="BD8" s="161">
        <f aca="true" t="shared" si="17" ref="BD8:BD29">SUM(BE8:BH8)</f>
        <v>1410743</v>
      </c>
      <c r="BE8" s="162"/>
      <c r="BF8" s="162">
        <v>1410743</v>
      </c>
      <c r="BG8" s="162"/>
      <c r="BH8" s="162"/>
      <c r="BI8" s="162"/>
      <c r="BJ8" s="162"/>
      <c r="BK8" s="161">
        <f aca="true" t="shared" si="18" ref="BK8:BK29">SUM(BL8:BM8,BQ8:BR8,BX8)</f>
        <v>336113</v>
      </c>
      <c r="BL8" s="162">
        <v>118256</v>
      </c>
      <c r="BM8" s="161">
        <f aca="true" t="shared" si="19" ref="BM8:BM29">SUM(BN8:BP8)</f>
        <v>18227</v>
      </c>
      <c r="BN8" s="162">
        <v>891</v>
      </c>
      <c r="BO8" s="162">
        <v>17336</v>
      </c>
      <c r="BP8" s="162"/>
      <c r="BQ8" s="162"/>
      <c r="BR8" s="161">
        <f aca="true" t="shared" si="20" ref="BR8:BR29">SUM(BS8:BV8)</f>
        <v>199630</v>
      </c>
      <c r="BS8" s="162">
        <v>3050</v>
      </c>
      <c r="BT8" s="162">
        <v>18348</v>
      </c>
      <c r="BU8" s="162">
        <v>160187</v>
      </c>
      <c r="BV8" s="162">
        <v>18045</v>
      </c>
      <c r="BW8" s="162">
        <v>345399</v>
      </c>
      <c r="BX8" s="162"/>
      <c r="BY8" s="162">
        <v>323051</v>
      </c>
      <c r="BZ8" s="161">
        <f aca="true" t="shared" si="21" ref="BZ8:BZ29">SUM(BC8,BK8,BY8)</f>
        <v>2069907</v>
      </c>
      <c r="CA8" s="161">
        <f aca="true" t="shared" si="22" ref="CA8:CA29">SUM(CB8,CG8)</f>
        <v>1818185</v>
      </c>
      <c r="CB8" s="161">
        <f aca="true" t="shared" si="23" ref="CB8:CB29">SUM(CC8:CF8)</f>
        <v>1818185</v>
      </c>
      <c r="CC8" s="161">
        <f aca="true" t="shared" si="24" ref="CC8:CH29">SUM(AG8,BE8)</f>
        <v>0</v>
      </c>
      <c r="CD8" s="161">
        <f t="shared" si="24"/>
        <v>1816127</v>
      </c>
      <c r="CE8" s="161">
        <f t="shared" si="24"/>
        <v>2058</v>
      </c>
      <c r="CF8" s="161">
        <f t="shared" si="24"/>
        <v>0</v>
      </c>
      <c r="CG8" s="161">
        <f t="shared" si="24"/>
        <v>0</v>
      </c>
      <c r="CH8" s="161">
        <f t="shared" si="24"/>
        <v>0</v>
      </c>
      <c r="CI8" s="161">
        <f aca="true" t="shared" si="25" ref="CI8:CI29">SUM(CJ8:CK8,CO8:CP8,CV8)</f>
        <v>3752247</v>
      </c>
      <c r="CJ8" s="161">
        <f aca="true" t="shared" si="26" ref="CJ8:CJ29">SUM(AN8,BL8)</f>
        <v>1824732</v>
      </c>
      <c r="CK8" s="161">
        <f aca="true" t="shared" si="27" ref="CK8:CK29">SUM(CL8:CN8)</f>
        <v>791949</v>
      </c>
      <c r="CL8" s="161">
        <f aca="true" t="shared" si="28" ref="CL8:CO29">SUM(AP8,BN8)</f>
        <v>235844</v>
      </c>
      <c r="CM8" s="161">
        <f t="shared" si="28"/>
        <v>528877</v>
      </c>
      <c r="CN8" s="161">
        <f t="shared" si="28"/>
        <v>27228</v>
      </c>
      <c r="CO8" s="161">
        <f t="shared" si="28"/>
        <v>12463</v>
      </c>
      <c r="CP8" s="161">
        <f aca="true" t="shared" si="29" ref="CP8:CP29">SUM(CQ8:CT8)</f>
        <v>1123103</v>
      </c>
      <c r="CQ8" s="161">
        <f aca="true" t="shared" si="30" ref="CQ8:CW29">SUM(AU8,BS8)</f>
        <v>147120</v>
      </c>
      <c r="CR8" s="161">
        <f t="shared" si="30"/>
        <v>635196</v>
      </c>
      <c r="CS8" s="161">
        <f t="shared" si="30"/>
        <v>180549</v>
      </c>
      <c r="CT8" s="161">
        <f t="shared" si="30"/>
        <v>160238</v>
      </c>
      <c r="CU8" s="161">
        <f t="shared" si="30"/>
        <v>345399</v>
      </c>
      <c r="CV8" s="161">
        <f t="shared" si="30"/>
        <v>0</v>
      </c>
      <c r="CW8" s="161">
        <f t="shared" si="30"/>
        <v>394357</v>
      </c>
      <c r="CX8" s="161">
        <f aca="true" t="shared" si="31" ref="CX8:CX29">SUM(CA8,CI8,CW8)</f>
        <v>5964789</v>
      </c>
    </row>
    <row r="9" spans="1:102" ht="13.5">
      <c r="A9" s="160" t="s">
        <v>214</v>
      </c>
      <c r="B9" s="160">
        <v>35202</v>
      </c>
      <c r="C9" s="160" t="s">
        <v>235</v>
      </c>
      <c r="D9" s="161">
        <f t="shared" si="2"/>
        <v>1951302</v>
      </c>
      <c r="E9" s="161">
        <f t="shared" si="3"/>
        <v>586923</v>
      </c>
      <c r="F9" s="162"/>
      <c r="G9" s="162"/>
      <c r="H9" s="162">
        <v>86900</v>
      </c>
      <c r="I9" s="162">
        <v>301888</v>
      </c>
      <c r="J9" s="162"/>
      <c r="K9" s="162">
        <v>198135</v>
      </c>
      <c r="L9" s="162">
        <v>1364379</v>
      </c>
      <c r="M9" s="161">
        <f t="shared" si="4"/>
        <v>695767</v>
      </c>
      <c r="N9" s="161">
        <f t="shared" si="5"/>
        <v>414022</v>
      </c>
      <c r="O9" s="162"/>
      <c r="P9" s="162"/>
      <c r="Q9" s="162">
        <v>54300</v>
      </c>
      <c r="R9" s="162">
        <v>358328</v>
      </c>
      <c r="S9" s="162"/>
      <c r="T9" s="162">
        <v>1394</v>
      </c>
      <c r="U9" s="162">
        <v>281745</v>
      </c>
      <c r="V9" s="161">
        <f t="shared" si="6"/>
        <v>2647069</v>
      </c>
      <c r="W9" s="161">
        <f t="shared" si="7"/>
        <v>1000945</v>
      </c>
      <c r="X9" s="161">
        <f t="shared" si="8"/>
        <v>0</v>
      </c>
      <c r="Y9" s="161">
        <f t="shared" si="8"/>
        <v>0</v>
      </c>
      <c r="Z9" s="161">
        <f t="shared" si="8"/>
        <v>141200</v>
      </c>
      <c r="AA9" s="161">
        <f t="shared" si="8"/>
        <v>660216</v>
      </c>
      <c r="AB9" s="162"/>
      <c r="AC9" s="161">
        <f t="shared" si="9"/>
        <v>199529</v>
      </c>
      <c r="AD9" s="161">
        <f t="shared" si="9"/>
        <v>1646124</v>
      </c>
      <c r="AE9" s="161">
        <f t="shared" si="10"/>
        <v>1014</v>
      </c>
      <c r="AF9" s="161">
        <f t="shared" si="11"/>
        <v>1014</v>
      </c>
      <c r="AG9" s="162"/>
      <c r="AH9" s="162"/>
      <c r="AI9" s="162">
        <v>1014</v>
      </c>
      <c r="AJ9" s="162"/>
      <c r="AK9" s="162"/>
      <c r="AL9" s="162"/>
      <c r="AM9" s="161">
        <f t="shared" si="12"/>
        <v>1950288</v>
      </c>
      <c r="AN9" s="162">
        <v>1012432</v>
      </c>
      <c r="AO9" s="161">
        <f t="shared" si="13"/>
        <v>578663</v>
      </c>
      <c r="AP9" s="162">
        <v>53858</v>
      </c>
      <c r="AQ9" s="162">
        <v>410255</v>
      </c>
      <c r="AR9" s="162">
        <v>114550</v>
      </c>
      <c r="AS9" s="162">
        <v>14994</v>
      </c>
      <c r="AT9" s="161">
        <f t="shared" si="14"/>
        <v>344199</v>
      </c>
      <c r="AU9" s="162">
        <v>54905</v>
      </c>
      <c r="AV9" s="162">
        <v>277629</v>
      </c>
      <c r="AW9" s="162">
        <v>1413</v>
      </c>
      <c r="AX9" s="162">
        <v>10252</v>
      </c>
      <c r="AY9" s="162"/>
      <c r="AZ9" s="162"/>
      <c r="BA9" s="162"/>
      <c r="BB9" s="161">
        <f t="shared" si="15"/>
        <v>1951302</v>
      </c>
      <c r="BC9" s="161">
        <f t="shared" si="16"/>
        <v>64129</v>
      </c>
      <c r="BD9" s="161">
        <f t="shared" si="17"/>
        <v>60800</v>
      </c>
      <c r="BE9" s="162"/>
      <c r="BF9" s="162">
        <v>60800</v>
      </c>
      <c r="BG9" s="162"/>
      <c r="BH9" s="162"/>
      <c r="BI9" s="162">
        <v>3329</v>
      </c>
      <c r="BJ9" s="162"/>
      <c r="BK9" s="161">
        <f t="shared" si="18"/>
        <v>599206</v>
      </c>
      <c r="BL9" s="162">
        <v>178494</v>
      </c>
      <c r="BM9" s="161">
        <f t="shared" si="19"/>
        <v>48234</v>
      </c>
      <c r="BN9" s="162">
        <v>20175</v>
      </c>
      <c r="BO9" s="162">
        <v>28059</v>
      </c>
      <c r="BP9" s="162"/>
      <c r="BQ9" s="162"/>
      <c r="BR9" s="161">
        <f t="shared" si="20"/>
        <v>372478</v>
      </c>
      <c r="BS9" s="162">
        <v>277232</v>
      </c>
      <c r="BT9" s="162">
        <v>95246</v>
      </c>
      <c r="BU9" s="162"/>
      <c r="BV9" s="162"/>
      <c r="BW9" s="162">
        <v>32432</v>
      </c>
      <c r="BX9" s="162"/>
      <c r="BY9" s="162"/>
      <c r="BZ9" s="161">
        <f t="shared" si="21"/>
        <v>663335</v>
      </c>
      <c r="CA9" s="161">
        <f t="shared" si="22"/>
        <v>65143</v>
      </c>
      <c r="CB9" s="161">
        <f t="shared" si="23"/>
        <v>61814</v>
      </c>
      <c r="CC9" s="161">
        <f t="shared" si="24"/>
        <v>0</v>
      </c>
      <c r="CD9" s="161">
        <f t="shared" si="24"/>
        <v>60800</v>
      </c>
      <c r="CE9" s="161">
        <f t="shared" si="24"/>
        <v>1014</v>
      </c>
      <c r="CF9" s="161">
        <f t="shared" si="24"/>
        <v>0</v>
      </c>
      <c r="CG9" s="161">
        <f t="shared" si="24"/>
        <v>3329</v>
      </c>
      <c r="CH9" s="161">
        <f t="shared" si="24"/>
        <v>0</v>
      </c>
      <c r="CI9" s="161">
        <f t="shared" si="25"/>
        <v>2549494</v>
      </c>
      <c r="CJ9" s="161">
        <f t="shared" si="26"/>
        <v>1190926</v>
      </c>
      <c r="CK9" s="161">
        <f t="shared" si="27"/>
        <v>626897</v>
      </c>
      <c r="CL9" s="161">
        <f t="shared" si="28"/>
        <v>74033</v>
      </c>
      <c r="CM9" s="161">
        <f t="shared" si="28"/>
        <v>438314</v>
      </c>
      <c r="CN9" s="161">
        <f t="shared" si="28"/>
        <v>114550</v>
      </c>
      <c r="CO9" s="161">
        <f t="shared" si="28"/>
        <v>14994</v>
      </c>
      <c r="CP9" s="161">
        <f t="shared" si="29"/>
        <v>716677</v>
      </c>
      <c r="CQ9" s="161">
        <f t="shared" si="30"/>
        <v>332137</v>
      </c>
      <c r="CR9" s="161">
        <f t="shared" si="30"/>
        <v>372875</v>
      </c>
      <c r="CS9" s="161">
        <f t="shared" si="30"/>
        <v>1413</v>
      </c>
      <c r="CT9" s="161">
        <f t="shared" si="30"/>
        <v>10252</v>
      </c>
      <c r="CU9" s="161">
        <f t="shared" si="30"/>
        <v>32432</v>
      </c>
      <c r="CV9" s="161">
        <f t="shared" si="30"/>
        <v>0</v>
      </c>
      <c r="CW9" s="161">
        <f t="shared" si="30"/>
        <v>0</v>
      </c>
      <c r="CX9" s="161">
        <f t="shared" si="31"/>
        <v>2614637</v>
      </c>
    </row>
    <row r="10" spans="1:102" ht="13.5">
      <c r="A10" s="160" t="s">
        <v>214</v>
      </c>
      <c r="B10" s="160">
        <v>35203</v>
      </c>
      <c r="C10" s="160" t="s">
        <v>236</v>
      </c>
      <c r="D10" s="161">
        <f t="shared" si="2"/>
        <v>2767046</v>
      </c>
      <c r="E10" s="161">
        <f t="shared" si="3"/>
        <v>880808</v>
      </c>
      <c r="F10" s="162">
        <v>412900</v>
      </c>
      <c r="G10" s="162"/>
      <c r="H10" s="162">
        <v>93900</v>
      </c>
      <c r="I10" s="162">
        <v>269315</v>
      </c>
      <c r="J10" s="162"/>
      <c r="K10" s="162">
        <v>104693</v>
      </c>
      <c r="L10" s="162">
        <v>1886238</v>
      </c>
      <c r="M10" s="161">
        <f t="shared" si="4"/>
        <v>348265</v>
      </c>
      <c r="N10" s="161">
        <f t="shared" si="5"/>
        <v>27641</v>
      </c>
      <c r="O10" s="162"/>
      <c r="P10" s="162"/>
      <c r="Q10" s="162"/>
      <c r="R10" s="162"/>
      <c r="S10" s="162"/>
      <c r="T10" s="162">
        <v>27641</v>
      </c>
      <c r="U10" s="162">
        <v>320624</v>
      </c>
      <c r="V10" s="161">
        <f t="shared" si="6"/>
        <v>3115311</v>
      </c>
      <c r="W10" s="161">
        <f t="shared" si="7"/>
        <v>908449</v>
      </c>
      <c r="X10" s="161">
        <f t="shared" si="8"/>
        <v>412900</v>
      </c>
      <c r="Y10" s="161">
        <f t="shared" si="8"/>
        <v>0</v>
      </c>
      <c r="Z10" s="161">
        <f t="shared" si="8"/>
        <v>93900</v>
      </c>
      <c r="AA10" s="161">
        <f t="shared" si="8"/>
        <v>269315</v>
      </c>
      <c r="AB10" s="162"/>
      <c r="AC10" s="161">
        <f t="shared" si="9"/>
        <v>132334</v>
      </c>
      <c r="AD10" s="161">
        <f t="shared" si="9"/>
        <v>2206862</v>
      </c>
      <c r="AE10" s="161">
        <f t="shared" si="10"/>
        <v>519678</v>
      </c>
      <c r="AF10" s="161">
        <f t="shared" si="11"/>
        <v>519678</v>
      </c>
      <c r="AG10" s="162">
        <v>8433</v>
      </c>
      <c r="AH10" s="162">
        <v>511245</v>
      </c>
      <c r="AI10" s="162"/>
      <c r="AJ10" s="162"/>
      <c r="AK10" s="162"/>
      <c r="AL10" s="162"/>
      <c r="AM10" s="161">
        <f t="shared" si="12"/>
        <v>2175288</v>
      </c>
      <c r="AN10" s="162">
        <v>1104187</v>
      </c>
      <c r="AO10" s="161">
        <f t="shared" si="13"/>
        <v>646264</v>
      </c>
      <c r="AP10" s="162">
        <v>109947</v>
      </c>
      <c r="AQ10" s="162">
        <v>485183</v>
      </c>
      <c r="AR10" s="162">
        <v>51134</v>
      </c>
      <c r="AS10" s="162">
        <v>19175</v>
      </c>
      <c r="AT10" s="161">
        <f t="shared" si="14"/>
        <v>405662</v>
      </c>
      <c r="AU10" s="162">
        <v>126520</v>
      </c>
      <c r="AV10" s="162">
        <v>232267</v>
      </c>
      <c r="AW10" s="162">
        <v>10122</v>
      </c>
      <c r="AX10" s="162">
        <v>36753</v>
      </c>
      <c r="AY10" s="162"/>
      <c r="AZ10" s="162"/>
      <c r="BA10" s="162">
        <v>72080</v>
      </c>
      <c r="BB10" s="161">
        <f t="shared" si="15"/>
        <v>2767046</v>
      </c>
      <c r="BC10" s="161">
        <f t="shared" si="16"/>
        <v>0</v>
      </c>
      <c r="BD10" s="161">
        <f t="shared" si="17"/>
        <v>0</v>
      </c>
      <c r="BE10" s="162"/>
      <c r="BF10" s="162"/>
      <c r="BG10" s="162"/>
      <c r="BH10" s="162"/>
      <c r="BI10" s="162"/>
      <c r="BJ10" s="162"/>
      <c r="BK10" s="161">
        <f t="shared" si="18"/>
        <v>347065</v>
      </c>
      <c r="BL10" s="162">
        <v>125351</v>
      </c>
      <c r="BM10" s="161">
        <f t="shared" si="19"/>
        <v>161492</v>
      </c>
      <c r="BN10" s="162"/>
      <c r="BO10" s="162">
        <v>161492</v>
      </c>
      <c r="BP10" s="162"/>
      <c r="BQ10" s="162"/>
      <c r="BR10" s="161">
        <f t="shared" si="20"/>
        <v>60222</v>
      </c>
      <c r="BS10" s="162"/>
      <c r="BT10" s="162">
        <v>60222</v>
      </c>
      <c r="BU10" s="162"/>
      <c r="BV10" s="162"/>
      <c r="BW10" s="162"/>
      <c r="BX10" s="162"/>
      <c r="BY10" s="162">
        <v>1200</v>
      </c>
      <c r="BZ10" s="161">
        <f t="shared" si="21"/>
        <v>348265</v>
      </c>
      <c r="CA10" s="161">
        <f t="shared" si="22"/>
        <v>519678</v>
      </c>
      <c r="CB10" s="161">
        <f t="shared" si="23"/>
        <v>519678</v>
      </c>
      <c r="CC10" s="161">
        <f t="shared" si="24"/>
        <v>8433</v>
      </c>
      <c r="CD10" s="161">
        <f t="shared" si="24"/>
        <v>511245</v>
      </c>
      <c r="CE10" s="161">
        <f t="shared" si="24"/>
        <v>0</v>
      </c>
      <c r="CF10" s="161">
        <f t="shared" si="24"/>
        <v>0</v>
      </c>
      <c r="CG10" s="161">
        <f t="shared" si="24"/>
        <v>0</v>
      </c>
      <c r="CH10" s="161">
        <f t="shared" si="24"/>
        <v>0</v>
      </c>
      <c r="CI10" s="161">
        <f t="shared" si="25"/>
        <v>2522353</v>
      </c>
      <c r="CJ10" s="161">
        <f t="shared" si="26"/>
        <v>1229538</v>
      </c>
      <c r="CK10" s="161">
        <f t="shared" si="27"/>
        <v>807756</v>
      </c>
      <c r="CL10" s="161">
        <f t="shared" si="28"/>
        <v>109947</v>
      </c>
      <c r="CM10" s="161">
        <f t="shared" si="28"/>
        <v>646675</v>
      </c>
      <c r="CN10" s="161">
        <f t="shared" si="28"/>
        <v>51134</v>
      </c>
      <c r="CO10" s="161">
        <f t="shared" si="28"/>
        <v>19175</v>
      </c>
      <c r="CP10" s="161">
        <f t="shared" si="29"/>
        <v>465884</v>
      </c>
      <c r="CQ10" s="161">
        <f t="shared" si="30"/>
        <v>126520</v>
      </c>
      <c r="CR10" s="161">
        <f t="shared" si="30"/>
        <v>292489</v>
      </c>
      <c r="CS10" s="161">
        <f t="shared" si="30"/>
        <v>10122</v>
      </c>
      <c r="CT10" s="161">
        <f t="shared" si="30"/>
        <v>36753</v>
      </c>
      <c r="CU10" s="161">
        <f t="shared" si="30"/>
        <v>0</v>
      </c>
      <c r="CV10" s="161">
        <f t="shared" si="30"/>
        <v>0</v>
      </c>
      <c r="CW10" s="161">
        <f t="shared" si="30"/>
        <v>73280</v>
      </c>
      <c r="CX10" s="161">
        <f t="shared" si="31"/>
        <v>3115311</v>
      </c>
    </row>
    <row r="11" spans="1:102" ht="13.5">
      <c r="A11" s="160" t="s">
        <v>214</v>
      </c>
      <c r="B11" s="160">
        <v>35204</v>
      </c>
      <c r="C11" s="160" t="s">
        <v>237</v>
      </c>
      <c r="D11" s="161">
        <f t="shared" si="2"/>
        <v>977649</v>
      </c>
      <c r="E11" s="161">
        <f t="shared" si="3"/>
        <v>269097</v>
      </c>
      <c r="F11" s="162">
        <v>185358</v>
      </c>
      <c r="G11" s="162"/>
      <c r="H11" s="162"/>
      <c r="I11" s="162">
        <v>21344</v>
      </c>
      <c r="J11" s="162"/>
      <c r="K11" s="162">
        <v>62395</v>
      </c>
      <c r="L11" s="162">
        <v>708552</v>
      </c>
      <c r="M11" s="161">
        <f t="shared" si="4"/>
        <v>155024</v>
      </c>
      <c r="N11" s="161">
        <f t="shared" si="5"/>
        <v>9493</v>
      </c>
      <c r="O11" s="162"/>
      <c r="P11" s="162"/>
      <c r="Q11" s="162"/>
      <c r="R11" s="162">
        <v>7598</v>
      </c>
      <c r="S11" s="162"/>
      <c r="T11" s="162">
        <v>1895</v>
      </c>
      <c r="U11" s="162">
        <v>145531</v>
      </c>
      <c r="V11" s="161">
        <f t="shared" si="6"/>
        <v>1132673</v>
      </c>
      <c r="W11" s="161">
        <f t="shared" si="7"/>
        <v>278590</v>
      </c>
      <c r="X11" s="161">
        <f t="shared" si="8"/>
        <v>185358</v>
      </c>
      <c r="Y11" s="161">
        <f t="shared" si="8"/>
        <v>0</v>
      </c>
      <c r="Z11" s="161">
        <f t="shared" si="8"/>
        <v>0</v>
      </c>
      <c r="AA11" s="161">
        <f t="shared" si="8"/>
        <v>28942</v>
      </c>
      <c r="AB11" s="162"/>
      <c r="AC11" s="161">
        <f t="shared" si="9"/>
        <v>64290</v>
      </c>
      <c r="AD11" s="161">
        <f t="shared" si="9"/>
        <v>854083</v>
      </c>
      <c r="AE11" s="161">
        <f t="shared" si="10"/>
        <v>171610</v>
      </c>
      <c r="AF11" s="161">
        <f t="shared" si="11"/>
        <v>171610</v>
      </c>
      <c r="AG11" s="162"/>
      <c r="AH11" s="162">
        <v>169421</v>
      </c>
      <c r="AI11" s="162">
        <v>2189</v>
      </c>
      <c r="AJ11" s="162"/>
      <c r="AK11" s="162"/>
      <c r="AL11" s="162"/>
      <c r="AM11" s="161">
        <f t="shared" si="12"/>
        <v>710071</v>
      </c>
      <c r="AN11" s="162">
        <v>153938</v>
      </c>
      <c r="AO11" s="161">
        <f t="shared" si="13"/>
        <v>103310</v>
      </c>
      <c r="AP11" s="162">
        <v>10115</v>
      </c>
      <c r="AQ11" s="162">
        <v>81030</v>
      </c>
      <c r="AR11" s="162">
        <v>12165</v>
      </c>
      <c r="AS11" s="162"/>
      <c r="AT11" s="161">
        <f t="shared" si="14"/>
        <v>452823</v>
      </c>
      <c r="AU11" s="162">
        <v>204686</v>
      </c>
      <c r="AV11" s="162">
        <v>159593</v>
      </c>
      <c r="AW11" s="162">
        <v>85828</v>
      </c>
      <c r="AX11" s="162">
        <v>2716</v>
      </c>
      <c r="AY11" s="162"/>
      <c r="AZ11" s="162"/>
      <c r="BA11" s="162">
        <v>95968</v>
      </c>
      <c r="BB11" s="161">
        <f t="shared" si="15"/>
        <v>977649</v>
      </c>
      <c r="BC11" s="161">
        <f t="shared" si="16"/>
        <v>15102</v>
      </c>
      <c r="BD11" s="161">
        <f t="shared" si="17"/>
        <v>15102</v>
      </c>
      <c r="BE11" s="162"/>
      <c r="BF11" s="162">
        <v>15102</v>
      </c>
      <c r="BG11" s="162"/>
      <c r="BH11" s="162"/>
      <c r="BI11" s="162"/>
      <c r="BJ11" s="162"/>
      <c r="BK11" s="161">
        <f t="shared" si="18"/>
        <v>139850</v>
      </c>
      <c r="BL11" s="162">
        <v>22769</v>
      </c>
      <c r="BM11" s="161">
        <f t="shared" si="19"/>
        <v>68996</v>
      </c>
      <c r="BN11" s="162"/>
      <c r="BO11" s="162"/>
      <c r="BP11" s="162">
        <v>68996</v>
      </c>
      <c r="BQ11" s="162"/>
      <c r="BR11" s="161">
        <f t="shared" si="20"/>
        <v>48085</v>
      </c>
      <c r="BS11" s="162">
        <v>9306</v>
      </c>
      <c r="BT11" s="162">
        <v>454</v>
      </c>
      <c r="BU11" s="162">
        <v>37646</v>
      </c>
      <c r="BV11" s="162">
        <v>679</v>
      </c>
      <c r="BW11" s="162"/>
      <c r="BX11" s="162"/>
      <c r="BY11" s="162">
        <v>72</v>
      </c>
      <c r="BZ11" s="161">
        <f t="shared" si="21"/>
        <v>155024</v>
      </c>
      <c r="CA11" s="161">
        <f t="shared" si="22"/>
        <v>186712</v>
      </c>
      <c r="CB11" s="161">
        <f t="shared" si="23"/>
        <v>186712</v>
      </c>
      <c r="CC11" s="161">
        <f t="shared" si="24"/>
        <v>0</v>
      </c>
      <c r="CD11" s="161">
        <f t="shared" si="24"/>
        <v>184523</v>
      </c>
      <c r="CE11" s="161">
        <f t="shared" si="24"/>
        <v>2189</v>
      </c>
      <c r="CF11" s="161">
        <f t="shared" si="24"/>
        <v>0</v>
      </c>
      <c r="CG11" s="161">
        <f t="shared" si="24"/>
        <v>0</v>
      </c>
      <c r="CH11" s="161">
        <f t="shared" si="24"/>
        <v>0</v>
      </c>
      <c r="CI11" s="161">
        <f t="shared" si="25"/>
        <v>849921</v>
      </c>
      <c r="CJ11" s="161">
        <f t="shared" si="26"/>
        <v>176707</v>
      </c>
      <c r="CK11" s="161">
        <f t="shared" si="27"/>
        <v>172306</v>
      </c>
      <c r="CL11" s="161">
        <f t="shared" si="28"/>
        <v>10115</v>
      </c>
      <c r="CM11" s="161">
        <f t="shared" si="28"/>
        <v>81030</v>
      </c>
      <c r="CN11" s="161">
        <f t="shared" si="28"/>
        <v>81161</v>
      </c>
      <c r="CO11" s="161">
        <f t="shared" si="28"/>
        <v>0</v>
      </c>
      <c r="CP11" s="161">
        <f t="shared" si="29"/>
        <v>500908</v>
      </c>
      <c r="CQ11" s="161">
        <f t="shared" si="30"/>
        <v>213992</v>
      </c>
      <c r="CR11" s="161">
        <f t="shared" si="30"/>
        <v>160047</v>
      </c>
      <c r="CS11" s="161">
        <f t="shared" si="30"/>
        <v>123474</v>
      </c>
      <c r="CT11" s="161">
        <f t="shared" si="30"/>
        <v>3395</v>
      </c>
      <c r="CU11" s="161">
        <f t="shared" si="30"/>
        <v>0</v>
      </c>
      <c r="CV11" s="161">
        <f t="shared" si="30"/>
        <v>0</v>
      </c>
      <c r="CW11" s="161">
        <f t="shared" si="30"/>
        <v>96040</v>
      </c>
      <c r="CX11" s="161">
        <f t="shared" si="31"/>
        <v>1132673</v>
      </c>
    </row>
    <row r="12" spans="1:102" ht="13.5">
      <c r="A12" s="160" t="s">
        <v>214</v>
      </c>
      <c r="B12" s="160">
        <v>35206</v>
      </c>
      <c r="C12" s="160" t="s">
        <v>238</v>
      </c>
      <c r="D12" s="161">
        <f t="shared" si="2"/>
        <v>1631485</v>
      </c>
      <c r="E12" s="161">
        <f t="shared" si="3"/>
        <v>248700</v>
      </c>
      <c r="F12" s="162"/>
      <c r="G12" s="162"/>
      <c r="H12" s="162"/>
      <c r="I12" s="162">
        <v>211089</v>
      </c>
      <c r="J12" s="162"/>
      <c r="K12" s="162">
        <v>37611</v>
      </c>
      <c r="L12" s="162">
        <v>1382785</v>
      </c>
      <c r="M12" s="161">
        <f t="shared" si="4"/>
        <v>181296</v>
      </c>
      <c r="N12" s="161">
        <f t="shared" si="5"/>
        <v>24156</v>
      </c>
      <c r="O12" s="162"/>
      <c r="P12" s="162"/>
      <c r="Q12" s="162"/>
      <c r="R12" s="162"/>
      <c r="S12" s="162"/>
      <c r="T12" s="162">
        <v>24156</v>
      </c>
      <c r="U12" s="162">
        <v>157140</v>
      </c>
      <c r="V12" s="161">
        <f t="shared" si="6"/>
        <v>1812781</v>
      </c>
      <c r="W12" s="161">
        <f t="shared" si="7"/>
        <v>272856</v>
      </c>
      <c r="X12" s="161">
        <f t="shared" si="8"/>
        <v>0</v>
      </c>
      <c r="Y12" s="161">
        <f t="shared" si="8"/>
        <v>0</v>
      </c>
      <c r="Z12" s="161">
        <f t="shared" si="8"/>
        <v>0</v>
      </c>
      <c r="AA12" s="161">
        <f t="shared" si="8"/>
        <v>211089</v>
      </c>
      <c r="AB12" s="162"/>
      <c r="AC12" s="161">
        <f t="shared" si="9"/>
        <v>61767</v>
      </c>
      <c r="AD12" s="161">
        <f t="shared" si="9"/>
        <v>1539925</v>
      </c>
      <c r="AE12" s="161">
        <f t="shared" si="10"/>
        <v>422124</v>
      </c>
      <c r="AF12" s="161">
        <f t="shared" si="11"/>
        <v>417000</v>
      </c>
      <c r="AG12" s="162"/>
      <c r="AH12" s="162">
        <v>417000</v>
      </c>
      <c r="AI12" s="162"/>
      <c r="AJ12" s="162"/>
      <c r="AK12" s="162">
        <v>5124</v>
      </c>
      <c r="AL12" s="162"/>
      <c r="AM12" s="161">
        <f t="shared" si="12"/>
        <v>1188078</v>
      </c>
      <c r="AN12" s="162">
        <v>691807</v>
      </c>
      <c r="AO12" s="161">
        <f t="shared" si="13"/>
        <v>277463</v>
      </c>
      <c r="AP12" s="162">
        <v>58439</v>
      </c>
      <c r="AQ12" s="162">
        <v>209026</v>
      </c>
      <c r="AR12" s="162">
        <v>9998</v>
      </c>
      <c r="AS12" s="162"/>
      <c r="AT12" s="161">
        <f t="shared" si="14"/>
        <v>218808</v>
      </c>
      <c r="AU12" s="162">
        <v>102748</v>
      </c>
      <c r="AV12" s="162">
        <v>100818</v>
      </c>
      <c r="AW12" s="162">
        <v>13540</v>
      </c>
      <c r="AX12" s="162">
        <v>1702</v>
      </c>
      <c r="AY12" s="162"/>
      <c r="AZ12" s="162"/>
      <c r="BA12" s="162">
        <v>21283</v>
      </c>
      <c r="BB12" s="161">
        <f t="shared" si="15"/>
        <v>1631485</v>
      </c>
      <c r="BC12" s="161">
        <f t="shared" si="16"/>
        <v>0</v>
      </c>
      <c r="BD12" s="161">
        <f t="shared" si="17"/>
        <v>0</v>
      </c>
      <c r="BE12" s="162"/>
      <c r="BF12" s="162"/>
      <c r="BG12" s="162"/>
      <c r="BH12" s="162"/>
      <c r="BI12" s="162"/>
      <c r="BJ12" s="162"/>
      <c r="BK12" s="161">
        <f t="shared" si="18"/>
        <v>181296</v>
      </c>
      <c r="BL12" s="162">
        <v>20740</v>
      </c>
      <c r="BM12" s="161">
        <f t="shared" si="19"/>
        <v>70867</v>
      </c>
      <c r="BN12" s="162"/>
      <c r="BO12" s="162">
        <v>70867</v>
      </c>
      <c r="BP12" s="162"/>
      <c r="BQ12" s="162"/>
      <c r="BR12" s="161">
        <f t="shared" si="20"/>
        <v>89689</v>
      </c>
      <c r="BS12" s="162"/>
      <c r="BT12" s="162">
        <v>89689</v>
      </c>
      <c r="BU12" s="162"/>
      <c r="BV12" s="162"/>
      <c r="BW12" s="162"/>
      <c r="BX12" s="162"/>
      <c r="BY12" s="162"/>
      <c r="BZ12" s="161">
        <f t="shared" si="21"/>
        <v>181296</v>
      </c>
      <c r="CA12" s="161">
        <f t="shared" si="22"/>
        <v>422124</v>
      </c>
      <c r="CB12" s="161">
        <f t="shared" si="23"/>
        <v>417000</v>
      </c>
      <c r="CC12" s="161">
        <f t="shared" si="24"/>
        <v>0</v>
      </c>
      <c r="CD12" s="161">
        <f t="shared" si="24"/>
        <v>417000</v>
      </c>
      <c r="CE12" s="161">
        <f t="shared" si="24"/>
        <v>0</v>
      </c>
      <c r="CF12" s="161">
        <f t="shared" si="24"/>
        <v>0</v>
      </c>
      <c r="CG12" s="161">
        <f t="shared" si="24"/>
        <v>5124</v>
      </c>
      <c r="CH12" s="161">
        <f t="shared" si="24"/>
        <v>0</v>
      </c>
      <c r="CI12" s="161">
        <f t="shared" si="25"/>
        <v>1369374</v>
      </c>
      <c r="CJ12" s="161">
        <f t="shared" si="26"/>
        <v>712547</v>
      </c>
      <c r="CK12" s="161">
        <f t="shared" si="27"/>
        <v>348330</v>
      </c>
      <c r="CL12" s="161">
        <f t="shared" si="28"/>
        <v>58439</v>
      </c>
      <c r="CM12" s="161">
        <f t="shared" si="28"/>
        <v>279893</v>
      </c>
      <c r="CN12" s="161">
        <f t="shared" si="28"/>
        <v>9998</v>
      </c>
      <c r="CO12" s="161">
        <f t="shared" si="28"/>
        <v>0</v>
      </c>
      <c r="CP12" s="161">
        <f t="shared" si="29"/>
        <v>308497</v>
      </c>
      <c r="CQ12" s="161">
        <f t="shared" si="30"/>
        <v>102748</v>
      </c>
      <c r="CR12" s="161">
        <f t="shared" si="30"/>
        <v>190507</v>
      </c>
      <c r="CS12" s="161">
        <f t="shared" si="30"/>
        <v>13540</v>
      </c>
      <c r="CT12" s="161">
        <f t="shared" si="30"/>
        <v>1702</v>
      </c>
      <c r="CU12" s="161">
        <f t="shared" si="30"/>
        <v>0</v>
      </c>
      <c r="CV12" s="161">
        <f t="shared" si="30"/>
        <v>0</v>
      </c>
      <c r="CW12" s="161">
        <f t="shared" si="30"/>
        <v>21283</v>
      </c>
      <c r="CX12" s="161">
        <f t="shared" si="31"/>
        <v>1812781</v>
      </c>
    </row>
    <row r="13" spans="1:102" ht="13.5">
      <c r="A13" s="160" t="s">
        <v>214</v>
      </c>
      <c r="B13" s="160">
        <v>35207</v>
      </c>
      <c r="C13" s="160" t="s">
        <v>239</v>
      </c>
      <c r="D13" s="161">
        <f t="shared" si="2"/>
        <v>758190</v>
      </c>
      <c r="E13" s="161">
        <f t="shared" si="3"/>
        <v>3186</v>
      </c>
      <c r="F13" s="162"/>
      <c r="G13" s="162"/>
      <c r="H13" s="162"/>
      <c r="I13" s="162">
        <v>202</v>
      </c>
      <c r="J13" s="162"/>
      <c r="K13" s="162">
        <v>2984</v>
      </c>
      <c r="L13" s="162">
        <v>755004</v>
      </c>
      <c r="M13" s="161">
        <f t="shared" si="4"/>
        <v>162122</v>
      </c>
      <c r="N13" s="161">
        <f t="shared" si="5"/>
        <v>52870</v>
      </c>
      <c r="O13" s="162"/>
      <c r="P13" s="162"/>
      <c r="Q13" s="162"/>
      <c r="R13" s="162">
        <v>52870</v>
      </c>
      <c r="S13" s="162"/>
      <c r="T13" s="162"/>
      <c r="U13" s="162">
        <v>109252</v>
      </c>
      <c r="V13" s="161">
        <f t="shared" si="6"/>
        <v>920312</v>
      </c>
      <c r="W13" s="161">
        <f t="shared" si="7"/>
        <v>56056</v>
      </c>
      <c r="X13" s="161">
        <f t="shared" si="8"/>
        <v>0</v>
      </c>
      <c r="Y13" s="161">
        <f t="shared" si="8"/>
        <v>0</v>
      </c>
      <c r="Z13" s="161">
        <f t="shared" si="8"/>
        <v>0</v>
      </c>
      <c r="AA13" s="161">
        <f t="shared" si="8"/>
        <v>53072</v>
      </c>
      <c r="AB13" s="162"/>
      <c r="AC13" s="161">
        <f t="shared" si="9"/>
        <v>2984</v>
      </c>
      <c r="AD13" s="161">
        <f t="shared" si="9"/>
        <v>864256</v>
      </c>
      <c r="AE13" s="161">
        <f t="shared" si="10"/>
        <v>0</v>
      </c>
      <c r="AF13" s="161">
        <f t="shared" si="11"/>
        <v>0</v>
      </c>
      <c r="AG13" s="162"/>
      <c r="AH13" s="162"/>
      <c r="AI13" s="162"/>
      <c r="AJ13" s="162"/>
      <c r="AK13" s="162"/>
      <c r="AL13" s="162"/>
      <c r="AM13" s="161">
        <f t="shared" si="12"/>
        <v>316343</v>
      </c>
      <c r="AN13" s="162">
        <v>251953</v>
      </c>
      <c r="AO13" s="161">
        <f t="shared" si="13"/>
        <v>11129</v>
      </c>
      <c r="AP13" s="162">
        <v>11129</v>
      </c>
      <c r="AQ13" s="162"/>
      <c r="AR13" s="162"/>
      <c r="AS13" s="162">
        <v>2330</v>
      </c>
      <c r="AT13" s="161">
        <f t="shared" si="14"/>
        <v>50931</v>
      </c>
      <c r="AU13" s="162">
        <v>42571</v>
      </c>
      <c r="AV13" s="162">
        <v>8360</v>
      </c>
      <c r="AW13" s="162"/>
      <c r="AX13" s="162"/>
      <c r="AY13" s="162">
        <v>433530</v>
      </c>
      <c r="AZ13" s="162"/>
      <c r="BA13" s="162">
        <v>8317</v>
      </c>
      <c r="BB13" s="161">
        <f t="shared" si="15"/>
        <v>324660</v>
      </c>
      <c r="BC13" s="161">
        <f t="shared" si="16"/>
        <v>0</v>
      </c>
      <c r="BD13" s="161">
        <f t="shared" si="17"/>
        <v>0</v>
      </c>
      <c r="BE13" s="162"/>
      <c r="BF13" s="162"/>
      <c r="BG13" s="162"/>
      <c r="BH13" s="162"/>
      <c r="BI13" s="162"/>
      <c r="BJ13" s="162"/>
      <c r="BK13" s="161">
        <f t="shared" si="18"/>
        <v>162122</v>
      </c>
      <c r="BL13" s="162"/>
      <c r="BM13" s="161">
        <f t="shared" si="19"/>
        <v>32325</v>
      </c>
      <c r="BN13" s="162"/>
      <c r="BO13" s="162">
        <v>32325</v>
      </c>
      <c r="BP13" s="162"/>
      <c r="BQ13" s="162"/>
      <c r="BR13" s="161">
        <f t="shared" si="20"/>
        <v>129797</v>
      </c>
      <c r="BS13" s="162">
        <v>76982</v>
      </c>
      <c r="BT13" s="162">
        <v>52815</v>
      </c>
      <c r="BU13" s="162"/>
      <c r="BV13" s="162"/>
      <c r="BW13" s="162"/>
      <c r="BX13" s="162"/>
      <c r="BY13" s="162"/>
      <c r="BZ13" s="161">
        <f t="shared" si="21"/>
        <v>162122</v>
      </c>
      <c r="CA13" s="161">
        <f t="shared" si="22"/>
        <v>0</v>
      </c>
      <c r="CB13" s="161">
        <f t="shared" si="23"/>
        <v>0</v>
      </c>
      <c r="CC13" s="161">
        <f t="shared" si="24"/>
        <v>0</v>
      </c>
      <c r="CD13" s="161">
        <f t="shared" si="24"/>
        <v>0</v>
      </c>
      <c r="CE13" s="161">
        <f t="shared" si="24"/>
        <v>0</v>
      </c>
      <c r="CF13" s="161">
        <f t="shared" si="24"/>
        <v>0</v>
      </c>
      <c r="CG13" s="161">
        <f t="shared" si="24"/>
        <v>0</v>
      </c>
      <c r="CH13" s="161">
        <f t="shared" si="24"/>
        <v>0</v>
      </c>
      <c r="CI13" s="161">
        <f t="shared" si="25"/>
        <v>478465</v>
      </c>
      <c r="CJ13" s="161">
        <f t="shared" si="26"/>
        <v>251953</v>
      </c>
      <c r="CK13" s="161">
        <f t="shared" si="27"/>
        <v>43454</v>
      </c>
      <c r="CL13" s="161">
        <f t="shared" si="28"/>
        <v>11129</v>
      </c>
      <c r="CM13" s="161">
        <f t="shared" si="28"/>
        <v>32325</v>
      </c>
      <c r="CN13" s="161">
        <f t="shared" si="28"/>
        <v>0</v>
      </c>
      <c r="CO13" s="161">
        <f t="shared" si="28"/>
        <v>2330</v>
      </c>
      <c r="CP13" s="161">
        <f t="shared" si="29"/>
        <v>180728</v>
      </c>
      <c r="CQ13" s="161">
        <f t="shared" si="30"/>
        <v>119553</v>
      </c>
      <c r="CR13" s="161">
        <f t="shared" si="30"/>
        <v>61175</v>
      </c>
      <c r="CS13" s="161">
        <f t="shared" si="30"/>
        <v>0</v>
      </c>
      <c r="CT13" s="161">
        <f t="shared" si="30"/>
        <v>0</v>
      </c>
      <c r="CU13" s="161">
        <f t="shared" si="30"/>
        <v>433530</v>
      </c>
      <c r="CV13" s="161">
        <f t="shared" si="30"/>
        <v>0</v>
      </c>
      <c r="CW13" s="161">
        <f t="shared" si="30"/>
        <v>8317</v>
      </c>
      <c r="CX13" s="161">
        <f t="shared" si="31"/>
        <v>486782</v>
      </c>
    </row>
    <row r="14" spans="1:102" ht="13.5">
      <c r="A14" s="160" t="s">
        <v>214</v>
      </c>
      <c r="B14" s="160">
        <v>35208</v>
      </c>
      <c r="C14" s="160" t="s">
        <v>240</v>
      </c>
      <c r="D14" s="161">
        <f t="shared" si="2"/>
        <v>2179282</v>
      </c>
      <c r="E14" s="161">
        <f t="shared" si="3"/>
        <v>430078</v>
      </c>
      <c r="F14" s="162"/>
      <c r="G14" s="162"/>
      <c r="H14" s="162"/>
      <c r="I14" s="162">
        <v>368082</v>
      </c>
      <c r="J14" s="162"/>
      <c r="K14" s="162">
        <v>61996</v>
      </c>
      <c r="L14" s="162">
        <v>1749204</v>
      </c>
      <c r="M14" s="161">
        <f t="shared" si="4"/>
        <v>481424</v>
      </c>
      <c r="N14" s="161">
        <f t="shared" si="5"/>
        <v>310</v>
      </c>
      <c r="O14" s="162"/>
      <c r="P14" s="162"/>
      <c r="Q14" s="162"/>
      <c r="R14" s="162">
        <v>310</v>
      </c>
      <c r="S14" s="162"/>
      <c r="T14" s="162"/>
      <c r="U14" s="162">
        <v>481114</v>
      </c>
      <c r="V14" s="161">
        <f t="shared" si="6"/>
        <v>2660706</v>
      </c>
      <c r="W14" s="161">
        <f t="shared" si="7"/>
        <v>430388</v>
      </c>
      <c r="X14" s="161">
        <f t="shared" si="8"/>
        <v>0</v>
      </c>
      <c r="Y14" s="161">
        <f t="shared" si="8"/>
        <v>0</v>
      </c>
      <c r="Z14" s="161">
        <f t="shared" si="8"/>
        <v>0</v>
      </c>
      <c r="AA14" s="161">
        <f t="shared" si="8"/>
        <v>368392</v>
      </c>
      <c r="AB14" s="162"/>
      <c r="AC14" s="161">
        <f t="shared" si="9"/>
        <v>61996</v>
      </c>
      <c r="AD14" s="161">
        <f t="shared" si="9"/>
        <v>2230318</v>
      </c>
      <c r="AE14" s="161">
        <f t="shared" si="10"/>
        <v>0</v>
      </c>
      <c r="AF14" s="161">
        <f t="shared" si="11"/>
        <v>0</v>
      </c>
      <c r="AG14" s="162"/>
      <c r="AH14" s="162"/>
      <c r="AI14" s="162"/>
      <c r="AJ14" s="162"/>
      <c r="AK14" s="162"/>
      <c r="AL14" s="162"/>
      <c r="AM14" s="161">
        <f t="shared" si="12"/>
        <v>1993127</v>
      </c>
      <c r="AN14" s="162">
        <v>741018</v>
      </c>
      <c r="AO14" s="161">
        <f t="shared" si="13"/>
        <v>281363</v>
      </c>
      <c r="AP14" s="162">
        <v>33731</v>
      </c>
      <c r="AQ14" s="162">
        <v>224268</v>
      </c>
      <c r="AR14" s="162">
        <v>23364</v>
      </c>
      <c r="AS14" s="162">
        <v>2499</v>
      </c>
      <c r="AT14" s="161">
        <f t="shared" si="14"/>
        <v>968247</v>
      </c>
      <c r="AU14" s="162">
        <v>542425</v>
      </c>
      <c r="AV14" s="162">
        <v>398793</v>
      </c>
      <c r="AW14" s="162">
        <v>22955</v>
      </c>
      <c r="AX14" s="162">
        <v>4074</v>
      </c>
      <c r="AY14" s="162">
        <v>165680</v>
      </c>
      <c r="AZ14" s="162"/>
      <c r="BA14" s="162">
        <v>20475</v>
      </c>
      <c r="BB14" s="161">
        <f t="shared" si="15"/>
        <v>2013602</v>
      </c>
      <c r="BC14" s="161">
        <f t="shared" si="16"/>
        <v>0</v>
      </c>
      <c r="BD14" s="161">
        <f t="shared" si="17"/>
        <v>0</v>
      </c>
      <c r="BE14" s="162"/>
      <c r="BF14" s="162"/>
      <c r="BG14" s="162"/>
      <c r="BH14" s="162"/>
      <c r="BI14" s="162"/>
      <c r="BJ14" s="162"/>
      <c r="BK14" s="161">
        <f t="shared" si="18"/>
        <v>243608</v>
      </c>
      <c r="BL14" s="162">
        <v>108570</v>
      </c>
      <c r="BM14" s="161">
        <f t="shared" si="19"/>
        <v>116529</v>
      </c>
      <c r="BN14" s="162">
        <v>1044</v>
      </c>
      <c r="BO14" s="162">
        <v>115485</v>
      </c>
      <c r="BP14" s="162"/>
      <c r="BQ14" s="162"/>
      <c r="BR14" s="161">
        <f t="shared" si="20"/>
        <v>18509</v>
      </c>
      <c r="BS14" s="162">
        <v>940</v>
      </c>
      <c r="BT14" s="162">
        <v>17569</v>
      </c>
      <c r="BU14" s="162"/>
      <c r="BV14" s="162"/>
      <c r="BW14" s="162">
        <v>237816</v>
      </c>
      <c r="BX14" s="162"/>
      <c r="BY14" s="162"/>
      <c r="BZ14" s="161">
        <f t="shared" si="21"/>
        <v>243608</v>
      </c>
      <c r="CA14" s="161">
        <f t="shared" si="22"/>
        <v>0</v>
      </c>
      <c r="CB14" s="161">
        <f t="shared" si="23"/>
        <v>0</v>
      </c>
      <c r="CC14" s="161">
        <f t="shared" si="24"/>
        <v>0</v>
      </c>
      <c r="CD14" s="161">
        <f t="shared" si="24"/>
        <v>0</v>
      </c>
      <c r="CE14" s="161">
        <f t="shared" si="24"/>
        <v>0</v>
      </c>
      <c r="CF14" s="161">
        <f t="shared" si="24"/>
        <v>0</v>
      </c>
      <c r="CG14" s="161">
        <f t="shared" si="24"/>
        <v>0</v>
      </c>
      <c r="CH14" s="161">
        <f t="shared" si="24"/>
        <v>0</v>
      </c>
      <c r="CI14" s="161">
        <f t="shared" si="25"/>
        <v>2236735</v>
      </c>
      <c r="CJ14" s="161">
        <f t="shared" si="26"/>
        <v>849588</v>
      </c>
      <c r="CK14" s="161">
        <f t="shared" si="27"/>
        <v>397892</v>
      </c>
      <c r="CL14" s="161">
        <f t="shared" si="28"/>
        <v>34775</v>
      </c>
      <c r="CM14" s="161">
        <f t="shared" si="28"/>
        <v>339753</v>
      </c>
      <c r="CN14" s="161">
        <f t="shared" si="28"/>
        <v>23364</v>
      </c>
      <c r="CO14" s="161">
        <f t="shared" si="28"/>
        <v>2499</v>
      </c>
      <c r="CP14" s="161">
        <f t="shared" si="29"/>
        <v>986756</v>
      </c>
      <c r="CQ14" s="161">
        <f t="shared" si="30"/>
        <v>543365</v>
      </c>
      <c r="CR14" s="161">
        <f t="shared" si="30"/>
        <v>416362</v>
      </c>
      <c r="CS14" s="161">
        <f t="shared" si="30"/>
        <v>22955</v>
      </c>
      <c r="CT14" s="161">
        <f t="shared" si="30"/>
        <v>4074</v>
      </c>
      <c r="CU14" s="161">
        <f t="shared" si="30"/>
        <v>403496</v>
      </c>
      <c r="CV14" s="161">
        <f t="shared" si="30"/>
        <v>0</v>
      </c>
      <c r="CW14" s="161">
        <f t="shared" si="30"/>
        <v>20475</v>
      </c>
      <c r="CX14" s="161">
        <f t="shared" si="31"/>
        <v>2257210</v>
      </c>
    </row>
    <row r="15" spans="1:102" ht="13.5">
      <c r="A15" s="160" t="s">
        <v>214</v>
      </c>
      <c r="B15" s="160">
        <v>35210</v>
      </c>
      <c r="C15" s="160" t="s">
        <v>241</v>
      </c>
      <c r="D15" s="161">
        <f t="shared" si="2"/>
        <v>740960</v>
      </c>
      <c r="E15" s="161">
        <f t="shared" si="3"/>
        <v>63056</v>
      </c>
      <c r="F15" s="162"/>
      <c r="G15" s="162"/>
      <c r="H15" s="162">
        <v>7300</v>
      </c>
      <c r="I15" s="162">
        <v>15</v>
      </c>
      <c r="J15" s="162"/>
      <c r="K15" s="162">
        <v>55741</v>
      </c>
      <c r="L15" s="162">
        <v>677904</v>
      </c>
      <c r="M15" s="161">
        <f t="shared" si="4"/>
        <v>150655</v>
      </c>
      <c r="N15" s="161">
        <f t="shared" si="5"/>
        <v>13422</v>
      </c>
      <c r="O15" s="162">
        <v>6711</v>
      </c>
      <c r="P15" s="162">
        <v>6711</v>
      </c>
      <c r="Q15" s="162"/>
      <c r="R15" s="162"/>
      <c r="S15" s="162"/>
      <c r="T15" s="162"/>
      <c r="U15" s="162">
        <v>137233</v>
      </c>
      <c r="V15" s="161">
        <f t="shared" si="6"/>
        <v>891615</v>
      </c>
      <c r="W15" s="161">
        <f t="shared" si="7"/>
        <v>76478</v>
      </c>
      <c r="X15" s="161">
        <f t="shared" si="8"/>
        <v>6711</v>
      </c>
      <c r="Y15" s="161">
        <f t="shared" si="8"/>
        <v>6711</v>
      </c>
      <c r="Z15" s="161">
        <f t="shared" si="8"/>
        <v>7300</v>
      </c>
      <c r="AA15" s="161">
        <f t="shared" si="8"/>
        <v>15</v>
      </c>
      <c r="AB15" s="162"/>
      <c r="AC15" s="161">
        <f t="shared" si="9"/>
        <v>55741</v>
      </c>
      <c r="AD15" s="161">
        <f t="shared" si="9"/>
        <v>815137</v>
      </c>
      <c r="AE15" s="161">
        <f t="shared" si="10"/>
        <v>31916</v>
      </c>
      <c r="AF15" s="161">
        <f t="shared" si="11"/>
        <v>31916</v>
      </c>
      <c r="AG15" s="162"/>
      <c r="AH15" s="162"/>
      <c r="AI15" s="162"/>
      <c r="AJ15" s="162">
        <v>31916</v>
      </c>
      <c r="AK15" s="162"/>
      <c r="AL15" s="162">
        <v>96139</v>
      </c>
      <c r="AM15" s="161">
        <f t="shared" si="12"/>
        <v>267410</v>
      </c>
      <c r="AN15" s="162">
        <v>125904</v>
      </c>
      <c r="AO15" s="161">
        <f t="shared" si="13"/>
        <v>70735</v>
      </c>
      <c r="AP15" s="162">
        <v>70735</v>
      </c>
      <c r="AQ15" s="162"/>
      <c r="AR15" s="162"/>
      <c r="AS15" s="162">
        <v>10133</v>
      </c>
      <c r="AT15" s="161">
        <f t="shared" si="14"/>
        <v>60638</v>
      </c>
      <c r="AU15" s="162">
        <v>33755</v>
      </c>
      <c r="AV15" s="162">
        <v>8909</v>
      </c>
      <c r="AW15" s="162"/>
      <c r="AX15" s="162">
        <v>17974</v>
      </c>
      <c r="AY15" s="162">
        <v>330613</v>
      </c>
      <c r="AZ15" s="162"/>
      <c r="BA15" s="162">
        <v>14882</v>
      </c>
      <c r="BB15" s="161">
        <f t="shared" si="15"/>
        <v>314208</v>
      </c>
      <c r="BC15" s="161">
        <f t="shared" si="16"/>
        <v>20133</v>
      </c>
      <c r="BD15" s="161">
        <f t="shared" si="17"/>
        <v>20133</v>
      </c>
      <c r="BE15" s="162"/>
      <c r="BF15" s="162"/>
      <c r="BG15" s="162"/>
      <c r="BH15" s="162">
        <v>20133</v>
      </c>
      <c r="BI15" s="162"/>
      <c r="BJ15" s="162"/>
      <c r="BK15" s="161">
        <f t="shared" si="18"/>
        <v>47383</v>
      </c>
      <c r="BL15" s="162">
        <v>31562</v>
      </c>
      <c r="BM15" s="161">
        <f t="shared" si="19"/>
        <v>0</v>
      </c>
      <c r="BN15" s="162"/>
      <c r="BO15" s="162"/>
      <c r="BP15" s="162"/>
      <c r="BQ15" s="162"/>
      <c r="BR15" s="161">
        <f t="shared" si="20"/>
        <v>15821</v>
      </c>
      <c r="BS15" s="162">
        <v>4410</v>
      </c>
      <c r="BT15" s="162"/>
      <c r="BU15" s="162">
        <v>868</v>
      </c>
      <c r="BV15" s="162">
        <v>10543</v>
      </c>
      <c r="BW15" s="162"/>
      <c r="BX15" s="162"/>
      <c r="BY15" s="162">
        <v>83139</v>
      </c>
      <c r="BZ15" s="161">
        <f t="shared" si="21"/>
        <v>150655</v>
      </c>
      <c r="CA15" s="161">
        <f t="shared" si="22"/>
        <v>52049</v>
      </c>
      <c r="CB15" s="161">
        <f t="shared" si="23"/>
        <v>52049</v>
      </c>
      <c r="CC15" s="161">
        <f t="shared" si="24"/>
        <v>0</v>
      </c>
      <c r="CD15" s="161">
        <f t="shared" si="24"/>
        <v>0</v>
      </c>
      <c r="CE15" s="161">
        <f t="shared" si="24"/>
        <v>0</v>
      </c>
      <c r="CF15" s="161">
        <f t="shared" si="24"/>
        <v>52049</v>
      </c>
      <c r="CG15" s="161">
        <f t="shared" si="24"/>
        <v>0</v>
      </c>
      <c r="CH15" s="161">
        <f t="shared" si="24"/>
        <v>96139</v>
      </c>
      <c r="CI15" s="161">
        <f t="shared" si="25"/>
        <v>314793</v>
      </c>
      <c r="CJ15" s="161">
        <f t="shared" si="26"/>
        <v>157466</v>
      </c>
      <c r="CK15" s="161">
        <f t="shared" si="27"/>
        <v>70735</v>
      </c>
      <c r="CL15" s="161">
        <f t="shared" si="28"/>
        <v>70735</v>
      </c>
      <c r="CM15" s="161">
        <f t="shared" si="28"/>
        <v>0</v>
      </c>
      <c r="CN15" s="161">
        <f t="shared" si="28"/>
        <v>0</v>
      </c>
      <c r="CO15" s="161">
        <f t="shared" si="28"/>
        <v>10133</v>
      </c>
      <c r="CP15" s="161">
        <f t="shared" si="29"/>
        <v>76459</v>
      </c>
      <c r="CQ15" s="161">
        <f t="shared" si="30"/>
        <v>38165</v>
      </c>
      <c r="CR15" s="161">
        <f t="shared" si="30"/>
        <v>8909</v>
      </c>
      <c r="CS15" s="161">
        <f t="shared" si="30"/>
        <v>868</v>
      </c>
      <c r="CT15" s="161">
        <f t="shared" si="30"/>
        <v>28517</v>
      </c>
      <c r="CU15" s="161">
        <f t="shared" si="30"/>
        <v>330613</v>
      </c>
      <c r="CV15" s="161">
        <f t="shared" si="30"/>
        <v>0</v>
      </c>
      <c r="CW15" s="161">
        <f t="shared" si="30"/>
        <v>98021</v>
      </c>
      <c r="CX15" s="161">
        <f t="shared" si="31"/>
        <v>464863</v>
      </c>
    </row>
    <row r="16" spans="1:102" ht="13.5">
      <c r="A16" s="160" t="s">
        <v>214</v>
      </c>
      <c r="B16" s="160">
        <v>35211</v>
      </c>
      <c r="C16" s="160" t="s">
        <v>242</v>
      </c>
      <c r="D16" s="161">
        <f t="shared" si="2"/>
        <v>472395</v>
      </c>
      <c r="E16" s="161">
        <f t="shared" si="3"/>
        <v>33161</v>
      </c>
      <c r="F16" s="162"/>
      <c r="G16" s="162"/>
      <c r="H16" s="162"/>
      <c r="I16" s="162">
        <v>27607</v>
      </c>
      <c r="J16" s="162"/>
      <c r="K16" s="162">
        <v>5554</v>
      </c>
      <c r="L16" s="162">
        <v>439234</v>
      </c>
      <c r="M16" s="161">
        <f t="shared" si="4"/>
        <v>185323</v>
      </c>
      <c r="N16" s="161">
        <f t="shared" si="5"/>
        <v>0</v>
      </c>
      <c r="O16" s="162"/>
      <c r="P16" s="162"/>
      <c r="Q16" s="162"/>
      <c r="R16" s="162"/>
      <c r="S16" s="162"/>
      <c r="T16" s="162"/>
      <c r="U16" s="162">
        <v>185323</v>
      </c>
      <c r="V16" s="161">
        <f t="shared" si="6"/>
        <v>657718</v>
      </c>
      <c r="W16" s="161">
        <f t="shared" si="7"/>
        <v>33161</v>
      </c>
      <c r="X16" s="161">
        <f t="shared" si="8"/>
        <v>0</v>
      </c>
      <c r="Y16" s="161">
        <f t="shared" si="8"/>
        <v>0</v>
      </c>
      <c r="Z16" s="161">
        <f t="shared" si="8"/>
        <v>0</v>
      </c>
      <c r="AA16" s="161">
        <f t="shared" si="8"/>
        <v>27607</v>
      </c>
      <c r="AB16" s="162"/>
      <c r="AC16" s="161">
        <f t="shared" si="9"/>
        <v>5554</v>
      </c>
      <c r="AD16" s="161">
        <f t="shared" si="9"/>
        <v>624557</v>
      </c>
      <c r="AE16" s="161">
        <f t="shared" si="10"/>
        <v>0</v>
      </c>
      <c r="AF16" s="161">
        <f t="shared" si="11"/>
        <v>0</v>
      </c>
      <c r="AG16" s="162"/>
      <c r="AH16" s="162"/>
      <c r="AI16" s="162"/>
      <c r="AJ16" s="162"/>
      <c r="AK16" s="162"/>
      <c r="AL16" s="162"/>
      <c r="AM16" s="161">
        <f t="shared" si="12"/>
        <v>463599</v>
      </c>
      <c r="AN16" s="162">
        <v>114204</v>
      </c>
      <c r="AO16" s="161">
        <f t="shared" si="13"/>
        <v>96592</v>
      </c>
      <c r="AP16" s="162">
        <v>2232</v>
      </c>
      <c r="AQ16" s="162">
        <v>92758</v>
      </c>
      <c r="AR16" s="162">
        <v>1602</v>
      </c>
      <c r="AS16" s="162"/>
      <c r="AT16" s="161">
        <f t="shared" si="14"/>
        <v>252803</v>
      </c>
      <c r="AU16" s="162">
        <v>188424</v>
      </c>
      <c r="AV16" s="162">
        <v>62861</v>
      </c>
      <c r="AW16" s="162">
        <v>1518</v>
      </c>
      <c r="AX16" s="162"/>
      <c r="AY16" s="162"/>
      <c r="AZ16" s="162"/>
      <c r="BA16" s="162">
        <v>8796</v>
      </c>
      <c r="BB16" s="161">
        <f t="shared" si="15"/>
        <v>472395</v>
      </c>
      <c r="BC16" s="161">
        <f t="shared" si="16"/>
        <v>0</v>
      </c>
      <c r="BD16" s="161">
        <f t="shared" si="17"/>
        <v>0</v>
      </c>
      <c r="BE16" s="162"/>
      <c r="BF16" s="162"/>
      <c r="BG16" s="162"/>
      <c r="BH16" s="162"/>
      <c r="BI16" s="162"/>
      <c r="BJ16" s="162"/>
      <c r="BK16" s="161">
        <f t="shared" si="18"/>
        <v>82173</v>
      </c>
      <c r="BL16" s="162">
        <v>23884</v>
      </c>
      <c r="BM16" s="161">
        <f t="shared" si="19"/>
        <v>41730</v>
      </c>
      <c r="BN16" s="162"/>
      <c r="BO16" s="162">
        <v>41730</v>
      </c>
      <c r="BP16" s="162"/>
      <c r="BQ16" s="162"/>
      <c r="BR16" s="161">
        <f t="shared" si="20"/>
        <v>16559</v>
      </c>
      <c r="BS16" s="162">
        <v>5416</v>
      </c>
      <c r="BT16" s="162">
        <v>11143</v>
      </c>
      <c r="BU16" s="162"/>
      <c r="BV16" s="162"/>
      <c r="BW16" s="162">
        <v>103150</v>
      </c>
      <c r="BX16" s="162"/>
      <c r="BY16" s="162"/>
      <c r="BZ16" s="161">
        <f t="shared" si="21"/>
        <v>82173</v>
      </c>
      <c r="CA16" s="161">
        <f t="shared" si="22"/>
        <v>0</v>
      </c>
      <c r="CB16" s="161">
        <f t="shared" si="23"/>
        <v>0</v>
      </c>
      <c r="CC16" s="161">
        <f t="shared" si="24"/>
        <v>0</v>
      </c>
      <c r="CD16" s="161">
        <f t="shared" si="24"/>
        <v>0</v>
      </c>
      <c r="CE16" s="161">
        <f t="shared" si="24"/>
        <v>0</v>
      </c>
      <c r="CF16" s="161">
        <f t="shared" si="24"/>
        <v>0</v>
      </c>
      <c r="CG16" s="161">
        <f t="shared" si="24"/>
        <v>0</v>
      </c>
      <c r="CH16" s="161">
        <f t="shared" si="24"/>
        <v>0</v>
      </c>
      <c r="CI16" s="161">
        <f t="shared" si="25"/>
        <v>545772</v>
      </c>
      <c r="CJ16" s="161">
        <f t="shared" si="26"/>
        <v>138088</v>
      </c>
      <c r="CK16" s="161">
        <f t="shared" si="27"/>
        <v>138322</v>
      </c>
      <c r="CL16" s="161">
        <f t="shared" si="28"/>
        <v>2232</v>
      </c>
      <c r="CM16" s="161">
        <f t="shared" si="28"/>
        <v>134488</v>
      </c>
      <c r="CN16" s="161">
        <f t="shared" si="28"/>
        <v>1602</v>
      </c>
      <c r="CO16" s="161">
        <f t="shared" si="28"/>
        <v>0</v>
      </c>
      <c r="CP16" s="161">
        <f t="shared" si="29"/>
        <v>269362</v>
      </c>
      <c r="CQ16" s="161">
        <f t="shared" si="30"/>
        <v>193840</v>
      </c>
      <c r="CR16" s="161">
        <f t="shared" si="30"/>
        <v>74004</v>
      </c>
      <c r="CS16" s="161">
        <f t="shared" si="30"/>
        <v>1518</v>
      </c>
      <c r="CT16" s="161">
        <f t="shared" si="30"/>
        <v>0</v>
      </c>
      <c r="CU16" s="161">
        <f t="shared" si="30"/>
        <v>103150</v>
      </c>
      <c r="CV16" s="161">
        <f t="shared" si="30"/>
        <v>0</v>
      </c>
      <c r="CW16" s="161">
        <f t="shared" si="30"/>
        <v>8796</v>
      </c>
      <c r="CX16" s="161">
        <f t="shared" si="31"/>
        <v>554568</v>
      </c>
    </row>
    <row r="17" spans="1:102" ht="13.5">
      <c r="A17" s="160" t="s">
        <v>214</v>
      </c>
      <c r="B17" s="160">
        <v>35212</v>
      </c>
      <c r="C17" s="160" t="s">
        <v>243</v>
      </c>
      <c r="D17" s="161">
        <f t="shared" si="2"/>
        <v>388721</v>
      </c>
      <c r="E17" s="161">
        <f t="shared" si="3"/>
        <v>37255</v>
      </c>
      <c r="F17" s="162"/>
      <c r="G17" s="162"/>
      <c r="H17" s="162"/>
      <c r="I17" s="162">
        <v>35596</v>
      </c>
      <c r="J17" s="162"/>
      <c r="K17" s="162">
        <v>1659</v>
      </c>
      <c r="L17" s="162">
        <v>351466</v>
      </c>
      <c r="M17" s="161">
        <f t="shared" si="4"/>
        <v>69707</v>
      </c>
      <c r="N17" s="161">
        <f t="shared" si="5"/>
        <v>0</v>
      </c>
      <c r="O17" s="162"/>
      <c r="P17" s="162"/>
      <c r="Q17" s="162"/>
      <c r="R17" s="162"/>
      <c r="S17" s="162"/>
      <c r="T17" s="162"/>
      <c r="U17" s="162">
        <v>69707</v>
      </c>
      <c r="V17" s="161">
        <f t="shared" si="6"/>
        <v>458428</v>
      </c>
      <c r="W17" s="161">
        <f t="shared" si="7"/>
        <v>37255</v>
      </c>
      <c r="X17" s="161">
        <f t="shared" si="8"/>
        <v>0</v>
      </c>
      <c r="Y17" s="161">
        <f t="shared" si="8"/>
        <v>0</v>
      </c>
      <c r="Z17" s="161">
        <f t="shared" si="8"/>
        <v>0</v>
      </c>
      <c r="AA17" s="161">
        <f t="shared" si="8"/>
        <v>35596</v>
      </c>
      <c r="AB17" s="162"/>
      <c r="AC17" s="161">
        <f t="shared" si="9"/>
        <v>1659</v>
      </c>
      <c r="AD17" s="161">
        <f t="shared" si="9"/>
        <v>421173</v>
      </c>
      <c r="AE17" s="161">
        <f t="shared" si="10"/>
        <v>0</v>
      </c>
      <c r="AF17" s="161">
        <f t="shared" si="11"/>
        <v>0</v>
      </c>
      <c r="AG17" s="162"/>
      <c r="AH17" s="162"/>
      <c r="AI17" s="162"/>
      <c r="AJ17" s="162"/>
      <c r="AK17" s="162"/>
      <c r="AL17" s="162"/>
      <c r="AM17" s="161">
        <f t="shared" si="12"/>
        <v>232857</v>
      </c>
      <c r="AN17" s="162">
        <v>121694</v>
      </c>
      <c r="AO17" s="161">
        <f t="shared" si="13"/>
        <v>39274</v>
      </c>
      <c r="AP17" s="162">
        <v>32083</v>
      </c>
      <c r="AQ17" s="162"/>
      <c r="AR17" s="162">
        <v>7191</v>
      </c>
      <c r="AS17" s="162">
        <v>11895</v>
      </c>
      <c r="AT17" s="161">
        <f t="shared" si="14"/>
        <v>59994</v>
      </c>
      <c r="AU17" s="162">
        <v>42746</v>
      </c>
      <c r="AV17" s="162">
        <v>6637</v>
      </c>
      <c r="AW17" s="162">
        <v>2611</v>
      </c>
      <c r="AX17" s="162">
        <v>8000</v>
      </c>
      <c r="AY17" s="162">
        <v>155639</v>
      </c>
      <c r="AZ17" s="162"/>
      <c r="BA17" s="162">
        <v>225</v>
      </c>
      <c r="BB17" s="161">
        <f t="shared" si="15"/>
        <v>233082</v>
      </c>
      <c r="BC17" s="161">
        <f t="shared" si="16"/>
        <v>0</v>
      </c>
      <c r="BD17" s="161">
        <f t="shared" si="17"/>
        <v>0</v>
      </c>
      <c r="BE17" s="162"/>
      <c r="BF17" s="162"/>
      <c r="BG17" s="162"/>
      <c r="BH17" s="162"/>
      <c r="BI17" s="162"/>
      <c r="BJ17" s="162"/>
      <c r="BK17" s="161">
        <f t="shared" si="18"/>
        <v>3726</v>
      </c>
      <c r="BL17" s="162"/>
      <c r="BM17" s="161">
        <f t="shared" si="19"/>
        <v>1028</v>
      </c>
      <c r="BN17" s="162">
        <v>1028</v>
      </c>
      <c r="BO17" s="162"/>
      <c r="BP17" s="162"/>
      <c r="BQ17" s="162"/>
      <c r="BR17" s="161">
        <f t="shared" si="20"/>
        <v>2698</v>
      </c>
      <c r="BS17" s="162">
        <v>2698</v>
      </c>
      <c r="BT17" s="162"/>
      <c r="BU17" s="162"/>
      <c r="BV17" s="162"/>
      <c r="BW17" s="162">
        <v>65942</v>
      </c>
      <c r="BX17" s="162"/>
      <c r="BY17" s="162">
        <v>39</v>
      </c>
      <c r="BZ17" s="161">
        <f t="shared" si="21"/>
        <v>3765</v>
      </c>
      <c r="CA17" s="161">
        <f t="shared" si="22"/>
        <v>0</v>
      </c>
      <c r="CB17" s="161">
        <f t="shared" si="23"/>
        <v>0</v>
      </c>
      <c r="CC17" s="161">
        <f t="shared" si="24"/>
        <v>0</v>
      </c>
      <c r="CD17" s="161">
        <f t="shared" si="24"/>
        <v>0</v>
      </c>
      <c r="CE17" s="161">
        <f t="shared" si="24"/>
        <v>0</v>
      </c>
      <c r="CF17" s="161">
        <f t="shared" si="24"/>
        <v>0</v>
      </c>
      <c r="CG17" s="161">
        <f t="shared" si="24"/>
        <v>0</v>
      </c>
      <c r="CH17" s="161">
        <f t="shared" si="24"/>
        <v>0</v>
      </c>
      <c r="CI17" s="161">
        <f t="shared" si="25"/>
        <v>236583</v>
      </c>
      <c r="CJ17" s="161">
        <f t="shared" si="26"/>
        <v>121694</v>
      </c>
      <c r="CK17" s="161">
        <f t="shared" si="27"/>
        <v>40302</v>
      </c>
      <c r="CL17" s="161">
        <f t="shared" si="28"/>
        <v>33111</v>
      </c>
      <c r="CM17" s="161">
        <f t="shared" si="28"/>
        <v>0</v>
      </c>
      <c r="CN17" s="161">
        <f t="shared" si="28"/>
        <v>7191</v>
      </c>
      <c r="CO17" s="161">
        <f t="shared" si="28"/>
        <v>11895</v>
      </c>
      <c r="CP17" s="161">
        <f t="shared" si="29"/>
        <v>62692</v>
      </c>
      <c r="CQ17" s="161">
        <f t="shared" si="30"/>
        <v>45444</v>
      </c>
      <c r="CR17" s="161">
        <f t="shared" si="30"/>
        <v>6637</v>
      </c>
      <c r="CS17" s="161">
        <f t="shared" si="30"/>
        <v>2611</v>
      </c>
      <c r="CT17" s="161">
        <f t="shared" si="30"/>
        <v>8000</v>
      </c>
      <c r="CU17" s="161">
        <f t="shared" si="30"/>
        <v>221581</v>
      </c>
      <c r="CV17" s="161">
        <f t="shared" si="30"/>
        <v>0</v>
      </c>
      <c r="CW17" s="161">
        <f t="shared" si="30"/>
        <v>264</v>
      </c>
      <c r="CX17" s="161">
        <f t="shared" si="31"/>
        <v>236847</v>
      </c>
    </row>
    <row r="18" spans="1:102" ht="13.5">
      <c r="A18" s="160" t="s">
        <v>214</v>
      </c>
      <c r="B18" s="160">
        <v>35213</v>
      </c>
      <c r="C18" s="160" t="s">
        <v>244</v>
      </c>
      <c r="D18" s="161">
        <f t="shared" si="2"/>
        <v>240275</v>
      </c>
      <c r="E18" s="161">
        <f t="shared" si="3"/>
        <v>25415</v>
      </c>
      <c r="F18" s="162"/>
      <c r="G18" s="162"/>
      <c r="H18" s="162"/>
      <c r="I18" s="162">
        <v>20246</v>
      </c>
      <c r="J18" s="162"/>
      <c r="K18" s="162">
        <v>5169</v>
      </c>
      <c r="L18" s="162">
        <v>214860</v>
      </c>
      <c r="M18" s="161">
        <f t="shared" si="4"/>
        <v>49846</v>
      </c>
      <c r="N18" s="161">
        <f t="shared" si="5"/>
        <v>0</v>
      </c>
      <c r="O18" s="162"/>
      <c r="P18" s="162"/>
      <c r="Q18" s="162"/>
      <c r="R18" s="162"/>
      <c r="S18" s="162"/>
      <c r="T18" s="162"/>
      <c r="U18" s="162">
        <v>49846</v>
      </c>
      <c r="V18" s="161">
        <f t="shared" si="6"/>
        <v>290121</v>
      </c>
      <c r="W18" s="161">
        <f t="shared" si="7"/>
        <v>25415</v>
      </c>
      <c r="X18" s="161">
        <f t="shared" si="8"/>
        <v>0</v>
      </c>
      <c r="Y18" s="161">
        <f t="shared" si="8"/>
        <v>0</v>
      </c>
      <c r="Z18" s="161">
        <f t="shared" si="8"/>
        <v>0</v>
      </c>
      <c r="AA18" s="161">
        <f t="shared" si="8"/>
        <v>20246</v>
      </c>
      <c r="AB18" s="162"/>
      <c r="AC18" s="161">
        <f t="shared" si="9"/>
        <v>5169</v>
      </c>
      <c r="AD18" s="161">
        <f t="shared" si="9"/>
        <v>264706</v>
      </c>
      <c r="AE18" s="161">
        <f t="shared" si="10"/>
        <v>0</v>
      </c>
      <c r="AF18" s="161">
        <f t="shared" si="11"/>
        <v>0</v>
      </c>
      <c r="AG18" s="162"/>
      <c r="AH18" s="162"/>
      <c r="AI18" s="162"/>
      <c r="AJ18" s="162"/>
      <c r="AK18" s="162"/>
      <c r="AL18" s="162"/>
      <c r="AM18" s="161">
        <f t="shared" si="12"/>
        <v>100315</v>
      </c>
      <c r="AN18" s="162">
        <v>1462</v>
      </c>
      <c r="AO18" s="161">
        <f t="shared" si="13"/>
        <v>12564</v>
      </c>
      <c r="AP18" s="162">
        <v>1377</v>
      </c>
      <c r="AQ18" s="162">
        <v>10990</v>
      </c>
      <c r="AR18" s="162">
        <v>197</v>
      </c>
      <c r="AS18" s="162"/>
      <c r="AT18" s="161">
        <f t="shared" si="14"/>
        <v>86289</v>
      </c>
      <c r="AU18" s="162">
        <v>86289</v>
      </c>
      <c r="AV18" s="162"/>
      <c r="AW18" s="162"/>
      <c r="AX18" s="162"/>
      <c r="AY18" s="162">
        <v>139838</v>
      </c>
      <c r="AZ18" s="162"/>
      <c r="BA18" s="162">
        <v>122</v>
      </c>
      <c r="BB18" s="161">
        <f t="shared" si="15"/>
        <v>100437</v>
      </c>
      <c r="BC18" s="161">
        <f t="shared" si="16"/>
        <v>0</v>
      </c>
      <c r="BD18" s="161">
        <f t="shared" si="17"/>
        <v>0</v>
      </c>
      <c r="BE18" s="162"/>
      <c r="BF18" s="162"/>
      <c r="BG18" s="162"/>
      <c r="BH18" s="162"/>
      <c r="BI18" s="162"/>
      <c r="BJ18" s="162">
        <v>5488</v>
      </c>
      <c r="BK18" s="161">
        <f t="shared" si="18"/>
        <v>0</v>
      </c>
      <c r="BL18" s="162"/>
      <c r="BM18" s="161">
        <f t="shared" si="19"/>
        <v>0</v>
      </c>
      <c r="BN18" s="162"/>
      <c r="BO18" s="162"/>
      <c r="BP18" s="162"/>
      <c r="BQ18" s="162"/>
      <c r="BR18" s="161">
        <f t="shared" si="20"/>
        <v>0</v>
      </c>
      <c r="BS18" s="162"/>
      <c r="BT18" s="162"/>
      <c r="BU18" s="162"/>
      <c r="BV18" s="162"/>
      <c r="BW18" s="162">
        <v>44358</v>
      </c>
      <c r="BX18" s="162"/>
      <c r="BY18" s="162"/>
      <c r="BZ18" s="161">
        <f t="shared" si="21"/>
        <v>0</v>
      </c>
      <c r="CA18" s="161">
        <f t="shared" si="22"/>
        <v>0</v>
      </c>
      <c r="CB18" s="161">
        <f t="shared" si="23"/>
        <v>0</v>
      </c>
      <c r="CC18" s="161">
        <f t="shared" si="24"/>
        <v>0</v>
      </c>
      <c r="CD18" s="161">
        <f t="shared" si="24"/>
        <v>0</v>
      </c>
      <c r="CE18" s="161">
        <f t="shared" si="24"/>
        <v>0</v>
      </c>
      <c r="CF18" s="161">
        <f t="shared" si="24"/>
        <v>0</v>
      </c>
      <c r="CG18" s="161">
        <f t="shared" si="24"/>
        <v>0</v>
      </c>
      <c r="CH18" s="161">
        <f t="shared" si="24"/>
        <v>5488</v>
      </c>
      <c r="CI18" s="161">
        <f t="shared" si="25"/>
        <v>100315</v>
      </c>
      <c r="CJ18" s="161">
        <f t="shared" si="26"/>
        <v>1462</v>
      </c>
      <c r="CK18" s="161">
        <f t="shared" si="27"/>
        <v>12564</v>
      </c>
      <c r="CL18" s="161">
        <f t="shared" si="28"/>
        <v>1377</v>
      </c>
      <c r="CM18" s="161">
        <f t="shared" si="28"/>
        <v>10990</v>
      </c>
      <c r="CN18" s="161">
        <f t="shared" si="28"/>
        <v>197</v>
      </c>
      <c r="CO18" s="161">
        <f t="shared" si="28"/>
        <v>0</v>
      </c>
      <c r="CP18" s="161">
        <f t="shared" si="29"/>
        <v>86289</v>
      </c>
      <c r="CQ18" s="161">
        <f t="shared" si="30"/>
        <v>86289</v>
      </c>
      <c r="CR18" s="161">
        <f t="shared" si="30"/>
        <v>0</v>
      </c>
      <c r="CS18" s="161">
        <f t="shared" si="30"/>
        <v>0</v>
      </c>
      <c r="CT18" s="161">
        <f t="shared" si="30"/>
        <v>0</v>
      </c>
      <c r="CU18" s="161">
        <f t="shared" si="30"/>
        <v>184196</v>
      </c>
      <c r="CV18" s="161">
        <f t="shared" si="30"/>
        <v>0</v>
      </c>
      <c r="CW18" s="161">
        <f t="shared" si="30"/>
        <v>122</v>
      </c>
      <c r="CX18" s="161">
        <f t="shared" si="31"/>
        <v>100437</v>
      </c>
    </row>
    <row r="19" spans="1:102" ht="13.5">
      <c r="A19" s="160" t="s">
        <v>214</v>
      </c>
      <c r="B19" s="160">
        <v>35215</v>
      </c>
      <c r="C19" s="160" t="s">
        <v>245</v>
      </c>
      <c r="D19" s="161">
        <f t="shared" si="2"/>
        <v>2133793</v>
      </c>
      <c r="E19" s="161">
        <f t="shared" si="3"/>
        <v>320364</v>
      </c>
      <c r="F19" s="162">
        <v>56992</v>
      </c>
      <c r="G19" s="162">
        <v>3800</v>
      </c>
      <c r="H19" s="162">
        <v>56900</v>
      </c>
      <c r="I19" s="162">
        <v>57600</v>
      </c>
      <c r="J19" s="162"/>
      <c r="K19" s="162">
        <v>145072</v>
      </c>
      <c r="L19" s="162">
        <v>1813429</v>
      </c>
      <c r="M19" s="161">
        <f t="shared" si="4"/>
        <v>462454</v>
      </c>
      <c r="N19" s="161">
        <f t="shared" si="5"/>
        <v>49452</v>
      </c>
      <c r="O19" s="162"/>
      <c r="P19" s="162"/>
      <c r="Q19" s="162"/>
      <c r="R19" s="162">
        <v>49452</v>
      </c>
      <c r="S19" s="162"/>
      <c r="T19" s="162"/>
      <c r="U19" s="162">
        <v>413002</v>
      </c>
      <c r="V19" s="161">
        <f t="shared" si="6"/>
        <v>2596247</v>
      </c>
      <c r="W19" s="161">
        <f t="shared" si="7"/>
        <v>369816</v>
      </c>
      <c r="X19" s="161">
        <f t="shared" si="8"/>
        <v>56992</v>
      </c>
      <c r="Y19" s="161">
        <f t="shared" si="8"/>
        <v>3800</v>
      </c>
      <c r="Z19" s="161">
        <f t="shared" si="8"/>
        <v>56900</v>
      </c>
      <c r="AA19" s="161">
        <f t="shared" si="8"/>
        <v>107052</v>
      </c>
      <c r="AB19" s="162"/>
      <c r="AC19" s="161">
        <f t="shared" si="9"/>
        <v>145072</v>
      </c>
      <c r="AD19" s="161">
        <f t="shared" si="9"/>
        <v>2226431</v>
      </c>
      <c r="AE19" s="161">
        <f t="shared" si="10"/>
        <v>196412</v>
      </c>
      <c r="AF19" s="161">
        <f t="shared" si="11"/>
        <v>165111</v>
      </c>
      <c r="AG19" s="162"/>
      <c r="AH19" s="162">
        <v>5138</v>
      </c>
      <c r="AI19" s="162">
        <v>159973</v>
      </c>
      <c r="AJ19" s="162"/>
      <c r="AK19" s="162">
        <v>31301</v>
      </c>
      <c r="AL19" s="162"/>
      <c r="AM19" s="161">
        <f t="shared" si="12"/>
        <v>1373774</v>
      </c>
      <c r="AN19" s="162">
        <v>383804</v>
      </c>
      <c r="AO19" s="161">
        <f t="shared" si="13"/>
        <v>191374</v>
      </c>
      <c r="AP19" s="162">
        <v>6840</v>
      </c>
      <c r="AQ19" s="162">
        <v>168381</v>
      </c>
      <c r="AR19" s="162">
        <v>16153</v>
      </c>
      <c r="AS19" s="162"/>
      <c r="AT19" s="161">
        <f t="shared" si="14"/>
        <v>796391</v>
      </c>
      <c r="AU19" s="162">
        <v>524017</v>
      </c>
      <c r="AV19" s="162">
        <v>224147</v>
      </c>
      <c r="AW19" s="162">
        <v>48227</v>
      </c>
      <c r="AX19" s="162"/>
      <c r="AY19" s="162">
        <v>480136</v>
      </c>
      <c r="AZ19" s="162">
        <v>2205</v>
      </c>
      <c r="BA19" s="162">
        <v>83471</v>
      </c>
      <c r="BB19" s="161">
        <f t="shared" si="15"/>
        <v>1653657</v>
      </c>
      <c r="BC19" s="161">
        <f t="shared" si="16"/>
        <v>0</v>
      </c>
      <c r="BD19" s="161">
        <f t="shared" si="17"/>
        <v>0</v>
      </c>
      <c r="BE19" s="162"/>
      <c r="BF19" s="162"/>
      <c r="BG19" s="162"/>
      <c r="BH19" s="162"/>
      <c r="BI19" s="162"/>
      <c r="BJ19" s="162"/>
      <c r="BK19" s="161">
        <f t="shared" si="18"/>
        <v>381132</v>
      </c>
      <c r="BL19" s="162">
        <v>16500</v>
      </c>
      <c r="BM19" s="161">
        <f t="shared" si="19"/>
        <v>151076</v>
      </c>
      <c r="BN19" s="162">
        <v>2264</v>
      </c>
      <c r="BO19" s="162">
        <v>7962</v>
      </c>
      <c r="BP19" s="162">
        <v>140850</v>
      </c>
      <c r="BQ19" s="162"/>
      <c r="BR19" s="161">
        <f t="shared" si="20"/>
        <v>213556</v>
      </c>
      <c r="BS19" s="162">
        <v>207607</v>
      </c>
      <c r="BT19" s="162">
        <v>5949</v>
      </c>
      <c r="BU19" s="162"/>
      <c r="BV19" s="162"/>
      <c r="BW19" s="162">
        <v>81244</v>
      </c>
      <c r="BX19" s="162"/>
      <c r="BY19" s="162">
        <v>78</v>
      </c>
      <c r="BZ19" s="161">
        <f t="shared" si="21"/>
        <v>381210</v>
      </c>
      <c r="CA19" s="161">
        <f t="shared" si="22"/>
        <v>196412</v>
      </c>
      <c r="CB19" s="161">
        <f t="shared" si="23"/>
        <v>165111</v>
      </c>
      <c r="CC19" s="161">
        <f t="shared" si="24"/>
        <v>0</v>
      </c>
      <c r="CD19" s="161">
        <f t="shared" si="24"/>
        <v>5138</v>
      </c>
      <c r="CE19" s="161">
        <f t="shared" si="24"/>
        <v>159973</v>
      </c>
      <c r="CF19" s="161">
        <f t="shared" si="24"/>
        <v>0</v>
      </c>
      <c r="CG19" s="161">
        <f t="shared" si="24"/>
        <v>31301</v>
      </c>
      <c r="CH19" s="161">
        <f t="shared" si="24"/>
        <v>0</v>
      </c>
      <c r="CI19" s="161">
        <f t="shared" si="25"/>
        <v>1754906</v>
      </c>
      <c r="CJ19" s="161">
        <f t="shared" si="26"/>
        <v>400304</v>
      </c>
      <c r="CK19" s="161">
        <f t="shared" si="27"/>
        <v>342450</v>
      </c>
      <c r="CL19" s="161">
        <f t="shared" si="28"/>
        <v>9104</v>
      </c>
      <c r="CM19" s="161">
        <f t="shared" si="28"/>
        <v>176343</v>
      </c>
      <c r="CN19" s="161">
        <f t="shared" si="28"/>
        <v>157003</v>
      </c>
      <c r="CO19" s="161">
        <f t="shared" si="28"/>
        <v>0</v>
      </c>
      <c r="CP19" s="161">
        <f t="shared" si="29"/>
        <v>1009947</v>
      </c>
      <c r="CQ19" s="161">
        <f t="shared" si="30"/>
        <v>731624</v>
      </c>
      <c r="CR19" s="161">
        <f t="shared" si="30"/>
        <v>230096</v>
      </c>
      <c r="CS19" s="161">
        <f t="shared" si="30"/>
        <v>48227</v>
      </c>
      <c r="CT19" s="161">
        <f t="shared" si="30"/>
        <v>0</v>
      </c>
      <c r="CU19" s="161">
        <f t="shared" si="30"/>
        <v>561380</v>
      </c>
      <c r="CV19" s="161">
        <f t="shared" si="30"/>
        <v>2205</v>
      </c>
      <c r="CW19" s="161">
        <f t="shared" si="30"/>
        <v>83549</v>
      </c>
      <c r="CX19" s="161">
        <f t="shared" si="31"/>
        <v>2034867</v>
      </c>
    </row>
    <row r="20" spans="1:102" ht="13.5">
      <c r="A20" s="160" t="s">
        <v>214</v>
      </c>
      <c r="B20" s="160">
        <v>35216</v>
      </c>
      <c r="C20" s="160" t="s">
        <v>246</v>
      </c>
      <c r="D20" s="161">
        <f t="shared" si="2"/>
        <v>772133</v>
      </c>
      <c r="E20" s="161">
        <f t="shared" si="3"/>
        <v>228096</v>
      </c>
      <c r="F20" s="162"/>
      <c r="G20" s="162"/>
      <c r="H20" s="162">
        <v>116000</v>
      </c>
      <c r="I20" s="162">
        <v>66827</v>
      </c>
      <c r="J20" s="162"/>
      <c r="K20" s="162">
        <v>45269</v>
      </c>
      <c r="L20" s="162">
        <v>544037</v>
      </c>
      <c r="M20" s="161">
        <f t="shared" si="4"/>
        <v>204884</v>
      </c>
      <c r="N20" s="161">
        <f t="shared" si="5"/>
        <v>0</v>
      </c>
      <c r="O20" s="162"/>
      <c r="P20" s="162"/>
      <c r="Q20" s="162"/>
      <c r="R20" s="162"/>
      <c r="S20" s="162"/>
      <c r="T20" s="162"/>
      <c r="U20" s="162">
        <v>204884</v>
      </c>
      <c r="V20" s="161">
        <f t="shared" si="6"/>
        <v>977017</v>
      </c>
      <c r="W20" s="161">
        <f t="shared" si="7"/>
        <v>228096</v>
      </c>
      <c r="X20" s="161">
        <f t="shared" si="8"/>
        <v>0</v>
      </c>
      <c r="Y20" s="161">
        <f t="shared" si="8"/>
        <v>0</v>
      </c>
      <c r="Z20" s="161">
        <f t="shared" si="8"/>
        <v>116000</v>
      </c>
      <c r="AA20" s="161">
        <f t="shared" si="8"/>
        <v>66827</v>
      </c>
      <c r="AB20" s="162"/>
      <c r="AC20" s="161">
        <f t="shared" si="9"/>
        <v>45269</v>
      </c>
      <c r="AD20" s="161">
        <f t="shared" si="9"/>
        <v>748921</v>
      </c>
      <c r="AE20" s="161">
        <f t="shared" si="10"/>
        <v>118903</v>
      </c>
      <c r="AF20" s="161">
        <f t="shared" si="11"/>
        <v>118903</v>
      </c>
      <c r="AG20" s="162"/>
      <c r="AH20" s="162">
        <v>118903</v>
      </c>
      <c r="AI20" s="162"/>
      <c r="AJ20" s="162"/>
      <c r="AK20" s="162"/>
      <c r="AL20" s="162"/>
      <c r="AM20" s="161">
        <f t="shared" si="12"/>
        <v>636603</v>
      </c>
      <c r="AN20" s="162">
        <v>352435</v>
      </c>
      <c r="AO20" s="161">
        <f t="shared" si="13"/>
        <v>65961</v>
      </c>
      <c r="AP20" s="162">
        <v>15064</v>
      </c>
      <c r="AQ20" s="162">
        <v>49347</v>
      </c>
      <c r="AR20" s="162">
        <v>1550</v>
      </c>
      <c r="AS20" s="162"/>
      <c r="AT20" s="161">
        <f t="shared" si="14"/>
        <v>218207</v>
      </c>
      <c r="AU20" s="162">
        <v>65853</v>
      </c>
      <c r="AV20" s="162">
        <v>129956</v>
      </c>
      <c r="AW20" s="162">
        <v>21945</v>
      </c>
      <c r="AX20" s="162">
        <v>453</v>
      </c>
      <c r="AY20" s="162"/>
      <c r="AZ20" s="162"/>
      <c r="BA20" s="162">
        <v>16627</v>
      </c>
      <c r="BB20" s="161">
        <f t="shared" si="15"/>
        <v>772133</v>
      </c>
      <c r="BC20" s="161">
        <f t="shared" si="16"/>
        <v>0</v>
      </c>
      <c r="BD20" s="161">
        <f t="shared" si="17"/>
        <v>0</v>
      </c>
      <c r="BE20" s="162"/>
      <c r="BF20" s="162"/>
      <c r="BG20" s="162"/>
      <c r="BH20" s="162"/>
      <c r="BI20" s="162"/>
      <c r="BJ20" s="162"/>
      <c r="BK20" s="161">
        <f t="shared" si="18"/>
        <v>80519</v>
      </c>
      <c r="BL20" s="162">
        <v>33602</v>
      </c>
      <c r="BM20" s="161">
        <f t="shared" si="19"/>
        <v>41604</v>
      </c>
      <c r="BN20" s="162"/>
      <c r="BO20" s="162">
        <v>41604</v>
      </c>
      <c r="BP20" s="162"/>
      <c r="BQ20" s="162"/>
      <c r="BR20" s="161">
        <f t="shared" si="20"/>
        <v>5313</v>
      </c>
      <c r="BS20" s="162"/>
      <c r="BT20" s="162">
        <v>1806</v>
      </c>
      <c r="BU20" s="162"/>
      <c r="BV20" s="162">
        <v>3507</v>
      </c>
      <c r="BW20" s="162">
        <v>124088</v>
      </c>
      <c r="BX20" s="162"/>
      <c r="BY20" s="162">
        <v>277</v>
      </c>
      <c r="BZ20" s="161">
        <f t="shared" si="21"/>
        <v>80796</v>
      </c>
      <c r="CA20" s="161">
        <f t="shared" si="22"/>
        <v>118903</v>
      </c>
      <c r="CB20" s="161">
        <f t="shared" si="23"/>
        <v>118903</v>
      </c>
      <c r="CC20" s="161">
        <f t="shared" si="24"/>
        <v>0</v>
      </c>
      <c r="CD20" s="161">
        <f t="shared" si="24"/>
        <v>118903</v>
      </c>
      <c r="CE20" s="161">
        <f t="shared" si="24"/>
        <v>0</v>
      </c>
      <c r="CF20" s="161">
        <f t="shared" si="24"/>
        <v>0</v>
      </c>
      <c r="CG20" s="161">
        <f t="shared" si="24"/>
        <v>0</v>
      </c>
      <c r="CH20" s="161">
        <f t="shared" si="24"/>
        <v>0</v>
      </c>
      <c r="CI20" s="161">
        <f t="shared" si="25"/>
        <v>717122</v>
      </c>
      <c r="CJ20" s="161">
        <f t="shared" si="26"/>
        <v>386037</v>
      </c>
      <c r="CK20" s="161">
        <f t="shared" si="27"/>
        <v>107565</v>
      </c>
      <c r="CL20" s="161">
        <f t="shared" si="28"/>
        <v>15064</v>
      </c>
      <c r="CM20" s="161">
        <f t="shared" si="28"/>
        <v>90951</v>
      </c>
      <c r="CN20" s="161">
        <f t="shared" si="28"/>
        <v>1550</v>
      </c>
      <c r="CO20" s="161">
        <f t="shared" si="28"/>
        <v>0</v>
      </c>
      <c r="CP20" s="161">
        <f t="shared" si="29"/>
        <v>223520</v>
      </c>
      <c r="CQ20" s="161">
        <f t="shared" si="30"/>
        <v>65853</v>
      </c>
      <c r="CR20" s="161">
        <f t="shared" si="30"/>
        <v>131762</v>
      </c>
      <c r="CS20" s="161">
        <f t="shared" si="30"/>
        <v>21945</v>
      </c>
      <c r="CT20" s="161">
        <f t="shared" si="30"/>
        <v>3960</v>
      </c>
      <c r="CU20" s="161">
        <f t="shared" si="30"/>
        <v>124088</v>
      </c>
      <c r="CV20" s="161">
        <f t="shared" si="30"/>
        <v>0</v>
      </c>
      <c r="CW20" s="161">
        <f t="shared" si="30"/>
        <v>16904</v>
      </c>
      <c r="CX20" s="161">
        <f t="shared" si="31"/>
        <v>852929</v>
      </c>
    </row>
    <row r="21" spans="1:102" ht="13.5">
      <c r="A21" s="160" t="s">
        <v>214</v>
      </c>
      <c r="B21" s="160">
        <v>35305</v>
      </c>
      <c r="C21" s="160" t="s">
        <v>247</v>
      </c>
      <c r="D21" s="161">
        <f t="shared" si="2"/>
        <v>1300562</v>
      </c>
      <c r="E21" s="161">
        <f t="shared" si="3"/>
        <v>1082583</v>
      </c>
      <c r="F21" s="162">
        <v>363803</v>
      </c>
      <c r="G21" s="162">
        <v>35300</v>
      </c>
      <c r="H21" s="162">
        <v>670600</v>
      </c>
      <c r="I21" s="162">
        <v>7813</v>
      </c>
      <c r="J21" s="162"/>
      <c r="K21" s="162">
        <v>5067</v>
      </c>
      <c r="L21" s="162">
        <v>217979</v>
      </c>
      <c r="M21" s="161">
        <f t="shared" si="4"/>
        <v>76261</v>
      </c>
      <c r="N21" s="161">
        <f t="shared" si="5"/>
        <v>0</v>
      </c>
      <c r="O21" s="162"/>
      <c r="P21" s="162"/>
      <c r="Q21" s="162"/>
      <c r="R21" s="162"/>
      <c r="S21" s="162"/>
      <c r="T21" s="162"/>
      <c r="U21" s="162">
        <v>76261</v>
      </c>
      <c r="V21" s="161">
        <f t="shared" si="6"/>
        <v>1376823</v>
      </c>
      <c r="W21" s="161">
        <f t="shared" si="7"/>
        <v>1082583</v>
      </c>
      <c r="X21" s="161">
        <f t="shared" si="8"/>
        <v>363803</v>
      </c>
      <c r="Y21" s="161">
        <f t="shared" si="8"/>
        <v>35300</v>
      </c>
      <c r="Z21" s="161">
        <f t="shared" si="8"/>
        <v>670600</v>
      </c>
      <c r="AA21" s="161">
        <f t="shared" si="8"/>
        <v>7813</v>
      </c>
      <c r="AB21" s="162"/>
      <c r="AC21" s="161">
        <f t="shared" si="9"/>
        <v>5067</v>
      </c>
      <c r="AD21" s="161">
        <f t="shared" si="9"/>
        <v>294240</v>
      </c>
      <c r="AE21" s="161">
        <f t="shared" si="10"/>
        <v>1069743</v>
      </c>
      <c r="AF21" s="161">
        <f t="shared" si="11"/>
        <v>1040000</v>
      </c>
      <c r="AG21" s="162"/>
      <c r="AH21" s="162">
        <v>442000</v>
      </c>
      <c r="AI21" s="162">
        <v>598000</v>
      </c>
      <c r="AJ21" s="162"/>
      <c r="AK21" s="162">
        <v>29743</v>
      </c>
      <c r="AL21" s="162"/>
      <c r="AM21" s="161">
        <f t="shared" si="12"/>
        <v>205802</v>
      </c>
      <c r="AN21" s="162">
        <v>35067</v>
      </c>
      <c r="AO21" s="161">
        <f t="shared" si="13"/>
        <v>114823</v>
      </c>
      <c r="AP21" s="162">
        <v>52526</v>
      </c>
      <c r="AQ21" s="162">
        <v>59118</v>
      </c>
      <c r="AR21" s="162">
        <v>3179</v>
      </c>
      <c r="AS21" s="162"/>
      <c r="AT21" s="161">
        <f t="shared" si="14"/>
        <v>55912</v>
      </c>
      <c r="AU21" s="162">
        <v>27776</v>
      </c>
      <c r="AV21" s="162">
        <v>27833</v>
      </c>
      <c r="AW21" s="162">
        <v>303</v>
      </c>
      <c r="AX21" s="162"/>
      <c r="AY21" s="162"/>
      <c r="AZ21" s="162"/>
      <c r="BA21" s="162">
        <v>25017</v>
      </c>
      <c r="BB21" s="161">
        <f t="shared" si="15"/>
        <v>1300562</v>
      </c>
      <c r="BC21" s="161">
        <f t="shared" si="16"/>
        <v>0</v>
      </c>
      <c r="BD21" s="161">
        <f t="shared" si="17"/>
        <v>0</v>
      </c>
      <c r="BE21" s="162"/>
      <c r="BF21" s="162"/>
      <c r="BG21" s="162"/>
      <c r="BH21" s="162"/>
      <c r="BI21" s="162"/>
      <c r="BJ21" s="162"/>
      <c r="BK21" s="161">
        <f t="shared" si="18"/>
        <v>76261</v>
      </c>
      <c r="BL21" s="162">
        <v>21973</v>
      </c>
      <c r="BM21" s="161">
        <f t="shared" si="19"/>
        <v>36819</v>
      </c>
      <c r="BN21" s="162">
        <v>1736</v>
      </c>
      <c r="BO21" s="162">
        <v>35083</v>
      </c>
      <c r="BP21" s="162"/>
      <c r="BQ21" s="162"/>
      <c r="BR21" s="161">
        <f t="shared" si="20"/>
        <v>17469</v>
      </c>
      <c r="BS21" s="162">
        <v>7367</v>
      </c>
      <c r="BT21" s="162">
        <v>9753</v>
      </c>
      <c r="BU21" s="162"/>
      <c r="BV21" s="162">
        <v>349</v>
      </c>
      <c r="BW21" s="162"/>
      <c r="BX21" s="162"/>
      <c r="BY21" s="162"/>
      <c r="BZ21" s="161">
        <f t="shared" si="21"/>
        <v>76261</v>
      </c>
      <c r="CA21" s="161">
        <f t="shared" si="22"/>
        <v>1069743</v>
      </c>
      <c r="CB21" s="161">
        <f t="shared" si="23"/>
        <v>1040000</v>
      </c>
      <c r="CC21" s="161">
        <f t="shared" si="24"/>
        <v>0</v>
      </c>
      <c r="CD21" s="161">
        <f t="shared" si="24"/>
        <v>442000</v>
      </c>
      <c r="CE21" s="161">
        <f t="shared" si="24"/>
        <v>598000</v>
      </c>
      <c r="CF21" s="161">
        <f t="shared" si="24"/>
        <v>0</v>
      </c>
      <c r="CG21" s="161">
        <f t="shared" si="24"/>
        <v>29743</v>
      </c>
      <c r="CH21" s="161">
        <f t="shared" si="24"/>
        <v>0</v>
      </c>
      <c r="CI21" s="161">
        <f t="shared" si="25"/>
        <v>282063</v>
      </c>
      <c r="CJ21" s="161">
        <f t="shared" si="26"/>
        <v>57040</v>
      </c>
      <c r="CK21" s="161">
        <f t="shared" si="27"/>
        <v>151642</v>
      </c>
      <c r="CL21" s="161">
        <f t="shared" si="28"/>
        <v>54262</v>
      </c>
      <c r="CM21" s="161">
        <f t="shared" si="28"/>
        <v>94201</v>
      </c>
      <c r="CN21" s="161">
        <f t="shared" si="28"/>
        <v>3179</v>
      </c>
      <c r="CO21" s="161">
        <f t="shared" si="28"/>
        <v>0</v>
      </c>
      <c r="CP21" s="161">
        <f t="shared" si="29"/>
        <v>73381</v>
      </c>
      <c r="CQ21" s="161">
        <f t="shared" si="30"/>
        <v>35143</v>
      </c>
      <c r="CR21" s="161">
        <f t="shared" si="30"/>
        <v>37586</v>
      </c>
      <c r="CS21" s="161">
        <f t="shared" si="30"/>
        <v>303</v>
      </c>
      <c r="CT21" s="161">
        <f t="shared" si="30"/>
        <v>349</v>
      </c>
      <c r="CU21" s="161">
        <f t="shared" si="30"/>
        <v>0</v>
      </c>
      <c r="CV21" s="161">
        <f t="shared" si="30"/>
        <v>0</v>
      </c>
      <c r="CW21" s="161">
        <f t="shared" si="30"/>
        <v>25017</v>
      </c>
      <c r="CX21" s="161">
        <f t="shared" si="31"/>
        <v>1376823</v>
      </c>
    </row>
    <row r="22" spans="1:102" ht="13.5">
      <c r="A22" s="160" t="s">
        <v>214</v>
      </c>
      <c r="B22" s="160">
        <v>35321</v>
      </c>
      <c r="C22" s="160" t="s">
        <v>248</v>
      </c>
      <c r="D22" s="161">
        <f t="shared" si="2"/>
        <v>170050</v>
      </c>
      <c r="E22" s="161">
        <f t="shared" si="3"/>
        <v>10621</v>
      </c>
      <c r="F22" s="162"/>
      <c r="G22" s="162"/>
      <c r="H22" s="162"/>
      <c r="I22" s="162">
        <v>8677</v>
      </c>
      <c r="J22" s="162"/>
      <c r="K22" s="162">
        <v>1944</v>
      </c>
      <c r="L22" s="162">
        <v>159429</v>
      </c>
      <c r="M22" s="161">
        <f t="shared" si="4"/>
        <v>110</v>
      </c>
      <c r="N22" s="161">
        <f t="shared" si="5"/>
        <v>19</v>
      </c>
      <c r="O22" s="162"/>
      <c r="P22" s="162"/>
      <c r="Q22" s="162"/>
      <c r="R22" s="162">
        <v>19</v>
      </c>
      <c r="S22" s="162"/>
      <c r="T22" s="162"/>
      <c r="U22" s="162">
        <v>91</v>
      </c>
      <c r="V22" s="161">
        <f t="shared" si="6"/>
        <v>170160</v>
      </c>
      <c r="W22" s="161">
        <f t="shared" si="7"/>
        <v>10640</v>
      </c>
      <c r="X22" s="161">
        <f t="shared" si="8"/>
        <v>0</v>
      </c>
      <c r="Y22" s="161">
        <f t="shared" si="8"/>
        <v>0</v>
      </c>
      <c r="Z22" s="161">
        <f t="shared" si="8"/>
        <v>0</v>
      </c>
      <c r="AA22" s="161">
        <f t="shared" si="8"/>
        <v>8696</v>
      </c>
      <c r="AB22" s="162"/>
      <c r="AC22" s="161">
        <f t="shared" si="9"/>
        <v>1944</v>
      </c>
      <c r="AD22" s="161">
        <f t="shared" si="9"/>
        <v>159520</v>
      </c>
      <c r="AE22" s="161">
        <f t="shared" si="10"/>
        <v>385</v>
      </c>
      <c r="AF22" s="161">
        <f t="shared" si="11"/>
        <v>385</v>
      </c>
      <c r="AG22" s="162">
        <v>385</v>
      </c>
      <c r="AH22" s="162"/>
      <c r="AI22" s="162"/>
      <c r="AJ22" s="162"/>
      <c r="AK22" s="162"/>
      <c r="AL22" s="162"/>
      <c r="AM22" s="161">
        <f t="shared" si="12"/>
        <v>64483</v>
      </c>
      <c r="AN22" s="162"/>
      <c r="AO22" s="161">
        <f t="shared" si="13"/>
        <v>0</v>
      </c>
      <c r="AP22" s="162"/>
      <c r="AQ22" s="162"/>
      <c r="AR22" s="162"/>
      <c r="AS22" s="162"/>
      <c r="AT22" s="161">
        <f t="shared" si="14"/>
        <v>64483</v>
      </c>
      <c r="AU22" s="162">
        <v>29950</v>
      </c>
      <c r="AV22" s="162"/>
      <c r="AW22" s="162">
        <v>19114</v>
      </c>
      <c r="AX22" s="162">
        <v>15419</v>
      </c>
      <c r="AY22" s="162">
        <v>37515</v>
      </c>
      <c r="AZ22" s="162"/>
      <c r="BA22" s="162">
        <v>67667</v>
      </c>
      <c r="BB22" s="161">
        <f t="shared" si="15"/>
        <v>132535</v>
      </c>
      <c r="BC22" s="161">
        <f t="shared" si="16"/>
        <v>0</v>
      </c>
      <c r="BD22" s="161">
        <f t="shared" si="17"/>
        <v>0</v>
      </c>
      <c r="BE22" s="162"/>
      <c r="BF22" s="162"/>
      <c r="BG22" s="162"/>
      <c r="BH22" s="162"/>
      <c r="BI22" s="162"/>
      <c r="BJ22" s="162"/>
      <c r="BK22" s="161">
        <f t="shared" si="18"/>
        <v>110</v>
      </c>
      <c r="BL22" s="162"/>
      <c r="BM22" s="161">
        <f t="shared" si="19"/>
        <v>0</v>
      </c>
      <c r="BN22" s="162"/>
      <c r="BO22" s="162"/>
      <c r="BP22" s="162"/>
      <c r="BQ22" s="162"/>
      <c r="BR22" s="161">
        <f t="shared" si="20"/>
        <v>110</v>
      </c>
      <c r="BS22" s="162"/>
      <c r="BT22" s="162"/>
      <c r="BU22" s="162">
        <v>110</v>
      </c>
      <c r="BV22" s="162"/>
      <c r="BW22" s="162"/>
      <c r="BX22" s="162"/>
      <c r="BY22" s="162"/>
      <c r="BZ22" s="161">
        <f t="shared" si="21"/>
        <v>110</v>
      </c>
      <c r="CA22" s="161">
        <f t="shared" si="22"/>
        <v>385</v>
      </c>
      <c r="CB22" s="161">
        <f t="shared" si="23"/>
        <v>385</v>
      </c>
      <c r="CC22" s="161">
        <f t="shared" si="24"/>
        <v>385</v>
      </c>
      <c r="CD22" s="161">
        <f t="shared" si="24"/>
        <v>0</v>
      </c>
      <c r="CE22" s="161">
        <f t="shared" si="24"/>
        <v>0</v>
      </c>
      <c r="CF22" s="161">
        <f t="shared" si="24"/>
        <v>0</v>
      </c>
      <c r="CG22" s="161">
        <f t="shared" si="24"/>
        <v>0</v>
      </c>
      <c r="CH22" s="161">
        <f t="shared" si="24"/>
        <v>0</v>
      </c>
      <c r="CI22" s="161">
        <f t="shared" si="25"/>
        <v>64593</v>
      </c>
      <c r="CJ22" s="161">
        <f t="shared" si="26"/>
        <v>0</v>
      </c>
      <c r="CK22" s="161">
        <f t="shared" si="27"/>
        <v>0</v>
      </c>
      <c r="CL22" s="161">
        <f t="shared" si="28"/>
        <v>0</v>
      </c>
      <c r="CM22" s="161">
        <f t="shared" si="28"/>
        <v>0</v>
      </c>
      <c r="CN22" s="161">
        <f t="shared" si="28"/>
        <v>0</v>
      </c>
      <c r="CO22" s="161">
        <f t="shared" si="28"/>
        <v>0</v>
      </c>
      <c r="CP22" s="161">
        <f t="shared" si="29"/>
        <v>64593</v>
      </c>
      <c r="CQ22" s="161">
        <f t="shared" si="30"/>
        <v>29950</v>
      </c>
      <c r="CR22" s="161">
        <f t="shared" si="30"/>
        <v>0</v>
      </c>
      <c r="CS22" s="161">
        <f t="shared" si="30"/>
        <v>19224</v>
      </c>
      <c r="CT22" s="161">
        <f t="shared" si="30"/>
        <v>15419</v>
      </c>
      <c r="CU22" s="161">
        <f t="shared" si="30"/>
        <v>37515</v>
      </c>
      <c r="CV22" s="161">
        <f t="shared" si="30"/>
        <v>0</v>
      </c>
      <c r="CW22" s="161">
        <f t="shared" si="30"/>
        <v>67667</v>
      </c>
      <c r="CX22" s="161">
        <f t="shared" si="31"/>
        <v>132645</v>
      </c>
    </row>
    <row r="23" spans="1:102" ht="13.5">
      <c r="A23" s="160" t="s">
        <v>214</v>
      </c>
      <c r="B23" s="160">
        <v>35341</v>
      </c>
      <c r="C23" s="160" t="s">
        <v>249</v>
      </c>
      <c r="D23" s="161">
        <f t="shared" si="2"/>
        <v>41236</v>
      </c>
      <c r="E23" s="161">
        <f t="shared" si="3"/>
        <v>3411</v>
      </c>
      <c r="F23" s="162"/>
      <c r="G23" s="162"/>
      <c r="H23" s="162"/>
      <c r="I23" s="162">
        <v>1088</v>
      </c>
      <c r="J23" s="162"/>
      <c r="K23" s="162">
        <v>2323</v>
      </c>
      <c r="L23" s="162">
        <v>37825</v>
      </c>
      <c r="M23" s="161">
        <f t="shared" si="4"/>
        <v>28996</v>
      </c>
      <c r="N23" s="161">
        <f t="shared" si="5"/>
        <v>0</v>
      </c>
      <c r="O23" s="162"/>
      <c r="P23" s="162"/>
      <c r="Q23" s="162"/>
      <c r="R23" s="162"/>
      <c r="S23" s="162"/>
      <c r="T23" s="162"/>
      <c r="U23" s="162">
        <v>28996</v>
      </c>
      <c r="V23" s="161">
        <f t="shared" si="6"/>
        <v>70232</v>
      </c>
      <c r="W23" s="161">
        <f t="shared" si="7"/>
        <v>3411</v>
      </c>
      <c r="X23" s="161">
        <f t="shared" si="8"/>
        <v>0</v>
      </c>
      <c r="Y23" s="161">
        <f t="shared" si="8"/>
        <v>0</v>
      </c>
      <c r="Z23" s="161">
        <f t="shared" si="8"/>
        <v>0</v>
      </c>
      <c r="AA23" s="161">
        <f t="shared" si="8"/>
        <v>1088</v>
      </c>
      <c r="AB23" s="162"/>
      <c r="AC23" s="161">
        <f t="shared" si="9"/>
        <v>2323</v>
      </c>
      <c r="AD23" s="161">
        <f t="shared" si="9"/>
        <v>66821</v>
      </c>
      <c r="AE23" s="161">
        <f t="shared" si="10"/>
        <v>0</v>
      </c>
      <c r="AF23" s="161">
        <f t="shared" si="11"/>
        <v>0</v>
      </c>
      <c r="AG23" s="162"/>
      <c r="AH23" s="162"/>
      <c r="AI23" s="162"/>
      <c r="AJ23" s="162"/>
      <c r="AK23" s="162"/>
      <c r="AL23" s="162"/>
      <c r="AM23" s="161">
        <f t="shared" si="12"/>
        <v>28591</v>
      </c>
      <c r="AN23" s="162">
        <v>1961</v>
      </c>
      <c r="AO23" s="161">
        <f t="shared" si="13"/>
        <v>8300</v>
      </c>
      <c r="AP23" s="162">
        <v>6641</v>
      </c>
      <c r="AQ23" s="162">
        <v>1659</v>
      </c>
      <c r="AR23" s="162"/>
      <c r="AS23" s="162"/>
      <c r="AT23" s="161">
        <f t="shared" si="14"/>
        <v>18330</v>
      </c>
      <c r="AU23" s="162">
        <v>14689</v>
      </c>
      <c r="AV23" s="162">
        <v>529</v>
      </c>
      <c r="AW23" s="162">
        <v>1064</v>
      </c>
      <c r="AX23" s="162">
        <v>2048</v>
      </c>
      <c r="AY23" s="162">
        <v>12039</v>
      </c>
      <c r="AZ23" s="162"/>
      <c r="BA23" s="162">
        <v>606</v>
      </c>
      <c r="BB23" s="161">
        <f t="shared" si="15"/>
        <v>29197</v>
      </c>
      <c r="BC23" s="161">
        <f t="shared" si="16"/>
        <v>0</v>
      </c>
      <c r="BD23" s="161">
        <f t="shared" si="17"/>
        <v>0</v>
      </c>
      <c r="BE23" s="162"/>
      <c r="BF23" s="162"/>
      <c r="BG23" s="162"/>
      <c r="BH23" s="162"/>
      <c r="BI23" s="162"/>
      <c r="BJ23" s="162"/>
      <c r="BK23" s="161">
        <f t="shared" si="18"/>
        <v>18543</v>
      </c>
      <c r="BL23" s="162"/>
      <c r="BM23" s="161">
        <f t="shared" si="19"/>
        <v>9429</v>
      </c>
      <c r="BN23" s="162">
        <v>1998</v>
      </c>
      <c r="BO23" s="162">
        <v>7431</v>
      </c>
      <c r="BP23" s="162"/>
      <c r="BQ23" s="162"/>
      <c r="BR23" s="161">
        <f t="shared" si="20"/>
        <v>9078</v>
      </c>
      <c r="BS23" s="162"/>
      <c r="BT23" s="162">
        <v>153</v>
      </c>
      <c r="BU23" s="162"/>
      <c r="BV23" s="162">
        <v>8925</v>
      </c>
      <c r="BW23" s="162">
        <v>8449</v>
      </c>
      <c r="BX23" s="162">
        <v>36</v>
      </c>
      <c r="BY23" s="162">
        <v>2004</v>
      </c>
      <c r="BZ23" s="161">
        <f t="shared" si="21"/>
        <v>20547</v>
      </c>
      <c r="CA23" s="161">
        <f t="shared" si="22"/>
        <v>0</v>
      </c>
      <c r="CB23" s="161">
        <f t="shared" si="23"/>
        <v>0</v>
      </c>
      <c r="CC23" s="161">
        <f t="shared" si="24"/>
        <v>0</v>
      </c>
      <c r="CD23" s="161">
        <f t="shared" si="24"/>
        <v>0</v>
      </c>
      <c r="CE23" s="161">
        <f t="shared" si="24"/>
        <v>0</v>
      </c>
      <c r="CF23" s="161">
        <f t="shared" si="24"/>
        <v>0</v>
      </c>
      <c r="CG23" s="161">
        <f t="shared" si="24"/>
        <v>0</v>
      </c>
      <c r="CH23" s="161">
        <f t="shared" si="24"/>
        <v>0</v>
      </c>
      <c r="CI23" s="161">
        <f t="shared" si="25"/>
        <v>47134</v>
      </c>
      <c r="CJ23" s="161">
        <f t="shared" si="26"/>
        <v>1961</v>
      </c>
      <c r="CK23" s="161">
        <f t="shared" si="27"/>
        <v>17729</v>
      </c>
      <c r="CL23" s="161">
        <f t="shared" si="28"/>
        <v>8639</v>
      </c>
      <c r="CM23" s="161">
        <f t="shared" si="28"/>
        <v>9090</v>
      </c>
      <c r="CN23" s="161">
        <f t="shared" si="28"/>
        <v>0</v>
      </c>
      <c r="CO23" s="161">
        <f t="shared" si="28"/>
        <v>0</v>
      </c>
      <c r="CP23" s="161">
        <f t="shared" si="29"/>
        <v>27408</v>
      </c>
      <c r="CQ23" s="161">
        <f t="shared" si="30"/>
        <v>14689</v>
      </c>
      <c r="CR23" s="161">
        <f t="shared" si="30"/>
        <v>682</v>
      </c>
      <c r="CS23" s="161">
        <f t="shared" si="30"/>
        <v>1064</v>
      </c>
      <c r="CT23" s="161">
        <f t="shared" si="30"/>
        <v>10973</v>
      </c>
      <c r="CU23" s="161">
        <f t="shared" si="30"/>
        <v>20488</v>
      </c>
      <c r="CV23" s="161">
        <f t="shared" si="30"/>
        <v>36</v>
      </c>
      <c r="CW23" s="161">
        <f t="shared" si="30"/>
        <v>2610</v>
      </c>
      <c r="CX23" s="161">
        <f t="shared" si="31"/>
        <v>49744</v>
      </c>
    </row>
    <row r="24" spans="1:102" ht="13.5">
      <c r="A24" s="160" t="s">
        <v>214</v>
      </c>
      <c r="B24" s="160">
        <v>35343</v>
      </c>
      <c r="C24" s="160" t="s">
        <v>250</v>
      </c>
      <c r="D24" s="161">
        <f t="shared" si="2"/>
        <v>106879</v>
      </c>
      <c r="E24" s="161">
        <f t="shared" si="3"/>
        <v>0</v>
      </c>
      <c r="F24" s="162"/>
      <c r="G24" s="162"/>
      <c r="H24" s="162"/>
      <c r="I24" s="162"/>
      <c r="J24" s="162"/>
      <c r="K24" s="162"/>
      <c r="L24" s="162">
        <v>106879</v>
      </c>
      <c r="M24" s="161">
        <f t="shared" si="4"/>
        <v>22130</v>
      </c>
      <c r="N24" s="161">
        <f t="shared" si="5"/>
        <v>0</v>
      </c>
      <c r="O24" s="162"/>
      <c r="P24" s="162"/>
      <c r="Q24" s="162"/>
      <c r="R24" s="162"/>
      <c r="S24" s="162"/>
      <c r="T24" s="162"/>
      <c r="U24" s="162">
        <v>22130</v>
      </c>
      <c r="V24" s="161">
        <f t="shared" si="6"/>
        <v>129009</v>
      </c>
      <c r="W24" s="161">
        <f t="shared" si="7"/>
        <v>0</v>
      </c>
      <c r="X24" s="161">
        <f t="shared" si="8"/>
        <v>0</v>
      </c>
      <c r="Y24" s="161">
        <f t="shared" si="8"/>
        <v>0</v>
      </c>
      <c r="Z24" s="161">
        <f t="shared" si="8"/>
        <v>0</v>
      </c>
      <c r="AA24" s="161">
        <f t="shared" si="8"/>
        <v>0</v>
      </c>
      <c r="AB24" s="162"/>
      <c r="AC24" s="161">
        <f t="shared" si="9"/>
        <v>0</v>
      </c>
      <c r="AD24" s="161">
        <f t="shared" si="9"/>
        <v>129009</v>
      </c>
      <c r="AE24" s="161">
        <f t="shared" si="10"/>
        <v>0</v>
      </c>
      <c r="AF24" s="161">
        <f t="shared" si="11"/>
        <v>0</v>
      </c>
      <c r="AG24" s="162"/>
      <c r="AH24" s="162"/>
      <c r="AI24" s="162"/>
      <c r="AJ24" s="162"/>
      <c r="AK24" s="162"/>
      <c r="AL24" s="162"/>
      <c r="AM24" s="161">
        <f t="shared" si="12"/>
        <v>0</v>
      </c>
      <c r="AN24" s="162"/>
      <c r="AO24" s="161">
        <f t="shared" si="13"/>
        <v>0</v>
      </c>
      <c r="AP24" s="162"/>
      <c r="AQ24" s="162"/>
      <c r="AR24" s="162"/>
      <c r="AS24" s="162"/>
      <c r="AT24" s="161">
        <f t="shared" si="14"/>
        <v>0</v>
      </c>
      <c r="AU24" s="162"/>
      <c r="AV24" s="162"/>
      <c r="AW24" s="162"/>
      <c r="AX24" s="162"/>
      <c r="AY24" s="162">
        <v>106879</v>
      </c>
      <c r="AZ24" s="162"/>
      <c r="BA24" s="162"/>
      <c r="BB24" s="161">
        <f t="shared" si="15"/>
        <v>0</v>
      </c>
      <c r="BC24" s="161">
        <f t="shared" si="16"/>
        <v>0</v>
      </c>
      <c r="BD24" s="161">
        <f t="shared" si="17"/>
        <v>0</v>
      </c>
      <c r="BE24" s="162"/>
      <c r="BF24" s="162"/>
      <c r="BG24" s="162"/>
      <c r="BH24" s="162"/>
      <c r="BI24" s="162"/>
      <c r="BJ24" s="162"/>
      <c r="BK24" s="161">
        <f t="shared" si="18"/>
        <v>0</v>
      </c>
      <c r="BL24" s="162"/>
      <c r="BM24" s="161">
        <f t="shared" si="19"/>
        <v>0</v>
      </c>
      <c r="BN24" s="162"/>
      <c r="BO24" s="162"/>
      <c r="BP24" s="162"/>
      <c r="BQ24" s="162"/>
      <c r="BR24" s="161">
        <f t="shared" si="20"/>
        <v>0</v>
      </c>
      <c r="BS24" s="162"/>
      <c r="BT24" s="162"/>
      <c r="BU24" s="162"/>
      <c r="BV24" s="162"/>
      <c r="BW24" s="162">
        <v>22130</v>
      </c>
      <c r="BX24" s="162"/>
      <c r="BY24" s="162"/>
      <c r="BZ24" s="161">
        <f t="shared" si="21"/>
        <v>0</v>
      </c>
      <c r="CA24" s="161">
        <f t="shared" si="22"/>
        <v>0</v>
      </c>
      <c r="CB24" s="161">
        <f t="shared" si="23"/>
        <v>0</v>
      </c>
      <c r="CC24" s="161">
        <f t="shared" si="24"/>
        <v>0</v>
      </c>
      <c r="CD24" s="161">
        <f t="shared" si="24"/>
        <v>0</v>
      </c>
      <c r="CE24" s="161">
        <f t="shared" si="24"/>
        <v>0</v>
      </c>
      <c r="CF24" s="161">
        <f t="shared" si="24"/>
        <v>0</v>
      </c>
      <c r="CG24" s="161">
        <f t="shared" si="24"/>
        <v>0</v>
      </c>
      <c r="CH24" s="161">
        <f t="shared" si="24"/>
        <v>0</v>
      </c>
      <c r="CI24" s="161">
        <f t="shared" si="25"/>
        <v>0</v>
      </c>
      <c r="CJ24" s="161">
        <f t="shared" si="26"/>
        <v>0</v>
      </c>
      <c r="CK24" s="161">
        <f t="shared" si="27"/>
        <v>0</v>
      </c>
      <c r="CL24" s="161">
        <f t="shared" si="28"/>
        <v>0</v>
      </c>
      <c r="CM24" s="161">
        <f t="shared" si="28"/>
        <v>0</v>
      </c>
      <c r="CN24" s="161">
        <f t="shared" si="28"/>
        <v>0</v>
      </c>
      <c r="CO24" s="161">
        <f t="shared" si="28"/>
        <v>0</v>
      </c>
      <c r="CP24" s="161">
        <f t="shared" si="29"/>
        <v>0</v>
      </c>
      <c r="CQ24" s="161">
        <f t="shared" si="30"/>
        <v>0</v>
      </c>
      <c r="CR24" s="161">
        <f t="shared" si="30"/>
        <v>0</v>
      </c>
      <c r="CS24" s="161">
        <f t="shared" si="30"/>
        <v>0</v>
      </c>
      <c r="CT24" s="161">
        <f t="shared" si="30"/>
        <v>0</v>
      </c>
      <c r="CU24" s="161">
        <f t="shared" si="30"/>
        <v>129009</v>
      </c>
      <c r="CV24" s="161">
        <f t="shared" si="30"/>
        <v>0</v>
      </c>
      <c r="CW24" s="161">
        <f t="shared" si="30"/>
        <v>0</v>
      </c>
      <c r="CX24" s="161">
        <f t="shared" si="31"/>
        <v>0</v>
      </c>
    </row>
    <row r="25" spans="1:102" ht="13.5">
      <c r="A25" s="160" t="s">
        <v>214</v>
      </c>
      <c r="B25" s="160">
        <v>35344</v>
      </c>
      <c r="C25" s="160" t="s">
        <v>251</v>
      </c>
      <c r="D25" s="161">
        <f t="shared" si="2"/>
        <v>109049</v>
      </c>
      <c r="E25" s="161">
        <f t="shared" si="3"/>
        <v>0</v>
      </c>
      <c r="F25" s="162"/>
      <c r="G25" s="162"/>
      <c r="H25" s="162"/>
      <c r="I25" s="162"/>
      <c r="J25" s="162"/>
      <c r="K25" s="162"/>
      <c r="L25" s="162">
        <v>109049</v>
      </c>
      <c r="M25" s="161">
        <f t="shared" si="4"/>
        <v>20174</v>
      </c>
      <c r="N25" s="161">
        <f t="shared" si="5"/>
        <v>0</v>
      </c>
      <c r="O25" s="162"/>
      <c r="P25" s="162"/>
      <c r="Q25" s="162"/>
      <c r="R25" s="162"/>
      <c r="S25" s="162"/>
      <c r="T25" s="162"/>
      <c r="U25" s="162">
        <v>20174</v>
      </c>
      <c r="V25" s="161">
        <f t="shared" si="6"/>
        <v>129223</v>
      </c>
      <c r="W25" s="161">
        <f t="shared" si="7"/>
        <v>0</v>
      </c>
      <c r="X25" s="161">
        <f t="shared" si="8"/>
        <v>0</v>
      </c>
      <c r="Y25" s="161">
        <f t="shared" si="8"/>
        <v>0</v>
      </c>
      <c r="Z25" s="161">
        <f t="shared" si="8"/>
        <v>0</v>
      </c>
      <c r="AA25" s="161">
        <f t="shared" si="8"/>
        <v>0</v>
      </c>
      <c r="AB25" s="162"/>
      <c r="AC25" s="161">
        <f t="shared" si="9"/>
        <v>0</v>
      </c>
      <c r="AD25" s="161">
        <f t="shared" si="9"/>
        <v>129223</v>
      </c>
      <c r="AE25" s="161">
        <f t="shared" si="10"/>
        <v>0</v>
      </c>
      <c r="AF25" s="161">
        <f t="shared" si="11"/>
        <v>0</v>
      </c>
      <c r="AG25" s="162"/>
      <c r="AH25" s="162"/>
      <c r="AI25" s="162"/>
      <c r="AJ25" s="162"/>
      <c r="AK25" s="162"/>
      <c r="AL25" s="162"/>
      <c r="AM25" s="161">
        <f t="shared" si="12"/>
        <v>0</v>
      </c>
      <c r="AN25" s="162"/>
      <c r="AO25" s="161">
        <f t="shared" si="13"/>
        <v>0</v>
      </c>
      <c r="AP25" s="162"/>
      <c r="AQ25" s="162"/>
      <c r="AR25" s="162"/>
      <c r="AS25" s="162"/>
      <c r="AT25" s="161">
        <f t="shared" si="14"/>
        <v>0</v>
      </c>
      <c r="AU25" s="162"/>
      <c r="AV25" s="162"/>
      <c r="AW25" s="162"/>
      <c r="AX25" s="162"/>
      <c r="AY25" s="162">
        <v>109049</v>
      </c>
      <c r="AZ25" s="162"/>
      <c r="BA25" s="162"/>
      <c r="BB25" s="161">
        <f t="shared" si="15"/>
        <v>0</v>
      </c>
      <c r="BC25" s="161">
        <f t="shared" si="16"/>
        <v>0</v>
      </c>
      <c r="BD25" s="161">
        <f t="shared" si="17"/>
        <v>0</v>
      </c>
      <c r="BE25" s="162"/>
      <c r="BF25" s="162"/>
      <c r="BG25" s="162"/>
      <c r="BH25" s="162"/>
      <c r="BI25" s="162"/>
      <c r="BJ25" s="162"/>
      <c r="BK25" s="161">
        <f t="shared" si="18"/>
        <v>0</v>
      </c>
      <c r="BL25" s="162"/>
      <c r="BM25" s="161">
        <f t="shared" si="19"/>
        <v>0</v>
      </c>
      <c r="BN25" s="162"/>
      <c r="BO25" s="162"/>
      <c r="BP25" s="162"/>
      <c r="BQ25" s="162"/>
      <c r="BR25" s="161">
        <f t="shared" si="20"/>
        <v>0</v>
      </c>
      <c r="BS25" s="162"/>
      <c r="BT25" s="162"/>
      <c r="BU25" s="162"/>
      <c r="BV25" s="162"/>
      <c r="BW25" s="162">
        <v>20174</v>
      </c>
      <c r="BX25" s="162"/>
      <c r="BY25" s="162"/>
      <c r="BZ25" s="161">
        <f t="shared" si="21"/>
        <v>0</v>
      </c>
      <c r="CA25" s="161">
        <f t="shared" si="22"/>
        <v>0</v>
      </c>
      <c r="CB25" s="161">
        <f t="shared" si="23"/>
        <v>0</v>
      </c>
      <c r="CC25" s="161">
        <f t="shared" si="24"/>
        <v>0</v>
      </c>
      <c r="CD25" s="161">
        <f t="shared" si="24"/>
        <v>0</v>
      </c>
      <c r="CE25" s="161">
        <f t="shared" si="24"/>
        <v>0</v>
      </c>
      <c r="CF25" s="161">
        <f t="shared" si="24"/>
        <v>0</v>
      </c>
      <c r="CG25" s="161">
        <f t="shared" si="24"/>
        <v>0</v>
      </c>
      <c r="CH25" s="161">
        <f t="shared" si="24"/>
        <v>0</v>
      </c>
      <c r="CI25" s="161">
        <f t="shared" si="25"/>
        <v>0</v>
      </c>
      <c r="CJ25" s="161">
        <f t="shared" si="26"/>
        <v>0</v>
      </c>
      <c r="CK25" s="161">
        <f t="shared" si="27"/>
        <v>0</v>
      </c>
      <c r="CL25" s="161">
        <f t="shared" si="28"/>
        <v>0</v>
      </c>
      <c r="CM25" s="161">
        <f t="shared" si="28"/>
        <v>0</v>
      </c>
      <c r="CN25" s="161">
        <f t="shared" si="28"/>
        <v>0</v>
      </c>
      <c r="CO25" s="161">
        <f t="shared" si="28"/>
        <v>0</v>
      </c>
      <c r="CP25" s="161">
        <f t="shared" si="29"/>
        <v>0</v>
      </c>
      <c r="CQ25" s="161">
        <f t="shared" si="30"/>
        <v>0</v>
      </c>
      <c r="CR25" s="161">
        <f t="shared" si="30"/>
        <v>0</v>
      </c>
      <c r="CS25" s="161">
        <f t="shared" si="30"/>
        <v>0</v>
      </c>
      <c r="CT25" s="161">
        <f t="shared" si="30"/>
        <v>0</v>
      </c>
      <c r="CU25" s="161">
        <f t="shared" si="30"/>
        <v>129223</v>
      </c>
      <c r="CV25" s="161">
        <f t="shared" si="30"/>
        <v>0</v>
      </c>
      <c r="CW25" s="161">
        <f t="shared" si="30"/>
        <v>0</v>
      </c>
      <c r="CX25" s="161">
        <f t="shared" si="31"/>
        <v>0</v>
      </c>
    </row>
    <row r="26" spans="1:102" ht="13.5">
      <c r="A26" s="160" t="s">
        <v>214</v>
      </c>
      <c r="B26" s="160">
        <v>35461</v>
      </c>
      <c r="C26" s="160" t="s">
        <v>252</v>
      </c>
      <c r="D26" s="161">
        <f t="shared" si="2"/>
        <v>44008</v>
      </c>
      <c r="E26" s="161">
        <f t="shared" si="3"/>
        <v>5081</v>
      </c>
      <c r="F26" s="162"/>
      <c r="G26" s="162"/>
      <c r="H26" s="162"/>
      <c r="I26" s="162">
        <v>4972</v>
      </c>
      <c r="J26" s="162"/>
      <c r="K26" s="162">
        <v>109</v>
      </c>
      <c r="L26" s="162">
        <v>38927</v>
      </c>
      <c r="M26" s="161">
        <f t="shared" si="4"/>
        <v>31231</v>
      </c>
      <c r="N26" s="161">
        <f t="shared" si="5"/>
        <v>3</v>
      </c>
      <c r="O26" s="162"/>
      <c r="P26" s="162"/>
      <c r="Q26" s="162"/>
      <c r="R26" s="162"/>
      <c r="S26" s="162"/>
      <c r="T26" s="162">
        <v>3</v>
      </c>
      <c r="U26" s="162">
        <v>31228</v>
      </c>
      <c r="V26" s="161">
        <f t="shared" si="6"/>
        <v>75239</v>
      </c>
      <c r="W26" s="161">
        <f t="shared" si="7"/>
        <v>5084</v>
      </c>
      <c r="X26" s="161">
        <f t="shared" si="8"/>
        <v>0</v>
      </c>
      <c r="Y26" s="161">
        <f t="shared" si="8"/>
        <v>0</v>
      </c>
      <c r="Z26" s="161">
        <f t="shared" si="8"/>
        <v>0</v>
      </c>
      <c r="AA26" s="161">
        <f t="shared" si="8"/>
        <v>4972</v>
      </c>
      <c r="AB26" s="162"/>
      <c r="AC26" s="161">
        <f t="shared" si="9"/>
        <v>112</v>
      </c>
      <c r="AD26" s="161">
        <f t="shared" si="9"/>
        <v>70155</v>
      </c>
      <c r="AE26" s="161">
        <f t="shared" si="10"/>
        <v>0</v>
      </c>
      <c r="AF26" s="161">
        <f t="shared" si="11"/>
        <v>0</v>
      </c>
      <c r="AG26" s="162"/>
      <c r="AH26" s="162"/>
      <c r="AI26" s="162"/>
      <c r="AJ26" s="162"/>
      <c r="AK26" s="162"/>
      <c r="AL26" s="162"/>
      <c r="AM26" s="161">
        <f t="shared" si="12"/>
        <v>26145</v>
      </c>
      <c r="AN26" s="162">
        <v>8186</v>
      </c>
      <c r="AO26" s="161">
        <f t="shared" si="13"/>
        <v>4031</v>
      </c>
      <c r="AP26" s="162">
        <v>3134</v>
      </c>
      <c r="AQ26" s="162"/>
      <c r="AR26" s="162">
        <v>897</v>
      </c>
      <c r="AS26" s="162">
        <v>444</v>
      </c>
      <c r="AT26" s="161">
        <f t="shared" si="14"/>
        <v>13484</v>
      </c>
      <c r="AU26" s="162">
        <v>8413</v>
      </c>
      <c r="AV26" s="162">
        <v>2933</v>
      </c>
      <c r="AW26" s="162"/>
      <c r="AX26" s="162">
        <v>2138</v>
      </c>
      <c r="AY26" s="162">
        <v>17037</v>
      </c>
      <c r="AZ26" s="162"/>
      <c r="BA26" s="162">
        <v>826</v>
      </c>
      <c r="BB26" s="161">
        <f t="shared" si="15"/>
        <v>26971</v>
      </c>
      <c r="BC26" s="161">
        <f t="shared" si="16"/>
        <v>0</v>
      </c>
      <c r="BD26" s="161">
        <f t="shared" si="17"/>
        <v>0</v>
      </c>
      <c r="BE26" s="162"/>
      <c r="BF26" s="162"/>
      <c r="BG26" s="162"/>
      <c r="BH26" s="162"/>
      <c r="BI26" s="162"/>
      <c r="BJ26" s="162">
        <v>3439</v>
      </c>
      <c r="BK26" s="161">
        <f t="shared" si="18"/>
        <v>0</v>
      </c>
      <c r="BL26" s="162"/>
      <c r="BM26" s="161">
        <f t="shared" si="19"/>
        <v>0</v>
      </c>
      <c r="BN26" s="162"/>
      <c r="BO26" s="162"/>
      <c r="BP26" s="162"/>
      <c r="BQ26" s="162"/>
      <c r="BR26" s="161">
        <f t="shared" si="20"/>
        <v>0</v>
      </c>
      <c r="BS26" s="162"/>
      <c r="BT26" s="162"/>
      <c r="BU26" s="162"/>
      <c r="BV26" s="162"/>
      <c r="BW26" s="162">
        <v>27792</v>
      </c>
      <c r="BX26" s="162"/>
      <c r="BY26" s="162"/>
      <c r="BZ26" s="161">
        <f t="shared" si="21"/>
        <v>0</v>
      </c>
      <c r="CA26" s="161">
        <f t="shared" si="22"/>
        <v>0</v>
      </c>
      <c r="CB26" s="161">
        <f t="shared" si="23"/>
        <v>0</v>
      </c>
      <c r="CC26" s="161">
        <f t="shared" si="24"/>
        <v>0</v>
      </c>
      <c r="CD26" s="161">
        <f t="shared" si="24"/>
        <v>0</v>
      </c>
      <c r="CE26" s="161">
        <f t="shared" si="24"/>
        <v>0</v>
      </c>
      <c r="CF26" s="161">
        <f t="shared" si="24"/>
        <v>0</v>
      </c>
      <c r="CG26" s="161">
        <f t="shared" si="24"/>
        <v>0</v>
      </c>
      <c r="CH26" s="161">
        <f t="shared" si="24"/>
        <v>3439</v>
      </c>
      <c r="CI26" s="161">
        <f t="shared" si="25"/>
        <v>26145</v>
      </c>
      <c r="CJ26" s="161">
        <f t="shared" si="26"/>
        <v>8186</v>
      </c>
      <c r="CK26" s="161">
        <f t="shared" si="27"/>
        <v>4031</v>
      </c>
      <c r="CL26" s="161">
        <f t="shared" si="28"/>
        <v>3134</v>
      </c>
      <c r="CM26" s="161">
        <f t="shared" si="28"/>
        <v>0</v>
      </c>
      <c r="CN26" s="161">
        <f t="shared" si="28"/>
        <v>897</v>
      </c>
      <c r="CO26" s="161">
        <f t="shared" si="28"/>
        <v>444</v>
      </c>
      <c r="CP26" s="161">
        <f t="shared" si="29"/>
        <v>13484</v>
      </c>
      <c r="CQ26" s="161">
        <f t="shared" si="30"/>
        <v>8413</v>
      </c>
      <c r="CR26" s="161">
        <f t="shared" si="30"/>
        <v>2933</v>
      </c>
      <c r="CS26" s="161">
        <f t="shared" si="30"/>
        <v>0</v>
      </c>
      <c r="CT26" s="161">
        <f t="shared" si="30"/>
        <v>2138</v>
      </c>
      <c r="CU26" s="161">
        <f t="shared" si="30"/>
        <v>44829</v>
      </c>
      <c r="CV26" s="161">
        <f t="shared" si="30"/>
        <v>0</v>
      </c>
      <c r="CW26" s="161">
        <f t="shared" si="30"/>
        <v>826</v>
      </c>
      <c r="CX26" s="161">
        <f t="shared" si="31"/>
        <v>26971</v>
      </c>
    </row>
    <row r="27" spans="1:102" ht="13.5">
      <c r="A27" s="160" t="s">
        <v>214</v>
      </c>
      <c r="B27" s="160">
        <v>35462</v>
      </c>
      <c r="C27" s="160" t="s">
        <v>253</v>
      </c>
      <c r="D27" s="161">
        <f t="shared" si="2"/>
        <v>67399</v>
      </c>
      <c r="E27" s="161">
        <f t="shared" si="3"/>
        <v>6533</v>
      </c>
      <c r="F27" s="162"/>
      <c r="G27" s="162"/>
      <c r="H27" s="162"/>
      <c r="I27" s="162">
        <v>6515</v>
      </c>
      <c r="J27" s="162"/>
      <c r="K27" s="162">
        <v>18</v>
      </c>
      <c r="L27" s="162">
        <v>60866</v>
      </c>
      <c r="M27" s="161">
        <f t="shared" si="4"/>
        <v>32286</v>
      </c>
      <c r="N27" s="161">
        <f t="shared" si="5"/>
        <v>0</v>
      </c>
      <c r="O27" s="162"/>
      <c r="P27" s="162"/>
      <c r="Q27" s="162"/>
      <c r="R27" s="162"/>
      <c r="S27" s="162"/>
      <c r="T27" s="162"/>
      <c r="U27" s="162">
        <v>32286</v>
      </c>
      <c r="V27" s="161">
        <f t="shared" si="6"/>
        <v>99685</v>
      </c>
      <c r="W27" s="161">
        <f t="shared" si="7"/>
        <v>6533</v>
      </c>
      <c r="X27" s="161">
        <f t="shared" si="8"/>
        <v>0</v>
      </c>
      <c r="Y27" s="161">
        <f t="shared" si="8"/>
        <v>0</v>
      </c>
      <c r="Z27" s="161">
        <f t="shared" si="8"/>
        <v>0</v>
      </c>
      <c r="AA27" s="161">
        <f t="shared" si="8"/>
        <v>6515</v>
      </c>
      <c r="AB27" s="162"/>
      <c r="AC27" s="161">
        <f t="shared" si="9"/>
        <v>18</v>
      </c>
      <c r="AD27" s="161">
        <f t="shared" si="9"/>
        <v>93152</v>
      </c>
      <c r="AE27" s="161">
        <f t="shared" si="10"/>
        <v>0</v>
      </c>
      <c r="AF27" s="161">
        <f t="shared" si="11"/>
        <v>0</v>
      </c>
      <c r="AG27" s="162"/>
      <c r="AH27" s="162"/>
      <c r="AI27" s="162"/>
      <c r="AJ27" s="162"/>
      <c r="AK27" s="162"/>
      <c r="AL27" s="162"/>
      <c r="AM27" s="161">
        <f t="shared" si="12"/>
        <v>40808</v>
      </c>
      <c r="AN27" s="162">
        <v>21403</v>
      </c>
      <c r="AO27" s="161">
        <f t="shared" si="13"/>
        <v>0</v>
      </c>
      <c r="AP27" s="162"/>
      <c r="AQ27" s="162"/>
      <c r="AR27" s="162"/>
      <c r="AS27" s="162"/>
      <c r="AT27" s="161">
        <f t="shared" si="14"/>
        <v>19405</v>
      </c>
      <c r="AU27" s="162">
        <v>13493</v>
      </c>
      <c r="AV27" s="162">
        <v>1751</v>
      </c>
      <c r="AW27" s="162">
        <v>3865</v>
      </c>
      <c r="AX27" s="162">
        <v>296</v>
      </c>
      <c r="AY27" s="162">
        <v>21172</v>
      </c>
      <c r="AZ27" s="162"/>
      <c r="BA27" s="162">
        <v>5419</v>
      </c>
      <c r="BB27" s="161">
        <f t="shared" si="15"/>
        <v>46227</v>
      </c>
      <c r="BC27" s="161">
        <f t="shared" si="16"/>
        <v>0</v>
      </c>
      <c r="BD27" s="161">
        <f t="shared" si="17"/>
        <v>0</v>
      </c>
      <c r="BE27" s="162"/>
      <c r="BF27" s="162"/>
      <c r="BG27" s="162"/>
      <c r="BH27" s="162"/>
      <c r="BI27" s="162"/>
      <c r="BJ27" s="162">
        <v>3555</v>
      </c>
      <c r="BK27" s="161">
        <f t="shared" si="18"/>
        <v>0</v>
      </c>
      <c r="BL27" s="162"/>
      <c r="BM27" s="161">
        <f t="shared" si="19"/>
        <v>0</v>
      </c>
      <c r="BN27" s="162"/>
      <c r="BO27" s="162"/>
      <c r="BP27" s="162"/>
      <c r="BQ27" s="162"/>
      <c r="BR27" s="161">
        <f t="shared" si="20"/>
        <v>0</v>
      </c>
      <c r="BS27" s="162"/>
      <c r="BT27" s="162"/>
      <c r="BU27" s="162"/>
      <c r="BV27" s="162"/>
      <c r="BW27" s="162">
        <v>28731</v>
      </c>
      <c r="BX27" s="162"/>
      <c r="BY27" s="162"/>
      <c r="BZ27" s="161">
        <f t="shared" si="21"/>
        <v>0</v>
      </c>
      <c r="CA27" s="161">
        <f t="shared" si="22"/>
        <v>0</v>
      </c>
      <c r="CB27" s="161">
        <f t="shared" si="23"/>
        <v>0</v>
      </c>
      <c r="CC27" s="161">
        <f t="shared" si="24"/>
        <v>0</v>
      </c>
      <c r="CD27" s="161">
        <f t="shared" si="24"/>
        <v>0</v>
      </c>
      <c r="CE27" s="161">
        <f t="shared" si="24"/>
        <v>0</v>
      </c>
      <c r="CF27" s="161">
        <f t="shared" si="24"/>
        <v>0</v>
      </c>
      <c r="CG27" s="161">
        <f t="shared" si="24"/>
        <v>0</v>
      </c>
      <c r="CH27" s="161">
        <f t="shared" si="24"/>
        <v>3555</v>
      </c>
      <c r="CI27" s="161">
        <f t="shared" si="25"/>
        <v>40808</v>
      </c>
      <c r="CJ27" s="161">
        <f t="shared" si="26"/>
        <v>21403</v>
      </c>
      <c r="CK27" s="161">
        <f t="shared" si="27"/>
        <v>0</v>
      </c>
      <c r="CL27" s="161">
        <f t="shared" si="28"/>
        <v>0</v>
      </c>
      <c r="CM27" s="161">
        <f t="shared" si="28"/>
        <v>0</v>
      </c>
      <c r="CN27" s="161">
        <f t="shared" si="28"/>
        <v>0</v>
      </c>
      <c r="CO27" s="161">
        <f t="shared" si="28"/>
        <v>0</v>
      </c>
      <c r="CP27" s="161">
        <f t="shared" si="29"/>
        <v>19405</v>
      </c>
      <c r="CQ27" s="161">
        <f t="shared" si="30"/>
        <v>13493</v>
      </c>
      <c r="CR27" s="161">
        <f t="shared" si="30"/>
        <v>1751</v>
      </c>
      <c r="CS27" s="161">
        <f t="shared" si="30"/>
        <v>3865</v>
      </c>
      <c r="CT27" s="161">
        <f t="shared" si="30"/>
        <v>296</v>
      </c>
      <c r="CU27" s="161">
        <f t="shared" si="30"/>
        <v>49903</v>
      </c>
      <c r="CV27" s="161">
        <f t="shared" si="30"/>
        <v>0</v>
      </c>
      <c r="CW27" s="161">
        <f t="shared" si="30"/>
        <v>5419</v>
      </c>
      <c r="CX27" s="161">
        <f t="shared" si="31"/>
        <v>46227</v>
      </c>
    </row>
    <row r="28" spans="1:102" ht="13.5">
      <c r="A28" s="160" t="s">
        <v>214</v>
      </c>
      <c r="B28" s="160">
        <v>35502</v>
      </c>
      <c r="C28" s="160" t="s">
        <v>254</v>
      </c>
      <c r="D28" s="161">
        <f t="shared" si="2"/>
        <v>43718</v>
      </c>
      <c r="E28" s="161">
        <f t="shared" si="3"/>
        <v>8325</v>
      </c>
      <c r="F28" s="162"/>
      <c r="G28" s="162"/>
      <c r="H28" s="162"/>
      <c r="I28" s="162">
        <v>7295</v>
      </c>
      <c r="J28" s="162"/>
      <c r="K28" s="162">
        <v>1030</v>
      </c>
      <c r="L28" s="162">
        <v>35393</v>
      </c>
      <c r="M28" s="161">
        <f t="shared" si="4"/>
        <v>1896</v>
      </c>
      <c r="N28" s="161">
        <f t="shared" si="5"/>
        <v>1896</v>
      </c>
      <c r="O28" s="162"/>
      <c r="P28" s="162"/>
      <c r="Q28" s="162"/>
      <c r="R28" s="162"/>
      <c r="S28" s="162"/>
      <c r="T28" s="162">
        <v>1896</v>
      </c>
      <c r="U28" s="162"/>
      <c r="V28" s="161">
        <f t="shared" si="6"/>
        <v>45614</v>
      </c>
      <c r="W28" s="161">
        <f t="shared" si="7"/>
        <v>10221</v>
      </c>
      <c r="X28" s="161">
        <f t="shared" si="8"/>
        <v>0</v>
      </c>
      <c r="Y28" s="161">
        <f t="shared" si="8"/>
        <v>0</v>
      </c>
      <c r="Z28" s="161">
        <f t="shared" si="8"/>
        <v>0</v>
      </c>
      <c r="AA28" s="161">
        <f t="shared" si="8"/>
        <v>7295</v>
      </c>
      <c r="AB28" s="162"/>
      <c r="AC28" s="161">
        <f t="shared" si="9"/>
        <v>2926</v>
      </c>
      <c r="AD28" s="161">
        <f t="shared" si="9"/>
        <v>35393</v>
      </c>
      <c r="AE28" s="161">
        <f t="shared" si="10"/>
        <v>0</v>
      </c>
      <c r="AF28" s="161">
        <f t="shared" si="11"/>
        <v>0</v>
      </c>
      <c r="AG28" s="162"/>
      <c r="AH28" s="162"/>
      <c r="AI28" s="162"/>
      <c r="AJ28" s="162"/>
      <c r="AK28" s="162"/>
      <c r="AL28" s="162"/>
      <c r="AM28" s="161">
        <f t="shared" si="12"/>
        <v>40664</v>
      </c>
      <c r="AN28" s="162"/>
      <c r="AO28" s="161">
        <f t="shared" si="13"/>
        <v>2191</v>
      </c>
      <c r="AP28" s="162">
        <v>1153</v>
      </c>
      <c r="AQ28" s="162">
        <v>1038</v>
      </c>
      <c r="AR28" s="162"/>
      <c r="AS28" s="162"/>
      <c r="AT28" s="161">
        <f t="shared" si="14"/>
        <v>38473</v>
      </c>
      <c r="AU28" s="162">
        <v>6870</v>
      </c>
      <c r="AV28" s="162">
        <v>4530</v>
      </c>
      <c r="AW28" s="162">
        <v>26877</v>
      </c>
      <c r="AX28" s="162">
        <v>196</v>
      </c>
      <c r="AY28" s="162"/>
      <c r="AZ28" s="162"/>
      <c r="BA28" s="162">
        <v>3054</v>
      </c>
      <c r="BB28" s="161">
        <f t="shared" si="15"/>
        <v>43718</v>
      </c>
      <c r="BC28" s="161">
        <f t="shared" si="16"/>
        <v>0</v>
      </c>
      <c r="BD28" s="161">
        <f t="shared" si="17"/>
        <v>0</v>
      </c>
      <c r="BE28" s="162"/>
      <c r="BF28" s="162"/>
      <c r="BG28" s="162"/>
      <c r="BH28" s="162"/>
      <c r="BI28" s="162"/>
      <c r="BJ28" s="162"/>
      <c r="BK28" s="161">
        <f t="shared" si="18"/>
        <v>1896</v>
      </c>
      <c r="BL28" s="162"/>
      <c r="BM28" s="161">
        <f t="shared" si="19"/>
        <v>0</v>
      </c>
      <c r="BN28" s="162"/>
      <c r="BO28" s="162"/>
      <c r="BP28" s="162"/>
      <c r="BQ28" s="162"/>
      <c r="BR28" s="161">
        <f t="shared" si="20"/>
        <v>1896</v>
      </c>
      <c r="BS28" s="162"/>
      <c r="BT28" s="162"/>
      <c r="BU28" s="162">
        <v>1896</v>
      </c>
      <c r="BV28" s="162"/>
      <c r="BW28" s="162"/>
      <c r="BX28" s="162"/>
      <c r="BY28" s="162"/>
      <c r="BZ28" s="161">
        <f t="shared" si="21"/>
        <v>1896</v>
      </c>
      <c r="CA28" s="161">
        <f t="shared" si="22"/>
        <v>0</v>
      </c>
      <c r="CB28" s="161">
        <f t="shared" si="23"/>
        <v>0</v>
      </c>
      <c r="CC28" s="161">
        <f t="shared" si="24"/>
        <v>0</v>
      </c>
      <c r="CD28" s="161">
        <f t="shared" si="24"/>
        <v>0</v>
      </c>
      <c r="CE28" s="161">
        <f t="shared" si="24"/>
        <v>0</v>
      </c>
      <c r="CF28" s="161">
        <f t="shared" si="24"/>
        <v>0</v>
      </c>
      <c r="CG28" s="161">
        <f t="shared" si="24"/>
        <v>0</v>
      </c>
      <c r="CH28" s="161">
        <f t="shared" si="24"/>
        <v>0</v>
      </c>
      <c r="CI28" s="161">
        <f t="shared" si="25"/>
        <v>42560</v>
      </c>
      <c r="CJ28" s="161">
        <f t="shared" si="26"/>
        <v>0</v>
      </c>
      <c r="CK28" s="161">
        <f t="shared" si="27"/>
        <v>2191</v>
      </c>
      <c r="CL28" s="161">
        <f t="shared" si="28"/>
        <v>1153</v>
      </c>
      <c r="CM28" s="161">
        <f t="shared" si="28"/>
        <v>1038</v>
      </c>
      <c r="CN28" s="161">
        <f t="shared" si="28"/>
        <v>0</v>
      </c>
      <c r="CO28" s="161">
        <f t="shared" si="28"/>
        <v>0</v>
      </c>
      <c r="CP28" s="161">
        <f t="shared" si="29"/>
        <v>40369</v>
      </c>
      <c r="CQ28" s="161">
        <f t="shared" si="30"/>
        <v>6870</v>
      </c>
      <c r="CR28" s="161">
        <f t="shared" si="30"/>
        <v>4530</v>
      </c>
      <c r="CS28" s="161">
        <f t="shared" si="30"/>
        <v>28773</v>
      </c>
      <c r="CT28" s="161">
        <f t="shared" si="30"/>
        <v>196</v>
      </c>
      <c r="CU28" s="161">
        <f t="shared" si="30"/>
        <v>0</v>
      </c>
      <c r="CV28" s="161">
        <f t="shared" si="30"/>
        <v>0</v>
      </c>
      <c r="CW28" s="161">
        <f t="shared" si="30"/>
        <v>3054</v>
      </c>
      <c r="CX28" s="161">
        <f t="shared" si="31"/>
        <v>45614</v>
      </c>
    </row>
    <row r="29" spans="1:102" ht="13.5">
      <c r="A29" s="160" t="s">
        <v>214</v>
      </c>
      <c r="B29" s="160">
        <v>35504</v>
      </c>
      <c r="C29" s="160" t="s">
        <v>255</v>
      </c>
      <c r="D29" s="161">
        <f t="shared" si="2"/>
        <v>97893</v>
      </c>
      <c r="E29" s="161">
        <f t="shared" si="3"/>
        <v>8685</v>
      </c>
      <c r="F29" s="162"/>
      <c r="G29" s="162"/>
      <c r="H29" s="162"/>
      <c r="I29" s="162">
        <v>8645</v>
      </c>
      <c r="J29" s="162"/>
      <c r="K29" s="162">
        <v>40</v>
      </c>
      <c r="L29" s="162">
        <v>89208</v>
      </c>
      <c r="M29" s="161">
        <f t="shared" si="4"/>
        <v>31773</v>
      </c>
      <c r="N29" s="161">
        <f t="shared" si="5"/>
        <v>0</v>
      </c>
      <c r="O29" s="162"/>
      <c r="P29" s="162"/>
      <c r="Q29" s="162"/>
      <c r="R29" s="162"/>
      <c r="S29" s="162"/>
      <c r="T29" s="162"/>
      <c r="U29" s="162">
        <v>31773</v>
      </c>
      <c r="V29" s="161">
        <f t="shared" si="6"/>
        <v>129666</v>
      </c>
      <c r="W29" s="161">
        <f t="shared" si="7"/>
        <v>8685</v>
      </c>
      <c r="X29" s="161">
        <f t="shared" si="8"/>
        <v>0</v>
      </c>
      <c r="Y29" s="161">
        <f t="shared" si="8"/>
        <v>0</v>
      </c>
      <c r="Z29" s="161">
        <f t="shared" si="8"/>
        <v>0</v>
      </c>
      <c r="AA29" s="161">
        <f t="shared" si="8"/>
        <v>8645</v>
      </c>
      <c r="AB29" s="162"/>
      <c r="AC29" s="161">
        <f t="shared" si="9"/>
        <v>40</v>
      </c>
      <c r="AD29" s="161">
        <f t="shared" si="9"/>
        <v>120981</v>
      </c>
      <c r="AE29" s="161">
        <f t="shared" si="10"/>
        <v>0</v>
      </c>
      <c r="AF29" s="161">
        <f t="shared" si="11"/>
        <v>0</v>
      </c>
      <c r="AG29" s="162"/>
      <c r="AH29" s="162"/>
      <c r="AI29" s="162"/>
      <c r="AJ29" s="162"/>
      <c r="AK29" s="162"/>
      <c r="AL29" s="162"/>
      <c r="AM29" s="161">
        <f t="shared" si="12"/>
        <v>71416</v>
      </c>
      <c r="AN29" s="162">
        <v>12699</v>
      </c>
      <c r="AO29" s="161">
        <f t="shared" si="13"/>
        <v>12410</v>
      </c>
      <c r="AP29" s="162">
        <v>10079</v>
      </c>
      <c r="AQ29" s="162">
        <v>845</v>
      </c>
      <c r="AR29" s="162">
        <v>1486</v>
      </c>
      <c r="AS29" s="162">
        <v>11025</v>
      </c>
      <c r="AT29" s="161">
        <f t="shared" si="14"/>
        <v>35282</v>
      </c>
      <c r="AU29" s="162">
        <v>18522</v>
      </c>
      <c r="AV29" s="162">
        <v>6728</v>
      </c>
      <c r="AW29" s="162">
        <v>2343</v>
      </c>
      <c r="AX29" s="162">
        <v>7689</v>
      </c>
      <c r="AY29" s="162"/>
      <c r="AZ29" s="162"/>
      <c r="BA29" s="162">
        <v>26477</v>
      </c>
      <c r="BB29" s="161">
        <f t="shared" si="15"/>
        <v>97893</v>
      </c>
      <c r="BC29" s="161">
        <f t="shared" si="16"/>
        <v>0</v>
      </c>
      <c r="BD29" s="161">
        <f t="shared" si="17"/>
        <v>0</v>
      </c>
      <c r="BE29" s="162"/>
      <c r="BF29" s="162"/>
      <c r="BG29" s="162"/>
      <c r="BH29" s="162"/>
      <c r="BI29" s="162"/>
      <c r="BJ29" s="162"/>
      <c r="BK29" s="161">
        <f t="shared" si="18"/>
        <v>0</v>
      </c>
      <c r="BL29" s="162"/>
      <c r="BM29" s="161">
        <f t="shared" si="19"/>
        <v>0</v>
      </c>
      <c r="BN29" s="162"/>
      <c r="BO29" s="162"/>
      <c r="BP29" s="162"/>
      <c r="BQ29" s="162"/>
      <c r="BR29" s="161">
        <f t="shared" si="20"/>
        <v>0</v>
      </c>
      <c r="BS29" s="162"/>
      <c r="BT29" s="162"/>
      <c r="BU29" s="162"/>
      <c r="BV29" s="162"/>
      <c r="BW29" s="162"/>
      <c r="BX29" s="162"/>
      <c r="BY29" s="162">
        <v>31773</v>
      </c>
      <c r="BZ29" s="161">
        <f t="shared" si="21"/>
        <v>31773</v>
      </c>
      <c r="CA29" s="161">
        <f t="shared" si="22"/>
        <v>0</v>
      </c>
      <c r="CB29" s="161">
        <f t="shared" si="23"/>
        <v>0</v>
      </c>
      <c r="CC29" s="161">
        <f t="shared" si="24"/>
        <v>0</v>
      </c>
      <c r="CD29" s="161">
        <f t="shared" si="24"/>
        <v>0</v>
      </c>
      <c r="CE29" s="161">
        <f t="shared" si="24"/>
        <v>0</v>
      </c>
      <c r="CF29" s="161">
        <f t="shared" si="24"/>
        <v>0</v>
      </c>
      <c r="CG29" s="161">
        <f t="shared" si="24"/>
        <v>0</v>
      </c>
      <c r="CH29" s="161">
        <f t="shared" si="24"/>
        <v>0</v>
      </c>
      <c r="CI29" s="161">
        <f t="shared" si="25"/>
        <v>71416</v>
      </c>
      <c r="CJ29" s="161">
        <f t="shared" si="26"/>
        <v>12699</v>
      </c>
      <c r="CK29" s="161">
        <f t="shared" si="27"/>
        <v>12410</v>
      </c>
      <c r="CL29" s="161">
        <f t="shared" si="28"/>
        <v>10079</v>
      </c>
      <c r="CM29" s="161">
        <f t="shared" si="28"/>
        <v>845</v>
      </c>
      <c r="CN29" s="161">
        <f t="shared" si="28"/>
        <v>1486</v>
      </c>
      <c r="CO29" s="161">
        <f t="shared" si="28"/>
        <v>11025</v>
      </c>
      <c r="CP29" s="161">
        <f t="shared" si="29"/>
        <v>35282</v>
      </c>
      <c r="CQ29" s="161">
        <f t="shared" si="30"/>
        <v>18522</v>
      </c>
      <c r="CR29" s="161">
        <f t="shared" si="30"/>
        <v>6728</v>
      </c>
      <c r="CS29" s="161">
        <f t="shared" si="30"/>
        <v>2343</v>
      </c>
      <c r="CT29" s="161">
        <f t="shared" si="30"/>
        <v>7689</v>
      </c>
      <c r="CU29" s="161">
        <f t="shared" si="30"/>
        <v>0</v>
      </c>
      <c r="CV29" s="161">
        <f t="shared" si="30"/>
        <v>0</v>
      </c>
      <c r="CW29" s="161">
        <f t="shared" si="30"/>
        <v>58250</v>
      </c>
      <c r="CX29" s="161">
        <f t="shared" si="31"/>
        <v>129666</v>
      </c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A2:A6"/>
    <mergeCell ref="B2:B6"/>
    <mergeCell ref="C2:C6"/>
    <mergeCell ref="AK4:AK5"/>
    <mergeCell ref="AL4:AL5"/>
    <mergeCell ref="AN4:AN5"/>
    <mergeCell ref="AS4:AS5"/>
    <mergeCell ref="AY4:AY5"/>
    <mergeCell ref="AZ4:AZ5"/>
    <mergeCell ref="BI4:BI5"/>
    <mergeCell ref="BJ4:BJ5"/>
    <mergeCell ref="BL4:BL5"/>
    <mergeCell ref="BQ4:BQ5"/>
    <mergeCell ref="BW4:BW5"/>
    <mergeCell ref="BX4:BX5"/>
    <mergeCell ref="CG4:CG5"/>
    <mergeCell ref="CV4:CV5"/>
    <mergeCell ref="CH4:CH5"/>
    <mergeCell ref="CJ4:CJ5"/>
    <mergeCell ref="CO4:CO5"/>
    <mergeCell ref="CU4:CU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6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71" t="s">
        <v>0</v>
      </c>
      <c r="B2" s="174" t="s">
        <v>1</v>
      </c>
      <c r="C2" s="177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72"/>
      <c r="B3" s="175"/>
      <c r="C3" s="172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72"/>
      <c r="B4" s="175"/>
      <c r="C4" s="172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9" t="s">
        <v>12</v>
      </c>
      <c r="AL4" s="167" t="s">
        <v>13</v>
      </c>
      <c r="AM4" s="25" t="s">
        <v>5</v>
      </c>
      <c r="AN4" s="168" t="s">
        <v>14</v>
      </c>
      <c r="AO4" s="19" t="s">
        <v>15</v>
      </c>
      <c r="AP4" s="12"/>
      <c r="AQ4" s="12"/>
      <c r="AR4" s="31"/>
      <c r="AS4" s="168" t="s">
        <v>16</v>
      </c>
      <c r="AT4" s="19" t="s">
        <v>17</v>
      </c>
      <c r="AU4" s="33"/>
      <c r="AV4" s="22"/>
      <c r="AW4" s="22"/>
      <c r="AX4" s="23"/>
      <c r="AY4" s="165" t="s">
        <v>18</v>
      </c>
      <c r="AZ4" s="165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9" t="s">
        <v>12</v>
      </c>
      <c r="BJ4" s="167" t="s">
        <v>13</v>
      </c>
      <c r="BK4" s="25" t="s">
        <v>5</v>
      </c>
      <c r="BL4" s="168" t="s">
        <v>14</v>
      </c>
      <c r="BM4" s="19" t="s">
        <v>15</v>
      </c>
      <c r="BN4" s="12"/>
      <c r="BO4" s="12"/>
      <c r="BP4" s="31"/>
      <c r="BQ4" s="168" t="s">
        <v>16</v>
      </c>
      <c r="BR4" s="19" t="s">
        <v>17</v>
      </c>
      <c r="BS4" s="36"/>
      <c r="BT4" s="36"/>
      <c r="BU4" s="37"/>
      <c r="BV4" s="23"/>
      <c r="BW4" s="165" t="s">
        <v>18</v>
      </c>
      <c r="BX4" s="165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9" t="s">
        <v>12</v>
      </c>
      <c r="CH4" s="167" t="s">
        <v>13</v>
      </c>
      <c r="CI4" s="25" t="s">
        <v>5</v>
      </c>
      <c r="CJ4" s="168" t="s">
        <v>14</v>
      </c>
      <c r="CK4" s="19" t="s">
        <v>15</v>
      </c>
      <c r="CL4" s="12"/>
      <c r="CM4" s="12"/>
      <c r="CN4" s="31"/>
      <c r="CO4" s="168" t="s">
        <v>16</v>
      </c>
      <c r="CP4" s="19" t="s">
        <v>17</v>
      </c>
      <c r="CQ4" s="22"/>
      <c r="CR4" s="22"/>
      <c r="CS4" s="22"/>
      <c r="CT4" s="23"/>
      <c r="CU4" s="165" t="s">
        <v>18</v>
      </c>
      <c r="CV4" s="165" t="s">
        <v>19</v>
      </c>
      <c r="CW4" s="25"/>
      <c r="CX4" s="35"/>
    </row>
    <row r="5" spans="1:102" ht="22.5">
      <c r="A5" s="172"/>
      <c r="B5" s="175"/>
      <c r="C5" s="172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70"/>
      <c r="AL5" s="167"/>
      <c r="AM5" s="35"/>
      <c r="AN5" s="166"/>
      <c r="AO5" s="25" t="s">
        <v>5</v>
      </c>
      <c r="AP5" s="24" t="s">
        <v>30</v>
      </c>
      <c r="AQ5" s="24" t="s">
        <v>31</v>
      </c>
      <c r="AR5" s="24" t="s">
        <v>32</v>
      </c>
      <c r="AS5" s="166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66"/>
      <c r="AZ5" s="166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70"/>
      <c r="BJ5" s="167"/>
      <c r="BK5" s="35"/>
      <c r="BL5" s="166"/>
      <c r="BM5" s="25" t="s">
        <v>5</v>
      </c>
      <c r="BN5" s="24" t="s">
        <v>30</v>
      </c>
      <c r="BO5" s="24" t="s">
        <v>31</v>
      </c>
      <c r="BP5" s="24" t="s">
        <v>32</v>
      </c>
      <c r="BQ5" s="166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66"/>
      <c r="BX5" s="166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70"/>
      <c r="CH5" s="167"/>
      <c r="CI5" s="35"/>
      <c r="CJ5" s="166"/>
      <c r="CK5" s="25" t="s">
        <v>5</v>
      </c>
      <c r="CL5" s="24" t="s">
        <v>30</v>
      </c>
      <c r="CM5" s="24" t="s">
        <v>31</v>
      </c>
      <c r="CN5" s="24" t="s">
        <v>32</v>
      </c>
      <c r="CO5" s="166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66"/>
      <c r="CV5" s="166"/>
      <c r="CW5" s="25"/>
      <c r="CX5" s="35"/>
    </row>
    <row r="6" spans="1:102" ht="13.5">
      <c r="A6" s="173"/>
      <c r="B6" s="176"/>
      <c r="C6" s="173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>SUM(D8:D200)</f>
        <v>1797375</v>
      </c>
      <c r="E7" s="141">
        <f aca="true" t="shared" si="0" ref="E7:BP7">SUM(E8:E200)</f>
        <v>1325052</v>
      </c>
      <c r="F7" s="141">
        <f t="shared" si="0"/>
        <v>225121</v>
      </c>
      <c r="G7" s="141">
        <f t="shared" si="0"/>
        <v>0</v>
      </c>
      <c r="H7" s="141">
        <f t="shared" si="0"/>
        <v>598000</v>
      </c>
      <c r="I7" s="141">
        <f t="shared" si="0"/>
        <v>498101</v>
      </c>
      <c r="J7" s="141">
        <f t="shared" si="0"/>
        <v>2105266</v>
      </c>
      <c r="K7" s="141">
        <f t="shared" si="0"/>
        <v>3830</v>
      </c>
      <c r="L7" s="141">
        <f t="shared" si="0"/>
        <v>472323</v>
      </c>
      <c r="M7" s="141">
        <f t="shared" si="0"/>
        <v>785910</v>
      </c>
      <c r="N7" s="141">
        <f t="shared" si="0"/>
        <v>776856</v>
      </c>
      <c r="O7" s="141">
        <f t="shared" si="0"/>
        <v>0</v>
      </c>
      <c r="P7" s="141">
        <f t="shared" si="0"/>
        <v>0</v>
      </c>
      <c r="Q7" s="141">
        <f t="shared" si="0"/>
        <v>728500</v>
      </c>
      <c r="R7" s="141">
        <f t="shared" si="0"/>
        <v>39442</v>
      </c>
      <c r="S7" s="141">
        <f t="shared" si="0"/>
        <v>1154187</v>
      </c>
      <c r="T7" s="141">
        <f t="shared" si="0"/>
        <v>8914</v>
      </c>
      <c r="U7" s="141">
        <f t="shared" si="0"/>
        <v>9054</v>
      </c>
      <c r="V7" s="141">
        <f t="shared" si="0"/>
        <v>2583285</v>
      </c>
      <c r="W7" s="141">
        <f t="shared" si="0"/>
        <v>2101908</v>
      </c>
      <c r="X7" s="141">
        <f t="shared" si="0"/>
        <v>225121</v>
      </c>
      <c r="Y7" s="141">
        <f t="shared" si="0"/>
        <v>0</v>
      </c>
      <c r="Z7" s="141">
        <f t="shared" si="0"/>
        <v>1326500</v>
      </c>
      <c r="AA7" s="141">
        <f t="shared" si="0"/>
        <v>537543</v>
      </c>
      <c r="AB7" s="141">
        <f t="shared" si="0"/>
        <v>3259453</v>
      </c>
      <c r="AC7" s="141">
        <f t="shared" si="0"/>
        <v>12744</v>
      </c>
      <c r="AD7" s="141">
        <f t="shared" si="0"/>
        <v>481377</v>
      </c>
      <c r="AE7" s="141">
        <f t="shared" si="0"/>
        <v>1091092</v>
      </c>
      <c r="AF7" s="141">
        <f t="shared" si="0"/>
        <v>1091092</v>
      </c>
      <c r="AG7" s="141">
        <f t="shared" si="0"/>
        <v>0</v>
      </c>
      <c r="AH7" s="141">
        <f t="shared" si="0"/>
        <v>669886</v>
      </c>
      <c r="AI7" s="141">
        <f t="shared" si="0"/>
        <v>421206</v>
      </c>
      <c r="AJ7" s="141">
        <f t="shared" si="0"/>
        <v>0</v>
      </c>
      <c r="AK7" s="141">
        <f t="shared" si="0"/>
        <v>0</v>
      </c>
      <c r="AL7" s="141">
        <f t="shared" si="0"/>
        <v>0</v>
      </c>
      <c r="AM7" s="141">
        <f t="shared" si="0"/>
        <v>2569481</v>
      </c>
      <c r="AN7" s="141">
        <f t="shared" si="0"/>
        <v>561872</v>
      </c>
      <c r="AO7" s="141">
        <f t="shared" si="0"/>
        <v>1357946</v>
      </c>
      <c r="AP7" s="141">
        <f t="shared" si="0"/>
        <v>12865</v>
      </c>
      <c r="AQ7" s="141">
        <f t="shared" si="0"/>
        <v>1128655</v>
      </c>
      <c r="AR7" s="141">
        <f t="shared" si="0"/>
        <v>216426</v>
      </c>
      <c r="AS7" s="141">
        <f t="shared" si="0"/>
        <v>0</v>
      </c>
      <c r="AT7" s="141">
        <f t="shared" si="0"/>
        <v>649663</v>
      </c>
      <c r="AU7" s="141">
        <f t="shared" si="0"/>
        <v>73558</v>
      </c>
      <c r="AV7" s="141">
        <f t="shared" si="0"/>
        <v>483121</v>
      </c>
      <c r="AW7" s="141">
        <f t="shared" si="0"/>
        <v>92984</v>
      </c>
      <c r="AX7" s="141">
        <f t="shared" si="0"/>
        <v>0</v>
      </c>
      <c r="AY7" s="141">
        <f t="shared" si="0"/>
        <v>0</v>
      </c>
      <c r="AZ7" s="141">
        <f t="shared" si="0"/>
        <v>0</v>
      </c>
      <c r="BA7" s="141">
        <f t="shared" si="0"/>
        <v>242068</v>
      </c>
      <c r="BB7" s="141">
        <f t="shared" si="0"/>
        <v>3902641</v>
      </c>
      <c r="BC7" s="141">
        <f t="shared" si="0"/>
        <v>819053</v>
      </c>
      <c r="BD7" s="141">
        <f t="shared" si="0"/>
        <v>819053</v>
      </c>
      <c r="BE7" s="141">
        <f t="shared" si="0"/>
        <v>0</v>
      </c>
      <c r="BF7" s="141">
        <f t="shared" si="0"/>
        <v>819053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903142</v>
      </c>
      <c r="BL7" s="141">
        <f t="shared" si="0"/>
        <v>190554</v>
      </c>
      <c r="BM7" s="141">
        <f t="shared" si="0"/>
        <v>313223</v>
      </c>
      <c r="BN7" s="141">
        <f t="shared" si="0"/>
        <v>0</v>
      </c>
      <c r="BO7" s="141">
        <f t="shared" si="0"/>
        <v>313223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399365</v>
      </c>
      <c r="BS7" s="141">
        <f t="shared" si="1"/>
        <v>99129</v>
      </c>
      <c r="BT7" s="141">
        <f t="shared" si="1"/>
        <v>101593</v>
      </c>
      <c r="BU7" s="141">
        <f t="shared" si="1"/>
        <v>173841</v>
      </c>
      <c r="BV7" s="141">
        <f t="shared" si="1"/>
        <v>24802</v>
      </c>
      <c r="BW7" s="141">
        <f t="shared" si="1"/>
        <v>0</v>
      </c>
      <c r="BX7" s="141">
        <f t="shared" si="1"/>
        <v>0</v>
      </c>
      <c r="BY7" s="141">
        <f t="shared" si="1"/>
        <v>217902</v>
      </c>
      <c r="BZ7" s="141">
        <f t="shared" si="1"/>
        <v>1940097</v>
      </c>
      <c r="CA7" s="141">
        <f t="shared" si="1"/>
        <v>1910145</v>
      </c>
      <c r="CB7" s="141">
        <f t="shared" si="1"/>
        <v>1910145</v>
      </c>
      <c r="CC7" s="141">
        <f t="shared" si="1"/>
        <v>0</v>
      </c>
      <c r="CD7" s="141">
        <f t="shared" si="1"/>
        <v>1488939</v>
      </c>
      <c r="CE7" s="141">
        <f t="shared" si="1"/>
        <v>421206</v>
      </c>
      <c r="CF7" s="141">
        <f t="shared" si="1"/>
        <v>0</v>
      </c>
      <c r="CG7" s="141">
        <f t="shared" si="1"/>
        <v>0</v>
      </c>
      <c r="CH7" s="141">
        <f t="shared" si="1"/>
        <v>0</v>
      </c>
      <c r="CI7" s="141">
        <f t="shared" si="1"/>
        <v>3472623</v>
      </c>
      <c r="CJ7" s="141">
        <f t="shared" si="1"/>
        <v>752426</v>
      </c>
      <c r="CK7" s="141">
        <f t="shared" si="1"/>
        <v>1671169</v>
      </c>
      <c r="CL7" s="141">
        <f t="shared" si="1"/>
        <v>12865</v>
      </c>
      <c r="CM7" s="141">
        <f t="shared" si="1"/>
        <v>1441878</v>
      </c>
      <c r="CN7" s="141">
        <f t="shared" si="1"/>
        <v>216426</v>
      </c>
      <c r="CO7" s="141">
        <f t="shared" si="1"/>
        <v>0</v>
      </c>
      <c r="CP7" s="141">
        <f t="shared" si="1"/>
        <v>1049028</v>
      </c>
      <c r="CQ7" s="141">
        <f t="shared" si="1"/>
        <v>172687</v>
      </c>
      <c r="CR7" s="141">
        <f t="shared" si="1"/>
        <v>584714</v>
      </c>
      <c r="CS7" s="141">
        <f t="shared" si="1"/>
        <v>266825</v>
      </c>
      <c r="CT7" s="141">
        <f t="shared" si="1"/>
        <v>24802</v>
      </c>
      <c r="CU7" s="141">
        <f t="shared" si="1"/>
        <v>0</v>
      </c>
      <c r="CV7" s="141">
        <f t="shared" si="1"/>
        <v>0</v>
      </c>
      <c r="CW7" s="141">
        <f t="shared" si="1"/>
        <v>459970</v>
      </c>
      <c r="CX7" s="141">
        <f t="shared" si="1"/>
        <v>5842738</v>
      </c>
    </row>
    <row r="8" spans="1:102" ht="13.5">
      <c r="A8" s="160" t="s">
        <v>214</v>
      </c>
      <c r="B8" s="160">
        <v>35827</v>
      </c>
      <c r="C8" s="160" t="s">
        <v>256</v>
      </c>
      <c r="D8" s="161">
        <f aca="true" t="shared" si="2" ref="D8:D16">SUM(E8,L8)</f>
        <v>0</v>
      </c>
      <c r="E8" s="161">
        <f aca="true" t="shared" si="3" ref="E8:E16">SUM(F8:K8)-J8</f>
        <v>0</v>
      </c>
      <c r="F8" s="162"/>
      <c r="G8" s="162"/>
      <c r="H8" s="162"/>
      <c r="I8" s="162"/>
      <c r="J8" s="162"/>
      <c r="K8" s="162"/>
      <c r="L8" s="162"/>
      <c r="M8" s="161">
        <f aca="true" t="shared" si="4" ref="M8:M16">SUM(N8,U8)</f>
        <v>693100</v>
      </c>
      <c r="N8" s="161">
        <f aca="true" t="shared" si="5" ref="N8:N16">SUM(O8:T8)-S8</f>
        <v>693100</v>
      </c>
      <c r="O8" s="162"/>
      <c r="P8" s="162"/>
      <c r="Q8" s="162">
        <v>693100</v>
      </c>
      <c r="R8" s="162"/>
      <c r="S8" s="162">
        <v>448549</v>
      </c>
      <c r="T8" s="162"/>
      <c r="U8" s="162"/>
      <c r="V8" s="161">
        <f aca="true" t="shared" si="6" ref="V8:V16">SUM(W8,AD8)</f>
        <v>693100</v>
      </c>
      <c r="W8" s="161">
        <f aca="true" t="shared" si="7" ref="W8:W16">SUM(X8:AC8)-AB8</f>
        <v>693100</v>
      </c>
      <c r="X8" s="161">
        <f aca="true" t="shared" si="8" ref="X8:AD16">SUM(F8,O8)</f>
        <v>0</v>
      </c>
      <c r="Y8" s="161">
        <f t="shared" si="8"/>
        <v>0</v>
      </c>
      <c r="Z8" s="161">
        <f t="shared" si="8"/>
        <v>693100</v>
      </c>
      <c r="AA8" s="161">
        <f t="shared" si="8"/>
        <v>0</v>
      </c>
      <c r="AB8" s="161">
        <f t="shared" si="8"/>
        <v>448549</v>
      </c>
      <c r="AC8" s="161">
        <f t="shared" si="8"/>
        <v>0</v>
      </c>
      <c r="AD8" s="161">
        <f t="shared" si="8"/>
        <v>0</v>
      </c>
      <c r="AE8" s="161">
        <f aca="true" t="shared" si="9" ref="AE8:AE16">SUM(AF8,AK8:AL8)</f>
        <v>0</v>
      </c>
      <c r="AF8" s="161">
        <f aca="true" t="shared" si="10" ref="AF8:AF16">SUM(AG8:AJ8)</f>
        <v>0</v>
      </c>
      <c r="AG8" s="162"/>
      <c r="AH8" s="162"/>
      <c r="AI8" s="162"/>
      <c r="AJ8" s="162"/>
      <c r="AK8" s="162"/>
      <c r="AL8" s="162"/>
      <c r="AM8" s="161">
        <f aca="true" t="shared" si="11" ref="AM8:AM16">SUM(AN8:AO8,AS8:AT8,AZ8)</f>
        <v>0</v>
      </c>
      <c r="AN8" s="162"/>
      <c r="AO8" s="161">
        <f aca="true" t="shared" si="12" ref="AO8:AO16">SUM(AP8:AR8)</f>
        <v>0</v>
      </c>
      <c r="AP8" s="162"/>
      <c r="AQ8" s="162"/>
      <c r="AR8" s="162"/>
      <c r="AS8" s="162"/>
      <c r="AT8" s="161">
        <f aca="true" t="shared" si="13" ref="AT8:AT16">SUM(AU8:AX8)</f>
        <v>0</v>
      </c>
      <c r="AU8" s="162"/>
      <c r="AV8" s="162"/>
      <c r="AW8" s="162"/>
      <c r="AX8" s="162"/>
      <c r="AY8" s="162"/>
      <c r="AZ8" s="162"/>
      <c r="BA8" s="162"/>
      <c r="BB8" s="161">
        <f aca="true" t="shared" si="14" ref="BB8:BB16">SUM(AE8,AM8,BA8)</f>
        <v>0</v>
      </c>
      <c r="BC8" s="161">
        <f aca="true" t="shared" si="15" ref="BC8:BC16">SUM(BD8,BI8:BJ8)</f>
        <v>770175</v>
      </c>
      <c r="BD8" s="161">
        <f aca="true" t="shared" si="16" ref="BD8:BD16">SUM(BE8:BH8)</f>
        <v>770175</v>
      </c>
      <c r="BE8" s="162"/>
      <c r="BF8" s="162">
        <v>770175</v>
      </c>
      <c r="BG8" s="162"/>
      <c r="BH8" s="162"/>
      <c r="BI8" s="162"/>
      <c r="BJ8" s="162"/>
      <c r="BK8" s="161">
        <f aca="true" t="shared" si="17" ref="BK8:BK16">SUM(BL8:BM8,BQ8:BR8,BX8)</f>
        <v>361030</v>
      </c>
      <c r="BL8" s="162">
        <v>57949</v>
      </c>
      <c r="BM8" s="161">
        <f aca="true" t="shared" si="18" ref="BM8:BM16">SUM(BN8:BP8)</f>
        <v>71634</v>
      </c>
      <c r="BN8" s="162"/>
      <c r="BO8" s="162">
        <v>71634</v>
      </c>
      <c r="BP8" s="162"/>
      <c r="BQ8" s="162"/>
      <c r="BR8" s="161">
        <f aca="true" t="shared" si="19" ref="BR8:BR16">SUM(BS8:BV8)</f>
        <v>231447</v>
      </c>
      <c r="BS8" s="162">
        <v>58262</v>
      </c>
      <c r="BT8" s="162"/>
      <c r="BU8" s="162">
        <v>172908</v>
      </c>
      <c r="BV8" s="162">
        <v>277</v>
      </c>
      <c r="BW8" s="162"/>
      <c r="BX8" s="162"/>
      <c r="BY8" s="162">
        <v>10444</v>
      </c>
      <c r="BZ8" s="161">
        <f aca="true" t="shared" si="20" ref="BZ8:BZ16">SUM(BC8,BK8,BY8)</f>
        <v>1141649</v>
      </c>
      <c r="CA8" s="161">
        <f aca="true" t="shared" si="21" ref="CA8:CA16">SUM(CB8,CG8:CH8)</f>
        <v>770175</v>
      </c>
      <c r="CB8" s="161">
        <f aca="true" t="shared" si="22" ref="CB8:CB16">SUM(CC8:CF8)</f>
        <v>770175</v>
      </c>
      <c r="CC8" s="161">
        <f aca="true" t="shared" si="23" ref="CC8:CG16">SUM(AG8,BE8)</f>
        <v>0</v>
      </c>
      <c r="CD8" s="161">
        <f t="shared" si="23"/>
        <v>770175</v>
      </c>
      <c r="CE8" s="161">
        <f t="shared" si="23"/>
        <v>0</v>
      </c>
      <c r="CF8" s="161">
        <f t="shared" si="23"/>
        <v>0</v>
      </c>
      <c r="CG8" s="161">
        <f t="shared" si="23"/>
        <v>0</v>
      </c>
      <c r="CH8" s="162"/>
      <c r="CI8" s="161">
        <f aca="true" t="shared" si="24" ref="CI8:CI16">SUM(CJ8:CK8,CO8:CP8,CV8)</f>
        <v>361030</v>
      </c>
      <c r="CJ8" s="161">
        <f aca="true" t="shared" si="25" ref="CJ8:CJ16">SUM(AN8,BL8)</f>
        <v>57949</v>
      </c>
      <c r="CK8" s="161">
        <f aca="true" t="shared" si="26" ref="CK8:CK16">SUM(CL8:CN8)</f>
        <v>71634</v>
      </c>
      <c r="CL8" s="161">
        <f aca="true" t="shared" si="27" ref="CL8:CO16">SUM(AP8,BN8)</f>
        <v>0</v>
      </c>
      <c r="CM8" s="161">
        <f t="shared" si="27"/>
        <v>71634</v>
      </c>
      <c r="CN8" s="161">
        <f t="shared" si="27"/>
        <v>0</v>
      </c>
      <c r="CO8" s="161">
        <f t="shared" si="27"/>
        <v>0</v>
      </c>
      <c r="CP8" s="161">
        <f aca="true" t="shared" si="28" ref="CP8:CP16">SUM(CQ8:CT8)</f>
        <v>231447</v>
      </c>
      <c r="CQ8" s="161">
        <f aca="true" t="shared" si="29" ref="CQ8:CT16">SUM(AU8,BS8)</f>
        <v>58262</v>
      </c>
      <c r="CR8" s="161">
        <f t="shared" si="29"/>
        <v>0</v>
      </c>
      <c r="CS8" s="161">
        <f t="shared" si="29"/>
        <v>172908</v>
      </c>
      <c r="CT8" s="161">
        <f t="shared" si="29"/>
        <v>277</v>
      </c>
      <c r="CU8" s="162"/>
      <c r="CV8" s="161">
        <f aca="true" t="shared" si="30" ref="CV8:CW16">SUM(AZ8,BX8)</f>
        <v>0</v>
      </c>
      <c r="CW8" s="161">
        <f t="shared" si="30"/>
        <v>10444</v>
      </c>
      <c r="CX8" s="161">
        <f aca="true" t="shared" si="31" ref="CX8:CX16">SUM(CA8,CI8,CW8)</f>
        <v>1141649</v>
      </c>
    </row>
    <row r="9" spans="1:102" ht="13.5">
      <c r="A9" s="160" t="s">
        <v>214</v>
      </c>
      <c r="B9" s="160">
        <v>35828</v>
      </c>
      <c r="C9" s="160" t="s">
        <v>257</v>
      </c>
      <c r="D9" s="161">
        <f t="shared" si="2"/>
        <v>0</v>
      </c>
      <c r="E9" s="161">
        <f t="shared" si="3"/>
        <v>0</v>
      </c>
      <c r="F9" s="162"/>
      <c r="G9" s="162"/>
      <c r="H9" s="162"/>
      <c r="I9" s="162"/>
      <c r="J9" s="162"/>
      <c r="K9" s="162"/>
      <c r="L9" s="162"/>
      <c r="M9" s="161">
        <f t="shared" si="4"/>
        <v>39442</v>
      </c>
      <c r="N9" s="161">
        <f t="shared" si="5"/>
        <v>39442</v>
      </c>
      <c r="O9" s="162"/>
      <c r="P9" s="162"/>
      <c r="Q9" s="162"/>
      <c r="R9" s="162">
        <v>39442</v>
      </c>
      <c r="S9" s="162">
        <v>305653</v>
      </c>
      <c r="T9" s="162"/>
      <c r="U9" s="162"/>
      <c r="V9" s="161">
        <f t="shared" si="6"/>
        <v>39442</v>
      </c>
      <c r="W9" s="161">
        <f t="shared" si="7"/>
        <v>39442</v>
      </c>
      <c r="X9" s="161">
        <f t="shared" si="8"/>
        <v>0</v>
      </c>
      <c r="Y9" s="161">
        <f t="shared" si="8"/>
        <v>0</v>
      </c>
      <c r="Z9" s="161">
        <f t="shared" si="8"/>
        <v>0</v>
      </c>
      <c r="AA9" s="161">
        <f t="shared" si="8"/>
        <v>39442</v>
      </c>
      <c r="AB9" s="161">
        <f t="shared" si="8"/>
        <v>305653</v>
      </c>
      <c r="AC9" s="161">
        <f t="shared" si="8"/>
        <v>0</v>
      </c>
      <c r="AD9" s="161">
        <f t="shared" si="8"/>
        <v>0</v>
      </c>
      <c r="AE9" s="161">
        <f t="shared" si="9"/>
        <v>0</v>
      </c>
      <c r="AF9" s="161">
        <f t="shared" si="10"/>
        <v>0</v>
      </c>
      <c r="AG9" s="162"/>
      <c r="AH9" s="162"/>
      <c r="AI9" s="162"/>
      <c r="AJ9" s="162"/>
      <c r="AK9" s="162"/>
      <c r="AL9" s="162"/>
      <c r="AM9" s="161">
        <f t="shared" si="11"/>
        <v>0</v>
      </c>
      <c r="AN9" s="162"/>
      <c r="AO9" s="161">
        <f t="shared" si="12"/>
        <v>0</v>
      </c>
      <c r="AP9" s="162"/>
      <c r="AQ9" s="162"/>
      <c r="AR9" s="162"/>
      <c r="AS9" s="162"/>
      <c r="AT9" s="161">
        <f t="shared" si="13"/>
        <v>0</v>
      </c>
      <c r="AU9" s="162"/>
      <c r="AV9" s="162"/>
      <c r="AW9" s="162"/>
      <c r="AX9" s="162"/>
      <c r="AY9" s="162"/>
      <c r="AZ9" s="162"/>
      <c r="BA9" s="162"/>
      <c r="BB9" s="161">
        <f t="shared" si="14"/>
        <v>0</v>
      </c>
      <c r="BC9" s="161">
        <f t="shared" si="15"/>
        <v>0</v>
      </c>
      <c r="BD9" s="161">
        <f t="shared" si="16"/>
        <v>0</v>
      </c>
      <c r="BE9" s="162"/>
      <c r="BF9" s="162"/>
      <c r="BG9" s="162"/>
      <c r="BH9" s="162"/>
      <c r="BI9" s="162"/>
      <c r="BJ9" s="162"/>
      <c r="BK9" s="161">
        <f t="shared" si="17"/>
        <v>177522</v>
      </c>
      <c r="BL9" s="162">
        <v>34048</v>
      </c>
      <c r="BM9" s="161">
        <f t="shared" si="18"/>
        <v>79220</v>
      </c>
      <c r="BN9" s="162"/>
      <c r="BO9" s="162">
        <v>79220</v>
      </c>
      <c r="BP9" s="162"/>
      <c r="BQ9" s="162"/>
      <c r="BR9" s="161">
        <f t="shared" si="19"/>
        <v>64254</v>
      </c>
      <c r="BS9" s="162">
        <v>40867</v>
      </c>
      <c r="BT9" s="162"/>
      <c r="BU9" s="162">
        <v>933</v>
      </c>
      <c r="BV9" s="162">
        <v>22454</v>
      </c>
      <c r="BW9" s="162"/>
      <c r="BX9" s="162"/>
      <c r="BY9" s="162">
        <v>167573</v>
      </c>
      <c r="BZ9" s="161">
        <f t="shared" si="20"/>
        <v>345095</v>
      </c>
      <c r="CA9" s="161">
        <f t="shared" si="21"/>
        <v>0</v>
      </c>
      <c r="CB9" s="161">
        <f t="shared" si="22"/>
        <v>0</v>
      </c>
      <c r="CC9" s="161">
        <f t="shared" si="23"/>
        <v>0</v>
      </c>
      <c r="CD9" s="161">
        <f t="shared" si="23"/>
        <v>0</v>
      </c>
      <c r="CE9" s="161">
        <f t="shared" si="23"/>
        <v>0</v>
      </c>
      <c r="CF9" s="161">
        <f t="shared" si="23"/>
        <v>0</v>
      </c>
      <c r="CG9" s="161">
        <f t="shared" si="23"/>
        <v>0</v>
      </c>
      <c r="CH9" s="162"/>
      <c r="CI9" s="161">
        <f t="shared" si="24"/>
        <v>177522</v>
      </c>
      <c r="CJ9" s="161">
        <f t="shared" si="25"/>
        <v>34048</v>
      </c>
      <c r="CK9" s="161">
        <f t="shared" si="26"/>
        <v>79220</v>
      </c>
      <c r="CL9" s="161">
        <f t="shared" si="27"/>
        <v>0</v>
      </c>
      <c r="CM9" s="161">
        <f t="shared" si="27"/>
        <v>79220</v>
      </c>
      <c r="CN9" s="161">
        <f t="shared" si="27"/>
        <v>0</v>
      </c>
      <c r="CO9" s="161">
        <f t="shared" si="27"/>
        <v>0</v>
      </c>
      <c r="CP9" s="161">
        <f t="shared" si="28"/>
        <v>64254</v>
      </c>
      <c r="CQ9" s="161">
        <f t="shared" si="29"/>
        <v>40867</v>
      </c>
      <c r="CR9" s="161">
        <f t="shared" si="29"/>
        <v>0</v>
      </c>
      <c r="CS9" s="161">
        <f t="shared" si="29"/>
        <v>933</v>
      </c>
      <c r="CT9" s="161">
        <f t="shared" si="29"/>
        <v>22454</v>
      </c>
      <c r="CU9" s="162"/>
      <c r="CV9" s="161">
        <f t="shared" si="30"/>
        <v>0</v>
      </c>
      <c r="CW9" s="161">
        <f t="shared" si="30"/>
        <v>167573</v>
      </c>
      <c r="CX9" s="161">
        <f t="shared" si="31"/>
        <v>345095</v>
      </c>
    </row>
    <row r="10" spans="1:102" ht="13.5">
      <c r="A10" s="160" t="s">
        <v>214</v>
      </c>
      <c r="B10" s="160">
        <v>35830</v>
      </c>
      <c r="C10" s="160" t="s">
        <v>258</v>
      </c>
      <c r="D10" s="161">
        <f t="shared" si="2"/>
        <v>110968</v>
      </c>
      <c r="E10" s="161">
        <f t="shared" si="3"/>
        <v>78859</v>
      </c>
      <c r="F10" s="162"/>
      <c r="G10" s="162"/>
      <c r="H10" s="162"/>
      <c r="I10" s="162">
        <v>78838</v>
      </c>
      <c r="J10" s="162">
        <v>279564</v>
      </c>
      <c r="K10" s="162">
        <v>21</v>
      </c>
      <c r="L10" s="162">
        <v>32109</v>
      </c>
      <c r="M10" s="161">
        <f t="shared" si="4"/>
        <v>6</v>
      </c>
      <c r="N10" s="161">
        <f t="shared" si="5"/>
        <v>6</v>
      </c>
      <c r="O10" s="162"/>
      <c r="P10" s="162"/>
      <c r="Q10" s="162"/>
      <c r="R10" s="162"/>
      <c r="S10" s="162">
        <v>130102</v>
      </c>
      <c r="T10" s="162">
        <v>6</v>
      </c>
      <c r="U10" s="162"/>
      <c r="V10" s="161">
        <f t="shared" si="6"/>
        <v>110974</v>
      </c>
      <c r="W10" s="161">
        <f t="shared" si="7"/>
        <v>78865</v>
      </c>
      <c r="X10" s="161">
        <f t="shared" si="8"/>
        <v>0</v>
      </c>
      <c r="Y10" s="161">
        <f t="shared" si="8"/>
        <v>0</v>
      </c>
      <c r="Z10" s="161">
        <f t="shared" si="8"/>
        <v>0</v>
      </c>
      <c r="AA10" s="161">
        <f t="shared" si="8"/>
        <v>78838</v>
      </c>
      <c r="AB10" s="161">
        <f t="shared" si="8"/>
        <v>409666</v>
      </c>
      <c r="AC10" s="161">
        <f t="shared" si="8"/>
        <v>27</v>
      </c>
      <c r="AD10" s="161">
        <f t="shared" si="8"/>
        <v>32109</v>
      </c>
      <c r="AE10" s="161">
        <f t="shared" si="9"/>
        <v>0</v>
      </c>
      <c r="AF10" s="161">
        <f t="shared" si="10"/>
        <v>0</v>
      </c>
      <c r="AG10" s="162"/>
      <c r="AH10" s="162"/>
      <c r="AI10" s="162"/>
      <c r="AJ10" s="162"/>
      <c r="AK10" s="162"/>
      <c r="AL10" s="162"/>
      <c r="AM10" s="161">
        <f t="shared" si="11"/>
        <v>382826</v>
      </c>
      <c r="AN10" s="162">
        <v>83408</v>
      </c>
      <c r="AO10" s="161">
        <f t="shared" si="12"/>
        <v>179102</v>
      </c>
      <c r="AP10" s="162"/>
      <c r="AQ10" s="162">
        <v>179102</v>
      </c>
      <c r="AR10" s="162"/>
      <c r="AS10" s="162"/>
      <c r="AT10" s="161">
        <f t="shared" si="13"/>
        <v>120316</v>
      </c>
      <c r="AU10" s="162"/>
      <c r="AV10" s="162">
        <v>120316</v>
      </c>
      <c r="AW10" s="162"/>
      <c r="AX10" s="162"/>
      <c r="AY10" s="162"/>
      <c r="AZ10" s="162"/>
      <c r="BA10" s="162">
        <v>7706</v>
      </c>
      <c r="BB10" s="161">
        <f t="shared" si="14"/>
        <v>390532</v>
      </c>
      <c r="BC10" s="161">
        <f t="shared" si="15"/>
        <v>0</v>
      </c>
      <c r="BD10" s="161">
        <f t="shared" si="16"/>
        <v>0</v>
      </c>
      <c r="BE10" s="162"/>
      <c r="BF10" s="162"/>
      <c r="BG10" s="162"/>
      <c r="BH10" s="162"/>
      <c r="BI10" s="162"/>
      <c r="BJ10" s="162"/>
      <c r="BK10" s="161">
        <f t="shared" si="17"/>
        <v>129102</v>
      </c>
      <c r="BL10" s="162">
        <v>16594</v>
      </c>
      <c r="BM10" s="161">
        <f t="shared" si="18"/>
        <v>57016</v>
      </c>
      <c r="BN10" s="162"/>
      <c r="BO10" s="162">
        <v>57016</v>
      </c>
      <c r="BP10" s="162"/>
      <c r="BQ10" s="162"/>
      <c r="BR10" s="161">
        <f t="shared" si="19"/>
        <v>55492</v>
      </c>
      <c r="BS10" s="162"/>
      <c r="BT10" s="162">
        <v>55492</v>
      </c>
      <c r="BU10" s="162"/>
      <c r="BV10" s="162"/>
      <c r="BW10" s="162"/>
      <c r="BX10" s="162"/>
      <c r="BY10" s="162">
        <v>1006</v>
      </c>
      <c r="BZ10" s="161">
        <f t="shared" si="20"/>
        <v>130108</v>
      </c>
      <c r="CA10" s="161">
        <f t="shared" si="21"/>
        <v>0</v>
      </c>
      <c r="CB10" s="161">
        <f t="shared" si="22"/>
        <v>0</v>
      </c>
      <c r="CC10" s="161">
        <f t="shared" si="23"/>
        <v>0</v>
      </c>
      <c r="CD10" s="161">
        <f t="shared" si="23"/>
        <v>0</v>
      </c>
      <c r="CE10" s="161">
        <f t="shared" si="23"/>
        <v>0</v>
      </c>
      <c r="CF10" s="161">
        <f t="shared" si="23"/>
        <v>0</v>
      </c>
      <c r="CG10" s="161">
        <f t="shared" si="23"/>
        <v>0</v>
      </c>
      <c r="CH10" s="162"/>
      <c r="CI10" s="161">
        <f t="shared" si="24"/>
        <v>511928</v>
      </c>
      <c r="CJ10" s="161">
        <f t="shared" si="25"/>
        <v>100002</v>
      </c>
      <c r="CK10" s="161">
        <f t="shared" si="26"/>
        <v>236118</v>
      </c>
      <c r="CL10" s="161">
        <f t="shared" si="27"/>
        <v>0</v>
      </c>
      <c r="CM10" s="161">
        <f t="shared" si="27"/>
        <v>236118</v>
      </c>
      <c r="CN10" s="161">
        <f t="shared" si="27"/>
        <v>0</v>
      </c>
      <c r="CO10" s="161">
        <f t="shared" si="27"/>
        <v>0</v>
      </c>
      <c r="CP10" s="161">
        <f t="shared" si="28"/>
        <v>175808</v>
      </c>
      <c r="CQ10" s="161">
        <f t="shared" si="29"/>
        <v>0</v>
      </c>
      <c r="CR10" s="161">
        <f t="shared" si="29"/>
        <v>175808</v>
      </c>
      <c r="CS10" s="161">
        <f t="shared" si="29"/>
        <v>0</v>
      </c>
      <c r="CT10" s="161">
        <f t="shared" si="29"/>
        <v>0</v>
      </c>
      <c r="CU10" s="162"/>
      <c r="CV10" s="161">
        <f t="shared" si="30"/>
        <v>0</v>
      </c>
      <c r="CW10" s="161">
        <f t="shared" si="30"/>
        <v>8712</v>
      </c>
      <c r="CX10" s="161">
        <f t="shared" si="31"/>
        <v>520640</v>
      </c>
    </row>
    <row r="11" spans="1:102" ht="13.5">
      <c r="A11" s="160" t="s">
        <v>214</v>
      </c>
      <c r="B11" s="160">
        <v>35834</v>
      </c>
      <c r="C11" s="160" t="s">
        <v>259</v>
      </c>
      <c r="D11" s="161">
        <f t="shared" si="2"/>
        <v>52622</v>
      </c>
      <c r="E11" s="161">
        <f t="shared" si="3"/>
        <v>0</v>
      </c>
      <c r="F11" s="162"/>
      <c r="G11" s="162"/>
      <c r="H11" s="162"/>
      <c r="I11" s="162"/>
      <c r="J11" s="162">
        <v>104042</v>
      </c>
      <c r="K11" s="162"/>
      <c r="L11" s="162">
        <v>52622</v>
      </c>
      <c r="M11" s="161">
        <f t="shared" si="4"/>
        <v>0</v>
      </c>
      <c r="N11" s="161">
        <f t="shared" si="5"/>
        <v>0</v>
      </c>
      <c r="O11" s="162"/>
      <c r="P11" s="162"/>
      <c r="Q11" s="162"/>
      <c r="R11" s="162"/>
      <c r="S11" s="162"/>
      <c r="T11" s="162"/>
      <c r="U11" s="162"/>
      <c r="V11" s="161">
        <f t="shared" si="6"/>
        <v>52622</v>
      </c>
      <c r="W11" s="161">
        <f t="shared" si="7"/>
        <v>0</v>
      </c>
      <c r="X11" s="161">
        <f t="shared" si="8"/>
        <v>0</v>
      </c>
      <c r="Y11" s="161">
        <f t="shared" si="8"/>
        <v>0</v>
      </c>
      <c r="Z11" s="161">
        <f t="shared" si="8"/>
        <v>0</v>
      </c>
      <c r="AA11" s="161">
        <f t="shared" si="8"/>
        <v>0</v>
      </c>
      <c r="AB11" s="161">
        <f t="shared" si="8"/>
        <v>104042</v>
      </c>
      <c r="AC11" s="161">
        <f t="shared" si="8"/>
        <v>0</v>
      </c>
      <c r="AD11" s="161">
        <f t="shared" si="8"/>
        <v>52622</v>
      </c>
      <c r="AE11" s="161">
        <f t="shared" si="9"/>
        <v>0</v>
      </c>
      <c r="AF11" s="161">
        <f t="shared" si="10"/>
        <v>0</v>
      </c>
      <c r="AG11" s="162"/>
      <c r="AH11" s="162"/>
      <c r="AI11" s="162"/>
      <c r="AJ11" s="162"/>
      <c r="AK11" s="162"/>
      <c r="AL11" s="162"/>
      <c r="AM11" s="161">
        <f t="shared" si="11"/>
        <v>155099</v>
      </c>
      <c r="AN11" s="162">
        <v>53246</v>
      </c>
      <c r="AO11" s="161">
        <f t="shared" si="12"/>
        <v>25970</v>
      </c>
      <c r="AP11" s="162">
        <v>12865</v>
      </c>
      <c r="AQ11" s="162">
        <v>13105</v>
      </c>
      <c r="AR11" s="162"/>
      <c r="AS11" s="162"/>
      <c r="AT11" s="161">
        <f t="shared" si="13"/>
        <v>75883</v>
      </c>
      <c r="AU11" s="162">
        <v>73558</v>
      </c>
      <c r="AV11" s="162">
        <v>2325</v>
      </c>
      <c r="AW11" s="162"/>
      <c r="AX11" s="162"/>
      <c r="AY11" s="162"/>
      <c r="AZ11" s="162"/>
      <c r="BA11" s="162">
        <v>1565</v>
      </c>
      <c r="BB11" s="161">
        <f t="shared" si="14"/>
        <v>156664</v>
      </c>
      <c r="BC11" s="161">
        <f t="shared" si="15"/>
        <v>0</v>
      </c>
      <c r="BD11" s="161">
        <f t="shared" si="16"/>
        <v>0</v>
      </c>
      <c r="BE11" s="162"/>
      <c r="BF11" s="162"/>
      <c r="BG11" s="162"/>
      <c r="BH11" s="162"/>
      <c r="BI11" s="162"/>
      <c r="BJ11" s="162"/>
      <c r="BK11" s="161">
        <f t="shared" si="17"/>
        <v>0</v>
      </c>
      <c r="BL11" s="162"/>
      <c r="BM11" s="161">
        <f t="shared" si="18"/>
        <v>0</v>
      </c>
      <c r="BN11" s="162"/>
      <c r="BO11" s="162"/>
      <c r="BP11" s="162"/>
      <c r="BQ11" s="162"/>
      <c r="BR11" s="161">
        <f t="shared" si="19"/>
        <v>0</v>
      </c>
      <c r="BS11" s="162"/>
      <c r="BT11" s="162"/>
      <c r="BU11" s="162"/>
      <c r="BV11" s="162"/>
      <c r="BW11" s="162"/>
      <c r="BX11" s="162"/>
      <c r="BY11" s="162"/>
      <c r="BZ11" s="161">
        <f t="shared" si="20"/>
        <v>0</v>
      </c>
      <c r="CA11" s="161">
        <f t="shared" si="21"/>
        <v>0</v>
      </c>
      <c r="CB11" s="161">
        <f t="shared" si="22"/>
        <v>0</v>
      </c>
      <c r="CC11" s="161">
        <f t="shared" si="23"/>
        <v>0</v>
      </c>
      <c r="CD11" s="161">
        <f t="shared" si="23"/>
        <v>0</v>
      </c>
      <c r="CE11" s="161">
        <f t="shared" si="23"/>
        <v>0</v>
      </c>
      <c r="CF11" s="161">
        <f t="shared" si="23"/>
        <v>0</v>
      </c>
      <c r="CG11" s="161">
        <f t="shared" si="23"/>
        <v>0</v>
      </c>
      <c r="CH11" s="162"/>
      <c r="CI11" s="161">
        <f t="shared" si="24"/>
        <v>155099</v>
      </c>
      <c r="CJ11" s="161">
        <f t="shared" si="25"/>
        <v>53246</v>
      </c>
      <c r="CK11" s="161">
        <f t="shared" si="26"/>
        <v>25970</v>
      </c>
      <c r="CL11" s="161">
        <f t="shared" si="27"/>
        <v>12865</v>
      </c>
      <c r="CM11" s="161">
        <f t="shared" si="27"/>
        <v>13105</v>
      </c>
      <c r="CN11" s="161">
        <f t="shared" si="27"/>
        <v>0</v>
      </c>
      <c r="CO11" s="161">
        <f t="shared" si="27"/>
        <v>0</v>
      </c>
      <c r="CP11" s="161">
        <f t="shared" si="28"/>
        <v>75883</v>
      </c>
      <c r="CQ11" s="161">
        <f t="shared" si="29"/>
        <v>73558</v>
      </c>
      <c r="CR11" s="161">
        <f t="shared" si="29"/>
        <v>2325</v>
      </c>
      <c r="CS11" s="161">
        <f t="shared" si="29"/>
        <v>0</v>
      </c>
      <c r="CT11" s="161">
        <f t="shared" si="29"/>
        <v>0</v>
      </c>
      <c r="CU11" s="162"/>
      <c r="CV11" s="161">
        <f t="shared" si="30"/>
        <v>0</v>
      </c>
      <c r="CW11" s="161">
        <f t="shared" si="30"/>
        <v>1565</v>
      </c>
      <c r="CX11" s="161">
        <f t="shared" si="31"/>
        <v>156664</v>
      </c>
    </row>
    <row r="12" spans="1:102" ht="13.5">
      <c r="A12" s="160" t="s">
        <v>214</v>
      </c>
      <c r="B12" s="160">
        <v>35837</v>
      </c>
      <c r="C12" s="160" t="s">
        <v>260</v>
      </c>
      <c r="D12" s="161">
        <f t="shared" si="2"/>
        <v>386250</v>
      </c>
      <c r="E12" s="161">
        <f t="shared" si="3"/>
        <v>377537</v>
      </c>
      <c r="F12" s="162"/>
      <c r="G12" s="162"/>
      <c r="H12" s="162"/>
      <c r="I12" s="162">
        <v>373728</v>
      </c>
      <c r="J12" s="162">
        <v>833233</v>
      </c>
      <c r="K12" s="162">
        <v>3809</v>
      </c>
      <c r="L12" s="162">
        <v>8713</v>
      </c>
      <c r="M12" s="161">
        <f t="shared" si="4"/>
        <v>0</v>
      </c>
      <c r="N12" s="161">
        <f t="shared" si="5"/>
        <v>0</v>
      </c>
      <c r="O12" s="162"/>
      <c r="P12" s="162"/>
      <c r="Q12" s="162"/>
      <c r="R12" s="162"/>
      <c r="S12" s="162"/>
      <c r="T12" s="162"/>
      <c r="U12" s="162"/>
      <c r="V12" s="161">
        <f t="shared" si="6"/>
        <v>386250</v>
      </c>
      <c r="W12" s="161">
        <f t="shared" si="7"/>
        <v>377537</v>
      </c>
      <c r="X12" s="161">
        <f t="shared" si="8"/>
        <v>0</v>
      </c>
      <c r="Y12" s="161">
        <f t="shared" si="8"/>
        <v>0</v>
      </c>
      <c r="Z12" s="161">
        <f t="shared" si="8"/>
        <v>0</v>
      </c>
      <c r="AA12" s="161">
        <f t="shared" si="8"/>
        <v>373728</v>
      </c>
      <c r="AB12" s="161">
        <f t="shared" si="8"/>
        <v>833233</v>
      </c>
      <c r="AC12" s="161">
        <f t="shared" si="8"/>
        <v>3809</v>
      </c>
      <c r="AD12" s="161">
        <f t="shared" si="8"/>
        <v>8713</v>
      </c>
      <c r="AE12" s="161">
        <f t="shared" si="9"/>
        <v>0</v>
      </c>
      <c r="AF12" s="161">
        <f t="shared" si="10"/>
        <v>0</v>
      </c>
      <c r="AG12" s="162"/>
      <c r="AH12" s="162"/>
      <c r="AI12" s="162"/>
      <c r="AJ12" s="162"/>
      <c r="AK12" s="162"/>
      <c r="AL12" s="162"/>
      <c r="AM12" s="161">
        <f t="shared" si="11"/>
        <v>1219368</v>
      </c>
      <c r="AN12" s="162">
        <v>307221</v>
      </c>
      <c r="AO12" s="161">
        <f t="shared" si="12"/>
        <v>687067</v>
      </c>
      <c r="AP12" s="162"/>
      <c r="AQ12" s="162">
        <v>687067</v>
      </c>
      <c r="AR12" s="162"/>
      <c r="AS12" s="162"/>
      <c r="AT12" s="161">
        <f t="shared" si="13"/>
        <v>225080</v>
      </c>
      <c r="AU12" s="162"/>
      <c r="AV12" s="162">
        <v>225080</v>
      </c>
      <c r="AW12" s="162"/>
      <c r="AX12" s="162"/>
      <c r="AY12" s="162"/>
      <c r="AZ12" s="162"/>
      <c r="BA12" s="162">
        <v>115</v>
      </c>
      <c r="BB12" s="161">
        <f t="shared" si="14"/>
        <v>1219483</v>
      </c>
      <c r="BC12" s="161">
        <f t="shared" si="15"/>
        <v>0</v>
      </c>
      <c r="BD12" s="161">
        <f t="shared" si="16"/>
        <v>0</v>
      </c>
      <c r="BE12" s="162"/>
      <c r="BF12" s="162"/>
      <c r="BG12" s="162"/>
      <c r="BH12" s="162"/>
      <c r="BI12" s="162"/>
      <c r="BJ12" s="162"/>
      <c r="BK12" s="161">
        <f t="shared" si="17"/>
        <v>0</v>
      </c>
      <c r="BL12" s="162"/>
      <c r="BM12" s="161">
        <f t="shared" si="18"/>
        <v>0</v>
      </c>
      <c r="BN12" s="162"/>
      <c r="BO12" s="162"/>
      <c r="BP12" s="162"/>
      <c r="BQ12" s="162"/>
      <c r="BR12" s="161">
        <f t="shared" si="19"/>
        <v>0</v>
      </c>
      <c r="BS12" s="162"/>
      <c r="BT12" s="162"/>
      <c r="BU12" s="162"/>
      <c r="BV12" s="162"/>
      <c r="BW12" s="162"/>
      <c r="BX12" s="162"/>
      <c r="BY12" s="162"/>
      <c r="BZ12" s="161">
        <f t="shared" si="20"/>
        <v>0</v>
      </c>
      <c r="CA12" s="161">
        <f t="shared" si="21"/>
        <v>0</v>
      </c>
      <c r="CB12" s="161">
        <f t="shared" si="22"/>
        <v>0</v>
      </c>
      <c r="CC12" s="161">
        <f t="shared" si="23"/>
        <v>0</v>
      </c>
      <c r="CD12" s="161">
        <f t="shared" si="23"/>
        <v>0</v>
      </c>
      <c r="CE12" s="161">
        <f t="shared" si="23"/>
        <v>0</v>
      </c>
      <c r="CF12" s="161">
        <f t="shared" si="23"/>
        <v>0</v>
      </c>
      <c r="CG12" s="161">
        <f t="shared" si="23"/>
        <v>0</v>
      </c>
      <c r="CH12" s="162"/>
      <c r="CI12" s="161">
        <f t="shared" si="24"/>
        <v>1219368</v>
      </c>
      <c r="CJ12" s="161">
        <f t="shared" si="25"/>
        <v>307221</v>
      </c>
      <c r="CK12" s="161">
        <f t="shared" si="26"/>
        <v>687067</v>
      </c>
      <c r="CL12" s="161">
        <f t="shared" si="27"/>
        <v>0</v>
      </c>
      <c r="CM12" s="161">
        <f t="shared" si="27"/>
        <v>687067</v>
      </c>
      <c r="CN12" s="161">
        <f t="shared" si="27"/>
        <v>0</v>
      </c>
      <c r="CO12" s="161">
        <f t="shared" si="27"/>
        <v>0</v>
      </c>
      <c r="CP12" s="161">
        <f t="shared" si="28"/>
        <v>225080</v>
      </c>
      <c r="CQ12" s="161">
        <f t="shared" si="29"/>
        <v>0</v>
      </c>
      <c r="CR12" s="161">
        <f t="shared" si="29"/>
        <v>225080</v>
      </c>
      <c r="CS12" s="161">
        <f t="shared" si="29"/>
        <v>0</v>
      </c>
      <c r="CT12" s="161">
        <f t="shared" si="29"/>
        <v>0</v>
      </c>
      <c r="CU12" s="162"/>
      <c r="CV12" s="161">
        <f t="shared" si="30"/>
        <v>0</v>
      </c>
      <c r="CW12" s="161">
        <f t="shared" si="30"/>
        <v>115</v>
      </c>
      <c r="CX12" s="161">
        <f t="shared" si="31"/>
        <v>1219483</v>
      </c>
    </row>
    <row r="13" spans="1:102" ht="13.5">
      <c r="A13" s="160" t="s">
        <v>214</v>
      </c>
      <c r="B13" s="160">
        <v>35838</v>
      </c>
      <c r="C13" s="160" t="s">
        <v>261</v>
      </c>
      <c r="D13" s="161">
        <f t="shared" si="2"/>
        <v>13491</v>
      </c>
      <c r="E13" s="161">
        <f t="shared" si="3"/>
        <v>4377</v>
      </c>
      <c r="F13" s="162"/>
      <c r="G13" s="162"/>
      <c r="H13" s="162"/>
      <c r="I13" s="162">
        <v>4377</v>
      </c>
      <c r="J13" s="162">
        <v>178047</v>
      </c>
      <c r="K13" s="162"/>
      <c r="L13" s="162">
        <v>9114</v>
      </c>
      <c r="M13" s="161">
        <f t="shared" si="4"/>
        <v>44454</v>
      </c>
      <c r="N13" s="161">
        <f t="shared" si="5"/>
        <v>35400</v>
      </c>
      <c r="O13" s="162"/>
      <c r="P13" s="162"/>
      <c r="Q13" s="162">
        <v>35400</v>
      </c>
      <c r="R13" s="162"/>
      <c r="S13" s="162">
        <v>113363</v>
      </c>
      <c r="T13" s="162"/>
      <c r="U13" s="162">
        <v>9054</v>
      </c>
      <c r="V13" s="161">
        <f t="shared" si="6"/>
        <v>57945</v>
      </c>
      <c r="W13" s="161">
        <f t="shared" si="7"/>
        <v>39777</v>
      </c>
      <c r="X13" s="161">
        <f t="shared" si="8"/>
        <v>0</v>
      </c>
      <c r="Y13" s="161">
        <f t="shared" si="8"/>
        <v>0</v>
      </c>
      <c r="Z13" s="161">
        <f t="shared" si="8"/>
        <v>35400</v>
      </c>
      <c r="AA13" s="161">
        <f t="shared" si="8"/>
        <v>4377</v>
      </c>
      <c r="AB13" s="161">
        <f t="shared" si="8"/>
        <v>291410</v>
      </c>
      <c r="AC13" s="161">
        <f t="shared" si="8"/>
        <v>0</v>
      </c>
      <c r="AD13" s="161">
        <f t="shared" si="8"/>
        <v>18168</v>
      </c>
      <c r="AE13" s="161">
        <f t="shared" si="9"/>
        <v>0</v>
      </c>
      <c r="AF13" s="161">
        <f t="shared" si="10"/>
        <v>0</v>
      </c>
      <c r="AG13" s="162"/>
      <c r="AH13" s="162"/>
      <c r="AI13" s="162"/>
      <c r="AJ13" s="162"/>
      <c r="AK13" s="162"/>
      <c r="AL13" s="162"/>
      <c r="AM13" s="161">
        <f t="shared" si="11"/>
        <v>150630</v>
      </c>
      <c r="AN13" s="162">
        <v>37729</v>
      </c>
      <c r="AO13" s="161">
        <f t="shared" si="12"/>
        <v>112901</v>
      </c>
      <c r="AP13" s="162"/>
      <c r="AQ13" s="162">
        <v>112901</v>
      </c>
      <c r="AR13" s="162"/>
      <c r="AS13" s="162"/>
      <c r="AT13" s="161">
        <f t="shared" si="13"/>
        <v>0</v>
      </c>
      <c r="AU13" s="162"/>
      <c r="AV13" s="162"/>
      <c r="AW13" s="162"/>
      <c r="AX13" s="162"/>
      <c r="AY13" s="162"/>
      <c r="AZ13" s="162"/>
      <c r="BA13" s="162">
        <v>40908</v>
      </c>
      <c r="BB13" s="161">
        <f t="shared" si="14"/>
        <v>191538</v>
      </c>
      <c r="BC13" s="161">
        <f t="shared" si="15"/>
        <v>48878</v>
      </c>
      <c r="BD13" s="161">
        <f t="shared" si="16"/>
        <v>48878</v>
      </c>
      <c r="BE13" s="162"/>
      <c r="BF13" s="162">
        <v>48878</v>
      </c>
      <c r="BG13" s="162"/>
      <c r="BH13" s="162"/>
      <c r="BI13" s="162"/>
      <c r="BJ13" s="162"/>
      <c r="BK13" s="161">
        <f t="shared" si="17"/>
        <v>70898</v>
      </c>
      <c r="BL13" s="162">
        <v>35580</v>
      </c>
      <c r="BM13" s="161">
        <f t="shared" si="18"/>
        <v>35318</v>
      </c>
      <c r="BN13" s="162"/>
      <c r="BO13" s="162">
        <v>35318</v>
      </c>
      <c r="BP13" s="162"/>
      <c r="BQ13" s="162"/>
      <c r="BR13" s="161">
        <f t="shared" si="19"/>
        <v>0</v>
      </c>
      <c r="BS13" s="162"/>
      <c r="BT13" s="162"/>
      <c r="BU13" s="162"/>
      <c r="BV13" s="162"/>
      <c r="BW13" s="162"/>
      <c r="BX13" s="162"/>
      <c r="BY13" s="162">
        <v>38041</v>
      </c>
      <c r="BZ13" s="161">
        <f t="shared" si="20"/>
        <v>157817</v>
      </c>
      <c r="CA13" s="161">
        <f t="shared" si="21"/>
        <v>48878</v>
      </c>
      <c r="CB13" s="161">
        <f t="shared" si="22"/>
        <v>48878</v>
      </c>
      <c r="CC13" s="161">
        <f t="shared" si="23"/>
        <v>0</v>
      </c>
      <c r="CD13" s="161">
        <f t="shared" si="23"/>
        <v>48878</v>
      </c>
      <c r="CE13" s="161">
        <f t="shared" si="23"/>
        <v>0</v>
      </c>
      <c r="CF13" s="161">
        <f t="shared" si="23"/>
        <v>0</v>
      </c>
      <c r="CG13" s="161">
        <f t="shared" si="23"/>
        <v>0</v>
      </c>
      <c r="CH13" s="162"/>
      <c r="CI13" s="161">
        <f t="shared" si="24"/>
        <v>221528</v>
      </c>
      <c r="CJ13" s="161">
        <f t="shared" si="25"/>
        <v>73309</v>
      </c>
      <c r="CK13" s="161">
        <f t="shared" si="26"/>
        <v>148219</v>
      </c>
      <c r="CL13" s="161">
        <f t="shared" si="27"/>
        <v>0</v>
      </c>
      <c r="CM13" s="161">
        <f t="shared" si="27"/>
        <v>148219</v>
      </c>
      <c r="CN13" s="161">
        <f t="shared" si="27"/>
        <v>0</v>
      </c>
      <c r="CO13" s="161">
        <f t="shared" si="27"/>
        <v>0</v>
      </c>
      <c r="CP13" s="161">
        <f t="shared" si="28"/>
        <v>0</v>
      </c>
      <c r="CQ13" s="161">
        <f t="shared" si="29"/>
        <v>0</v>
      </c>
      <c r="CR13" s="161">
        <f t="shared" si="29"/>
        <v>0</v>
      </c>
      <c r="CS13" s="161">
        <f t="shared" si="29"/>
        <v>0</v>
      </c>
      <c r="CT13" s="161">
        <f t="shared" si="29"/>
        <v>0</v>
      </c>
      <c r="CU13" s="162"/>
      <c r="CV13" s="161">
        <f t="shared" si="30"/>
        <v>0</v>
      </c>
      <c r="CW13" s="161">
        <f t="shared" si="30"/>
        <v>78949</v>
      </c>
      <c r="CX13" s="161">
        <f t="shared" si="31"/>
        <v>349355</v>
      </c>
    </row>
    <row r="14" spans="1:102" ht="13.5">
      <c r="A14" s="160" t="s">
        <v>214</v>
      </c>
      <c r="B14" s="160">
        <v>35850</v>
      </c>
      <c r="C14" s="160" t="s">
        <v>262</v>
      </c>
      <c r="D14" s="161">
        <f t="shared" si="2"/>
        <v>0</v>
      </c>
      <c r="E14" s="161">
        <f t="shared" si="3"/>
        <v>0</v>
      </c>
      <c r="F14" s="162"/>
      <c r="G14" s="162"/>
      <c r="H14" s="162"/>
      <c r="I14" s="162"/>
      <c r="J14" s="162"/>
      <c r="K14" s="162"/>
      <c r="L14" s="162"/>
      <c r="M14" s="161">
        <f t="shared" si="4"/>
        <v>8908</v>
      </c>
      <c r="N14" s="161">
        <f t="shared" si="5"/>
        <v>8908</v>
      </c>
      <c r="O14" s="162"/>
      <c r="P14" s="162"/>
      <c r="Q14" s="162"/>
      <c r="R14" s="162"/>
      <c r="S14" s="162">
        <v>156520</v>
      </c>
      <c r="T14" s="162">
        <v>8908</v>
      </c>
      <c r="U14" s="162"/>
      <c r="V14" s="161">
        <f t="shared" si="6"/>
        <v>8908</v>
      </c>
      <c r="W14" s="161">
        <f t="shared" si="7"/>
        <v>8908</v>
      </c>
      <c r="X14" s="161">
        <f t="shared" si="8"/>
        <v>0</v>
      </c>
      <c r="Y14" s="161">
        <f t="shared" si="8"/>
        <v>0</v>
      </c>
      <c r="Z14" s="161">
        <f t="shared" si="8"/>
        <v>0</v>
      </c>
      <c r="AA14" s="161">
        <f t="shared" si="8"/>
        <v>0</v>
      </c>
      <c r="AB14" s="161">
        <f t="shared" si="8"/>
        <v>156520</v>
      </c>
      <c r="AC14" s="161">
        <f t="shared" si="8"/>
        <v>8908</v>
      </c>
      <c r="AD14" s="161">
        <f t="shared" si="8"/>
        <v>0</v>
      </c>
      <c r="AE14" s="161">
        <f t="shared" si="9"/>
        <v>0</v>
      </c>
      <c r="AF14" s="161">
        <f t="shared" si="10"/>
        <v>0</v>
      </c>
      <c r="AG14" s="162"/>
      <c r="AH14" s="162"/>
      <c r="AI14" s="162"/>
      <c r="AJ14" s="162"/>
      <c r="AK14" s="162"/>
      <c r="AL14" s="162"/>
      <c r="AM14" s="161">
        <f t="shared" si="11"/>
        <v>0</v>
      </c>
      <c r="AN14" s="162"/>
      <c r="AO14" s="161">
        <f t="shared" si="12"/>
        <v>0</v>
      </c>
      <c r="AP14" s="162"/>
      <c r="AQ14" s="162"/>
      <c r="AR14" s="162"/>
      <c r="AS14" s="162"/>
      <c r="AT14" s="161">
        <f t="shared" si="13"/>
        <v>0</v>
      </c>
      <c r="AU14" s="162"/>
      <c r="AV14" s="162"/>
      <c r="AW14" s="162"/>
      <c r="AX14" s="162"/>
      <c r="AY14" s="162"/>
      <c r="AZ14" s="162"/>
      <c r="BA14" s="162"/>
      <c r="BB14" s="161">
        <f t="shared" si="14"/>
        <v>0</v>
      </c>
      <c r="BC14" s="161">
        <f t="shared" si="15"/>
        <v>0</v>
      </c>
      <c r="BD14" s="161">
        <f t="shared" si="16"/>
        <v>0</v>
      </c>
      <c r="BE14" s="162"/>
      <c r="BF14" s="162"/>
      <c r="BG14" s="162"/>
      <c r="BH14" s="162"/>
      <c r="BI14" s="162"/>
      <c r="BJ14" s="162"/>
      <c r="BK14" s="161">
        <f t="shared" si="17"/>
        <v>164590</v>
      </c>
      <c r="BL14" s="162">
        <v>46383</v>
      </c>
      <c r="BM14" s="161">
        <f t="shared" si="18"/>
        <v>70035</v>
      </c>
      <c r="BN14" s="162"/>
      <c r="BO14" s="162">
        <v>70035</v>
      </c>
      <c r="BP14" s="162"/>
      <c r="BQ14" s="162"/>
      <c r="BR14" s="161">
        <f t="shared" si="19"/>
        <v>48172</v>
      </c>
      <c r="BS14" s="162"/>
      <c r="BT14" s="162">
        <v>46101</v>
      </c>
      <c r="BU14" s="162"/>
      <c r="BV14" s="162">
        <v>2071</v>
      </c>
      <c r="BW14" s="162"/>
      <c r="BX14" s="162"/>
      <c r="BY14" s="162">
        <v>838</v>
      </c>
      <c r="BZ14" s="161">
        <f t="shared" si="20"/>
        <v>165428</v>
      </c>
      <c r="CA14" s="161">
        <f t="shared" si="21"/>
        <v>0</v>
      </c>
      <c r="CB14" s="161">
        <f t="shared" si="22"/>
        <v>0</v>
      </c>
      <c r="CC14" s="161">
        <f t="shared" si="23"/>
        <v>0</v>
      </c>
      <c r="CD14" s="161">
        <f t="shared" si="23"/>
        <v>0</v>
      </c>
      <c r="CE14" s="161">
        <f t="shared" si="23"/>
        <v>0</v>
      </c>
      <c r="CF14" s="161">
        <f t="shared" si="23"/>
        <v>0</v>
      </c>
      <c r="CG14" s="161">
        <f t="shared" si="23"/>
        <v>0</v>
      </c>
      <c r="CH14" s="162"/>
      <c r="CI14" s="161">
        <f t="shared" si="24"/>
        <v>164590</v>
      </c>
      <c r="CJ14" s="161">
        <f t="shared" si="25"/>
        <v>46383</v>
      </c>
      <c r="CK14" s="161">
        <f t="shared" si="26"/>
        <v>70035</v>
      </c>
      <c r="CL14" s="161">
        <f t="shared" si="27"/>
        <v>0</v>
      </c>
      <c r="CM14" s="161">
        <f t="shared" si="27"/>
        <v>70035</v>
      </c>
      <c r="CN14" s="161">
        <f t="shared" si="27"/>
        <v>0</v>
      </c>
      <c r="CO14" s="161">
        <f t="shared" si="27"/>
        <v>0</v>
      </c>
      <c r="CP14" s="161">
        <f t="shared" si="28"/>
        <v>48172</v>
      </c>
      <c r="CQ14" s="161">
        <f t="shared" si="29"/>
        <v>0</v>
      </c>
      <c r="CR14" s="161">
        <f t="shared" si="29"/>
        <v>46101</v>
      </c>
      <c r="CS14" s="161">
        <f t="shared" si="29"/>
        <v>0</v>
      </c>
      <c r="CT14" s="161">
        <f t="shared" si="29"/>
        <v>2071</v>
      </c>
      <c r="CU14" s="162"/>
      <c r="CV14" s="161">
        <f t="shared" si="30"/>
        <v>0</v>
      </c>
      <c r="CW14" s="161">
        <f t="shared" si="30"/>
        <v>838</v>
      </c>
      <c r="CX14" s="161">
        <f t="shared" si="31"/>
        <v>165428</v>
      </c>
    </row>
    <row r="15" spans="1:102" ht="13.5">
      <c r="A15" s="160" t="s">
        <v>214</v>
      </c>
      <c r="B15" s="160">
        <v>35851</v>
      </c>
      <c r="C15" s="160" t="s">
        <v>263</v>
      </c>
      <c r="D15" s="161">
        <f t="shared" si="2"/>
        <v>33724</v>
      </c>
      <c r="E15" s="161">
        <f t="shared" si="3"/>
        <v>33724</v>
      </c>
      <c r="F15" s="162"/>
      <c r="G15" s="162"/>
      <c r="H15" s="162"/>
      <c r="I15" s="162">
        <v>33724</v>
      </c>
      <c r="J15" s="162">
        <v>280213</v>
      </c>
      <c r="K15" s="162"/>
      <c r="L15" s="162"/>
      <c r="M15" s="161">
        <f t="shared" si="4"/>
        <v>0</v>
      </c>
      <c r="N15" s="161">
        <f t="shared" si="5"/>
        <v>0</v>
      </c>
      <c r="O15" s="162"/>
      <c r="P15" s="162"/>
      <c r="Q15" s="162"/>
      <c r="R15" s="162"/>
      <c r="S15" s="162"/>
      <c r="T15" s="162"/>
      <c r="U15" s="162"/>
      <c r="V15" s="161">
        <f t="shared" si="6"/>
        <v>33724</v>
      </c>
      <c r="W15" s="161">
        <f t="shared" si="7"/>
        <v>33724</v>
      </c>
      <c r="X15" s="161">
        <f t="shared" si="8"/>
        <v>0</v>
      </c>
      <c r="Y15" s="161">
        <f t="shared" si="8"/>
        <v>0</v>
      </c>
      <c r="Z15" s="161">
        <f t="shared" si="8"/>
        <v>0</v>
      </c>
      <c r="AA15" s="161">
        <f t="shared" si="8"/>
        <v>33724</v>
      </c>
      <c r="AB15" s="161">
        <f t="shared" si="8"/>
        <v>280213</v>
      </c>
      <c r="AC15" s="161">
        <f t="shared" si="8"/>
        <v>0</v>
      </c>
      <c r="AD15" s="161">
        <f t="shared" si="8"/>
        <v>0</v>
      </c>
      <c r="AE15" s="161">
        <f t="shared" si="9"/>
        <v>0</v>
      </c>
      <c r="AF15" s="161">
        <f t="shared" si="10"/>
        <v>0</v>
      </c>
      <c r="AG15" s="162"/>
      <c r="AH15" s="162"/>
      <c r="AI15" s="162"/>
      <c r="AJ15" s="162"/>
      <c r="AK15" s="162"/>
      <c r="AL15" s="162"/>
      <c r="AM15" s="161">
        <f t="shared" si="11"/>
        <v>313937</v>
      </c>
      <c r="AN15" s="162">
        <v>51816</v>
      </c>
      <c r="AO15" s="161">
        <f t="shared" si="12"/>
        <v>126721</v>
      </c>
      <c r="AP15" s="162"/>
      <c r="AQ15" s="162">
        <v>126721</v>
      </c>
      <c r="AR15" s="162"/>
      <c r="AS15" s="162"/>
      <c r="AT15" s="161">
        <f t="shared" si="13"/>
        <v>135400</v>
      </c>
      <c r="AU15" s="162"/>
      <c r="AV15" s="162">
        <v>135400</v>
      </c>
      <c r="AW15" s="162"/>
      <c r="AX15" s="162"/>
      <c r="AY15" s="162"/>
      <c r="AZ15" s="162"/>
      <c r="BA15" s="162"/>
      <c r="BB15" s="161">
        <f t="shared" si="14"/>
        <v>313937</v>
      </c>
      <c r="BC15" s="161">
        <f t="shared" si="15"/>
        <v>0</v>
      </c>
      <c r="BD15" s="161">
        <f t="shared" si="16"/>
        <v>0</v>
      </c>
      <c r="BE15" s="162"/>
      <c r="BF15" s="162"/>
      <c r="BG15" s="162"/>
      <c r="BH15" s="162"/>
      <c r="BI15" s="162"/>
      <c r="BJ15" s="162"/>
      <c r="BK15" s="161">
        <f t="shared" si="17"/>
        <v>0</v>
      </c>
      <c r="BL15" s="162"/>
      <c r="BM15" s="161">
        <f t="shared" si="18"/>
        <v>0</v>
      </c>
      <c r="BN15" s="162"/>
      <c r="BO15" s="162"/>
      <c r="BP15" s="162"/>
      <c r="BQ15" s="162"/>
      <c r="BR15" s="161">
        <f t="shared" si="19"/>
        <v>0</v>
      </c>
      <c r="BS15" s="162"/>
      <c r="BT15" s="162"/>
      <c r="BU15" s="162"/>
      <c r="BV15" s="162"/>
      <c r="BW15" s="162"/>
      <c r="BX15" s="162"/>
      <c r="BY15" s="162"/>
      <c r="BZ15" s="161">
        <f t="shared" si="20"/>
        <v>0</v>
      </c>
      <c r="CA15" s="161">
        <f t="shared" si="21"/>
        <v>0</v>
      </c>
      <c r="CB15" s="161">
        <f t="shared" si="22"/>
        <v>0</v>
      </c>
      <c r="CC15" s="161">
        <f t="shared" si="23"/>
        <v>0</v>
      </c>
      <c r="CD15" s="161">
        <f t="shared" si="23"/>
        <v>0</v>
      </c>
      <c r="CE15" s="161">
        <f t="shared" si="23"/>
        <v>0</v>
      </c>
      <c r="CF15" s="161">
        <f t="shared" si="23"/>
        <v>0</v>
      </c>
      <c r="CG15" s="161">
        <f t="shared" si="23"/>
        <v>0</v>
      </c>
      <c r="CH15" s="162"/>
      <c r="CI15" s="161">
        <f t="shared" si="24"/>
        <v>313937</v>
      </c>
      <c r="CJ15" s="161">
        <f t="shared" si="25"/>
        <v>51816</v>
      </c>
      <c r="CK15" s="161">
        <f t="shared" si="26"/>
        <v>126721</v>
      </c>
      <c r="CL15" s="161">
        <f t="shared" si="27"/>
        <v>0</v>
      </c>
      <c r="CM15" s="161">
        <f t="shared" si="27"/>
        <v>126721</v>
      </c>
      <c r="CN15" s="161">
        <f t="shared" si="27"/>
        <v>0</v>
      </c>
      <c r="CO15" s="161">
        <f t="shared" si="27"/>
        <v>0</v>
      </c>
      <c r="CP15" s="161">
        <f t="shared" si="28"/>
        <v>135400</v>
      </c>
      <c r="CQ15" s="161">
        <f t="shared" si="29"/>
        <v>0</v>
      </c>
      <c r="CR15" s="161">
        <f t="shared" si="29"/>
        <v>135400</v>
      </c>
      <c r="CS15" s="161">
        <f t="shared" si="29"/>
        <v>0</v>
      </c>
      <c r="CT15" s="161">
        <f t="shared" si="29"/>
        <v>0</v>
      </c>
      <c r="CU15" s="162"/>
      <c r="CV15" s="161">
        <f t="shared" si="30"/>
        <v>0</v>
      </c>
      <c r="CW15" s="161">
        <f t="shared" si="30"/>
        <v>0</v>
      </c>
      <c r="CX15" s="161">
        <f t="shared" si="31"/>
        <v>313937</v>
      </c>
    </row>
    <row r="16" spans="1:102" ht="13.5">
      <c r="A16" s="160" t="s">
        <v>214</v>
      </c>
      <c r="B16" s="160">
        <v>35859</v>
      </c>
      <c r="C16" s="160" t="s">
        <v>264</v>
      </c>
      <c r="D16" s="161">
        <f t="shared" si="2"/>
        <v>1200320</v>
      </c>
      <c r="E16" s="161">
        <f t="shared" si="3"/>
        <v>830555</v>
      </c>
      <c r="F16" s="162">
        <v>225121</v>
      </c>
      <c r="G16" s="162"/>
      <c r="H16" s="162">
        <v>598000</v>
      </c>
      <c r="I16" s="162">
        <v>7434</v>
      </c>
      <c r="J16" s="162">
        <v>430167</v>
      </c>
      <c r="K16" s="162"/>
      <c r="L16" s="162">
        <v>369765</v>
      </c>
      <c r="M16" s="161">
        <f t="shared" si="4"/>
        <v>0</v>
      </c>
      <c r="N16" s="161">
        <f t="shared" si="5"/>
        <v>0</v>
      </c>
      <c r="O16" s="162"/>
      <c r="P16" s="162"/>
      <c r="Q16" s="162"/>
      <c r="R16" s="162"/>
      <c r="S16" s="162"/>
      <c r="T16" s="162"/>
      <c r="U16" s="162"/>
      <c r="V16" s="161">
        <f t="shared" si="6"/>
        <v>1200320</v>
      </c>
      <c r="W16" s="161">
        <f t="shared" si="7"/>
        <v>830555</v>
      </c>
      <c r="X16" s="161">
        <f t="shared" si="8"/>
        <v>225121</v>
      </c>
      <c r="Y16" s="161">
        <f t="shared" si="8"/>
        <v>0</v>
      </c>
      <c r="Z16" s="161">
        <f t="shared" si="8"/>
        <v>598000</v>
      </c>
      <c r="AA16" s="161">
        <f t="shared" si="8"/>
        <v>7434</v>
      </c>
      <c r="AB16" s="161">
        <f t="shared" si="8"/>
        <v>430167</v>
      </c>
      <c r="AC16" s="161">
        <f t="shared" si="8"/>
        <v>0</v>
      </c>
      <c r="AD16" s="161">
        <f t="shared" si="8"/>
        <v>369765</v>
      </c>
      <c r="AE16" s="161">
        <f t="shared" si="9"/>
        <v>1091092</v>
      </c>
      <c r="AF16" s="161">
        <f t="shared" si="10"/>
        <v>1091092</v>
      </c>
      <c r="AG16" s="162"/>
      <c r="AH16" s="162">
        <v>669886</v>
      </c>
      <c r="AI16" s="162">
        <v>421206</v>
      </c>
      <c r="AJ16" s="162"/>
      <c r="AK16" s="162"/>
      <c r="AL16" s="162"/>
      <c r="AM16" s="161">
        <f t="shared" si="11"/>
        <v>347621</v>
      </c>
      <c r="AN16" s="162">
        <v>28452</v>
      </c>
      <c r="AO16" s="161">
        <f t="shared" si="12"/>
        <v>226185</v>
      </c>
      <c r="AP16" s="162"/>
      <c r="AQ16" s="162">
        <v>9759</v>
      </c>
      <c r="AR16" s="162">
        <v>216426</v>
      </c>
      <c r="AS16" s="162"/>
      <c r="AT16" s="161">
        <f t="shared" si="13"/>
        <v>92984</v>
      </c>
      <c r="AU16" s="162"/>
      <c r="AV16" s="162"/>
      <c r="AW16" s="162">
        <v>92984</v>
      </c>
      <c r="AX16" s="162"/>
      <c r="AY16" s="162"/>
      <c r="AZ16" s="162"/>
      <c r="BA16" s="162">
        <v>191774</v>
      </c>
      <c r="BB16" s="161">
        <f t="shared" si="14"/>
        <v>1630487</v>
      </c>
      <c r="BC16" s="161">
        <f t="shared" si="15"/>
        <v>0</v>
      </c>
      <c r="BD16" s="161">
        <f t="shared" si="16"/>
        <v>0</v>
      </c>
      <c r="BE16" s="162"/>
      <c r="BF16" s="162"/>
      <c r="BG16" s="162"/>
      <c r="BH16" s="162"/>
      <c r="BI16" s="162"/>
      <c r="BJ16" s="162"/>
      <c r="BK16" s="161">
        <f t="shared" si="17"/>
        <v>0</v>
      </c>
      <c r="BL16" s="162"/>
      <c r="BM16" s="161">
        <f t="shared" si="18"/>
        <v>0</v>
      </c>
      <c r="BN16" s="162"/>
      <c r="BO16" s="162"/>
      <c r="BP16" s="162"/>
      <c r="BQ16" s="162"/>
      <c r="BR16" s="161">
        <f t="shared" si="19"/>
        <v>0</v>
      </c>
      <c r="BS16" s="162"/>
      <c r="BT16" s="162"/>
      <c r="BU16" s="162"/>
      <c r="BV16" s="162"/>
      <c r="BW16" s="162"/>
      <c r="BX16" s="162"/>
      <c r="BY16" s="162"/>
      <c r="BZ16" s="161">
        <f t="shared" si="20"/>
        <v>0</v>
      </c>
      <c r="CA16" s="161">
        <f t="shared" si="21"/>
        <v>1091092</v>
      </c>
      <c r="CB16" s="161">
        <f t="shared" si="22"/>
        <v>1091092</v>
      </c>
      <c r="CC16" s="161">
        <f t="shared" si="23"/>
        <v>0</v>
      </c>
      <c r="CD16" s="161">
        <f t="shared" si="23"/>
        <v>669886</v>
      </c>
      <c r="CE16" s="161">
        <f t="shared" si="23"/>
        <v>421206</v>
      </c>
      <c r="CF16" s="161">
        <f t="shared" si="23"/>
        <v>0</v>
      </c>
      <c r="CG16" s="161">
        <f t="shared" si="23"/>
        <v>0</v>
      </c>
      <c r="CH16" s="162"/>
      <c r="CI16" s="161">
        <f t="shared" si="24"/>
        <v>347621</v>
      </c>
      <c r="CJ16" s="161">
        <f t="shared" si="25"/>
        <v>28452</v>
      </c>
      <c r="CK16" s="161">
        <f t="shared" si="26"/>
        <v>226185</v>
      </c>
      <c r="CL16" s="161">
        <f t="shared" si="27"/>
        <v>0</v>
      </c>
      <c r="CM16" s="161">
        <f t="shared" si="27"/>
        <v>9759</v>
      </c>
      <c r="CN16" s="161">
        <f t="shared" si="27"/>
        <v>216426</v>
      </c>
      <c r="CO16" s="161">
        <f t="shared" si="27"/>
        <v>0</v>
      </c>
      <c r="CP16" s="161">
        <f t="shared" si="28"/>
        <v>92984</v>
      </c>
      <c r="CQ16" s="161">
        <f t="shared" si="29"/>
        <v>0</v>
      </c>
      <c r="CR16" s="161">
        <f t="shared" si="29"/>
        <v>0</v>
      </c>
      <c r="CS16" s="161">
        <f t="shared" si="29"/>
        <v>92984</v>
      </c>
      <c r="CT16" s="161">
        <f t="shared" si="29"/>
        <v>0</v>
      </c>
      <c r="CU16" s="162"/>
      <c r="CV16" s="161">
        <f t="shared" si="30"/>
        <v>0</v>
      </c>
      <c r="CW16" s="161">
        <f t="shared" si="30"/>
        <v>191774</v>
      </c>
      <c r="CX16" s="161">
        <f t="shared" si="31"/>
        <v>1630487</v>
      </c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A2:A6"/>
    <mergeCell ref="B2:B6"/>
    <mergeCell ref="C2:C6"/>
    <mergeCell ref="AK4:AK5"/>
    <mergeCell ref="AL4:AL5"/>
    <mergeCell ref="AN4:AN5"/>
    <mergeCell ref="AS4:AS5"/>
    <mergeCell ref="AY4:AY5"/>
    <mergeCell ref="AZ4:AZ5"/>
    <mergeCell ref="BI4:BI5"/>
    <mergeCell ref="BJ4:BJ5"/>
    <mergeCell ref="BL4:BL5"/>
    <mergeCell ref="BQ4:BQ5"/>
    <mergeCell ref="BW4:BW5"/>
    <mergeCell ref="BX4:BX5"/>
    <mergeCell ref="CG4:CG5"/>
    <mergeCell ref="CV4:CV5"/>
    <mergeCell ref="CH4:CH5"/>
    <mergeCell ref="CJ4:CJ5"/>
    <mergeCell ref="CO4:CO5"/>
    <mergeCell ref="CU4:CU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0" sqref="D30:AD38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8" t="s">
        <v>0</v>
      </c>
      <c r="B2" s="181" t="s">
        <v>38</v>
      </c>
      <c r="C2" s="151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9"/>
      <c r="B3" s="182"/>
      <c r="C3" s="179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9"/>
      <c r="B4" s="182"/>
      <c r="C4" s="179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9"/>
      <c r="B5" s="182"/>
      <c r="C5" s="179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80"/>
      <c r="B6" s="150"/>
      <c r="C6" s="180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>SUM(D8:D300)</f>
        <v>22686282</v>
      </c>
      <c r="E7" s="141">
        <f aca="true" t="shared" si="0" ref="E7:AD7">SUM(E8:E300)</f>
        <v>6556590</v>
      </c>
      <c r="F7" s="141">
        <f t="shared" si="0"/>
        <v>1244174</v>
      </c>
      <c r="G7" s="141">
        <f t="shared" si="0"/>
        <v>39100</v>
      </c>
      <c r="H7" s="141">
        <f t="shared" si="0"/>
        <v>1638176</v>
      </c>
      <c r="I7" s="141">
        <f t="shared" si="0"/>
        <v>2695254</v>
      </c>
      <c r="J7" s="141">
        <f t="shared" si="0"/>
        <v>2105266</v>
      </c>
      <c r="K7" s="141">
        <f t="shared" si="0"/>
        <v>939886</v>
      </c>
      <c r="L7" s="141">
        <f t="shared" si="0"/>
        <v>16129692</v>
      </c>
      <c r="M7" s="141">
        <f t="shared" si="0"/>
        <v>6592840</v>
      </c>
      <c r="N7" s="141">
        <f t="shared" si="0"/>
        <v>1446821</v>
      </c>
      <c r="O7" s="141">
        <f t="shared" si="0"/>
        <v>43325</v>
      </c>
      <c r="P7" s="141">
        <f t="shared" si="0"/>
        <v>43325</v>
      </c>
      <c r="Q7" s="141">
        <f t="shared" si="0"/>
        <v>782800</v>
      </c>
      <c r="R7" s="141">
        <f t="shared" si="0"/>
        <v>510702</v>
      </c>
      <c r="S7" s="141">
        <f t="shared" si="0"/>
        <v>1154187</v>
      </c>
      <c r="T7" s="141">
        <f t="shared" si="0"/>
        <v>66669</v>
      </c>
      <c r="U7" s="141">
        <f t="shared" si="0"/>
        <v>5146019</v>
      </c>
      <c r="V7" s="141">
        <f t="shared" si="0"/>
        <v>29279122</v>
      </c>
      <c r="W7" s="141">
        <f t="shared" si="0"/>
        <v>8003411</v>
      </c>
      <c r="X7" s="141">
        <f t="shared" si="0"/>
        <v>1287499</v>
      </c>
      <c r="Y7" s="141">
        <f t="shared" si="0"/>
        <v>82425</v>
      </c>
      <c r="Z7" s="141">
        <f t="shared" si="0"/>
        <v>2420976</v>
      </c>
      <c r="AA7" s="141">
        <f t="shared" si="0"/>
        <v>3205956</v>
      </c>
      <c r="AB7" s="141">
        <f t="shared" si="0"/>
        <v>3259453</v>
      </c>
      <c r="AC7" s="141">
        <f t="shared" si="0"/>
        <v>1006555</v>
      </c>
      <c r="AD7" s="141">
        <f t="shared" si="0"/>
        <v>21275711</v>
      </c>
    </row>
    <row r="8" spans="1:30" ht="13.5">
      <c r="A8" s="160" t="s">
        <v>214</v>
      </c>
      <c r="B8" s="160">
        <v>35201</v>
      </c>
      <c r="C8" s="160" t="s">
        <v>234</v>
      </c>
      <c r="D8" s="142">
        <f>'廃棄物事業経費（市町村）'!D8</f>
        <v>3894882</v>
      </c>
      <c r="E8" s="142">
        <f>'廃棄物事業経費（市町村）'!E8</f>
        <v>980160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8576</v>
      </c>
      <c r="I8" s="142">
        <f>'廃棄物事業経費（市町村）'!I8</f>
        <v>772337</v>
      </c>
      <c r="J8" s="142">
        <f>'廃棄物事業経費（市町村）'!J8</f>
        <v>0</v>
      </c>
      <c r="K8" s="142">
        <f>'廃棄物事業経費（市町村）'!K8</f>
        <v>199247</v>
      </c>
      <c r="L8" s="142">
        <f>'廃棄物事業経費（市町村）'!L8</f>
        <v>2914722</v>
      </c>
      <c r="M8" s="142">
        <f>'廃棄物事業経費（市町村）'!M8</f>
        <v>2415306</v>
      </c>
      <c r="N8" s="142">
        <f>'廃棄物事業経費（市町村）'!N8</f>
        <v>76681</v>
      </c>
      <c r="O8" s="142">
        <f>'廃棄物事業経費（市町村）'!O8</f>
        <v>36614</v>
      </c>
      <c r="P8" s="142">
        <f>'廃棄物事業経費（市町村）'!P8</f>
        <v>36614</v>
      </c>
      <c r="Q8" s="142">
        <f>'廃棄物事業経費（市町村）'!Q8</f>
        <v>0</v>
      </c>
      <c r="R8" s="142">
        <f>'廃棄物事業経費（市町村）'!R8</f>
        <v>2683</v>
      </c>
      <c r="S8" s="142">
        <f>'廃棄物事業経費（市町村）'!S8</f>
        <v>0</v>
      </c>
      <c r="T8" s="142">
        <f>'廃棄物事業経費（市町村）'!T8</f>
        <v>770</v>
      </c>
      <c r="U8" s="142">
        <f>'廃棄物事業経費（市町村）'!U8</f>
        <v>2338625</v>
      </c>
      <c r="V8" s="142">
        <f>'廃棄物事業経費（市町村）'!V8</f>
        <v>6310188</v>
      </c>
      <c r="W8" s="142">
        <f>'廃棄物事業経費（市町村）'!W8</f>
        <v>1056841</v>
      </c>
      <c r="X8" s="142">
        <f>'廃棄物事業経費（市町村）'!X8</f>
        <v>36614</v>
      </c>
      <c r="Y8" s="142">
        <f>'廃棄物事業経費（市町村）'!Y8</f>
        <v>36614</v>
      </c>
      <c r="Z8" s="142">
        <f>'廃棄物事業経費（市町村）'!Z8</f>
        <v>8576</v>
      </c>
      <c r="AA8" s="142">
        <f>'廃棄物事業経費（市町村）'!AA8</f>
        <v>775020</v>
      </c>
      <c r="AB8" s="142">
        <f>'廃棄物事業経費（市町村）'!AB8</f>
        <v>0</v>
      </c>
      <c r="AC8" s="142">
        <f>'廃棄物事業経費（市町村）'!AC8</f>
        <v>200017</v>
      </c>
      <c r="AD8" s="142">
        <f>'廃棄物事業経費（市町村）'!AD8</f>
        <v>5253347</v>
      </c>
    </row>
    <row r="9" spans="1:30" ht="13.5">
      <c r="A9" s="160" t="s">
        <v>214</v>
      </c>
      <c r="B9" s="160">
        <v>35202</v>
      </c>
      <c r="C9" s="160" t="s">
        <v>235</v>
      </c>
      <c r="D9" s="142">
        <f>'廃棄物事業経費（市町村）'!D9</f>
        <v>1951302</v>
      </c>
      <c r="E9" s="142">
        <f>'廃棄物事業経費（市町村）'!E9</f>
        <v>586923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86900</v>
      </c>
      <c r="I9" s="142">
        <f>'廃棄物事業経費（市町村）'!I9</f>
        <v>301888</v>
      </c>
      <c r="J9" s="142">
        <f>'廃棄物事業経費（市町村）'!J9</f>
        <v>0</v>
      </c>
      <c r="K9" s="142">
        <f>'廃棄物事業経費（市町村）'!K9</f>
        <v>198135</v>
      </c>
      <c r="L9" s="142">
        <f>'廃棄物事業経費（市町村）'!L9</f>
        <v>1364379</v>
      </c>
      <c r="M9" s="142">
        <f>'廃棄物事業経費（市町村）'!M9</f>
        <v>695767</v>
      </c>
      <c r="N9" s="142">
        <f>'廃棄物事業経費（市町村）'!N9</f>
        <v>414022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54300</v>
      </c>
      <c r="R9" s="142">
        <f>'廃棄物事業経費（市町村）'!R9</f>
        <v>358328</v>
      </c>
      <c r="S9" s="142">
        <f>'廃棄物事業経費（市町村）'!S9</f>
        <v>0</v>
      </c>
      <c r="T9" s="142">
        <f>'廃棄物事業経費（市町村）'!T9</f>
        <v>1394</v>
      </c>
      <c r="U9" s="142">
        <f>'廃棄物事業経費（市町村）'!U9</f>
        <v>281745</v>
      </c>
      <c r="V9" s="142">
        <f>'廃棄物事業経費（市町村）'!V9</f>
        <v>2647069</v>
      </c>
      <c r="W9" s="142">
        <f>'廃棄物事業経費（市町村）'!W9</f>
        <v>1000945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141200</v>
      </c>
      <c r="AA9" s="142">
        <f>'廃棄物事業経費（市町村）'!AA9</f>
        <v>660216</v>
      </c>
      <c r="AB9" s="142">
        <f>'廃棄物事業経費（市町村）'!AB9</f>
        <v>0</v>
      </c>
      <c r="AC9" s="142">
        <f>'廃棄物事業経費（市町村）'!AC9</f>
        <v>199529</v>
      </c>
      <c r="AD9" s="142">
        <f>'廃棄物事業経費（市町村）'!AD9</f>
        <v>1646124</v>
      </c>
    </row>
    <row r="10" spans="1:30" ht="13.5">
      <c r="A10" s="160" t="s">
        <v>214</v>
      </c>
      <c r="B10" s="160">
        <v>35203</v>
      </c>
      <c r="C10" s="160" t="s">
        <v>236</v>
      </c>
      <c r="D10" s="142">
        <f>'廃棄物事業経費（市町村）'!D10</f>
        <v>2767046</v>
      </c>
      <c r="E10" s="142">
        <f>'廃棄物事業経費（市町村）'!E10</f>
        <v>880808</v>
      </c>
      <c r="F10" s="142">
        <f>'廃棄物事業経費（市町村）'!F10</f>
        <v>412900</v>
      </c>
      <c r="G10" s="142">
        <f>'廃棄物事業経費（市町村）'!G10</f>
        <v>0</v>
      </c>
      <c r="H10" s="142">
        <f>'廃棄物事業経費（市町村）'!H10</f>
        <v>93900</v>
      </c>
      <c r="I10" s="142">
        <f>'廃棄物事業経費（市町村）'!I10</f>
        <v>269315</v>
      </c>
      <c r="J10" s="142">
        <f>'廃棄物事業経費（市町村）'!J10</f>
        <v>0</v>
      </c>
      <c r="K10" s="142">
        <f>'廃棄物事業経費（市町村）'!K10</f>
        <v>104693</v>
      </c>
      <c r="L10" s="142">
        <f>'廃棄物事業経費（市町村）'!L10</f>
        <v>1886238</v>
      </c>
      <c r="M10" s="142">
        <f>'廃棄物事業経費（市町村）'!M10</f>
        <v>348265</v>
      </c>
      <c r="N10" s="142">
        <f>'廃棄物事業経費（市町村）'!N10</f>
        <v>27641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27641</v>
      </c>
      <c r="U10" s="142">
        <f>'廃棄物事業経費（市町村）'!U10</f>
        <v>320624</v>
      </c>
      <c r="V10" s="142">
        <f>'廃棄物事業経費（市町村）'!V10</f>
        <v>3115311</v>
      </c>
      <c r="W10" s="142">
        <f>'廃棄物事業経費（市町村）'!W10</f>
        <v>908449</v>
      </c>
      <c r="X10" s="142">
        <f>'廃棄物事業経費（市町村）'!X10</f>
        <v>412900</v>
      </c>
      <c r="Y10" s="142">
        <f>'廃棄物事業経費（市町村）'!Y10</f>
        <v>0</v>
      </c>
      <c r="Z10" s="142">
        <f>'廃棄物事業経費（市町村）'!Z10</f>
        <v>93900</v>
      </c>
      <c r="AA10" s="142">
        <f>'廃棄物事業経費（市町村）'!AA10</f>
        <v>269315</v>
      </c>
      <c r="AB10" s="142">
        <f>'廃棄物事業経費（市町村）'!AB10</f>
        <v>0</v>
      </c>
      <c r="AC10" s="142">
        <f>'廃棄物事業経費（市町村）'!AC10</f>
        <v>132334</v>
      </c>
      <c r="AD10" s="142">
        <f>'廃棄物事業経費（市町村）'!AD10</f>
        <v>2206862</v>
      </c>
    </row>
    <row r="11" spans="1:30" ht="13.5">
      <c r="A11" s="160" t="s">
        <v>214</v>
      </c>
      <c r="B11" s="160">
        <v>35204</v>
      </c>
      <c r="C11" s="160" t="s">
        <v>237</v>
      </c>
      <c r="D11" s="142">
        <f>'廃棄物事業経費（市町村）'!D11</f>
        <v>977649</v>
      </c>
      <c r="E11" s="142">
        <f>'廃棄物事業経費（市町村）'!E11</f>
        <v>269097</v>
      </c>
      <c r="F11" s="142">
        <f>'廃棄物事業経費（市町村）'!F11</f>
        <v>185358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21344</v>
      </c>
      <c r="J11" s="142">
        <f>'廃棄物事業経費（市町村）'!J11</f>
        <v>0</v>
      </c>
      <c r="K11" s="142">
        <f>'廃棄物事業経費（市町村）'!K11</f>
        <v>62395</v>
      </c>
      <c r="L11" s="142">
        <f>'廃棄物事業経費（市町村）'!L11</f>
        <v>708552</v>
      </c>
      <c r="M11" s="142">
        <f>'廃棄物事業経費（市町村）'!M11</f>
        <v>155024</v>
      </c>
      <c r="N11" s="142">
        <f>'廃棄物事業経費（市町村）'!N11</f>
        <v>9493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7598</v>
      </c>
      <c r="S11" s="142">
        <f>'廃棄物事業経費（市町村）'!S11</f>
        <v>0</v>
      </c>
      <c r="T11" s="142">
        <f>'廃棄物事業経費（市町村）'!T11</f>
        <v>1895</v>
      </c>
      <c r="U11" s="142">
        <f>'廃棄物事業経費（市町村）'!U11</f>
        <v>145531</v>
      </c>
      <c r="V11" s="142">
        <f>'廃棄物事業経費（市町村）'!V11</f>
        <v>1132673</v>
      </c>
      <c r="W11" s="142">
        <f>'廃棄物事業経費（市町村）'!W11</f>
        <v>278590</v>
      </c>
      <c r="X11" s="142">
        <f>'廃棄物事業経費（市町村）'!X11</f>
        <v>185358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28942</v>
      </c>
      <c r="AB11" s="142">
        <f>'廃棄物事業経費（市町村）'!AB11</f>
        <v>0</v>
      </c>
      <c r="AC11" s="142">
        <f>'廃棄物事業経費（市町村）'!AC11</f>
        <v>64290</v>
      </c>
      <c r="AD11" s="142">
        <f>'廃棄物事業経費（市町村）'!AD11</f>
        <v>854083</v>
      </c>
    </row>
    <row r="12" spans="1:30" ht="13.5">
      <c r="A12" s="160" t="s">
        <v>214</v>
      </c>
      <c r="B12" s="160">
        <v>35206</v>
      </c>
      <c r="C12" s="160" t="s">
        <v>238</v>
      </c>
      <c r="D12" s="142">
        <f>'廃棄物事業経費（市町村）'!D12</f>
        <v>1631485</v>
      </c>
      <c r="E12" s="142">
        <f>'廃棄物事業経費（市町村）'!E12</f>
        <v>248700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211089</v>
      </c>
      <c r="J12" s="142">
        <f>'廃棄物事業経費（市町村）'!J12</f>
        <v>0</v>
      </c>
      <c r="K12" s="142">
        <f>'廃棄物事業経費（市町村）'!K12</f>
        <v>37611</v>
      </c>
      <c r="L12" s="142">
        <f>'廃棄物事業経費（市町村）'!L12</f>
        <v>1382785</v>
      </c>
      <c r="M12" s="142">
        <f>'廃棄物事業経費（市町村）'!M12</f>
        <v>181296</v>
      </c>
      <c r="N12" s="142">
        <f>'廃棄物事業経費（市町村）'!N12</f>
        <v>24156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24156</v>
      </c>
      <c r="U12" s="142">
        <f>'廃棄物事業経費（市町村）'!U12</f>
        <v>157140</v>
      </c>
      <c r="V12" s="142">
        <f>'廃棄物事業経費（市町村）'!V12</f>
        <v>1812781</v>
      </c>
      <c r="W12" s="142">
        <f>'廃棄物事業経費（市町村）'!W12</f>
        <v>272856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211089</v>
      </c>
      <c r="AB12" s="142">
        <f>'廃棄物事業経費（市町村）'!AB12</f>
        <v>0</v>
      </c>
      <c r="AC12" s="142">
        <f>'廃棄物事業経費（市町村）'!AC12</f>
        <v>61767</v>
      </c>
      <c r="AD12" s="142">
        <f>'廃棄物事業経費（市町村）'!AD12</f>
        <v>1539925</v>
      </c>
    </row>
    <row r="13" spans="1:30" ht="13.5">
      <c r="A13" s="160" t="s">
        <v>214</v>
      </c>
      <c r="B13" s="160">
        <v>35207</v>
      </c>
      <c r="C13" s="160" t="s">
        <v>239</v>
      </c>
      <c r="D13" s="142">
        <f>'廃棄物事業経費（市町村）'!D13</f>
        <v>758190</v>
      </c>
      <c r="E13" s="142">
        <f>'廃棄物事業経費（市町村）'!E13</f>
        <v>3186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202</v>
      </c>
      <c r="J13" s="142">
        <f>'廃棄物事業経費（市町村）'!J13</f>
        <v>0</v>
      </c>
      <c r="K13" s="142">
        <f>'廃棄物事業経費（市町村）'!K13</f>
        <v>2984</v>
      </c>
      <c r="L13" s="142">
        <f>'廃棄物事業経費（市町村）'!L13</f>
        <v>755004</v>
      </c>
      <c r="M13" s="142">
        <f>'廃棄物事業経費（市町村）'!M13</f>
        <v>162122</v>
      </c>
      <c r="N13" s="142">
        <f>'廃棄物事業経費（市町村）'!N13</f>
        <v>52870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52870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109252</v>
      </c>
      <c r="V13" s="142">
        <f>'廃棄物事業経費（市町村）'!V13</f>
        <v>920312</v>
      </c>
      <c r="W13" s="142">
        <f>'廃棄物事業経費（市町村）'!W13</f>
        <v>56056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53072</v>
      </c>
      <c r="AB13" s="142">
        <f>'廃棄物事業経費（市町村）'!AB13</f>
        <v>0</v>
      </c>
      <c r="AC13" s="142">
        <f>'廃棄物事業経費（市町村）'!AC13</f>
        <v>2984</v>
      </c>
      <c r="AD13" s="142">
        <f>'廃棄物事業経費（市町村）'!AD13</f>
        <v>864256</v>
      </c>
    </row>
    <row r="14" spans="1:30" ht="13.5">
      <c r="A14" s="160" t="s">
        <v>214</v>
      </c>
      <c r="B14" s="160">
        <v>35208</v>
      </c>
      <c r="C14" s="160" t="s">
        <v>240</v>
      </c>
      <c r="D14" s="142">
        <f>'廃棄物事業経費（市町村）'!D14</f>
        <v>2179282</v>
      </c>
      <c r="E14" s="142">
        <f>'廃棄物事業経費（市町村）'!E14</f>
        <v>430078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368082</v>
      </c>
      <c r="J14" s="142">
        <f>'廃棄物事業経費（市町村）'!J14</f>
        <v>0</v>
      </c>
      <c r="K14" s="142">
        <f>'廃棄物事業経費（市町村）'!K14</f>
        <v>61996</v>
      </c>
      <c r="L14" s="142">
        <f>'廃棄物事業経費（市町村）'!L14</f>
        <v>1749204</v>
      </c>
      <c r="M14" s="142">
        <f>'廃棄物事業経費（市町村）'!M14</f>
        <v>481424</v>
      </c>
      <c r="N14" s="142">
        <f>'廃棄物事業経費（市町村）'!N14</f>
        <v>310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310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481114</v>
      </c>
      <c r="V14" s="142">
        <f>'廃棄物事業経費（市町村）'!V14</f>
        <v>2660706</v>
      </c>
      <c r="W14" s="142">
        <f>'廃棄物事業経費（市町村）'!W14</f>
        <v>430388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368392</v>
      </c>
      <c r="AB14" s="142">
        <f>'廃棄物事業経費（市町村）'!AB14</f>
        <v>0</v>
      </c>
      <c r="AC14" s="142">
        <f>'廃棄物事業経費（市町村）'!AC14</f>
        <v>61996</v>
      </c>
      <c r="AD14" s="142">
        <f>'廃棄物事業経費（市町村）'!AD14</f>
        <v>2230318</v>
      </c>
    </row>
    <row r="15" spans="1:30" ht="13.5">
      <c r="A15" s="160" t="s">
        <v>214</v>
      </c>
      <c r="B15" s="160">
        <v>35210</v>
      </c>
      <c r="C15" s="160" t="s">
        <v>241</v>
      </c>
      <c r="D15" s="142">
        <f>'廃棄物事業経費（市町村）'!D15</f>
        <v>740960</v>
      </c>
      <c r="E15" s="142">
        <f>'廃棄物事業経費（市町村）'!E15</f>
        <v>63056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7300</v>
      </c>
      <c r="I15" s="142">
        <f>'廃棄物事業経費（市町村）'!I15</f>
        <v>15</v>
      </c>
      <c r="J15" s="142">
        <f>'廃棄物事業経費（市町村）'!J15</f>
        <v>0</v>
      </c>
      <c r="K15" s="142">
        <f>'廃棄物事業経費（市町村）'!K15</f>
        <v>55741</v>
      </c>
      <c r="L15" s="142">
        <f>'廃棄物事業経費（市町村）'!L15</f>
        <v>677904</v>
      </c>
      <c r="M15" s="142">
        <f>'廃棄物事業経費（市町村）'!M15</f>
        <v>150655</v>
      </c>
      <c r="N15" s="142">
        <f>'廃棄物事業経費（市町村）'!N15</f>
        <v>13422</v>
      </c>
      <c r="O15" s="142">
        <f>'廃棄物事業経費（市町村）'!O15</f>
        <v>6711</v>
      </c>
      <c r="P15" s="142">
        <f>'廃棄物事業経費（市町村）'!P15</f>
        <v>6711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137233</v>
      </c>
      <c r="V15" s="142">
        <f>'廃棄物事業経費（市町村）'!V15</f>
        <v>891615</v>
      </c>
      <c r="W15" s="142">
        <f>'廃棄物事業経費（市町村）'!W15</f>
        <v>76478</v>
      </c>
      <c r="X15" s="142">
        <f>'廃棄物事業経費（市町村）'!X15</f>
        <v>6711</v>
      </c>
      <c r="Y15" s="142">
        <f>'廃棄物事業経費（市町村）'!Y15</f>
        <v>6711</v>
      </c>
      <c r="Z15" s="142">
        <f>'廃棄物事業経費（市町村）'!Z15</f>
        <v>7300</v>
      </c>
      <c r="AA15" s="142">
        <f>'廃棄物事業経費（市町村）'!AA15</f>
        <v>15</v>
      </c>
      <c r="AB15" s="142">
        <f>'廃棄物事業経費（市町村）'!AB15</f>
        <v>0</v>
      </c>
      <c r="AC15" s="142">
        <f>'廃棄物事業経費（市町村）'!AC15</f>
        <v>55741</v>
      </c>
      <c r="AD15" s="142">
        <f>'廃棄物事業経費（市町村）'!AD15</f>
        <v>815137</v>
      </c>
    </row>
    <row r="16" spans="1:30" ht="13.5">
      <c r="A16" s="160" t="s">
        <v>214</v>
      </c>
      <c r="B16" s="160">
        <v>35211</v>
      </c>
      <c r="C16" s="160" t="s">
        <v>242</v>
      </c>
      <c r="D16" s="142">
        <f>'廃棄物事業経費（市町村）'!D16</f>
        <v>472395</v>
      </c>
      <c r="E16" s="142">
        <f>'廃棄物事業経費（市町村）'!E16</f>
        <v>33161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27607</v>
      </c>
      <c r="J16" s="142">
        <f>'廃棄物事業経費（市町村）'!J16</f>
        <v>0</v>
      </c>
      <c r="K16" s="142">
        <f>'廃棄物事業経費（市町村）'!K16</f>
        <v>5554</v>
      </c>
      <c r="L16" s="142">
        <f>'廃棄物事業経費（市町村）'!L16</f>
        <v>439234</v>
      </c>
      <c r="M16" s="142">
        <f>'廃棄物事業経費（市町村）'!M16</f>
        <v>185323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185323</v>
      </c>
      <c r="V16" s="142">
        <f>'廃棄物事業経費（市町村）'!V16</f>
        <v>657718</v>
      </c>
      <c r="W16" s="142">
        <f>'廃棄物事業経費（市町村）'!W16</f>
        <v>33161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27607</v>
      </c>
      <c r="AB16" s="142">
        <f>'廃棄物事業経費（市町村）'!AB16</f>
        <v>0</v>
      </c>
      <c r="AC16" s="142">
        <f>'廃棄物事業経費（市町村）'!AC16</f>
        <v>5554</v>
      </c>
      <c r="AD16" s="142">
        <f>'廃棄物事業経費（市町村）'!AD16</f>
        <v>624557</v>
      </c>
    </row>
    <row r="17" spans="1:30" ht="13.5">
      <c r="A17" s="160" t="s">
        <v>214</v>
      </c>
      <c r="B17" s="160">
        <v>35212</v>
      </c>
      <c r="C17" s="160" t="s">
        <v>243</v>
      </c>
      <c r="D17" s="142">
        <f>'廃棄物事業経費（市町村）'!D17</f>
        <v>388721</v>
      </c>
      <c r="E17" s="142">
        <f>'廃棄物事業経費（市町村）'!E17</f>
        <v>37255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35596</v>
      </c>
      <c r="J17" s="142">
        <f>'廃棄物事業経費（市町村）'!J17</f>
        <v>0</v>
      </c>
      <c r="K17" s="142">
        <f>'廃棄物事業経費（市町村）'!K17</f>
        <v>1659</v>
      </c>
      <c r="L17" s="142">
        <f>'廃棄物事業経費（市町村）'!L17</f>
        <v>351466</v>
      </c>
      <c r="M17" s="142">
        <f>'廃棄物事業経費（市町村）'!M17</f>
        <v>69707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69707</v>
      </c>
      <c r="V17" s="142">
        <f>'廃棄物事業経費（市町村）'!V17</f>
        <v>458428</v>
      </c>
      <c r="W17" s="142">
        <f>'廃棄物事業経費（市町村）'!W17</f>
        <v>37255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35596</v>
      </c>
      <c r="AB17" s="142">
        <f>'廃棄物事業経費（市町村）'!AB17</f>
        <v>0</v>
      </c>
      <c r="AC17" s="142">
        <f>'廃棄物事業経費（市町村）'!AC17</f>
        <v>1659</v>
      </c>
      <c r="AD17" s="142">
        <f>'廃棄物事業経費（市町村）'!AD17</f>
        <v>421173</v>
      </c>
    </row>
    <row r="18" spans="1:30" ht="13.5">
      <c r="A18" s="160" t="s">
        <v>214</v>
      </c>
      <c r="B18" s="160">
        <v>35213</v>
      </c>
      <c r="C18" s="160" t="s">
        <v>244</v>
      </c>
      <c r="D18" s="142">
        <f>'廃棄物事業経費（市町村）'!D18</f>
        <v>240275</v>
      </c>
      <c r="E18" s="142">
        <f>'廃棄物事業経費（市町村）'!E18</f>
        <v>25415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20246</v>
      </c>
      <c r="J18" s="142">
        <f>'廃棄物事業経費（市町村）'!J18</f>
        <v>0</v>
      </c>
      <c r="K18" s="142">
        <f>'廃棄物事業経費（市町村）'!K18</f>
        <v>5169</v>
      </c>
      <c r="L18" s="142">
        <f>'廃棄物事業経費（市町村）'!L18</f>
        <v>214860</v>
      </c>
      <c r="M18" s="142">
        <f>'廃棄物事業経費（市町村）'!M18</f>
        <v>49846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49846</v>
      </c>
      <c r="V18" s="142">
        <f>'廃棄物事業経費（市町村）'!V18</f>
        <v>290121</v>
      </c>
      <c r="W18" s="142">
        <f>'廃棄物事業経費（市町村）'!W18</f>
        <v>25415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20246</v>
      </c>
      <c r="AB18" s="142">
        <f>'廃棄物事業経費（市町村）'!AB18</f>
        <v>0</v>
      </c>
      <c r="AC18" s="142">
        <f>'廃棄物事業経費（市町村）'!AC18</f>
        <v>5169</v>
      </c>
      <c r="AD18" s="142">
        <f>'廃棄物事業経費（市町村）'!AD18</f>
        <v>264706</v>
      </c>
    </row>
    <row r="19" spans="1:30" ht="13.5">
      <c r="A19" s="160" t="s">
        <v>214</v>
      </c>
      <c r="B19" s="160">
        <v>35215</v>
      </c>
      <c r="C19" s="160" t="s">
        <v>245</v>
      </c>
      <c r="D19" s="142">
        <f>'廃棄物事業経費（市町村）'!D19</f>
        <v>2133793</v>
      </c>
      <c r="E19" s="142">
        <f>'廃棄物事業経費（市町村）'!E19</f>
        <v>320364</v>
      </c>
      <c r="F19" s="142">
        <f>'廃棄物事業経費（市町村）'!F19</f>
        <v>56992</v>
      </c>
      <c r="G19" s="142">
        <f>'廃棄物事業経費（市町村）'!G19</f>
        <v>3800</v>
      </c>
      <c r="H19" s="142">
        <f>'廃棄物事業経費（市町村）'!H19</f>
        <v>56900</v>
      </c>
      <c r="I19" s="142">
        <f>'廃棄物事業経費（市町村）'!I19</f>
        <v>57600</v>
      </c>
      <c r="J19" s="142">
        <f>'廃棄物事業経費（市町村）'!J19</f>
        <v>0</v>
      </c>
      <c r="K19" s="142">
        <f>'廃棄物事業経費（市町村）'!K19</f>
        <v>145072</v>
      </c>
      <c r="L19" s="142">
        <f>'廃棄物事業経費（市町村）'!L19</f>
        <v>1813429</v>
      </c>
      <c r="M19" s="142">
        <f>'廃棄物事業経費（市町村）'!M19</f>
        <v>462454</v>
      </c>
      <c r="N19" s="142">
        <f>'廃棄物事業経費（市町村）'!N19</f>
        <v>49452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49452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413002</v>
      </c>
      <c r="V19" s="142">
        <f>'廃棄物事業経費（市町村）'!V19</f>
        <v>2596247</v>
      </c>
      <c r="W19" s="142">
        <f>'廃棄物事業経費（市町村）'!W19</f>
        <v>369816</v>
      </c>
      <c r="X19" s="142">
        <f>'廃棄物事業経費（市町村）'!X19</f>
        <v>56992</v>
      </c>
      <c r="Y19" s="142">
        <f>'廃棄物事業経費（市町村）'!Y19</f>
        <v>3800</v>
      </c>
      <c r="Z19" s="142">
        <f>'廃棄物事業経費（市町村）'!Z19</f>
        <v>56900</v>
      </c>
      <c r="AA19" s="142">
        <f>'廃棄物事業経費（市町村）'!AA19</f>
        <v>107052</v>
      </c>
      <c r="AB19" s="142">
        <f>'廃棄物事業経費（市町村）'!AB19</f>
        <v>0</v>
      </c>
      <c r="AC19" s="142">
        <f>'廃棄物事業経費（市町村）'!AC19</f>
        <v>145072</v>
      </c>
      <c r="AD19" s="142">
        <f>'廃棄物事業経費（市町村）'!AD19</f>
        <v>2226431</v>
      </c>
    </row>
    <row r="20" spans="1:30" ht="13.5">
      <c r="A20" s="160" t="s">
        <v>214</v>
      </c>
      <c r="B20" s="160">
        <v>35216</v>
      </c>
      <c r="C20" s="160" t="s">
        <v>246</v>
      </c>
      <c r="D20" s="142">
        <f>'廃棄物事業経費（市町村）'!D20</f>
        <v>772133</v>
      </c>
      <c r="E20" s="142">
        <f>'廃棄物事業経費（市町村）'!E20</f>
        <v>228096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116000</v>
      </c>
      <c r="I20" s="142">
        <f>'廃棄物事業経費（市町村）'!I20</f>
        <v>66827</v>
      </c>
      <c r="J20" s="142">
        <f>'廃棄物事業経費（市町村）'!J20</f>
        <v>0</v>
      </c>
      <c r="K20" s="142">
        <f>'廃棄物事業経費（市町村）'!K20</f>
        <v>45269</v>
      </c>
      <c r="L20" s="142">
        <f>'廃棄物事業経費（市町村）'!L20</f>
        <v>544037</v>
      </c>
      <c r="M20" s="142">
        <f>'廃棄物事業経費（市町村）'!M20</f>
        <v>204884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204884</v>
      </c>
      <c r="V20" s="142">
        <f>'廃棄物事業経費（市町村）'!V20</f>
        <v>977017</v>
      </c>
      <c r="W20" s="142">
        <f>'廃棄物事業経費（市町村）'!W20</f>
        <v>228096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116000</v>
      </c>
      <c r="AA20" s="142">
        <f>'廃棄物事業経費（市町村）'!AA20</f>
        <v>66827</v>
      </c>
      <c r="AB20" s="142">
        <f>'廃棄物事業経費（市町村）'!AB20</f>
        <v>0</v>
      </c>
      <c r="AC20" s="142">
        <f>'廃棄物事業経費（市町村）'!AC20</f>
        <v>45269</v>
      </c>
      <c r="AD20" s="142">
        <f>'廃棄物事業経費（市町村）'!AD20</f>
        <v>748921</v>
      </c>
    </row>
    <row r="21" spans="1:30" ht="13.5">
      <c r="A21" s="160" t="s">
        <v>214</v>
      </c>
      <c r="B21" s="160">
        <v>35305</v>
      </c>
      <c r="C21" s="160" t="s">
        <v>247</v>
      </c>
      <c r="D21" s="142">
        <f>'廃棄物事業経費（市町村）'!D21</f>
        <v>1300562</v>
      </c>
      <c r="E21" s="142">
        <f>'廃棄物事業経費（市町村）'!E21</f>
        <v>1082583</v>
      </c>
      <c r="F21" s="142">
        <f>'廃棄物事業経費（市町村）'!F21</f>
        <v>363803</v>
      </c>
      <c r="G21" s="142">
        <f>'廃棄物事業経費（市町村）'!G21</f>
        <v>35300</v>
      </c>
      <c r="H21" s="142">
        <f>'廃棄物事業経費（市町村）'!H21</f>
        <v>670600</v>
      </c>
      <c r="I21" s="142">
        <f>'廃棄物事業経費（市町村）'!I21</f>
        <v>7813</v>
      </c>
      <c r="J21" s="142">
        <f>'廃棄物事業経費（市町村）'!J21</f>
        <v>0</v>
      </c>
      <c r="K21" s="142">
        <f>'廃棄物事業経費（市町村）'!K21</f>
        <v>5067</v>
      </c>
      <c r="L21" s="142">
        <f>'廃棄物事業経費（市町村）'!L21</f>
        <v>217979</v>
      </c>
      <c r="M21" s="142">
        <f>'廃棄物事業経費（市町村）'!M21</f>
        <v>76261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76261</v>
      </c>
      <c r="V21" s="142">
        <f>'廃棄物事業経費（市町村）'!V21</f>
        <v>1376823</v>
      </c>
      <c r="W21" s="142">
        <f>'廃棄物事業経費（市町村）'!W21</f>
        <v>1082583</v>
      </c>
      <c r="X21" s="142">
        <f>'廃棄物事業経費（市町村）'!X21</f>
        <v>363803</v>
      </c>
      <c r="Y21" s="142">
        <f>'廃棄物事業経費（市町村）'!Y21</f>
        <v>35300</v>
      </c>
      <c r="Z21" s="142">
        <f>'廃棄物事業経費（市町村）'!Z21</f>
        <v>670600</v>
      </c>
      <c r="AA21" s="142">
        <f>'廃棄物事業経費（市町村）'!AA21</f>
        <v>7813</v>
      </c>
      <c r="AB21" s="142">
        <f>'廃棄物事業経費（市町村）'!AB21</f>
        <v>0</v>
      </c>
      <c r="AC21" s="142">
        <f>'廃棄物事業経費（市町村）'!AC21</f>
        <v>5067</v>
      </c>
      <c r="AD21" s="142">
        <f>'廃棄物事業経費（市町村）'!AD21</f>
        <v>294240</v>
      </c>
    </row>
    <row r="22" spans="1:30" ht="13.5">
      <c r="A22" s="160" t="s">
        <v>214</v>
      </c>
      <c r="B22" s="160">
        <v>35321</v>
      </c>
      <c r="C22" s="160" t="s">
        <v>248</v>
      </c>
      <c r="D22" s="142">
        <f>'廃棄物事業経費（市町村）'!D22</f>
        <v>170050</v>
      </c>
      <c r="E22" s="142">
        <f>'廃棄物事業経費（市町村）'!E22</f>
        <v>10621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8677</v>
      </c>
      <c r="J22" s="142">
        <f>'廃棄物事業経費（市町村）'!J22</f>
        <v>0</v>
      </c>
      <c r="K22" s="142">
        <f>'廃棄物事業経費（市町村）'!K22</f>
        <v>1944</v>
      </c>
      <c r="L22" s="142">
        <f>'廃棄物事業経費（市町村）'!L22</f>
        <v>159429</v>
      </c>
      <c r="M22" s="142">
        <f>'廃棄物事業経費（市町村）'!M22</f>
        <v>110</v>
      </c>
      <c r="N22" s="142">
        <f>'廃棄物事業経費（市町村）'!N22</f>
        <v>19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19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91</v>
      </c>
      <c r="V22" s="142">
        <f>'廃棄物事業経費（市町村）'!V22</f>
        <v>170160</v>
      </c>
      <c r="W22" s="142">
        <f>'廃棄物事業経費（市町村）'!W22</f>
        <v>10640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8696</v>
      </c>
      <c r="AB22" s="142">
        <f>'廃棄物事業経費（市町村）'!AB22</f>
        <v>0</v>
      </c>
      <c r="AC22" s="142">
        <f>'廃棄物事業経費（市町村）'!AC22</f>
        <v>1944</v>
      </c>
      <c r="AD22" s="142">
        <f>'廃棄物事業経費（市町村）'!AD22</f>
        <v>159520</v>
      </c>
    </row>
    <row r="23" spans="1:30" ht="13.5">
      <c r="A23" s="160" t="s">
        <v>214</v>
      </c>
      <c r="B23" s="160">
        <v>35341</v>
      </c>
      <c r="C23" s="160" t="s">
        <v>249</v>
      </c>
      <c r="D23" s="142">
        <f>'廃棄物事業経費（市町村）'!D23</f>
        <v>41236</v>
      </c>
      <c r="E23" s="142">
        <f>'廃棄物事業経費（市町村）'!E23</f>
        <v>3411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1088</v>
      </c>
      <c r="J23" s="142">
        <f>'廃棄物事業経費（市町村）'!J23</f>
        <v>0</v>
      </c>
      <c r="K23" s="142">
        <f>'廃棄物事業経費（市町村）'!K23</f>
        <v>2323</v>
      </c>
      <c r="L23" s="142">
        <f>'廃棄物事業経費（市町村）'!L23</f>
        <v>37825</v>
      </c>
      <c r="M23" s="142">
        <f>'廃棄物事業経費（市町村）'!M23</f>
        <v>28996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28996</v>
      </c>
      <c r="V23" s="142">
        <f>'廃棄物事業経費（市町村）'!V23</f>
        <v>70232</v>
      </c>
      <c r="W23" s="142">
        <f>'廃棄物事業経費（市町村）'!W23</f>
        <v>3411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1088</v>
      </c>
      <c r="AB23" s="142">
        <f>'廃棄物事業経費（市町村）'!AB23</f>
        <v>0</v>
      </c>
      <c r="AC23" s="142">
        <f>'廃棄物事業経費（市町村）'!AC23</f>
        <v>2323</v>
      </c>
      <c r="AD23" s="142">
        <f>'廃棄物事業経費（市町村）'!AD23</f>
        <v>66821</v>
      </c>
    </row>
    <row r="24" spans="1:30" ht="13.5">
      <c r="A24" s="160" t="s">
        <v>214</v>
      </c>
      <c r="B24" s="160">
        <v>35343</v>
      </c>
      <c r="C24" s="160" t="s">
        <v>250</v>
      </c>
      <c r="D24" s="142">
        <f>'廃棄物事業経費（市町村）'!D24</f>
        <v>106879</v>
      </c>
      <c r="E24" s="142">
        <f>'廃棄物事業経費（市町村）'!E24</f>
        <v>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106879</v>
      </c>
      <c r="M24" s="142">
        <f>'廃棄物事業経費（市町村）'!M24</f>
        <v>22130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22130</v>
      </c>
      <c r="V24" s="142">
        <f>'廃棄物事業経費（市町村）'!V24</f>
        <v>129009</v>
      </c>
      <c r="W24" s="142">
        <f>'廃棄物事業経費（市町村）'!W24</f>
        <v>0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0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129009</v>
      </c>
    </row>
    <row r="25" spans="1:30" ht="13.5">
      <c r="A25" s="160" t="s">
        <v>214</v>
      </c>
      <c r="B25" s="160">
        <v>35344</v>
      </c>
      <c r="C25" s="160" t="s">
        <v>251</v>
      </c>
      <c r="D25" s="142">
        <f>'廃棄物事業経費（市町村）'!D25</f>
        <v>109049</v>
      </c>
      <c r="E25" s="142">
        <f>'廃棄物事業経費（市町村）'!E25</f>
        <v>0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109049</v>
      </c>
      <c r="M25" s="142">
        <f>'廃棄物事業経費（市町村）'!M25</f>
        <v>20174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20174</v>
      </c>
      <c r="V25" s="142">
        <f>'廃棄物事業経費（市町村）'!V25</f>
        <v>129223</v>
      </c>
      <c r="W25" s="142">
        <f>'廃棄物事業経費（市町村）'!W25</f>
        <v>0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129223</v>
      </c>
    </row>
    <row r="26" spans="1:30" ht="13.5">
      <c r="A26" s="160" t="s">
        <v>214</v>
      </c>
      <c r="B26" s="160">
        <v>35461</v>
      </c>
      <c r="C26" s="160" t="s">
        <v>252</v>
      </c>
      <c r="D26" s="142">
        <f>'廃棄物事業経費（市町村）'!D26</f>
        <v>44008</v>
      </c>
      <c r="E26" s="142">
        <f>'廃棄物事業経費（市町村）'!E26</f>
        <v>5081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4972</v>
      </c>
      <c r="J26" s="142">
        <f>'廃棄物事業経費（市町村）'!J26</f>
        <v>0</v>
      </c>
      <c r="K26" s="142">
        <f>'廃棄物事業経費（市町村）'!K26</f>
        <v>109</v>
      </c>
      <c r="L26" s="142">
        <f>'廃棄物事業経費（市町村）'!L26</f>
        <v>38927</v>
      </c>
      <c r="M26" s="142">
        <f>'廃棄物事業経費（市町村）'!M26</f>
        <v>31231</v>
      </c>
      <c r="N26" s="142">
        <f>'廃棄物事業経費（市町村）'!N26</f>
        <v>3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3</v>
      </c>
      <c r="U26" s="142">
        <f>'廃棄物事業経費（市町村）'!U26</f>
        <v>31228</v>
      </c>
      <c r="V26" s="142">
        <f>'廃棄物事業経費（市町村）'!V26</f>
        <v>75239</v>
      </c>
      <c r="W26" s="142">
        <f>'廃棄物事業経費（市町村）'!W26</f>
        <v>5084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4972</v>
      </c>
      <c r="AB26" s="142">
        <f>'廃棄物事業経費（市町村）'!AB26</f>
        <v>0</v>
      </c>
      <c r="AC26" s="142">
        <f>'廃棄物事業経費（市町村）'!AC26</f>
        <v>112</v>
      </c>
      <c r="AD26" s="142">
        <f>'廃棄物事業経費（市町村）'!AD26</f>
        <v>70155</v>
      </c>
    </row>
    <row r="27" spans="1:30" ht="13.5">
      <c r="A27" s="160" t="s">
        <v>214</v>
      </c>
      <c r="B27" s="160">
        <v>35462</v>
      </c>
      <c r="C27" s="160" t="s">
        <v>253</v>
      </c>
      <c r="D27" s="142">
        <f>'廃棄物事業経費（市町村）'!D27</f>
        <v>67399</v>
      </c>
      <c r="E27" s="142">
        <f>'廃棄物事業経費（市町村）'!E27</f>
        <v>6533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6515</v>
      </c>
      <c r="J27" s="142">
        <f>'廃棄物事業経費（市町村）'!J27</f>
        <v>0</v>
      </c>
      <c r="K27" s="142">
        <f>'廃棄物事業経費（市町村）'!K27</f>
        <v>18</v>
      </c>
      <c r="L27" s="142">
        <f>'廃棄物事業経費（市町村）'!L27</f>
        <v>60866</v>
      </c>
      <c r="M27" s="142">
        <f>'廃棄物事業経費（市町村）'!M27</f>
        <v>32286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32286</v>
      </c>
      <c r="V27" s="142">
        <f>'廃棄物事業経費（市町村）'!V27</f>
        <v>99685</v>
      </c>
      <c r="W27" s="142">
        <f>'廃棄物事業経費（市町村）'!W27</f>
        <v>6533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6515</v>
      </c>
      <c r="AB27" s="142">
        <f>'廃棄物事業経費（市町村）'!AB27</f>
        <v>0</v>
      </c>
      <c r="AC27" s="142">
        <f>'廃棄物事業経費（市町村）'!AC27</f>
        <v>18</v>
      </c>
      <c r="AD27" s="142">
        <f>'廃棄物事業経費（市町村）'!AD27</f>
        <v>93152</v>
      </c>
    </row>
    <row r="28" spans="1:30" ht="13.5">
      <c r="A28" s="160" t="s">
        <v>214</v>
      </c>
      <c r="B28" s="160">
        <v>35502</v>
      </c>
      <c r="C28" s="160" t="s">
        <v>254</v>
      </c>
      <c r="D28" s="142">
        <f>'廃棄物事業経費（市町村）'!D28</f>
        <v>43718</v>
      </c>
      <c r="E28" s="142">
        <f>'廃棄物事業経費（市町村）'!E28</f>
        <v>8325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7295</v>
      </c>
      <c r="J28" s="142">
        <f>'廃棄物事業経費（市町村）'!J28</f>
        <v>0</v>
      </c>
      <c r="K28" s="142">
        <f>'廃棄物事業経費（市町村）'!K28</f>
        <v>1030</v>
      </c>
      <c r="L28" s="142">
        <f>'廃棄物事業経費（市町村）'!L28</f>
        <v>35393</v>
      </c>
      <c r="M28" s="142">
        <f>'廃棄物事業経費（市町村）'!M28</f>
        <v>1896</v>
      </c>
      <c r="N28" s="142">
        <f>'廃棄物事業経費（市町村）'!N28</f>
        <v>1896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1896</v>
      </c>
      <c r="U28" s="142">
        <f>'廃棄物事業経費（市町村）'!U28</f>
        <v>0</v>
      </c>
      <c r="V28" s="142">
        <f>'廃棄物事業経費（市町村）'!V28</f>
        <v>45614</v>
      </c>
      <c r="W28" s="142">
        <f>'廃棄物事業経費（市町村）'!W28</f>
        <v>10221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7295</v>
      </c>
      <c r="AB28" s="142">
        <f>'廃棄物事業経費（市町村）'!AB28</f>
        <v>0</v>
      </c>
      <c r="AC28" s="142">
        <f>'廃棄物事業経費（市町村）'!AC28</f>
        <v>2926</v>
      </c>
      <c r="AD28" s="142">
        <f>'廃棄物事業経費（市町村）'!AD28</f>
        <v>35393</v>
      </c>
    </row>
    <row r="29" spans="1:30" ht="13.5">
      <c r="A29" s="160" t="s">
        <v>214</v>
      </c>
      <c r="B29" s="160">
        <v>35504</v>
      </c>
      <c r="C29" s="160" t="s">
        <v>255</v>
      </c>
      <c r="D29" s="142">
        <f>'廃棄物事業経費（市町村）'!D29</f>
        <v>97893</v>
      </c>
      <c r="E29" s="142">
        <f>'廃棄物事業経費（市町村）'!E29</f>
        <v>8685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8645</v>
      </c>
      <c r="J29" s="142">
        <f>'廃棄物事業経費（市町村）'!J29</f>
        <v>0</v>
      </c>
      <c r="K29" s="142">
        <f>'廃棄物事業経費（市町村）'!K29</f>
        <v>40</v>
      </c>
      <c r="L29" s="142">
        <f>'廃棄物事業経費（市町村）'!L29</f>
        <v>89208</v>
      </c>
      <c r="M29" s="142">
        <f>'廃棄物事業経費（市町村）'!M29</f>
        <v>31773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31773</v>
      </c>
      <c r="V29" s="142">
        <f>'廃棄物事業経費（市町村）'!V29</f>
        <v>129666</v>
      </c>
      <c r="W29" s="142">
        <f>'廃棄物事業経費（市町村）'!W29</f>
        <v>8685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8645</v>
      </c>
      <c r="AB29" s="142">
        <f>'廃棄物事業経費（市町村）'!AB29</f>
        <v>0</v>
      </c>
      <c r="AC29" s="142">
        <f>'廃棄物事業経費（市町村）'!AC29</f>
        <v>40</v>
      </c>
      <c r="AD29" s="142">
        <f>'廃棄物事業経費（市町村）'!AD29</f>
        <v>120981</v>
      </c>
    </row>
    <row r="30" spans="1:30" ht="13.5">
      <c r="A30" s="160" t="s">
        <v>214</v>
      </c>
      <c r="B30" s="160">
        <v>35827</v>
      </c>
      <c r="C30" s="160" t="s">
        <v>256</v>
      </c>
      <c r="D30" s="142">
        <f>'廃棄物事業経費（組合）'!D8</f>
        <v>0</v>
      </c>
      <c r="E30" s="142">
        <f>'廃棄物事業経費（組合）'!E8</f>
        <v>0</v>
      </c>
      <c r="F30" s="142">
        <f>'廃棄物事業経費（組合）'!F8</f>
        <v>0</v>
      </c>
      <c r="G30" s="142">
        <f>'廃棄物事業経費（組合）'!G8</f>
        <v>0</v>
      </c>
      <c r="H30" s="142">
        <f>'廃棄物事業経費（組合）'!H8</f>
        <v>0</v>
      </c>
      <c r="I30" s="142">
        <f>'廃棄物事業経費（組合）'!I8</f>
        <v>0</v>
      </c>
      <c r="J30" s="142">
        <f>'廃棄物事業経費（組合）'!J8</f>
        <v>0</v>
      </c>
      <c r="K30" s="142">
        <f>'廃棄物事業経費（組合）'!K8</f>
        <v>0</v>
      </c>
      <c r="L30" s="142">
        <f>'廃棄物事業経費（組合）'!L8</f>
        <v>0</v>
      </c>
      <c r="M30" s="142">
        <f>'廃棄物事業経費（組合）'!M8</f>
        <v>693100</v>
      </c>
      <c r="N30" s="142">
        <f>'廃棄物事業経費（組合）'!N8</f>
        <v>693100</v>
      </c>
      <c r="O30" s="142">
        <f>'廃棄物事業経費（組合）'!O8</f>
        <v>0</v>
      </c>
      <c r="P30" s="142">
        <f>'廃棄物事業経費（組合）'!P8</f>
        <v>0</v>
      </c>
      <c r="Q30" s="142">
        <f>'廃棄物事業経費（組合）'!Q8</f>
        <v>693100</v>
      </c>
      <c r="R30" s="142">
        <f>'廃棄物事業経費（組合）'!R8</f>
        <v>0</v>
      </c>
      <c r="S30" s="142">
        <f>'廃棄物事業経費（組合）'!S8</f>
        <v>448549</v>
      </c>
      <c r="T30" s="142">
        <f>'廃棄物事業経費（組合）'!T8</f>
        <v>0</v>
      </c>
      <c r="U30" s="142">
        <f>'廃棄物事業経費（組合）'!U8</f>
        <v>0</v>
      </c>
      <c r="V30" s="142">
        <f>'廃棄物事業経費（組合）'!V8</f>
        <v>693100</v>
      </c>
      <c r="W30" s="142">
        <f>'廃棄物事業経費（組合）'!W8</f>
        <v>693100</v>
      </c>
      <c r="X30" s="142">
        <f>'廃棄物事業経費（組合）'!X8</f>
        <v>0</v>
      </c>
      <c r="Y30" s="142">
        <f>'廃棄物事業経費（組合）'!Y8</f>
        <v>0</v>
      </c>
      <c r="Z30" s="142">
        <f>'廃棄物事業経費（組合）'!Z8</f>
        <v>693100</v>
      </c>
      <c r="AA30" s="142">
        <f>'廃棄物事業経費（組合）'!AA8</f>
        <v>0</v>
      </c>
      <c r="AB30" s="142">
        <f>'廃棄物事業経費（組合）'!AB8</f>
        <v>448549</v>
      </c>
      <c r="AC30" s="142">
        <f>'廃棄物事業経費（組合）'!AC8</f>
        <v>0</v>
      </c>
      <c r="AD30" s="142">
        <f>'廃棄物事業経費（組合）'!AD8</f>
        <v>0</v>
      </c>
    </row>
    <row r="31" spans="1:30" ht="13.5">
      <c r="A31" s="160" t="s">
        <v>214</v>
      </c>
      <c r="B31" s="160">
        <v>35828</v>
      </c>
      <c r="C31" s="160" t="s">
        <v>257</v>
      </c>
      <c r="D31" s="142">
        <f>'廃棄物事業経費（組合）'!D9</f>
        <v>0</v>
      </c>
      <c r="E31" s="142">
        <f>'廃棄物事業経費（組合）'!E9</f>
        <v>0</v>
      </c>
      <c r="F31" s="142">
        <f>'廃棄物事業経費（組合）'!F9</f>
        <v>0</v>
      </c>
      <c r="G31" s="142">
        <f>'廃棄物事業経費（組合）'!G9</f>
        <v>0</v>
      </c>
      <c r="H31" s="142">
        <f>'廃棄物事業経費（組合）'!H9</f>
        <v>0</v>
      </c>
      <c r="I31" s="142">
        <f>'廃棄物事業経費（組合）'!I9</f>
        <v>0</v>
      </c>
      <c r="J31" s="142">
        <f>'廃棄物事業経費（組合）'!J9</f>
        <v>0</v>
      </c>
      <c r="K31" s="142">
        <f>'廃棄物事業経費（組合）'!K9</f>
        <v>0</v>
      </c>
      <c r="L31" s="142">
        <f>'廃棄物事業経費（組合）'!L9</f>
        <v>0</v>
      </c>
      <c r="M31" s="142">
        <f>'廃棄物事業経費（組合）'!M9</f>
        <v>39442</v>
      </c>
      <c r="N31" s="142">
        <f>'廃棄物事業経費（組合）'!N9</f>
        <v>39442</v>
      </c>
      <c r="O31" s="142">
        <f>'廃棄物事業経費（組合）'!O9</f>
        <v>0</v>
      </c>
      <c r="P31" s="142">
        <f>'廃棄物事業経費（組合）'!P9</f>
        <v>0</v>
      </c>
      <c r="Q31" s="142">
        <f>'廃棄物事業経費（組合）'!Q9</f>
        <v>0</v>
      </c>
      <c r="R31" s="142">
        <f>'廃棄物事業経費（組合）'!R9</f>
        <v>39442</v>
      </c>
      <c r="S31" s="142">
        <f>'廃棄物事業経費（組合）'!S9</f>
        <v>305653</v>
      </c>
      <c r="T31" s="142">
        <f>'廃棄物事業経費（組合）'!T9</f>
        <v>0</v>
      </c>
      <c r="U31" s="142">
        <f>'廃棄物事業経費（組合）'!U9</f>
        <v>0</v>
      </c>
      <c r="V31" s="142">
        <f>'廃棄物事業経費（組合）'!V9</f>
        <v>39442</v>
      </c>
      <c r="W31" s="142">
        <f>'廃棄物事業経費（組合）'!W9</f>
        <v>39442</v>
      </c>
      <c r="X31" s="142">
        <f>'廃棄物事業経費（組合）'!X9</f>
        <v>0</v>
      </c>
      <c r="Y31" s="142">
        <f>'廃棄物事業経費（組合）'!Y9</f>
        <v>0</v>
      </c>
      <c r="Z31" s="142">
        <f>'廃棄物事業経費（組合）'!Z9</f>
        <v>0</v>
      </c>
      <c r="AA31" s="142">
        <f>'廃棄物事業経費（組合）'!AA9</f>
        <v>39442</v>
      </c>
      <c r="AB31" s="142">
        <f>'廃棄物事業経費（組合）'!AB9</f>
        <v>305653</v>
      </c>
      <c r="AC31" s="142">
        <f>'廃棄物事業経費（組合）'!AC9</f>
        <v>0</v>
      </c>
      <c r="AD31" s="142">
        <f>'廃棄物事業経費（組合）'!AD9</f>
        <v>0</v>
      </c>
    </row>
    <row r="32" spans="1:30" ht="13.5">
      <c r="A32" s="160" t="s">
        <v>214</v>
      </c>
      <c r="B32" s="160">
        <v>35830</v>
      </c>
      <c r="C32" s="160" t="s">
        <v>258</v>
      </c>
      <c r="D32" s="142">
        <f>'廃棄物事業経費（組合）'!D10</f>
        <v>110968</v>
      </c>
      <c r="E32" s="142">
        <f>'廃棄物事業経費（組合）'!E10</f>
        <v>78859</v>
      </c>
      <c r="F32" s="142">
        <f>'廃棄物事業経費（組合）'!F10</f>
        <v>0</v>
      </c>
      <c r="G32" s="142">
        <f>'廃棄物事業経費（組合）'!G10</f>
        <v>0</v>
      </c>
      <c r="H32" s="142">
        <f>'廃棄物事業経費（組合）'!H10</f>
        <v>0</v>
      </c>
      <c r="I32" s="142">
        <f>'廃棄物事業経費（組合）'!I10</f>
        <v>78838</v>
      </c>
      <c r="J32" s="142">
        <f>'廃棄物事業経費（組合）'!J10</f>
        <v>279564</v>
      </c>
      <c r="K32" s="142">
        <f>'廃棄物事業経費（組合）'!K10</f>
        <v>21</v>
      </c>
      <c r="L32" s="142">
        <f>'廃棄物事業経費（組合）'!L10</f>
        <v>32109</v>
      </c>
      <c r="M32" s="142">
        <f>'廃棄物事業経費（組合）'!M10</f>
        <v>6</v>
      </c>
      <c r="N32" s="142">
        <f>'廃棄物事業経費（組合）'!N10</f>
        <v>6</v>
      </c>
      <c r="O32" s="142">
        <f>'廃棄物事業経費（組合）'!O10</f>
        <v>0</v>
      </c>
      <c r="P32" s="142">
        <f>'廃棄物事業経費（組合）'!P10</f>
        <v>0</v>
      </c>
      <c r="Q32" s="142">
        <f>'廃棄物事業経費（組合）'!Q10</f>
        <v>0</v>
      </c>
      <c r="R32" s="142">
        <f>'廃棄物事業経費（組合）'!R10</f>
        <v>0</v>
      </c>
      <c r="S32" s="142">
        <f>'廃棄物事業経費（組合）'!S10</f>
        <v>130102</v>
      </c>
      <c r="T32" s="142">
        <f>'廃棄物事業経費（組合）'!T10</f>
        <v>6</v>
      </c>
      <c r="U32" s="142">
        <f>'廃棄物事業経費（組合）'!U10</f>
        <v>0</v>
      </c>
      <c r="V32" s="142">
        <f>'廃棄物事業経費（組合）'!V10</f>
        <v>110974</v>
      </c>
      <c r="W32" s="142">
        <f>'廃棄物事業経費（組合）'!W10</f>
        <v>78865</v>
      </c>
      <c r="X32" s="142">
        <f>'廃棄物事業経費（組合）'!X10</f>
        <v>0</v>
      </c>
      <c r="Y32" s="142">
        <f>'廃棄物事業経費（組合）'!Y10</f>
        <v>0</v>
      </c>
      <c r="Z32" s="142">
        <f>'廃棄物事業経費（組合）'!Z10</f>
        <v>0</v>
      </c>
      <c r="AA32" s="142">
        <f>'廃棄物事業経費（組合）'!AA10</f>
        <v>78838</v>
      </c>
      <c r="AB32" s="142">
        <f>'廃棄物事業経費（組合）'!AB10</f>
        <v>409666</v>
      </c>
      <c r="AC32" s="142">
        <f>'廃棄物事業経費（組合）'!AC10</f>
        <v>27</v>
      </c>
      <c r="AD32" s="142">
        <f>'廃棄物事業経費（組合）'!AD10</f>
        <v>32109</v>
      </c>
    </row>
    <row r="33" spans="1:30" ht="13.5">
      <c r="A33" s="160" t="s">
        <v>214</v>
      </c>
      <c r="B33" s="160">
        <v>35834</v>
      </c>
      <c r="C33" s="160" t="s">
        <v>259</v>
      </c>
      <c r="D33" s="142">
        <f>'廃棄物事業経費（組合）'!D11</f>
        <v>52622</v>
      </c>
      <c r="E33" s="142">
        <f>'廃棄物事業経費（組合）'!E11</f>
        <v>0</v>
      </c>
      <c r="F33" s="142">
        <f>'廃棄物事業経費（組合）'!F11</f>
        <v>0</v>
      </c>
      <c r="G33" s="142">
        <f>'廃棄物事業経費（組合）'!G11</f>
        <v>0</v>
      </c>
      <c r="H33" s="142">
        <f>'廃棄物事業経費（組合）'!H11</f>
        <v>0</v>
      </c>
      <c r="I33" s="142">
        <f>'廃棄物事業経費（組合）'!I11</f>
        <v>0</v>
      </c>
      <c r="J33" s="142">
        <f>'廃棄物事業経費（組合）'!J11</f>
        <v>104042</v>
      </c>
      <c r="K33" s="142">
        <f>'廃棄物事業経費（組合）'!K11</f>
        <v>0</v>
      </c>
      <c r="L33" s="142">
        <f>'廃棄物事業経費（組合）'!L11</f>
        <v>52622</v>
      </c>
      <c r="M33" s="142">
        <f>'廃棄物事業経費（組合）'!M11</f>
        <v>0</v>
      </c>
      <c r="N33" s="142">
        <f>'廃棄物事業経費（組合）'!N11</f>
        <v>0</v>
      </c>
      <c r="O33" s="142">
        <f>'廃棄物事業経費（組合）'!O11</f>
        <v>0</v>
      </c>
      <c r="P33" s="142">
        <f>'廃棄物事業経費（組合）'!P11</f>
        <v>0</v>
      </c>
      <c r="Q33" s="142">
        <f>'廃棄物事業経費（組合）'!Q11</f>
        <v>0</v>
      </c>
      <c r="R33" s="142">
        <f>'廃棄物事業経費（組合）'!R11</f>
        <v>0</v>
      </c>
      <c r="S33" s="142">
        <f>'廃棄物事業経費（組合）'!S11</f>
        <v>0</v>
      </c>
      <c r="T33" s="142">
        <f>'廃棄物事業経費（組合）'!T11</f>
        <v>0</v>
      </c>
      <c r="U33" s="142">
        <f>'廃棄物事業経費（組合）'!U11</f>
        <v>0</v>
      </c>
      <c r="V33" s="142">
        <f>'廃棄物事業経費（組合）'!V11</f>
        <v>52622</v>
      </c>
      <c r="W33" s="142">
        <f>'廃棄物事業経費（組合）'!W11</f>
        <v>0</v>
      </c>
      <c r="X33" s="142">
        <f>'廃棄物事業経費（組合）'!X11</f>
        <v>0</v>
      </c>
      <c r="Y33" s="142">
        <f>'廃棄物事業経費（組合）'!Y11</f>
        <v>0</v>
      </c>
      <c r="Z33" s="142">
        <f>'廃棄物事業経費（組合）'!Z11</f>
        <v>0</v>
      </c>
      <c r="AA33" s="142">
        <f>'廃棄物事業経費（組合）'!AA11</f>
        <v>0</v>
      </c>
      <c r="AB33" s="142">
        <f>'廃棄物事業経費（組合）'!AB11</f>
        <v>104042</v>
      </c>
      <c r="AC33" s="142">
        <f>'廃棄物事業経費（組合）'!AC11</f>
        <v>0</v>
      </c>
      <c r="AD33" s="142">
        <f>'廃棄物事業経費（組合）'!AD11</f>
        <v>52622</v>
      </c>
    </row>
    <row r="34" spans="1:30" ht="13.5">
      <c r="A34" s="160" t="s">
        <v>214</v>
      </c>
      <c r="B34" s="160">
        <v>35837</v>
      </c>
      <c r="C34" s="160" t="s">
        <v>260</v>
      </c>
      <c r="D34" s="142">
        <f>'廃棄物事業経費（組合）'!D12</f>
        <v>386250</v>
      </c>
      <c r="E34" s="142">
        <f>'廃棄物事業経費（組合）'!E12</f>
        <v>377537</v>
      </c>
      <c r="F34" s="142">
        <f>'廃棄物事業経費（組合）'!F12</f>
        <v>0</v>
      </c>
      <c r="G34" s="142">
        <f>'廃棄物事業経費（組合）'!G12</f>
        <v>0</v>
      </c>
      <c r="H34" s="142">
        <f>'廃棄物事業経費（組合）'!H12</f>
        <v>0</v>
      </c>
      <c r="I34" s="142">
        <f>'廃棄物事業経費（組合）'!I12</f>
        <v>373728</v>
      </c>
      <c r="J34" s="142">
        <f>'廃棄物事業経費（組合）'!J12</f>
        <v>833233</v>
      </c>
      <c r="K34" s="142">
        <f>'廃棄物事業経費（組合）'!K12</f>
        <v>3809</v>
      </c>
      <c r="L34" s="142">
        <f>'廃棄物事業経費（組合）'!L12</f>
        <v>8713</v>
      </c>
      <c r="M34" s="142">
        <f>'廃棄物事業経費（組合）'!M12</f>
        <v>0</v>
      </c>
      <c r="N34" s="142">
        <f>'廃棄物事業経費（組合）'!N12</f>
        <v>0</v>
      </c>
      <c r="O34" s="142">
        <f>'廃棄物事業経費（組合）'!O12</f>
        <v>0</v>
      </c>
      <c r="P34" s="142">
        <f>'廃棄物事業経費（組合）'!P12</f>
        <v>0</v>
      </c>
      <c r="Q34" s="142">
        <f>'廃棄物事業経費（組合）'!Q12</f>
        <v>0</v>
      </c>
      <c r="R34" s="142">
        <f>'廃棄物事業経費（組合）'!R12</f>
        <v>0</v>
      </c>
      <c r="S34" s="142">
        <f>'廃棄物事業経費（組合）'!S12</f>
        <v>0</v>
      </c>
      <c r="T34" s="142">
        <f>'廃棄物事業経費（組合）'!T12</f>
        <v>0</v>
      </c>
      <c r="U34" s="142">
        <f>'廃棄物事業経費（組合）'!U12</f>
        <v>0</v>
      </c>
      <c r="V34" s="142">
        <f>'廃棄物事業経費（組合）'!V12</f>
        <v>386250</v>
      </c>
      <c r="W34" s="142">
        <f>'廃棄物事業経費（組合）'!W12</f>
        <v>377537</v>
      </c>
      <c r="X34" s="142">
        <f>'廃棄物事業経費（組合）'!X12</f>
        <v>0</v>
      </c>
      <c r="Y34" s="142">
        <f>'廃棄物事業経費（組合）'!Y12</f>
        <v>0</v>
      </c>
      <c r="Z34" s="142">
        <f>'廃棄物事業経費（組合）'!Z12</f>
        <v>0</v>
      </c>
      <c r="AA34" s="142">
        <f>'廃棄物事業経費（組合）'!AA12</f>
        <v>373728</v>
      </c>
      <c r="AB34" s="142">
        <f>'廃棄物事業経費（組合）'!AB12</f>
        <v>833233</v>
      </c>
      <c r="AC34" s="142">
        <f>'廃棄物事業経費（組合）'!AC12</f>
        <v>3809</v>
      </c>
      <c r="AD34" s="142">
        <f>'廃棄物事業経費（組合）'!AD12</f>
        <v>8713</v>
      </c>
    </row>
    <row r="35" spans="1:30" ht="13.5">
      <c r="A35" s="160" t="s">
        <v>214</v>
      </c>
      <c r="B35" s="160">
        <v>35838</v>
      </c>
      <c r="C35" s="160" t="s">
        <v>261</v>
      </c>
      <c r="D35" s="142">
        <f>'廃棄物事業経費（組合）'!D13</f>
        <v>13491</v>
      </c>
      <c r="E35" s="142">
        <f>'廃棄物事業経費（組合）'!E13</f>
        <v>4377</v>
      </c>
      <c r="F35" s="142">
        <f>'廃棄物事業経費（組合）'!F13</f>
        <v>0</v>
      </c>
      <c r="G35" s="142">
        <f>'廃棄物事業経費（組合）'!G13</f>
        <v>0</v>
      </c>
      <c r="H35" s="142">
        <f>'廃棄物事業経費（組合）'!H13</f>
        <v>0</v>
      </c>
      <c r="I35" s="142">
        <f>'廃棄物事業経費（組合）'!I13</f>
        <v>4377</v>
      </c>
      <c r="J35" s="142">
        <f>'廃棄物事業経費（組合）'!J13</f>
        <v>178047</v>
      </c>
      <c r="K35" s="142">
        <f>'廃棄物事業経費（組合）'!K13</f>
        <v>0</v>
      </c>
      <c r="L35" s="142">
        <f>'廃棄物事業経費（組合）'!L13</f>
        <v>9114</v>
      </c>
      <c r="M35" s="142">
        <f>'廃棄物事業経費（組合）'!M13</f>
        <v>44454</v>
      </c>
      <c r="N35" s="142">
        <f>'廃棄物事業経費（組合）'!N13</f>
        <v>35400</v>
      </c>
      <c r="O35" s="142">
        <f>'廃棄物事業経費（組合）'!O13</f>
        <v>0</v>
      </c>
      <c r="P35" s="142">
        <f>'廃棄物事業経費（組合）'!P13</f>
        <v>0</v>
      </c>
      <c r="Q35" s="142">
        <f>'廃棄物事業経費（組合）'!Q13</f>
        <v>35400</v>
      </c>
      <c r="R35" s="142">
        <f>'廃棄物事業経費（組合）'!R13</f>
        <v>0</v>
      </c>
      <c r="S35" s="142">
        <f>'廃棄物事業経費（組合）'!S13</f>
        <v>113363</v>
      </c>
      <c r="T35" s="142">
        <f>'廃棄物事業経費（組合）'!T13</f>
        <v>0</v>
      </c>
      <c r="U35" s="142">
        <f>'廃棄物事業経費（組合）'!U13</f>
        <v>9054</v>
      </c>
      <c r="V35" s="142">
        <f>'廃棄物事業経費（組合）'!V13</f>
        <v>57945</v>
      </c>
      <c r="W35" s="142">
        <f>'廃棄物事業経費（組合）'!W13</f>
        <v>39777</v>
      </c>
      <c r="X35" s="142">
        <f>'廃棄物事業経費（組合）'!X13</f>
        <v>0</v>
      </c>
      <c r="Y35" s="142">
        <f>'廃棄物事業経費（組合）'!Y13</f>
        <v>0</v>
      </c>
      <c r="Z35" s="142">
        <f>'廃棄物事業経費（組合）'!Z13</f>
        <v>35400</v>
      </c>
      <c r="AA35" s="142">
        <f>'廃棄物事業経費（組合）'!AA13</f>
        <v>4377</v>
      </c>
      <c r="AB35" s="142">
        <f>'廃棄物事業経費（組合）'!AB13</f>
        <v>291410</v>
      </c>
      <c r="AC35" s="142">
        <f>'廃棄物事業経費（組合）'!AC13</f>
        <v>0</v>
      </c>
      <c r="AD35" s="142">
        <f>'廃棄物事業経費（組合）'!AD13</f>
        <v>18168</v>
      </c>
    </row>
    <row r="36" spans="1:30" ht="13.5">
      <c r="A36" s="160" t="s">
        <v>214</v>
      </c>
      <c r="B36" s="160">
        <v>35850</v>
      </c>
      <c r="C36" s="160" t="s">
        <v>262</v>
      </c>
      <c r="D36" s="142">
        <f>'廃棄物事業経費（組合）'!D14</f>
        <v>0</v>
      </c>
      <c r="E36" s="142">
        <f>'廃棄物事業経費（組合）'!E14</f>
        <v>0</v>
      </c>
      <c r="F36" s="142">
        <f>'廃棄物事業経費（組合）'!F14</f>
        <v>0</v>
      </c>
      <c r="G36" s="142">
        <f>'廃棄物事業経費（組合）'!G14</f>
        <v>0</v>
      </c>
      <c r="H36" s="142">
        <f>'廃棄物事業経費（組合）'!H14</f>
        <v>0</v>
      </c>
      <c r="I36" s="142">
        <f>'廃棄物事業経費（組合）'!I14</f>
        <v>0</v>
      </c>
      <c r="J36" s="142">
        <f>'廃棄物事業経費（組合）'!J14</f>
        <v>0</v>
      </c>
      <c r="K36" s="142">
        <f>'廃棄物事業経費（組合）'!K14</f>
        <v>0</v>
      </c>
      <c r="L36" s="142">
        <f>'廃棄物事業経費（組合）'!L14</f>
        <v>0</v>
      </c>
      <c r="M36" s="142">
        <f>'廃棄物事業経費（組合）'!M14</f>
        <v>8908</v>
      </c>
      <c r="N36" s="142">
        <f>'廃棄物事業経費（組合）'!N14</f>
        <v>8908</v>
      </c>
      <c r="O36" s="142">
        <f>'廃棄物事業経費（組合）'!O14</f>
        <v>0</v>
      </c>
      <c r="P36" s="142">
        <f>'廃棄物事業経費（組合）'!P14</f>
        <v>0</v>
      </c>
      <c r="Q36" s="142">
        <f>'廃棄物事業経費（組合）'!Q14</f>
        <v>0</v>
      </c>
      <c r="R36" s="142">
        <f>'廃棄物事業経費（組合）'!R14</f>
        <v>0</v>
      </c>
      <c r="S36" s="142">
        <f>'廃棄物事業経費（組合）'!S14</f>
        <v>156520</v>
      </c>
      <c r="T36" s="142">
        <f>'廃棄物事業経費（組合）'!T14</f>
        <v>8908</v>
      </c>
      <c r="U36" s="142">
        <f>'廃棄物事業経費（組合）'!U14</f>
        <v>0</v>
      </c>
      <c r="V36" s="142">
        <f>'廃棄物事業経費（組合）'!V14</f>
        <v>8908</v>
      </c>
      <c r="W36" s="142">
        <f>'廃棄物事業経費（組合）'!W14</f>
        <v>8908</v>
      </c>
      <c r="X36" s="142">
        <f>'廃棄物事業経費（組合）'!X14</f>
        <v>0</v>
      </c>
      <c r="Y36" s="142">
        <f>'廃棄物事業経費（組合）'!Y14</f>
        <v>0</v>
      </c>
      <c r="Z36" s="142">
        <f>'廃棄物事業経費（組合）'!Z14</f>
        <v>0</v>
      </c>
      <c r="AA36" s="142">
        <f>'廃棄物事業経費（組合）'!AA14</f>
        <v>0</v>
      </c>
      <c r="AB36" s="142">
        <f>'廃棄物事業経費（組合）'!AB14</f>
        <v>156520</v>
      </c>
      <c r="AC36" s="142">
        <f>'廃棄物事業経費（組合）'!AC14</f>
        <v>8908</v>
      </c>
      <c r="AD36" s="142">
        <f>'廃棄物事業経費（組合）'!AD14</f>
        <v>0</v>
      </c>
    </row>
    <row r="37" spans="1:30" ht="13.5">
      <c r="A37" s="160" t="s">
        <v>214</v>
      </c>
      <c r="B37" s="160">
        <v>35851</v>
      </c>
      <c r="C37" s="160" t="s">
        <v>263</v>
      </c>
      <c r="D37" s="142">
        <f>'廃棄物事業経費（組合）'!D15</f>
        <v>33724</v>
      </c>
      <c r="E37" s="142">
        <f>'廃棄物事業経費（組合）'!E15</f>
        <v>33724</v>
      </c>
      <c r="F37" s="142">
        <f>'廃棄物事業経費（組合）'!F15</f>
        <v>0</v>
      </c>
      <c r="G37" s="142">
        <f>'廃棄物事業経費（組合）'!G15</f>
        <v>0</v>
      </c>
      <c r="H37" s="142">
        <f>'廃棄物事業経費（組合）'!H15</f>
        <v>0</v>
      </c>
      <c r="I37" s="142">
        <f>'廃棄物事業経費（組合）'!I15</f>
        <v>33724</v>
      </c>
      <c r="J37" s="142">
        <f>'廃棄物事業経費（組合）'!J15</f>
        <v>280213</v>
      </c>
      <c r="K37" s="142">
        <f>'廃棄物事業経費（組合）'!K15</f>
        <v>0</v>
      </c>
      <c r="L37" s="142">
        <f>'廃棄物事業経費（組合）'!L15</f>
        <v>0</v>
      </c>
      <c r="M37" s="142">
        <f>'廃棄物事業経費（組合）'!M15</f>
        <v>0</v>
      </c>
      <c r="N37" s="142">
        <f>'廃棄物事業経費（組合）'!N15</f>
        <v>0</v>
      </c>
      <c r="O37" s="142">
        <f>'廃棄物事業経費（組合）'!O15</f>
        <v>0</v>
      </c>
      <c r="P37" s="142">
        <f>'廃棄物事業経費（組合）'!P15</f>
        <v>0</v>
      </c>
      <c r="Q37" s="142">
        <f>'廃棄物事業経費（組合）'!Q15</f>
        <v>0</v>
      </c>
      <c r="R37" s="142">
        <f>'廃棄物事業経費（組合）'!R15</f>
        <v>0</v>
      </c>
      <c r="S37" s="142">
        <f>'廃棄物事業経費（組合）'!S15</f>
        <v>0</v>
      </c>
      <c r="T37" s="142">
        <f>'廃棄物事業経費（組合）'!T15</f>
        <v>0</v>
      </c>
      <c r="U37" s="142">
        <f>'廃棄物事業経費（組合）'!U15</f>
        <v>0</v>
      </c>
      <c r="V37" s="142">
        <f>'廃棄物事業経費（組合）'!V15</f>
        <v>33724</v>
      </c>
      <c r="W37" s="142">
        <f>'廃棄物事業経費（組合）'!W15</f>
        <v>33724</v>
      </c>
      <c r="X37" s="142">
        <f>'廃棄物事業経費（組合）'!X15</f>
        <v>0</v>
      </c>
      <c r="Y37" s="142">
        <f>'廃棄物事業経費（組合）'!Y15</f>
        <v>0</v>
      </c>
      <c r="Z37" s="142">
        <f>'廃棄物事業経費（組合）'!Z15</f>
        <v>0</v>
      </c>
      <c r="AA37" s="142">
        <f>'廃棄物事業経費（組合）'!AA15</f>
        <v>33724</v>
      </c>
      <c r="AB37" s="142">
        <f>'廃棄物事業経費（組合）'!AB15</f>
        <v>280213</v>
      </c>
      <c r="AC37" s="142">
        <f>'廃棄物事業経費（組合）'!AC15</f>
        <v>0</v>
      </c>
      <c r="AD37" s="142">
        <f>'廃棄物事業経費（組合）'!AD15</f>
        <v>0</v>
      </c>
    </row>
    <row r="38" spans="1:30" ht="13.5">
      <c r="A38" s="160" t="s">
        <v>214</v>
      </c>
      <c r="B38" s="160">
        <v>35859</v>
      </c>
      <c r="C38" s="160" t="s">
        <v>264</v>
      </c>
      <c r="D38" s="142">
        <f>'廃棄物事業経費（組合）'!D16</f>
        <v>1200320</v>
      </c>
      <c r="E38" s="142">
        <f>'廃棄物事業経費（組合）'!E16</f>
        <v>830555</v>
      </c>
      <c r="F38" s="142">
        <f>'廃棄物事業経費（組合）'!F16</f>
        <v>225121</v>
      </c>
      <c r="G38" s="142">
        <f>'廃棄物事業経費（組合）'!G16</f>
        <v>0</v>
      </c>
      <c r="H38" s="142">
        <f>'廃棄物事業経費（組合）'!H16</f>
        <v>598000</v>
      </c>
      <c r="I38" s="142">
        <f>'廃棄物事業経費（組合）'!I16</f>
        <v>7434</v>
      </c>
      <c r="J38" s="142">
        <f>'廃棄物事業経費（組合）'!J16</f>
        <v>430167</v>
      </c>
      <c r="K38" s="142">
        <f>'廃棄物事業経費（組合）'!K16</f>
        <v>0</v>
      </c>
      <c r="L38" s="142">
        <f>'廃棄物事業経費（組合）'!L16</f>
        <v>369765</v>
      </c>
      <c r="M38" s="142">
        <f>'廃棄物事業経費（組合）'!M16</f>
        <v>0</v>
      </c>
      <c r="N38" s="142">
        <f>'廃棄物事業経費（組合）'!N16</f>
        <v>0</v>
      </c>
      <c r="O38" s="142">
        <f>'廃棄物事業経費（組合）'!O16</f>
        <v>0</v>
      </c>
      <c r="P38" s="142">
        <f>'廃棄物事業経費（組合）'!P16</f>
        <v>0</v>
      </c>
      <c r="Q38" s="142">
        <f>'廃棄物事業経費（組合）'!Q16</f>
        <v>0</v>
      </c>
      <c r="R38" s="142">
        <f>'廃棄物事業経費（組合）'!R16</f>
        <v>0</v>
      </c>
      <c r="S38" s="142">
        <f>'廃棄物事業経費（組合）'!S16</f>
        <v>0</v>
      </c>
      <c r="T38" s="142">
        <f>'廃棄物事業経費（組合）'!T16</f>
        <v>0</v>
      </c>
      <c r="U38" s="142">
        <f>'廃棄物事業経費（組合）'!U16</f>
        <v>0</v>
      </c>
      <c r="V38" s="142">
        <f>'廃棄物事業経費（組合）'!V16</f>
        <v>1200320</v>
      </c>
      <c r="W38" s="142">
        <f>'廃棄物事業経費（組合）'!W16</f>
        <v>830555</v>
      </c>
      <c r="X38" s="142">
        <f>'廃棄物事業経費（組合）'!X16</f>
        <v>225121</v>
      </c>
      <c r="Y38" s="142">
        <f>'廃棄物事業経費（組合）'!Y16</f>
        <v>0</v>
      </c>
      <c r="Z38" s="142">
        <f>'廃棄物事業経費（組合）'!Z16</f>
        <v>598000</v>
      </c>
      <c r="AA38" s="142">
        <f>'廃棄物事業経費（組合）'!AA16</f>
        <v>7434</v>
      </c>
      <c r="AB38" s="142">
        <f>'廃棄物事業経費（組合）'!AB16</f>
        <v>430167</v>
      </c>
      <c r="AC38" s="142">
        <f>'廃棄物事業経費（組合）'!AC16</f>
        <v>0</v>
      </c>
      <c r="AD38" s="142">
        <f>'廃棄物事業経費（組合）'!AD16</f>
        <v>369765</v>
      </c>
    </row>
    <row r="39" spans="1:30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0" sqref="D30:BW38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71" t="s">
        <v>0</v>
      </c>
      <c r="B2" s="174" t="s">
        <v>38</v>
      </c>
      <c r="C2" s="177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72"/>
      <c r="B3" s="175"/>
      <c r="C3" s="172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72"/>
      <c r="B4" s="175"/>
      <c r="C4" s="172"/>
      <c r="D4" s="25" t="s">
        <v>5</v>
      </c>
      <c r="E4" s="29" t="s">
        <v>11</v>
      </c>
      <c r="F4" s="29"/>
      <c r="G4" s="30"/>
      <c r="H4" s="12"/>
      <c r="I4" s="31"/>
      <c r="J4" s="169" t="s">
        <v>12</v>
      </c>
      <c r="K4" s="167" t="s">
        <v>13</v>
      </c>
      <c r="L4" s="25" t="s">
        <v>5</v>
      </c>
      <c r="M4" s="168" t="s">
        <v>14</v>
      </c>
      <c r="N4" s="19" t="s">
        <v>15</v>
      </c>
      <c r="O4" s="12"/>
      <c r="P4" s="12"/>
      <c r="Q4" s="31"/>
      <c r="R4" s="168" t="s">
        <v>16</v>
      </c>
      <c r="S4" s="19" t="s">
        <v>17</v>
      </c>
      <c r="T4" s="33"/>
      <c r="U4" s="22"/>
      <c r="V4" s="22"/>
      <c r="W4" s="23"/>
      <c r="X4" s="165" t="s">
        <v>18</v>
      </c>
      <c r="Y4" s="165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9" t="s">
        <v>12</v>
      </c>
      <c r="AI4" s="167" t="s">
        <v>13</v>
      </c>
      <c r="AJ4" s="25" t="s">
        <v>5</v>
      </c>
      <c r="AK4" s="168" t="s">
        <v>14</v>
      </c>
      <c r="AL4" s="19" t="s">
        <v>15</v>
      </c>
      <c r="AM4" s="12"/>
      <c r="AN4" s="12"/>
      <c r="AO4" s="31"/>
      <c r="AP4" s="168" t="s">
        <v>16</v>
      </c>
      <c r="AQ4" s="19" t="s">
        <v>17</v>
      </c>
      <c r="AR4" s="36"/>
      <c r="AS4" s="36"/>
      <c r="AT4" s="37"/>
      <c r="AU4" s="23"/>
      <c r="AV4" s="165" t="s">
        <v>18</v>
      </c>
      <c r="AW4" s="165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9" t="s">
        <v>12</v>
      </c>
      <c r="BG4" s="167" t="s">
        <v>13</v>
      </c>
      <c r="BH4" s="25" t="s">
        <v>5</v>
      </c>
      <c r="BI4" s="168" t="s">
        <v>14</v>
      </c>
      <c r="BJ4" s="19" t="s">
        <v>15</v>
      </c>
      <c r="BK4" s="12"/>
      <c r="BL4" s="12"/>
      <c r="BM4" s="31"/>
      <c r="BN4" s="168" t="s">
        <v>16</v>
      </c>
      <c r="BO4" s="19" t="s">
        <v>17</v>
      </c>
      <c r="BP4" s="22"/>
      <c r="BQ4" s="22"/>
      <c r="BR4" s="22"/>
      <c r="BS4" s="23"/>
      <c r="BT4" s="165" t="s">
        <v>18</v>
      </c>
      <c r="BU4" s="165" t="s">
        <v>19</v>
      </c>
      <c r="BV4" s="25"/>
      <c r="BW4" s="35"/>
    </row>
    <row r="5" spans="1:75" ht="13.5">
      <c r="A5" s="172"/>
      <c r="B5" s="175"/>
      <c r="C5" s="172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70"/>
      <c r="K5" s="167"/>
      <c r="L5" s="35"/>
      <c r="M5" s="166"/>
      <c r="N5" s="25" t="s">
        <v>5</v>
      </c>
      <c r="O5" s="24" t="s">
        <v>30</v>
      </c>
      <c r="P5" s="24" t="s">
        <v>31</v>
      </c>
      <c r="Q5" s="24" t="s">
        <v>32</v>
      </c>
      <c r="R5" s="166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66"/>
      <c r="Y5" s="166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70"/>
      <c r="AI5" s="167"/>
      <c r="AJ5" s="35"/>
      <c r="AK5" s="166"/>
      <c r="AL5" s="25" t="s">
        <v>5</v>
      </c>
      <c r="AM5" s="24" t="s">
        <v>30</v>
      </c>
      <c r="AN5" s="24" t="s">
        <v>31</v>
      </c>
      <c r="AO5" s="24" t="s">
        <v>32</v>
      </c>
      <c r="AP5" s="166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66"/>
      <c r="AW5" s="166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70"/>
      <c r="BG5" s="167"/>
      <c r="BH5" s="35"/>
      <c r="BI5" s="166"/>
      <c r="BJ5" s="25" t="s">
        <v>5</v>
      </c>
      <c r="BK5" s="24" t="s">
        <v>30</v>
      </c>
      <c r="BL5" s="24" t="s">
        <v>31</v>
      </c>
      <c r="BM5" s="24" t="s">
        <v>32</v>
      </c>
      <c r="BN5" s="166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66"/>
      <c r="BU5" s="166"/>
      <c r="BV5" s="25"/>
      <c r="BW5" s="35"/>
    </row>
    <row r="6" spans="1:75" ht="13.5">
      <c r="A6" s="173"/>
      <c r="B6" s="176"/>
      <c r="C6" s="173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>SUM(D8:D300)</f>
        <v>4030319</v>
      </c>
      <c r="E7" s="141">
        <f aca="true" t="shared" si="0" ref="E7:BP7">SUM(E8:E300)</f>
        <v>3964151</v>
      </c>
      <c r="F7" s="141">
        <f t="shared" si="0"/>
        <v>8818</v>
      </c>
      <c r="G7" s="141">
        <f t="shared" si="0"/>
        <v>2738977</v>
      </c>
      <c r="H7" s="141">
        <f t="shared" si="0"/>
        <v>1184440</v>
      </c>
      <c r="I7" s="141">
        <f t="shared" si="0"/>
        <v>31916</v>
      </c>
      <c r="J7" s="141">
        <f t="shared" si="0"/>
        <v>66168</v>
      </c>
      <c r="K7" s="141">
        <f t="shared" si="0"/>
        <v>96139</v>
      </c>
      <c r="L7" s="141">
        <f t="shared" si="0"/>
        <v>17871277</v>
      </c>
      <c r="M7" s="141">
        <f t="shared" si="0"/>
        <v>7402502</v>
      </c>
      <c r="N7" s="141">
        <f t="shared" si="0"/>
        <v>4648115</v>
      </c>
      <c r="O7" s="141">
        <f t="shared" si="0"/>
        <v>726901</v>
      </c>
      <c r="P7" s="141">
        <f t="shared" si="0"/>
        <v>3434094</v>
      </c>
      <c r="Q7" s="141">
        <f t="shared" si="0"/>
        <v>487120</v>
      </c>
      <c r="R7" s="141">
        <f t="shared" si="0"/>
        <v>84958</v>
      </c>
      <c r="S7" s="141">
        <f t="shared" si="0"/>
        <v>5733497</v>
      </c>
      <c r="T7" s="141">
        <f t="shared" si="0"/>
        <v>2352280</v>
      </c>
      <c r="U7" s="141">
        <f t="shared" si="0"/>
        <v>2754243</v>
      </c>
      <c r="V7" s="141">
        <f t="shared" si="0"/>
        <v>375071</v>
      </c>
      <c r="W7" s="141">
        <f t="shared" si="0"/>
        <v>251903</v>
      </c>
      <c r="X7" s="141">
        <f t="shared" si="0"/>
        <v>2009127</v>
      </c>
      <c r="Y7" s="141">
        <f t="shared" si="0"/>
        <v>2205</v>
      </c>
      <c r="Z7" s="141">
        <f t="shared" si="0"/>
        <v>784686</v>
      </c>
      <c r="AA7" s="141">
        <f t="shared" si="0"/>
        <v>22686282</v>
      </c>
      <c r="AB7" s="141">
        <f t="shared" si="0"/>
        <v>2329160</v>
      </c>
      <c r="AC7" s="141">
        <f t="shared" si="0"/>
        <v>2325831</v>
      </c>
      <c r="AD7" s="141">
        <f t="shared" si="0"/>
        <v>0</v>
      </c>
      <c r="AE7" s="141">
        <f t="shared" si="0"/>
        <v>2305698</v>
      </c>
      <c r="AF7" s="141">
        <f t="shared" si="0"/>
        <v>0</v>
      </c>
      <c r="AG7" s="141">
        <f t="shared" si="0"/>
        <v>20133</v>
      </c>
      <c r="AH7" s="141">
        <f t="shared" si="0"/>
        <v>3329</v>
      </c>
      <c r="AI7" s="141">
        <f t="shared" si="0"/>
        <v>12482</v>
      </c>
      <c r="AJ7" s="141">
        <f t="shared" si="0"/>
        <v>3604145</v>
      </c>
      <c r="AK7" s="141">
        <f t="shared" si="0"/>
        <v>892255</v>
      </c>
      <c r="AL7" s="141">
        <f t="shared" si="0"/>
        <v>1111579</v>
      </c>
      <c r="AM7" s="141">
        <f t="shared" si="0"/>
        <v>29136</v>
      </c>
      <c r="AN7" s="141">
        <f t="shared" si="0"/>
        <v>872597</v>
      </c>
      <c r="AO7" s="141">
        <f t="shared" si="0"/>
        <v>209846</v>
      </c>
      <c r="AP7" s="141">
        <f t="shared" si="0"/>
        <v>0</v>
      </c>
      <c r="AQ7" s="141">
        <f t="shared" si="0"/>
        <v>1600275</v>
      </c>
      <c r="AR7" s="141">
        <f t="shared" si="0"/>
        <v>694137</v>
      </c>
      <c r="AS7" s="141">
        <f t="shared" si="0"/>
        <v>464740</v>
      </c>
      <c r="AT7" s="141">
        <f t="shared" si="0"/>
        <v>374548</v>
      </c>
      <c r="AU7" s="141">
        <f t="shared" si="0"/>
        <v>66850</v>
      </c>
      <c r="AV7" s="141">
        <f t="shared" si="0"/>
        <v>1141705</v>
      </c>
      <c r="AW7" s="141">
        <f t="shared" si="0"/>
        <v>36</v>
      </c>
      <c r="AX7" s="141">
        <f t="shared" si="0"/>
        <v>659535</v>
      </c>
      <c r="AY7" s="141">
        <f t="shared" si="0"/>
        <v>6592840</v>
      </c>
      <c r="AZ7" s="141">
        <f t="shared" si="0"/>
        <v>6359479</v>
      </c>
      <c r="BA7" s="141">
        <f t="shared" si="0"/>
        <v>6289982</v>
      </c>
      <c r="BB7" s="141">
        <f t="shared" si="0"/>
        <v>8818</v>
      </c>
      <c r="BC7" s="141">
        <f t="shared" si="0"/>
        <v>5044675</v>
      </c>
      <c r="BD7" s="141">
        <f t="shared" si="0"/>
        <v>1184440</v>
      </c>
      <c r="BE7" s="141">
        <f t="shared" si="0"/>
        <v>52049</v>
      </c>
      <c r="BF7" s="141">
        <f t="shared" si="0"/>
        <v>69497</v>
      </c>
      <c r="BG7" s="141">
        <f t="shared" si="0"/>
        <v>108621</v>
      </c>
      <c r="BH7" s="141">
        <f t="shared" si="0"/>
        <v>21475422</v>
      </c>
      <c r="BI7" s="141">
        <f t="shared" si="0"/>
        <v>8294757</v>
      </c>
      <c r="BJ7" s="141">
        <f t="shared" si="0"/>
        <v>5759694</v>
      </c>
      <c r="BK7" s="141">
        <f t="shared" si="0"/>
        <v>756037</v>
      </c>
      <c r="BL7" s="141">
        <f t="shared" si="0"/>
        <v>4306691</v>
      </c>
      <c r="BM7" s="141">
        <f t="shared" si="0"/>
        <v>696966</v>
      </c>
      <c r="BN7" s="141">
        <f t="shared" si="0"/>
        <v>84958</v>
      </c>
      <c r="BO7" s="141">
        <f t="shared" si="0"/>
        <v>7333772</v>
      </c>
      <c r="BP7" s="141">
        <f t="shared" si="0"/>
        <v>3046417</v>
      </c>
      <c r="BQ7" s="141">
        <f aca="true" t="shared" si="1" ref="BQ7:BW7">SUM(BQ8:BQ300)</f>
        <v>3218983</v>
      </c>
      <c r="BR7" s="141">
        <f t="shared" si="1"/>
        <v>749619</v>
      </c>
      <c r="BS7" s="141">
        <f t="shared" si="1"/>
        <v>318753</v>
      </c>
      <c r="BT7" s="141">
        <f t="shared" si="1"/>
        <v>3150832</v>
      </c>
      <c r="BU7" s="141">
        <f t="shared" si="1"/>
        <v>2241</v>
      </c>
      <c r="BV7" s="141">
        <f t="shared" si="1"/>
        <v>1444221</v>
      </c>
      <c r="BW7" s="141">
        <f t="shared" si="1"/>
        <v>29279122</v>
      </c>
    </row>
    <row r="8" spans="1:75" ht="13.5">
      <c r="A8" s="160" t="s">
        <v>214</v>
      </c>
      <c r="B8" s="160">
        <v>35201</v>
      </c>
      <c r="C8" s="160" t="s">
        <v>234</v>
      </c>
      <c r="D8" s="142">
        <f>'廃棄物事業経費（市町村）'!AE8</f>
        <v>407442</v>
      </c>
      <c r="E8" s="142">
        <f>'廃棄物事業経費（市町村）'!AF8</f>
        <v>407442</v>
      </c>
      <c r="F8" s="142">
        <f>'廃棄物事業経費（市町村）'!AG8</f>
        <v>0</v>
      </c>
      <c r="G8" s="142">
        <f>'廃棄物事業経費（市町村）'!AH8</f>
        <v>405384</v>
      </c>
      <c r="H8" s="142">
        <f>'廃棄物事業経費（市町村）'!AI8</f>
        <v>2058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3416134</v>
      </c>
      <c r="M8" s="142">
        <f>'廃棄物事業経費（市町村）'!AN8</f>
        <v>1706476</v>
      </c>
      <c r="N8" s="142">
        <f>'廃棄物事業経費（市町村）'!AO8</f>
        <v>773722</v>
      </c>
      <c r="O8" s="142">
        <f>'廃棄物事業経費（市町村）'!AP8</f>
        <v>234953</v>
      </c>
      <c r="P8" s="142">
        <f>'廃棄物事業経費（市町村）'!AQ8</f>
        <v>511541</v>
      </c>
      <c r="Q8" s="142">
        <f>'廃棄物事業経費（市町村）'!AR8</f>
        <v>27228</v>
      </c>
      <c r="R8" s="142">
        <f>'廃棄物事業経費（市町村）'!AS8</f>
        <v>12463</v>
      </c>
      <c r="S8" s="142">
        <f>'廃棄物事業経費（市町村）'!AT8</f>
        <v>923473</v>
      </c>
      <c r="T8" s="142">
        <f>'廃棄物事業経費（市町村）'!AU8</f>
        <v>144070</v>
      </c>
      <c r="U8" s="142">
        <f>'廃棄物事業経費（市町村）'!AV8</f>
        <v>616848</v>
      </c>
      <c r="V8" s="142">
        <f>'廃棄物事業経費（市町村）'!AW8</f>
        <v>20362</v>
      </c>
      <c r="W8" s="142">
        <f>'廃棄物事業経費（市町村）'!AX8</f>
        <v>142193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71306</v>
      </c>
      <c r="AA8" s="142">
        <f>'廃棄物事業経費（市町村）'!BB8</f>
        <v>3894882</v>
      </c>
      <c r="AB8" s="142">
        <f>'廃棄物事業経費（市町村）'!BC8</f>
        <v>1410743</v>
      </c>
      <c r="AC8" s="142">
        <f>'廃棄物事業経費（市町村）'!BD8</f>
        <v>1410743</v>
      </c>
      <c r="AD8" s="142">
        <f>'廃棄物事業経費（市町村）'!BE8</f>
        <v>0</v>
      </c>
      <c r="AE8" s="142">
        <f>'廃棄物事業経費（市町村）'!BF8</f>
        <v>1410743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336113</v>
      </c>
      <c r="AK8" s="142">
        <f>'廃棄物事業経費（市町村）'!BL8</f>
        <v>118256</v>
      </c>
      <c r="AL8" s="142">
        <f>'廃棄物事業経費（市町村）'!BM8</f>
        <v>18227</v>
      </c>
      <c r="AM8" s="142">
        <f>'廃棄物事業経費（市町村）'!BN8</f>
        <v>891</v>
      </c>
      <c r="AN8" s="142">
        <f>'廃棄物事業経費（市町村）'!BO8</f>
        <v>17336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199630</v>
      </c>
      <c r="AR8" s="142">
        <f>'廃棄物事業経費（市町村）'!BS8</f>
        <v>3050</v>
      </c>
      <c r="AS8" s="142">
        <f>'廃棄物事業経費（市町村）'!BT8</f>
        <v>18348</v>
      </c>
      <c r="AT8" s="142">
        <f>'廃棄物事業経費（市町村）'!BU8</f>
        <v>160187</v>
      </c>
      <c r="AU8" s="142">
        <f>'廃棄物事業経費（市町村）'!BV8</f>
        <v>18045</v>
      </c>
      <c r="AV8" s="142">
        <f>'廃棄物事業経費（市町村）'!BW8</f>
        <v>345399</v>
      </c>
      <c r="AW8" s="142">
        <f>'廃棄物事業経費（市町村）'!BX8</f>
        <v>0</v>
      </c>
      <c r="AX8" s="142">
        <f>'廃棄物事業経費（市町村）'!BY8</f>
        <v>323051</v>
      </c>
      <c r="AY8" s="142">
        <f>'廃棄物事業経費（市町村）'!BZ8</f>
        <v>2069907</v>
      </c>
      <c r="AZ8" s="142">
        <f>'廃棄物事業経費（市町村）'!CA8</f>
        <v>1818185</v>
      </c>
      <c r="BA8" s="142">
        <f>'廃棄物事業経費（市町村）'!CB8</f>
        <v>1818185</v>
      </c>
      <c r="BB8" s="142">
        <f>'廃棄物事業経費（市町村）'!CC8</f>
        <v>0</v>
      </c>
      <c r="BC8" s="142">
        <f>'廃棄物事業経費（市町村）'!CD8</f>
        <v>1816127</v>
      </c>
      <c r="BD8" s="142">
        <f>'廃棄物事業経費（市町村）'!CE8</f>
        <v>2058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3752247</v>
      </c>
      <c r="BI8" s="142">
        <f>'廃棄物事業経費（市町村）'!CJ8</f>
        <v>1824732</v>
      </c>
      <c r="BJ8" s="142">
        <f>'廃棄物事業経費（市町村）'!CK8</f>
        <v>791949</v>
      </c>
      <c r="BK8" s="142">
        <f>'廃棄物事業経費（市町村）'!CL8</f>
        <v>235844</v>
      </c>
      <c r="BL8" s="142">
        <f>'廃棄物事業経費（市町村）'!CM8</f>
        <v>528877</v>
      </c>
      <c r="BM8" s="142">
        <f>'廃棄物事業経費（市町村）'!CN8</f>
        <v>27228</v>
      </c>
      <c r="BN8" s="142">
        <f>'廃棄物事業経費（市町村）'!CO8</f>
        <v>12463</v>
      </c>
      <c r="BO8" s="142">
        <f>'廃棄物事業経費（市町村）'!CP8</f>
        <v>1123103</v>
      </c>
      <c r="BP8" s="142">
        <f>'廃棄物事業経費（市町村）'!CQ8</f>
        <v>147120</v>
      </c>
      <c r="BQ8" s="142">
        <f>'廃棄物事業経費（市町村）'!CR8</f>
        <v>635196</v>
      </c>
      <c r="BR8" s="142">
        <f>'廃棄物事業経費（市町村）'!CS8</f>
        <v>180549</v>
      </c>
      <c r="BS8" s="142">
        <f>'廃棄物事業経費（市町村）'!CT8</f>
        <v>160238</v>
      </c>
      <c r="BT8" s="142">
        <f>'廃棄物事業経費（市町村）'!CU8</f>
        <v>345399</v>
      </c>
      <c r="BU8" s="142">
        <f>'廃棄物事業経費（市町村）'!CV8</f>
        <v>0</v>
      </c>
      <c r="BV8" s="142">
        <f>'廃棄物事業経費（市町村）'!CW8</f>
        <v>394357</v>
      </c>
      <c r="BW8" s="142">
        <f>'廃棄物事業経費（市町村）'!CX8</f>
        <v>5964789</v>
      </c>
    </row>
    <row r="9" spans="1:75" ht="13.5">
      <c r="A9" s="160" t="s">
        <v>214</v>
      </c>
      <c r="B9" s="160">
        <v>35202</v>
      </c>
      <c r="C9" s="160" t="s">
        <v>235</v>
      </c>
      <c r="D9" s="142">
        <f>'廃棄物事業経費（市町村）'!AE9</f>
        <v>1014</v>
      </c>
      <c r="E9" s="142">
        <f>'廃棄物事業経費（市町村）'!AF9</f>
        <v>1014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1014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1950288</v>
      </c>
      <c r="M9" s="142">
        <f>'廃棄物事業経費（市町村）'!AN9</f>
        <v>1012432</v>
      </c>
      <c r="N9" s="142">
        <f>'廃棄物事業経費（市町村）'!AO9</f>
        <v>578663</v>
      </c>
      <c r="O9" s="142">
        <f>'廃棄物事業経費（市町村）'!AP9</f>
        <v>53858</v>
      </c>
      <c r="P9" s="142">
        <f>'廃棄物事業経費（市町村）'!AQ9</f>
        <v>410255</v>
      </c>
      <c r="Q9" s="142">
        <f>'廃棄物事業経費（市町村）'!AR9</f>
        <v>114550</v>
      </c>
      <c r="R9" s="142">
        <f>'廃棄物事業経費（市町村）'!AS9</f>
        <v>14994</v>
      </c>
      <c r="S9" s="142">
        <f>'廃棄物事業経費（市町村）'!AT9</f>
        <v>344199</v>
      </c>
      <c r="T9" s="142">
        <f>'廃棄物事業経費（市町村）'!AU9</f>
        <v>54905</v>
      </c>
      <c r="U9" s="142">
        <f>'廃棄物事業経費（市町村）'!AV9</f>
        <v>277629</v>
      </c>
      <c r="V9" s="142">
        <f>'廃棄物事業経費（市町村）'!AW9</f>
        <v>1413</v>
      </c>
      <c r="W9" s="142">
        <f>'廃棄物事業経費（市町村）'!AX9</f>
        <v>10252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1951302</v>
      </c>
      <c r="AB9" s="142">
        <f>'廃棄物事業経費（市町村）'!BC9</f>
        <v>64129</v>
      </c>
      <c r="AC9" s="142">
        <f>'廃棄物事業経費（市町村）'!BD9</f>
        <v>60800</v>
      </c>
      <c r="AD9" s="142">
        <f>'廃棄物事業経費（市町村）'!BE9</f>
        <v>0</v>
      </c>
      <c r="AE9" s="142">
        <f>'廃棄物事業経費（市町村）'!BF9</f>
        <v>60800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3329</v>
      </c>
      <c r="AI9" s="142">
        <f>'廃棄物事業経費（市町村）'!BJ9</f>
        <v>0</v>
      </c>
      <c r="AJ9" s="142">
        <f>'廃棄物事業経費（市町村）'!BK9</f>
        <v>599206</v>
      </c>
      <c r="AK9" s="142">
        <f>'廃棄物事業経費（市町村）'!BL9</f>
        <v>178494</v>
      </c>
      <c r="AL9" s="142">
        <f>'廃棄物事業経費（市町村）'!BM9</f>
        <v>48234</v>
      </c>
      <c r="AM9" s="142">
        <f>'廃棄物事業経費（市町村）'!BN9</f>
        <v>20175</v>
      </c>
      <c r="AN9" s="142">
        <f>'廃棄物事業経費（市町村）'!BO9</f>
        <v>28059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372478</v>
      </c>
      <c r="AR9" s="142">
        <f>'廃棄物事業経費（市町村）'!BS9</f>
        <v>277232</v>
      </c>
      <c r="AS9" s="142">
        <f>'廃棄物事業経費（市町村）'!BT9</f>
        <v>95246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32432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663335</v>
      </c>
      <c r="AZ9" s="142">
        <f>'廃棄物事業経費（市町村）'!CA9</f>
        <v>65143</v>
      </c>
      <c r="BA9" s="142">
        <f>'廃棄物事業経費（市町村）'!CB9</f>
        <v>61814</v>
      </c>
      <c r="BB9" s="142">
        <f>'廃棄物事業経費（市町村）'!CC9</f>
        <v>0</v>
      </c>
      <c r="BC9" s="142">
        <f>'廃棄物事業経費（市町村）'!CD9</f>
        <v>60800</v>
      </c>
      <c r="BD9" s="142">
        <f>'廃棄物事業経費（市町村）'!CE9</f>
        <v>1014</v>
      </c>
      <c r="BE9" s="142">
        <f>'廃棄物事業経費（市町村）'!CF9</f>
        <v>0</v>
      </c>
      <c r="BF9" s="142">
        <f>'廃棄物事業経費（市町村）'!CG9</f>
        <v>3329</v>
      </c>
      <c r="BG9" s="142">
        <f>'廃棄物事業経費（市町村）'!CH9</f>
        <v>0</v>
      </c>
      <c r="BH9" s="142">
        <f>'廃棄物事業経費（市町村）'!CI9</f>
        <v>2549494</v>
      </c>
      <c r="BI9" s="142">
        <f>'廃棄物事業経費（市町村）'!CJ9</f>
        <v>1190926</v>
      </c>
      <c r="BJ9" s="142">
        <f>'廃棄物事業経費（市町村）'!CK9</f>
        <v>626897</v>
      </c>
      <c r="BK9" s="142">
        <f>'廃棄物事業経費（市町村）'!CL9</f>
        <v>74033</v>
      </c>
      <c r="BL9" s="142">
        <f>'廃棄物事業経費（市町村）'!CM9</f>
        <v>438314</v>
      </c>
      <c r="BM9" s="142">
        <f>'廃棄物事業経費（市町村）'!CN9</f>
        <v>114550</v>
      </c>
      <c r="BN9" s="142">
        <f>'廃棄物事業経費（市町村）'!CO9</f>
        <v>14994</v>
      </c>
      <c r="BO9" s="142">
        <f>'廃棄物事業経費（市町村）'!CP9</f>
        <v>716677</v>
      </c>
      <c r="BP9" s="142">
        <f>'廃棄物事業経費（市町村）'!CQ9</f>
        <v>332137</v>
      </c>
      <c r="BQ9" s="142">
        <f>'廃棄物事業経費（市町村）'!CR9</f>
        <v>372875</v>
      </c>
      <c r="BR9" s="142">
        <f>'廃棄物事業経費（市町村）'!CS9</f>
        <v>1413</v>
      </c>
      <c r="BS9" s="142">
        <f>'廃棄物事業経費（市町村）'!CT9</f>
        <v>10252</v>
      </c>
      <c r="BT9" s="142">
        <f>'廃棄物事業経費（市町村）'!CU9</f>
        <v>32432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2614637</v>
      </c>
    </row>
    <row r="10" spans="1:75" ht="13.5">
      <c r="A10" s="160" t="s">
        <v>214</v>
      </c>
      <c r="B10" s="160">
        <v>35203</v>
      </c>
      <c r="C10" s="160" t="s">
        <v>236</v>
      </c>
      <c r="D10" s="142">
        <f>'廃棄物事業経費（市町村）'!AE10</f>
        <v>519678</v>
      </c>
      <c r="E10" s="142">
        <f>'廃棄物事業経費（市町村）'!AF10</f>
        <v>519678</v>
      </c>
      <c r="F10" s="142">
        <f>'廃棄物事業経費（市町村）'!AG10</f>
        <v>8433</v>
      </c>
      <c r="G10" s="142">
        <f>'廃棄物事業経費（市町村）'!AH10</f>
        <v>511245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2175288</v>
      </c>
      <c r="M10" s="142">
        <f>'廃棄物事業経費（市町村）'!AN10</f>
        <v>1104187</v>
      </c>
      <c r="N10" s="142">
        <f>'廃棄物事業経費（市町村）'!AO10</f>
        <v>646264</v>
      </c>
      <c r="O10" s="142">
        <f>'廃棄物事業経費（市町村）'!AP10</f>
        <v>109947</v>
      </c>
      <c r="P10" s="142">
        <f>'廃棄物事業経費（市町村）'!AQ10</f>
        <v>485183</v>
      </c>
      <c r="Q10" s="142">
        <f>'廃棄物事業経費（市町村）'!AR10</f>
        <v>51134</v>
      </c>
      <c r="R10" s="142">
        <f>'廃棄物事業経費（市町村）'!AS10</f>
        <v>19175</v>
      </c>
      <c r="S10" s="142">
        <f>'廃棄物事業経費（市町村）'!AT10</f>
        <v>405662</v>
      </c>
      <c r="T10" s="142">
        <f>'廃棄物事業経費（市町村）'!AU10</f>
        <v>126520</v>
      </c>
      <c r="U10" s="142">
        <f>'廃棄物事業経費（市町村）'!AV10</f>
        <v>232267</v>
      </c>
      <c r="V10" s="142">
        <f>'廃棄物事業経費（市町村）'!AW10</f>
        <v>10122</v>
      </c>
      <c r="W10" s="142">
        <f>'廃棄物事業経費（市町村）'!AX10</f>
        <v>36753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72080</v>
      </c>
      <c r="AA10" s="142">
        <f>'廃棄物事業経費（市町村）'!BB10</f>
        <v>2767046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347065</v>
      </c>
      <c r="AK10" s="142">
        <f>'廃棄物事業経費（市町村）'!BL10</f>
        <v>125351</v>
      </c>
      <c r="AL10" s="142">
        <f>'廃棄物事業経費（市町村）'!BM10</f>
        <v>161492</v>
      </c>
      <c r="AM10" s="142">
        <f>'廃棄物事業経費（市町村）'!BN10</f>
        <v>0</v>
      </c>
      <c r="AN10" s="142">
        <f>'廃棄物事業経費（市町村）'!BO10</f>
        <v>161492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60222</v>
      </c>
      <c r="AR10" s="142">
        <f>'廃棄物事業経費（市町村）'!BS10</f>
        <v>0</v>
      </c>
      <c r="AS10" s="142">
        <f>'廃棄物事業経費（市町村）'!BT10</f>
        <v>60222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1200</v>
      </c>
      <c r="AY10" s="142">
        <f>'廃棄物事業経費（市町村）'!BZ10</f>
        <v>348265</v>
      </c>
      <c r="AZ10" s="142">
        <f>'廃棄物事業経費（市町村）'!CA10</f>
        <v>519678</v>
      </c>
      <c r="BA10" s="142">
        <f>'廃棄物事業経費（市町村）'!CB10</f>
        <v>519678</v>
      </c>
      <c r="BB10" s="142">
        <f>'廃棄物事業経費（市町村）'!CC10</f>
        <v>8433</v>
      </c>
      <c r="BC10" s="142">
        <f>'廃棄物事業経費（市町村）'!CD10</f>
        <v>511245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2522353</v>
      </c>
      <c r="BI10" s="142">
        <f>'廃棄物事業経費（市町村）'!CJ10</f>
        <v>1229538</v>
      </c>
      <c r="BJ10" s="142">
        <f>'廃棄物事業経費（市町村）'!CK10</f>
        <v>807756</v>
      </c>
      <c r="BK10" s="142">
        <f>'廃棄物事業経費（市町村）'!CL10</f>
        <v>109947</v>
      </c>
      <c r="BL10" s="142">
        <f>'廃棄物事業経費（市町村）'!CM10</f>
        <v>646675</v>
      </c>
      <c r="BM10" s="142">
        <f>'廃棄物事業経費（市町村）'!CN10</f>
        <v>51134</v>
      </c>
      <c r="BN10" s="142">
        <f>'廃棄物事業経費（市町村）'!CO10</f>
        <v>19175</v>
      </c>
      <c r="BO10" s="142">
        <f>'廃棄物事業経費（市町村）'!CP10</f>
        <v>465884</v>
      </c>
      <c r="BP10" s="142">
        <f>'廃棄物事業経費（市町村）'!CQ10</f>
        <v>126520</v>
      </c>
      <c r="BQ10" s="142">
        <f>'廃棄物事業経費（市町村）'!CR10</f>
        <v>292489</v>
      </c>
      <c r="BR10" s="142">
        <f>'廃棄物事業経費（市町村）'!CS10</f>
        <v>10122</v>
      </c>
      <c r="BS10" s="142">
        <f>'廃棄物事業経費（市町村）'!CT10</f>
        <v>36753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73280</v>
      </c>
      <c r="BW10" s="142">
        <f>'廃棄物事業経費（市町村）'!CX10</f>
        <v>3115311</v>
      </c>
    </row>
    <row r="11" spans="1:75" ht="13.5">
      <c r="A11" s="160" t="s">
        <v>214</v>
      </c>
      <c r="B11" s="160">
        <v>35204</v>
      </c>
      <c r="C11" s="160" t="s">
        <v>237</v>
      </c>
      <c r="D11" s="142">
        <f>'廃棄物事業経費（市町村）'!AE11</f>
        <v>171610</v>
      </c>
      <c r="E11" s="142">
        <f>'廃棄物事業経費（市町村）'!AF11</f>
        <v>171610</v>
      </c>
      <c r="F11" s="142">
        <f>'廃棄物事業経費（市町村）'!AG11</f>
        <v>0</v>
      </c>
      <c r="G11" s="142">
        <f>'廃棄物事業経費（市町村）'!AH11</f>
        <v>169421</v>
      </c>
      <c r="H11" s="142">
        <f>'廃棄物事業経費（市町村）'!AI11</f>
        <v>2189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710071</v>
      </c>
      <c r="M11" s="142">
        <f>'廃棄物事業経費（市町村）'!AN11</f>
        <v>153938</v>
      </c>
      <c r="N11" s="142">
        <f>'廃棄物事業経費（市町村）'!AO11</f>
        <v>103310</v>
      </c>
      <c r="O11" s="142">
        <f>'廃棄物事業経費（市町村）'!AP11</f>
        <v>10115</v>
      </c>
      <c r="P11" s="142">
        <f>'廃棄物事業経費（市町村）'!AQ11</f>
        <v>81030</v>
      </c>
      <c r="Q11" s="142">
        <f>'廃棄物事業経費（市町村）'!AR11</f>
        <v>12165</v>
      </c>
      <c r="R11" s="142">
        <f>'廃棄物事業経費（市町村）'!AS11</f>
        <v>0</v>
      </c>
      <c r="S11" s="142">
        <f>'廃棄物事業経費（市町村）'!AT11</f>
        <v>452823</v>
      </c>
      <c r="T11" s="142">
        <f>'廃棄物事業経費（市町村）'!AU11</f>
        <v>204686</v>
      </c>
      <c r="U11" s="142">
        <f>'廃棄物事業経費（市町村）'!AV11</f>
        <v>159593</v>
      </c>
      <c r="V11" s="142">
        <f>'廃棄物事業経費（市町村）'!AW11</f>
        <v>85828</v>
      </c>
      <c r="W11" s="142">
        <f>'廃棄物事業経費（市町村）'!AX11</f>
        <v>2716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95968</v>
      </c>
      <c r="AA11" s="142">
        <f>'廃棄物事業経費（市町村）'!BB11</f>
        <v>977649</v>
      </c>
      <c r="AB11" s="142">
        <f>'廃棄物事業経費（市町村）'!BC11</f>
        <v>15102</v>
      </c>
      <c r="AC11" s="142">
        <f>'廃棄物事業経費（市町村）'!BD11</f>
        <v>15102</v>
      </c>
      <c r="AD11" s="142">
        <f>'廃棄物事業経費（市町村）'!BE11</f>
        <v>0</v>
      </c>
      <c r="AE11" s="142">
        <f>'廃棄物事業経費（市町村）'!BF11</f>
        <v>15102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139850</v>
      </c>
      <c r="AK11" s="142">
        <f>'廃棄物事業経費（市町村）'!BL11</f>
        <v>22769</v>
      </c>
      <c r="AL11" s="142">
        <f>'廃棄物事業経費（市町村）'!BM11</f>
        <v>68996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68996</v>
      </c>
      <c r="AP11" s="142">
        <f>'廃棄物事業経費（市町村）'!BQ11</f>
        <v>0</v>
      </c>
      <c r="AQ11" s="142">
        <f>'廃棄物事業経費（市町村）'!BR11</f>
        <v>48085</v>
      </c>
      <c r="AR11" s="142">
        <f>'廃棄物事業経費（市町村）'!BS11</f>
        <v>9306</v>
      </c>
      <c r="AS11" s="142">
        <f>'廃棄物事業経費（市町村）'!BT11</f>
        <v>454</v>
      </c>
      <c r="AT11" s="142">
        <f>'廃棄物事業経費（市町村）'!BU11</f>
        <v>37646</v>
      </c>
      <c r="AU11" s="142">
        <f>'廃棄物事業経費（市町村）'!BV11</f>
        <v>679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72</v>
      </c>
      <c r="AY11" s="142">
        <f>'廃棄物事業経費（市町村）'!BZ11</f>
        <v>155024</v>
      </c>
      <c r="AZ11" s="142">
        <f>'廃棄物事業経費（市町村）'!CA11</f>
        <v>186712</v>
      </c>
      <c r="BA11" s="142">
        <f>'廃棄物事業経費（市町村）'!CB11</f>
        <v>186712</v>
      </c>
      <c r="BB11" s="142">
        <f>'廃棄物事業経費（市町村）'!CC11</f>
        <v>0</v>
      </c>
      <c r="BC11" s="142">
        <f>'廃棄物事業経費（市町村）'!CD11</f>
        <v>184523</v>
      </c>
      <c r="BD11" s="142">
        <f>'廃棄物事業経費（市町村）'!CE11</f>
        <v>2189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849921</v>
      </c>
      <c r="BI11" s="142">
        <f>'廃棄物事業経費（市町村）'!CJ11</f>
        <v>176707</v>
      </c>
      <c r="BJ11" s="142">
        <f>'廃棄物事業経費（市町村）'!CK11</f>
        <v>172306</v>
      </c>
      <c r="BK11" s="142">
        <f>'廃棄物事業経費（市町村）'!CL11</f>
        <v>10115</v>
      </c>
      <c r="BL11" s="142">
        <f>'廃棄物事業経費（市町村）'!CM11</f>
        <v>81030</v>
      </c>
      <c r="BM11" s="142">
        <f>'廃棄物事業経費（市町村）'!CN11</f>
        <v>81161</v>
      </c>
      <c r="BN11" s="142">
        <f>'廃棄物事業経費（市町村）'!CO11</f>
        <v>0</v>
      </c>
      <c r="BO11" s="142">
        <f>'廃棄物事業経費（市町村）'!CP11</f>
        <v>500908</v>
      </c>
      <c r="BP11" s="142">
        <f>'廃棄物事業経費（市町村）'!CQ11</f>
        <v>213992</v>
      </c>
      <c r="BQ11" s="142">
        <f>'廃棄物事業経費（市町村）'!CR11</f>
        <v>160047</v>
      </c>
      <c r="BR11" s="142">
        <f>'廃棄物事業経費（市町村）'!CS11</f>
        <v>123474</v>
      </c>
      <c r="BS11" s="142">
        <f>'廃棄物事業経費（市町村）'!CT11</f>
        <v>3395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96040</v>
      </c>
      <c r="BW11" s="142">
        <f>'廃棄物事業経費（市町村）'!CX11</f>
        <v>1132673</v>
      </c>
    </row>
    <row r="12" spans="1:75" ht="13.5">
      <c r="A12" s="160" t="s">
        <v>214</v>
      </c>
      <c r="B12" s="160">
        <v>35206</v>
      </c>
      <c r="C12" s="160" t="s">
        <v>238</v>
      </c>
      <c r="D12" s="142">
        <f>'廃棄物事業経費（市町村）'!AE12</f>
        <v>422124</v>
      </c>
      <c r="E12" s="142">
        <f>'廃棄物事業経費（市町村）'!AF12</f>
        <v>417000</v>
      </c>
      <c r="F12" s="142">
        <f>'廃棄物事業経費（市町村）'!AG12</f>
        <v>0</v>
      </c>
      <c r="G12" s="142">
        <f>'廃棄物事業経費（市町村）'!AH12</f>
        <v>417000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5124</v>
      </c>
      <c r="K12" s="142">
        <f>'廃棄物事業経費（市町村）'!AL12</f>
        <v>0</v>
      </c>
      <c r="L12" s="142">
        <f>'廃棄物事業経費（市町村）'!AM12</f>
        <v>1188078</v>
      </c>
      <c r="M12" s="142">
        <f>'廃棄物事業経費（市町村）'!AN12</f>
        <v>691807</v>
      </c>
      <c r="N12" s="142">
        <f>'廃棄物事業経費（市町村）'!AO12</f>
        <v>277463</v>
      </c>
      <c r="O12" s="142">
        <f>'廃棄物事業経費（市町村）'!AP12</f>
        <v>58439</v>
      </c>
      <c r="P12" s="142">
        <f>'廃棄物事業経費（市町村）'!AQ12</f>
        <v>209026</v>
      </c>
      <c r="Q12" s="142">
        <f>'廃棄物事業経費（市町村）'!AR12</f>
        <v>9998</v>
      </c>
      <c r="R12" s="142">
        <f>'廃棄物事業経費（市町村）'!AS12</f>
        <v>0</v>
      </c>
      <c r="S12" s="142">
        <f>'廃棄物事業経費（市町村）'!AT12</f>
        <v>218808</v>
      </c>
      <c r="T12" s="142">
        <f>'廃棄物事業経費（市町村）'!AU12</f>
        <v>102748</v>
      </c>
      <c r="U12" s="142">
        <f>'廃棄物事業経費（市町村）'!AV12</f>
        <v>100818</v>
      </c>
      <c r="V12" s="142">
        <f>'廃棄物事業経費（市町村）'!AW12</f>
        <v>13540</v>
      </c>
      <c r="W12" s="142">
        <f>'廃棄物事業経費（市町村）'!AX12</f>
        <v>1702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21283</v>
      </c>
      <c r="AA12" s="142">
        <f>'廃棄物事業経費（市町村）'!BB12</f>
        <v>1631485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181296</v>
      </c>
      <c r="AK12" s="142">
        <f>'廃棄物事業経費（市町村）'!BL12</f>
        <v>20740</v>
      </c>
      <c r="AL12" s="142">
        <f>'廃棄物事業経費（市町村）'!BM12</f>
        <v>70867</v>
      </c>
      <c r="AM12" s="142">
        <f>'廃棄物事業経費（市町村）'!BN12</f>
        <v>0</v>
      </c>
      <c r="AN12" s="142">
        <f>'廃棄物事業経費（市町村）'!BO12</f>
        <v>70867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89689</v>
      </c>
      <c r="AR12" s="142">
        <f>'廃棄物事業経費（市町村）'!BS12</f>
        <v>0</v>
      </c>
      <c r="AS12" s="142">
        <f>'廃棄物事業経費（市町村）'!BT12</f>
        <v>89689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181296</v>
      </c>
      <c r="AZ12" s="142">
        <f>'廃棄物事業経費（市町村）'!CA12</f>
        <v>422124</v>
      </c>
      <c r="BA12" s="142">
        <f>'廃棄物事業経費（市町村）'!CB12</f>
        <v>417000</v>
      </c>
      <c r="BB12" s="142">
        <f>'廃棄物事業経費（市町村）'!CC12</f>
        <v>0</v>
      </c>
      <c r="BC12" s="142">
        <f>'廃棄物事業経費（市町村）'!CD12</f>
        <v>417000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5124</v>
      </c>
      <c r="BG12" s="142">
        <f>'廃棄物事業経費（市町村）'!CH12</f>
        <v>0</v>
      </c>
      <c r="BH12" s="142">
        <f>'廃棄物事業経費（市町村）'!CI12</f>
        <v>1369374</v>
      </c>
      <c r="BI12" s="142">
        <f>'廃棄物事業経費（市町村）'!CJ12</f>
        <v>712547</v>
      </c>
      <c r="BJ12" s="142">
        <f>'廃棄物事業経費（市町村）'!CK12</f>
        <v>348330</v>
      </c>
      <c r="BK12" s="142">
        <f>'廃棄物事業経費（市町村）'!CL12</f>
        <v>58439</v>
      </c>
      <c r="BL12" s="142">
        <f>'廃棄物事業経費（市町村）'!CM12</f>
        <v>279893</v>
      </c>
      <c r="BM12" s="142">
        <f>'廃棄物事業経費（市町村）'!CN12</f>
        <v>9998</v>
      </c>
      <c r="BN12" s="142">
        <f>'廃棄物事業経費（市町村）'!CO12</f>
        <v>0</v>
      </c>
      <c r="BO12" s="142">
        <f>'廃棄物事業経費（市町村）'!CP12</f>
        <v>308497</v>
      </c>
      <c r="BP12" s="142">
        <f>'廃棄物事業経費（市町村）'!CQ12</f>
        <v>102748</v>
      </c>
      <c r="BQ12" s="142">
        <f>'廃棄物事業経費（市町村）'!CR12</f>
        <v>190507</v>
      </c>
      <c r="BR12" s="142">
        <f>'廃棄物事業経費（市町村）'!CS12</f>
        <v>13540</v>
      </c>
      <c r="BS12" s="142">
        <f>'廃棄物事業経費（市町村）'!CT12</f>
        <v>1702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21283</v>
      </c>
      <c r="BW12" s="142">
        <f>'廃棄物事業経費（市町村）'!CX12</f>
        <v>1812781</v>
      </c>
    </row>
    <row r="13" spans="1:75" ht="13.5">
      <c r="A13" s="160" t="s">
        <v>214</v>
      </c>
      <c r="B13" s="160">
        <v>35207</v>
      </c>
      <c r="C13" s="160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316343</v>
      </c>
      <c r="M13" s="142">
        <f>'廃棄物事業経費（市町村）'!AN13</f>
        <v>251953</v>
      </c>
      <c r="N13" s="142">
        <f>'廃棄物事業経費（市町村）'!AO13</f>
        <v>11129</v>
      </c>
      <c r="O13" s="142">
        <f>'廃棄物事業経費（市町村）'!AP13</f>
        <v>11129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2330</v>
      </c>
      <c r="S13" s="142">
        <f>'廃棄物事業経費（市町村）'!AT13</f>
        <v>50931</v>
      </c>
      <c r="T13" s="142">
        <f>'廃棄物事業経費（市町村）'!AU13</f>
        <v>42571</v>
      </c>
      <c r="U13" s="142">
        <f>'廃棄物事業経費（市町村）'!AV13</f>
        <v>8360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433530</v>
      </c>
      <c r="Y13" s="142">
        <f>'廃棄物事業経費（市町村）'!AZ13</f>
        <v>0</v>
      </c>
      <c r="Z13" s="142">
        <f>'廃棄物事業経費（市町村）'!BA13</f>
        <v>8317</v>
      </c>
      <c r="AA13" s="142">
        <f>'廃棄物事業経費（市町村）'!BB13</f>
        <v>324660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162122</v>
      </c>
      <c r="AK13" s="142">
        <f>'廃棄物事業経費（市町村）'!BL13</f>
        <v>0</v>
      </c>
      <c r="AL13" s="142">
        <f>'廃棄物事業経費（市町村）'!BM13</f>
        <v>32325</v>
      </c>
      <c r="AM13" s="142">
        <f>'廃棄物事業経費（市町村）'!BN13</f>
        <v>0</v>
      </c>
      <c r="AN13" s="142">
        <f>'廃棄物事業経費（市町村）'!BO13</f>
        <v>32325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129797</v>
      </c>
      <c r="AR13" s="142">
        <f>'廃棄物事業経費（市町村）'!BS13</f>
        <v>76982</v>
      </c>
      <c r="AS13" s="142">
        <f>'廃棄物事業経費（市町村）'!BT13</f>
        <v>52815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162122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478465</v>
      </c>
      <c r="BI13" s="142">
        <f>'廃棄物事業経費（市町村）'!CJ13</f>
        <v>251953</v>
      </c>
      <c r="BJ13" s="142">
        <f>'廃棄物事業経費（市町村）'!CK13</f>
        <v>43454</v>
      </c>
      <c r="BK13" s="142">
        <f>'廃棄物事業経費（市町村）'!CL13</f>
        <v>11129</v>
      </c>
      <c r="BL13" s="142">
        <f>'廃棄物事業経費（市町村）'!CM13</f>
        <v>32325</v>
      </c>
      <c r="BM13" s="142">
        <f>'廃棄物事業経費（市町村）'!CN13</f>
        <v>0</v>
      </c>
      <c r="BN13" s="142">
        <f>'廃棄物事業経費（市町村）'!CO13</f>
        <v>2330</v>
      </c>
      <c r="BO13" s="142">
        <f>'廃棄物事業経費（市町村）'!CP13</f>
        <v>180728</v>
      </c>
      <c r="BP13" s="142">
        <f>'廃棄物事業経費（市町村）'!CQ13</f>
        <v>119553</v>
      </c>
      <c r="BQ13" s="142">
        <f>'廃棄物事業経費（市町村）'!CR13</f>
        <v>61175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433530</v>
      </c>
      <c r="BU13" s="142">
        <f>'廃棄物事業経費（市町村）'!CV13</f>
        <v>0</v>
      </c>
      <c r="BV13" s="142">
        <f>'廃棄物事業経費（市町村）'!CW13</f>
        <v>8317</v>
      </c>
      <c r="BW13" s="142">
        <f>'廃棄物事業経費（市町村）'!CX13</f>
        <v>486782</v>
      </c>
    </row>
    <row r="14" spans="1:75" ht="13.5">
      <c r="A14" s="160" t="s">
        <v>214</v>
      </c>
      <c r="B14" s="160">
        <v>35208</v>
      </c>
      <c r="C14" s="160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1993127</v>
      </c>
      <c r="M14" s="142">
        <f>'廃棄物事業経費（市町村）'!AN14</f>
        <v>741018</v>
      </c>
      <c r="N14" s="142">
        <f>'廃棄物事業経費（市町村）'!AO14</f>
        <v>281363</v>
      </c>
      <c r="O14" s="142">
        <f>'廃棄物事業経費（市町村）'!AP14</f>
        <v>33731</v>
      </c>
      <c r="P14" s="142">
        <f>'廃棄物事業経費（市町村）'!AQ14</f>
        <v>224268</v>
      </c>
      <c r="Q14" s="142">
        <f>'廃棄物事業経費（市町村）'!AR14</f>
        <v>23364</v>
      </c>
      <c r="R14" s="142">
        <f>'廃棄物事業経費（市町村）'!AS14</f>
        <v>2499</v>
      </c>
      <c r="S14" s="142">
        <f>'廃棄物事業経費（市町村）'!AT14</f>
        <v>968247</v>
      </c>
      <c r="T14" s="142">
        <f>'廃棄物事業経費（市町村）'!AU14</f>
        <v>542425</v>
      </c>
      <c r="U14" s="142">
        <f>'廃棄物事業経費（市町村）'!AV14</f>
        <v>398793</v>
      </c>
      <c r="V14" s="142">
        <f>'廃棄物事業経費（市町村）'!AW14</f>
        <v>22955</v>
      </c>
      <c r="W14" s="142">
        <f>'廃棄物事業経費（市町村）'!AX14</f>
        <v>4074</v>
      </c>
      <c r="X14" s="142">
        <f>'廃棄物事業経費（市町村）'!AY14</f>
        <v>165680</v>
      </c>
      <c r="Y14" s="142">
        <f>'廃棄物事業経費（市町村）'!AZ14</f>
        <v>0</v>
      </c>
      <c r="Z14" s="142">
        <f>'廃棄物事業経費（市町村）'!BA14</f>
        <v>20475</v>
      </c>
      <c r="AA14" s="142">
        <f>'廃棄物事業経費（市町村）'!BB14</f>
        <v>2013602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243608</v>
      </c>
      <c r="AK14" s="142">
        <f>'廃棄物事業経費（市町村）'!BL14</f>
        <v>108570</v>
      </c>
      <c r="AL14" s="142">
        <f>'廃棄物事業経費（市町村）'!BM14</f>
        <v>116529</v>
      </c>
      <c r="AM14" s="142">
        <f>'廃棄物事業経費（市町村）'!BN14</f>
        <v>1044</v>
      </c>
      <c r="AN14" s="142">
        <f>'廃棄物事業経費（市町村）'!BO14</f>
        <v>115485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18509</v>
      </c>
      <c r="AR14" s="142">
        <f>'廃棄物事業経費（市町村）'!BS14</f>
        <v>940</v>
      </c>
      <c r="AS14" s="142">
        <f>'廃棄物事業経費（市町村）'!BT14</f>
        <v>17569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237816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243608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2236735</v>
      </c>
      <c r="BI14" s="142">
        <f>'廃棄物事業経費（市町村）'!CJ14</f>
        <v>849588</v>
      </c>
      <c r="BJ14" s="142">
        <f>'廃棄物事業経費（市町村）'!CK14</f>
        <v>397892</v>
      </c>
      <c r="BK14" s="142">
        <f>'廃棄物事業経費（市町村）'!CL14</f>
        <v>34775</v>
      </c>
      <c r="BL14" s="142">
        <f>'廃棄物事業経費（市町村）'!CM14</f>
        <v>339753</v>
      </c>
      <c r="BM14" s="142">
        <f>'廃棄物事業経費（市町村）'!CN14</f>
        <v>23364</v>
      </c>
      <c r="BN14" s="142">
        <f>'廃棄物事業経費（市町村）'!CO14</f>
        <v>2499</v>
      </c>
      <c r="BO14" s="142">
        <f>'廃棄物事業経費（市町村）'!CP14</f>
        <v>986756</v>
      </c>
      <c r="BP14" s="142">
        <f>'廃棄物事業経費（市町村）'!CQ14</f>
        <v>543365</v>
      </c>
      <c r="BQ14" s="142">
        <f>'廃棄物事業経費（市町村）'!CR14</f>
        <v>416362</v>
      </c>
      <c r="BR14" s="142">
        <f>'廃棄物事業経費（市町村）'!CS14</f>
        <v>22955</v>
      </c>
      <c r="BS14" s="142">
        <f>'廃棄物事業経費（市町村）'!CT14</f>
        <v>4074</v>
      </c>
      <c r="BT14" s="142">
        <f>'廃棄物事業経費（市町村）'!CU14</f>
        <v>403496</v>
      </c>
      <c r="BU14" s="142">
        <f>'廃棄物事業経費（市町村）'!CV14</f>
        <v>0</v>
      </c>
      <c r="BV14" s="142">
        <f>'廃棄物事業経費（市町村）'!CW14</f>
        <v>20475</v>
      </c>
      <c r="BW14" s="142">
        <f>'廃棄物事業経費（市町村）'!CX14</f>
        <v>2257210</v>
      </c>
    </row>
    <row r="15" spans="1:75" ht="13.5">
      <c r="A15" s="160" t="s">
        <v>214</v>
      </c>
      <c r="B15" s="160">
        <v>35210</v>
      </c>
      <c r="C15" s="160" t="s">
        <v>241</v>
      </c>
      <c r="D15" s="142">
        <f>'廃棄物事業経費（市町村）'!AE15</f>
        <v>31916</v>
      </c>
      <c r="E15" s="142">
        <f>'廃棄物事業経費（市町村）'!AF15</f>
        <v>31916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31916</v>
      </c>
      <c r="J15" s="142">
        <f>'廃棄物事業経費（市町村）'!AK15</f>
        <v>0</v>
      </c>
      <c r="K15" s="142">
        <f>'廃棄物事業経費（市町村）'!AL15</f>
        <v>96139</v>
      </c>
      <c r="L15" s="142">
        <f>'廃棄物事業経費（市町村）'!AM15</f>
        <v>267410</v>
      </c>
      <c r="M15" s="142">
        <f>'廃棄物事業経費（市町村）'!AN15</f>
        <v>125904</v>
      </c>
      <c r="N15" s="142">
        <f>'廃棄物事業経費（市町村）'!AO15</f>
        <v>70735</v>
      </c>
      <c r="O15" s="142">
        <f>'廃棄物事業経費（市町村）'!AP15</f>
        <v>70735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10133</v>
      </c>
      <c r="S15" s="142">
        <f>'廃棄物事業経費（市町村）'!AT15</f>
        <v>60638</v>
      </c>
      <c r="T15" s="142">
        <f>'廃棄物事業経費（市町村）'!AU15</f>
        <v>33755</v>
      </c>
      <c r="U15" s="142">
        <f>'廃棄物事業経費（市町村）'!AV15</f>
        <v>8909</v>
      </c>
      <c r="V15" s="142">
        <f>'廃棄物事業経費（市町村）'!AW15</f>
        <v>0</v>
      </c>
      <c r="W15" s="142">
        <f>'廃棄物事業経費（市町村）'!AX15</f>
        <v>17974</v>
      </c>
      <c r="X15" s="142">
        <f>'廃棄物事業経費（市町村）'!AY15</f>
        <v>330613</v>
      </c>
      <c r="Y15" s="142">
        <f>'廃棄物事業経費（市町村）'!AZ15</f>
        <v>0</v>
      </c>
      <c r="Z15" s="142">
        <f>'廃棄物事業経費（市町村）'!BA15</f>
        <v>14882</v>
      </c>
      <c r="AA15" s="142">
        <f>'廃棄物事業経費（市町村）'!BB15</f>
        <v>314208</v>
      </c>
      <c r="AB15" s="142">
        <f>'廃棄物事業経費（市町村）'!BC15</f>
        <v>20133</v>
      </c>
      <c r="AC15" s="142">
        <f>'廃棄物事業経費（市町村）'!BD15</f>
        <v>20133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20133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47383</v>
      </c>
      <c r="AK15" s="142">
        <f>'廃棄物事業経費（市町村）'!BL15</f>
        <v>31562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15821</v>
      </c>
      <c r="AR15" s="142">
        <f>'廃棄物事業経費（市町村）'!BS15</f>
        <v>4410</v>
      </c>
      <c r="AS15" s="142">
        <f>'廃棄物事業経費（市町村）'!BT15</f>
        <v>0</v>
      </c>
      <c r="AT15" s="142">
        <f>'廃棄物事業経費（市町村）'!BU15</f>
        <v>868</v>
      </c>
      <c r="AU15" s="142">
        <f>'廃棄物事業経費（市町村）'!BV15</f>
        <v>10543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83139</v>
      </c>
      <c r="AY15" s="142">
        <f>'廃棄物事業経費（市町村）'!BZ15</f>
        <v>150655</v>
      </c>
      <c r="AZ15" s="142">
        <f>'廃棄物事業経費（市町村）'!CA15</f>
        <v>52049</v>
      </c>
      <c r="BA15" s="142">
        <f>'廃棄物事業経費（市町村）'!CB15</f>
        <v>52049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52049</v>
      </c>
      <c r="BF15" s="142">
        <f>'廃棄物事業経費（市町村）'!CG15</f>
        <v>0</v>
      </c>
      <c r="BG15" s="142">
        <f>'廃棄物事業経費（市町村）'!CH15</f>
        <v>96139</v>
      </c>
      <c r="BH15" s="142">
        <f>'廃棄物事業経費（市町村）'!CI15</f>
        <v>314793</v>
      </c>
      <c r="BI15" s="142">
        <f>'廃棄物事業経費（市町村）'!CJ15</f>
        <v>157466</v>
      </c>
      <c r="BJ15" s="142">
        <f>'廃棄物事業経費（市町村）'!CK15</f>
        <v>70735</v>
      </c>
      <c r="BK15" s="142">
        <f>'廃棄物事業経費（市町村）'!CL15</f>
        <v>70735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10133</v>
      </c>
      <c r="BO15" s="142">
        <f>'廃棄物事業経費（市町村）'!CP15</f>
        <v>76459</v>
      </c>
      <c r="BP15" s="142">
        <f>'廃棄物事業経費（市町村）'!CQ15</f>
        <v>38165</v>
      </c>
      <c r="BQ15" s="142">
        <f>'廃棄物事業経費（市町村）'!CR15</f>
        <v>8909</v>
      </c>
      <c r="BR15" s="142">
        <f>'廃棄物事業経費（市町村）'!CS15</f>
        <v>868</v>
      </c>
      <c r="BS15" s="142">
        <f>'廃棄物事業経費（市町村）'!CT15</f>
        <v>28517</v>
      </c>
      <c r="BT15" s="142">
        <f>'廃棄物事業経費（市町村）'!CU15</f>
        <v>330613</v>
      </c>
      <c r="BU15" s="142">
        <f>'廃棄物事業経費（市町村）'!CV15</f>
        <v>0</v>
      </c>
      <c r="BV15" s="142">
        <f>'廃棄物事業経費（市町村）'!CW15</f>
        <v>98021</v>
      </c>
      <c r="BW15" s="142">
        <f>'廃棄物事業経費（市町村）'!CX15</f>
        <v>464863</v>
      </c>
    </row>
    <row r="16" spans="1:75" ht="13.5">
      <c r="A16" s="160" t="s">
        <v>214</v>
      </c>
      <c r="B16" s="160">
        <v>35211</v>
      </c>
      <c r="C16" s="160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463599</v>
      </c>
      <c r="M16" s="142">
        <f>'廃棄物事業経費（市町村）'!AN16</f>
        <v>114204</v>
      </c>
      <c r="N16" s="142">
        <f>'廃棄物事業経費（市町村）'!AO16</f>
        <v>96592</v>
      </c>
      <c r="O16" s="142">
        <f>'廃棄物事業経費（市町村）'!AP16</f>
        <v>2232</v>
      </c>
      <c r="P16" s="142">
        <f>'廃棄物事業経費（市町村）'!AQ16</f>
        <v>92758</v>
      </c>
      <c r="Q16" s="142">
        <f>'廃棄物事業経費（市町村）'!AR16</f>
        <v>1602</v>
      </c>
      <c r="R16" s="142">
        <f>'廃棄物事業経費（市町村）'!AS16</f>
        <v>0</v>
      </c>
      <c r="S16" s="142">
        <f>'廃棄物事業経費（市町村）'!AT16</f>
        <v>252803</v>
      </c>
      <c r="T16" s="142">
        <f>'廃棄物事業経費（市町村）'!AU16</f>
        <v>188424</v>
      </c>
      <c r="U16" s="142">
        <f>'廃棄物事業経費（市町村）'!AV16</f>
        <v>62861</v>
      </c>
      <c r="V16" s="142">
        <f>'廃棄物事業経費（市町村）'!AW16</f>
        <v>1518</v>
      </c>
      <c r="W16" s="142">
        <f>'廃棄物事業経費（市町村）'!AX16</f>
        <v>0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8796</v>
      </c>
      <c r="AA16" s="142">
        <f>'廃棄物事業経費（市町村）'!BB16</f>
        <v>472395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82173</v>
      </c>
      <c r="AK16" s="142">
        <f>'廃棄物事業経費（市町村）'!BL16</f>
        <v>23884</v>
      </c>
      <c r="AL16" s="142">
        <f>'廃棄物事業経費（市町村）'!BM16</f>
        <v>41730</v>
      </c>
      <c r="AM16" s="142">
        <f>'廃棄物事業経費（市町村）'!BN16</f>
        <v>0</v>
      </c>
      <c r="AN16" s="142">
        <f>'廃棄物事業経費（市町村）'!BO16</f>
        <v>41730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16559</v>
      </c>
      <c r="AR16" s="142">
        <f>'廃棄物事業経費（市町村）'!BS16</f>
        <v>5416</v>
      </c>
      <c r="AS16" s="142">
        <f>'廃棄物事業経費（市町村）'!BT16</f>
        <v>11143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103150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82173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545772</v>
      </c>
      <c r="BI16" s="142">
        <f>'廃棄物事業経費（市町村）'!CJ16</f>
        <v>138088</v>
      </c>
      <c r="BJ16" s="142">
        <f>'廃棄物事業経費（市町村）'!CK16</f>
        <v>138322</v>
      </c>
      <c r="BK16" s="142">
        <f>'廃棄物事業経費（市町村）'!CL16</f>
        <v>2232</v>
      </c>
      <c r="BL16" s="142">
        <f>'廃棄物事業経費（市町村）'!CM16</f>
        <v>134488</v>
      </c>
      <c r="BM16" s="142">
        <f>'廃棄物事業経費（市町村）'!CN16</f>
        <v>1602</v>
      </c>
      <c r="BN16" s="142">
        <f>'廃棄物事業経費（市町村）'!CO16</f>
        <v>0</v>
      </c>
      <c r="BO16" s="142">
        <f>'廃棄物事業経費（市町村）'!CP16</f>
        <v>269362</v>
      </c>
      <c r="BP16" s="142">
        <f>'廃棄物事業経費（市町村）'!CQ16</f>
        <v>193840</v>
      </c>
      <c r="BQ16" s="142">
        <f>'廃棄物事業経費（市町村）'!CR16</f>
        <v>74004</v>
      </c>
      <c r="BR16" s="142">
        <f>'廃棄物事業経費（市町村）'!CS16</f>
        <v>1518</v>
      </c>
      <c r="BS16" s="142">
        <f>'廃棄物事業経費（市町村）'!CT16</f>
        <v>0</v>
      </c>
      <c r="BT16" s="142">
        <f>'廃棄物事業経費（市町村）'!CU16</f>
        <v>103150</v>
      </c>
      <c r="BU16" s="142">
        <f>'廃棄物事業経費（市町村）'!CV16</f>
        <v>0</v>
      </c>
      <c r="BV16" s="142">
        <f>'廃棄物事業経費（市町村）'!CW16</f>
        <v>8796</v>
      </c>
      <c r="BW16" s="142">
        <f>'廃棄物事業経費（市町村）'!CX16</f>
        <v>554568</v>
      </c>
    </row>
    <row r="17" spans="1:75" ht="13.5">
      <c r="A17" s="160" t="s">
        <v>214</v>
      </c>
      <c r="B17" s="160">
        <v>35212</v>
      </c>
      <c r="C17" s="160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232857</v>
      </c>
      <c r="M17" s="142">
        <f>'廃棄物事業経費（市町村）'!AN17</f>
        <v>121694</v>
      </c>
      <c r="N17" s="142">
        <f>'廃棄物事業経費（市町村）'!AO17</f>
        <v>39274</v>
      </c>
      <c r="O17" s="142">
        <f>'廃棄物事業経費（市町村）'!AP17</f>
        <v>32083</v>
      </c>
      <c r="P17" s="142">
        <f>'廃棄物事業経費（市町村）'!AQ17</f>
        <v>0</v>
      </c>
      <c r="Q17" s="142">
        <f>'廃棄物事業経費（市町村）'!AR17</f>
        <v>7191</v>
      </c>
      <c r="R17" s="142">
        <f>'廃棄物事業経費（市町村）'!AS17</f>
        <v>11895</v>
      </c>
      <c r="S17" s="142">
        <f>'廃棄物事業経費（市町村）'!AT17</f>
        <v>59994</v>
      </c>
      <c r="T17" s="142">
        <f>'廃棄物事業経費（市町村）'!AU17</f>
        <v>42746</v>
      </c>
      <c r="U17" s="142">
        <f>'廃棄物事業経費（市町村）'!AV17</f>
        <v>6637</v>
      </c>
      <c r="V17" s="142">
        <f>'廃棄物事業経費（市町村）'!AW17</f>
        <v>2611</v>
      </c>
      <c r="W17" s="142">
        <f>'廃棄物事業経費（市町村）'!AX17</f>
        <v>8000</v>
      </c>
      <c r="X17" s="142">
        <f>'廃棄物事業経費（市町村）'!AY17</f>
        <v>155639</v>
      </c>
      <c r="Y17" s="142">
        <f>'廃棄物事業経費（市町村）'!AZ17</f>
        <v>0</v>
      </c>
      <c r="Z17" s="142">
        <f>'廃棄物事業経費（市町村）'!BA17</f>
        <v>225</v>
      </c>
      <c r="AA17" s="142">
        <f>'廃棄物事業経費（市町村）'!BB17</f>
        <v>233082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3726</v>
      </c>
      <c r="AK17" s="142">
        <f>'廃棄物事業経費（市町村）'!BL17</f>
        <v>0</v>
      </c>
      <c r="AL17" s="142">
        <f>'廃棄物事業経費（市町村）'!BM17</f>
        <v>1028</v>
      </c>
      <c r="AM17" s="142">
        <f>'廃棄物事業経費（市町村）'!BN17</f>
        <v>1028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2698</v>
      </c>
      <c r="AR17" s="142">
        <f>'廃棄物事業経費（市町村）'!BS17</f>
        <v>2698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65942</v>
      </c>
      <c r="AW17" s="142">
        <f>'廃棄物事業経費（市町村）'!BX17</f>
        <v>0</v>
      </c>
      <c r="AX17" s="142">
        <f>'廃棄物事業経費（市町村）'!BY17</f>
        <v>39</v>
      </c>
      <c r="AY17" s="142">
        <f>'廃棄物事業経費（市町村）'!BZ17</f>
        <v>3765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236583</v>
      </c>
      <c r="BI17" s="142">
        <f>'廃棄物事業経費（市町村）'!CJ17</f>
        <v>121694</v>
      </c>
      <c r="BJ17" s="142">
        <f>'廃棄物事業経費（市町村）'!CK17</f>
        <v>40302</v>
      </c>
      <c r="BK17" s="142">
        <f>'廃棄物事業経費（市町村）'!CL17</f>
        <v>33111</v>
      </c>
      <c r="BL17" s="142">
        <f>'廃棄物事業経費（市町村）'!CM17</f>
        <v>0</v>
      </c>
      <c r="BM17" s="142">
        <f>'廃棄物事業経費（市町村）'!CN17</f>
        <v>7191</v>
      </c>
      <c r="BN17" s="142">
        <f>'廃棄物事業経費（市町村）'!CO17</f>
        <v>11895</v>
      </c>
      <c r="BO17" s="142">
        <f>'廃棄物事業経費（市町村）'!CP17</f>
        <v>62692</v>
      </c>
      <c r="BP17" s="142">
        <f>'廃棄物事業経費（市町村）'!CQ17</f>
        <v>45444</v>
      </c>
      <c r="BQ17" s="142">
        <f>'廃棄物事業経費（市町村）'!CR17</f>
        <v>6637</v>
      </c>
      <c r="BR17" s="142">
        <f>'廃棄物事業経費（市町村）'!CS17</f>
        <v>2611</v>
      </c>
      <c r="BS17" s="142">
        <f>'廃棄物事業経費（市町村）'!CT17</f>
        <v>8000</v>
      </c>
      <c r="BT17" s="142">
        <f>'廃棄物事業経費（市町村）'!CU17</f>
        <v>221581</v>
      </c>
      <c r="BU17" s="142">
        <f>'廃棄物事業経費（市町村）'!CV17</f>
        <v>0</v>
      </c>
      <c r="BV17" s="142">
        <f>'廃棄物事業経費（市町村）'!CW17</f>
        <v>264</v>
      </c>
      <c r="BW17" s="142">
        <f>'廃棄物事業経費（市町村）'!CX17</f>
        <v>236847</v>
      </c>
    </row>
    <row r="18" spans="1:75" ht="13.5">
      <c r="A18" s="160" t="s">
        <v>214</v>
      </c>
      <c r="B18" s="160">
        <v>35213</v>
      </c>
      <c r="C18" s="160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100315</v>
      </c>
      <c r="M18" s="142">
        <f>'廃棄物事業経費（市町村）'!AN18</f>
        <v>1462</v>
      </c>
      <c r="N18" s="142">
        <f>'廃棄物事業経費（市町村）'!AO18</f>
        <v>12564</v>
      </c>
      <c r="O18" s="142">
        <f>'廃棄物事業経費（市町村）'!AP18</f>
        <v>1377</v>
      </c>
      <c r="P18" s="142">
        <f>'廃棄物事業経費（市町村）'!AQ18</f>
        <v>10990</v>
      </c>
      <c r="Q18" s="142">
        <f>'廃棄物事業経費（市町村）'!AR18</f>
        <v>197</v>
      </c>
      <c r="R18" s="142">
        <f>'廃棄物事業経費（市町村）'!AS18</f>
        <v>0</v>
      </c>
      <c r="S18" s="142">
        <f>'廃棄物事業経費（市町村）'!AT18</f>
        <v>86289</v>
      </c>
      <c r="T18" s="142">
        <f>'廃棄物事業経費（市町村）'!AU18</f>
        <v>86289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139838</v>
      </c>
      <c r="Y18" s="142">
        <f>'廃棄物事業経費（市町村）'!AZ18</f>
        <v>0</v>
      </c>
      <c r="Z18" s="142">
        <f>'廃棄物事業経費（市町村）'!BA18</f>
        <v>122</v>
      </c>
      <c r="AA18" s="142">
        <f>'廃棄物事業経費（市町村）'!BB18</f>
        <v>100437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5488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44358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5488</v>
      </c>
      <c r="BH18" s="142">
        <f>'廃棄物事業経費（市町村）'!CI18</f>
        <v>100315</v>
      </c>
      <c r="BI18" s="142">
        <f>'廃棄物事業経費（市町村）'!CJ18</f>
        <v>1462</v>
      </c>
      <c r="BJ18" s="142">
        <f>'廃棄物事業経費（市町村）'!CK18</f>
        <v>12564</v>
      </c>
      <c r="BK18" s="142">
        <f>'廃棄物事業経費（市町村）'!CL18</f>
        <v>1377</v>
      </c>
      <c r="BL18" s="142">
        <f>'廃棄物事業経費（市町村）'!CM18</f>
        <v>10990</v>
      </c>
      <c r="BM18" s="142">
        <f>'廃棄物事業経費（市町村）'!CN18</f>
        <v>197</v>
      </c>
      <c r="BN18" s="142">
        <f>'廃棄物事業経費（市町村）'!CO18</f>
        <v>0</v>
      </c>
      <c r="BO18" s="142">
        <f>'廃棄物事業経費（市町村）'!CP18</f>
        <v>86289</v>
      </c>
      <c r="BP18" s="142">
        <f>'廃棄物事業経費（市町村）'!CQ18</f>
        <v>86289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184196</v>
      </c>
      <c r="BU18" s="142">
        <f>'廃棄物事業経費（市町村）'!CV18</f>
        <v>0</v>
      </c>
      <c r="BV18" s="142">
        <f>'廃棄物事業経費（市町村）'!CW18</f>
        <v>122</v>
      </c>
      <c r="BW18" s="142">
        <f>'廃棄物事業経費（市町村）'!CX18</f>
        <v>100437</v>
      </c>
    </row>
    <row r="19" spans="1:75" ht="13.5">
      <c r="A19" s="160" t="s">
        <v>214</v>
      </c>
      <c r="B19" s="160">
        <v>35215</v>
      </c>
      <c r="C19" s="160" t="s">
        <v>245</v>
      </c>
      <c r="D19" s="142">
        <f>'廃棄物事業経費（市町村）'!AE19</f>
        <v>196412</v>
      </c>
      <c r="E19" s="142">
        <f>'廃棄物事業経費（市町村）'!AF19</f>
        <v>165111</v>
      </c>
      <c r="F19" s="142">
        <f>'廃棄物事業経費（市町村）'!AG19</f>
        <v>0</v>
      </c>
      <c r="G19" s="142">
        <f>'廃棄物事業経費（市町村）'!AH19</f>
        <v>5138</v>
      </c>
      <c r="H19" s="142">
        <f>'廃棄物事業経費（市町村）'!AI19</f>
        <v>159973</v>
      </c>
      <c r="I19" s="142">
        <f>'廃棄物事業経費（市町村）'!AJ19</f>
        <v>0</v>
      </c>
      <c r="J19" s="142">
        <f>'廃棄物事業経費（市町村）'!AK19</f>
        <v>31301</v>
      </c>
      <c r="K19" s="142">
        <f>'廃棄物事業経費（市町村）'!AL19</f>
        <v>0</v>
      </c>
      <c r="L19" s="142">
        <f>'廃棄物事業経費（市町村）'!AM19</f>
        <v>1373774</v>
      </c>
      <c r="M19" s="142">
        <f>'廃棄物事業経費（市町村）'!AN19</f>
        <v>383804</v>
      </c>
      <c r="N19" s="142">
        <f>'廃棄物事業経費（市町村）'!AO19</f>
        <v>191374</v>
      </c>
      <c r="O19" s="142">
        <f>'廃棄物事業経費（市町村）'!AP19</f>
        <v>6840</v>
      </c>
      <c r="P19" s="142">
        <f>'廃棄物事業経費（市町村）'!AQ19</f>
        <v>168381</v>
      </c>
      <c r="Q19" s="142">
        <f>'廃棄物事業経費（市町村）'!AR19</f>
        <v>16153</v>
      </c>
      <c r="R19" s="142">
        <f>'廃棄物事業経費（市町村）'!AS19</f>
        <v>0</v>
      </c>
      <c r="S19" s="142">
        <f>'廃棄物事業経費（市町村）'!AT19</f>
        <v>796391</v>
      </c>
      <c r="T19" s="142">
        <f>'廃棄物事業経費（市町村）'!AU19</f>
        <v>524017</v>
      </c>
      <c r="U19" s="142">
        <f>'廃棄物事業経費（市町村）'!AV19</f>
        <v>224147</v>
      </c>
      <c r="V19" s="142">
        <f>'廃棄物事業経費（市町村）'!AW19</f>
        <v>48227</v>
      </c>
      <c r="W19" s="142">
        <f>'廃棄物事業経費（市町村）'!AX19</f>
        <v>0</v>
      </c>
      <c r="X19" s="142">
        <f>'廃棄物事業経費（市町村）'!AY19</f>
        <v>480136</v>
      </c>
      <c r="Y19" s="142">
        <f>'廃棄物事業経費（市町村）'!AZ19</f>
        <v>2205</v>
      </c>
      <c r="Z19" s="142">
        <f>'廃棄物事業経費（市町村）'!BA19</f>
        <v>83471</v>
      </c>
      <c r="AA19" s="142">
        <f>'廃棄物事業経費（市町村）'!BB19</f>
        <v>1653657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381132</v>
      </c>
      <c r="AK19" s="142">
        <f>'廃棄物事業経費（市町村）'!BL19</f>
        <v>16500</v>
      </c>
      <c r="AL19" s="142">
        <f>'廃棄物事業経費（市町村）'!BM19</f>
        <v>151076</v>
      </c>
      <c r="AM19" s="142">
        <f>'廃棄物事業経費（市町村）'!BN19</f>
        <v>2264</v>
      </c>
      <c r="AN19" s="142">
        <f>'廃棄物事業経費（市町村）'!BO19</f>
        <v>7962</v>
      </c>
      <c r="AO19" s="142">
        <f>'廃棄物事業経費（市町村）'!BP19</f>
        <v>140850</v>
      </c>
      <c r="AP19" s="142">
        <f>'廃棄物事業経費（市町村）'!BQ19</f>
        <v>0</v>
      </c>
      <c r="AQ19" s="142">
        <f>'廃棄物事業経費（市町村）'!BR19</f>
        <v>213556</v>
      </c>
      <c r="AR19" s="142">
        <f>'廃棄物事業経費（市町村）'!BS19</f>
        <v>207607</v>
      </c>
      <c r="AS19" s="142">
        <f>'廃棄物事業経費（市町村）'!BT19</f>
        <v>5949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81244</v>
      </c>
      <c r="AW19" s="142">
        <f>'廃棄物事業経費（市町村）'!BX19</f>
        <v>0</v>
      </c>
      <c r="AX19" s="142">
        <f>'廃棄物事業経費（市町村）'!BY19</f>
        <v>78</v>
      </c>
      <c r="AY19" s="142">
        <f>'廃棄物事業経費（市町村）'!BZ19</f>
        <v>381210</v>
      </c>
      <c r="AZ19" s="142">
        <f>'廃棄物事業経費（市町村）'!CA19</f>
        <v>196412</v>
      </c>
      <c r="BA19" s="142">
        <f>'廃棄物事業経費（市町村）'!CB19</f>
        <v>165111</v>
      </c>
      <c r="BB19" s="142">
        <f>'廃棄物事業経費（市町村）'!CC19</f>
        <v>0</v>
      </c>
      <c r="BC19" s="142">
        <f>'廃棄物事業経費（市町村）'!CD19</f>
        <v>5138</v>
      </c>
      <c r="BD19" s="142">
        <f>'廃棄物事業経費（市町村）'!CE19</f>
        <v>159973</v>
      </c>
      <c r="BE19" s="142">
        <f>'廃棄物事業経費（市町村）'!CF19</f>
        <v>0</v>
      </c>
      <c r="BF19" s="142">
        <f>'廃棄物事業経費（市町村）'!CG19</f>
        <v>31301</v>
      </c>
      <c r="BG19" s="142">
        <f>'廃棄物事業経費（市町村）'!CH19</f>
        <v>0</v>
      </c>
      <c r="BH19" s="142">
        <f>'廃棄物事業経費（市町村）'!CI19</f>
        <v>1754906</v>
      </c>
      <c r="BI19" s="142">
        <f>'廃棄物事業経費（市町村）'!CJ19</f>
        <v>400304</v>
      </c>
      <c r="BJ19" s="142">
        <f>'廃棄物事業経費（市町村）'!CK19</f>
        <v>342450</v>
      </c>
      <c r="BK19" s="142">
        <f>'廃棄物事業経費（市町村）'!CL19</f>
        <v>9104</v>
      </c>
      <c r="BL19" s="142">
        <f>'廃棄物事業経費（市町村）'!CM19</f>
        <v>176343</v>
      </c>
      <c r="BM19" s="142">
        <f>'廃棄物事業経費（市町村）'!CN19</f>
        <v>157003</v>
      </c>
      <c r="BN19" s="142">
        <f>'廃棄物事業経費（市町村）'!CO19</f>
        <v>0</v>
      </c>
      <c r="BO19" s="142">
        <f>'廃棄物事業経費（市町村）'!CP19</f>
        <v>1009947</v>
      </c>
      <c r="BP19" s="142">
        <f>'廃棄物事業経費（市町村）'!CQ19</f>
        <v>731624</v>
      </c>
      <c r="BQ19" s="142">
        <f>'廃棄物事業経費（市町村）'!CR19</f>
        <v>230096</v>
      </c>
      <c r="BR19" s="142">
        <f>'廃棄物事業経費（市町村）'!CS19</f>
        <v>48227</v>
      </c>
      <c r="BS19" s="142">
        <f>'廃棄物事業経費（市町村）'!CT19</f>
        <v>0</v>
      </c>
      <c r="BT19" s="142">
        <f>'廃棄物事業経費（市町村）'!CU19</f>
        <v>561380</v>
      </c>
      <c r="BU19" s="142">
        <f>'廃棄物事業経費（市町村）'!CV19</f>
        <v>2205</v>
      </c>
      <c r="BV19" s="142">
        <f>'廃棄物事業経費（市町村）'!CW19</f>
        <v>83549</v>
      </c>
      <c r="BW19" s="142">
        <f>'廃棄物事業経費（市町村）'!CX19</f>
        <v>2034867</v>
      </c>
    </row>
    <row r="20" spans="1:75" ht="13.5">
      <c r="A20" s="160" t="s">
        <v>214</v>
      </c>
      <c r="B20" s="160">
        <v>35216</v>
      </c>
      <c r="C20" s="160" t="s">
        <v>246</v>
      </c>
      <c r="D20" s="142">
        <f>'廃棄物事業経費（市町村）'!AE20</f>
        <v>118903</v>
      </c>
      <c r="E20" s="142">
        <f>'廃棄物事業経費（市町村）'!AF20</f>
        <v>118903</v>
      </c>
      <c r="F20" s="142">
        <f>'廃棄物事業経費（市町村）'!AG20</f>
        <v>0</v>
      </c>
      <c r="G20" s="142">
        <f>'廃棄物事業経費（市町村）'!AH20</f>
        <v>118903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636603</v>
      </c>
      <c r="M20" s="142">
        <f>'廃棄物事業経費（市町村）'!AN20</f>
        <v>352435</v>
      </c>
      <c r="N20" s="142">
        <f>'廃棄物事業経費（市町村）'!AO20</f>
        <v>65961</v>
      </c>
      <c r="O20" s="142">
        <f>'廃棄物事業経費（市町村）'!AP20</f>
        <v>15064</v>
      </c>
      <c r="P20" s="142">
        <f>'廃棄物事業経費（市町村）'!AQ20</f>
        <v>49347</v>
      </c>
      <c r="Q20" s="142">
        <f>'廃棄物事業経費（市町村）'!AR20</f>
        <v>1550</v>
      </c>
      <c r="R20" s="142">
        <f>'廃棄物事業経費（市町村）'!AS20</f>
        <v>0</v>
      </c>
      <c r="S20" s="142">
        <f>'廃棄物事業経費（市町村）'!AT20</f>
        <v>218207</v>
      </c>
      <c r="T20" s="142">
        <f>'廃棄物事業経費（市町村）'!AU20</f>
        <v>65853</v>
      </c>
      <c r="U20" s="142">
        <f>'廃棄物事業経費（市町村）'!AV20</f>
        <v>129956</v>
      </c>
      <c r="V20" s="142">
        <f>'廃棄物事業経費（市町村）'!AW20</f>
        <v>21945</v>
      </c>
      <c r="W20" s="142">
        <f>'廃棄物事業経費（市町村）'!AX20</f>
        <v>453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16627</v>
      </c>
      <c r="AA20" s="142">
        <f>'廃棄物事業経費（市町村）'!BB20</f>
        <v>772133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80519</v>
      </c>
      <c r="AK20" s="142">
        <f>'廃棄物事業経費（市町村）'!BL20</f>
        <v>33602</v>
      </c>
      <c r="AL20" s="142">
        <f>'廃棄物事業経費（市町村）'!BM20</f>
        <v>41604</v>
      </c>
      <c r="AM20" s="142">
        <f>'廃棄物事業経費（市町村）'!BN20</f>
        <v>0</v>
      </c>
      <c r="AN20" s="142">
        <f>'廃棄物事業経費（市町村）'!BO20</f>
        <v>41604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5313</v>
      </c>
      <c r="AR20" s="142">
        <f>'廃棄物事業経費（市町村）'!BS20</f>
        <v>0</v>
      </c>
      <c r="AS20" s="142">
        <f>'廃棄物事業経費（市町村）'!BT20</f>
        <v>1806</v>
      </c>
      <c r="AT20" s="142">
        <f>'廃棄物事業経費（市町村）'!BU20</f>
        <v>0</v>
      </c>
      <c r="AU20" s="142">
        <f>'廃棄物事業経費（市町村）'!BV20</f>
        <v>3507</v>
      </c>
      <c r="AV20" s="142">
        <f>'廃棄物事業経費（市町村）'!BW20</f>
        <v>124088</v>
      </c>
      <c r="AW20" s="142">
        <f>'廃棄物事業経費（市町村）'!BX20</f>
        <v>0</v>
      </c>
      <c r="AX20" s="142">
        <f>'廃棄物事業経費（市町村）'!BY20</f>
        <v>277</v>
      </c>
      <c r="AY20" s="142">
        <f>'廃棄物事業経費（市町村）'!BZ20</f>
        <v>80796</v>
      </c>
      <c r="AZ20" s="142">
        <f>'廃棄物事業経費（市町村）'!CA20</f>
        <v>118903</v>
      </c>
      <c r="BA20" s="142">
        <f>'廃棄物事業経費（市町村）'!CB20</f>
        <v>118903</v>
      </c>
      <c r="BB20" s="142">
        <f>'廃棄物事業経費（市町村）'!CC20</f>
        <v>0</v>
      </c>
      <c r="BC20" s="142">
        <f>'廃棄物事業経費（市町村）'!CD20</f>
        <v>118903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717122</v>
      </c>
      <c r="BI20" s="142">
        <f>'廃棄物事業経費（市町村）'!CJ20</f>
        <v>386037</v>
      </c>
      <c r="BJ20" s="142">
        <f>'廃棄物事業経費（市町村）'!CK20</f>
        <v>107565</v>
      </c>
      <c r="BK20" s="142">
        <f>'廃棄物事業経費（市町村）'!CL20</f>
        <v>15064</v>
      </c>
      <c r="BL20" s="142">
        <f>'廃棄物事業経費（市町村）'!CM20</f>
        <v>90951</v>
      </c>
      <c r="BM20" s="142">
        <f>'廃棄物事業経費（市町村）'!CN20</f>
        <v>1550</v>
      </c>
      <c r="BN20" s="142">
        <f>'廃棄物事業経費（市町村）'!CO20</f>
        <v>0</v>
      </c>
      <c r="BO20" s="142">
        <f>'廃棄物事業経費（市町村）'!CP20</f>
        <v>223520</v>
      </c>
      <c r="BP20" s="142">
        <f>'廃棄物事業経費（市町村）'!CQ20</f>
        <v>65853</v>
      </c>
      <c r="BQ20" s="142">
        <f>'廃棄物事業経費（市町村）'!CR20</f>
        <v>131762</v>
      </c>
      <c r="BR20" s="142">
        <f>'廃棄物事業経費（市町村）'!CS20</f>
        <v>21945</v>
      </c>
      <c r="BS20" s="142">
        <f>'廃棄物事業経費（市町村）'!CT20</f>
        <v>3960</v>
      </c>
      <c r="BT20" s="142">
        <f>'廃棄物事業経費（市町村）'!CU20</f>
        <v>124088</v>
      </c>
      <c r="BU20" s="142">
        <f>'廃棄物事業経費（市町村）'!CV20</f>
        <v>0</v>
      </c>
      <c r="BV20" s="142">
        <f>'廃棄物事業経費（市町村）'!CW20</f>
        <v>16904</v>
      </c>
      <c r="BW20" s="142">
        <f>'廃棄物事業経費（市町村）'!CX20</f>
        <v>852929</v>
      </c>
    </row>
    <row r="21" spans="1:75" ht="13.5">
      <c r="A21" s="160" t="s">
        <v>214</v>
      </c>
      <c r="B21" s="160">
        <v>35305</v>
      </c>
      <c r="C21" s="160" t="s">
        <v>247</v>
      </c>
      <c r="D21" s="142">
        <f>'廃棄物事業経費（市町村）'!AE21</f>
        <v>1069743</v>
      </c>
      <c r="E21" s="142">
        <f>'廃棄物事業経費（市町村）'!AF21</f>
        <v>1040000</v>
      </c>
      <c r="F21" s="142">
        <f>'廃棄物事業経費（市町村）'!AG21</f>
        <v>0</v>
      </c>
      <c r="G21" s="142">
        <f>'廃棄物事業経費（市町村）'!AH21</f>
        <v>442000</v>
      </c>
      <c r="H21" s="142">
        <f>'廃棄物事業経費（市町村）'!AI21</f>
        <v>598000</v>
      </c>
      <c r="I21" s="142">
        <f>'廃棄物事業経費（市町村）'!AJ21</f>
        <v>0</v>
      </c>
      <c r="J21" s="142">
        <f>'廃棄物事業経費（市町村）'!AK21</f>
        <v>29743</v>
      </c>
      <c r="K21" s="142">
        <f>'廃棄物事業経費（市町村）'!AL21</f>
        <v>0</v>
      </c>
      <c r="L21" s="142">
        <f>'廃棄物事業経費（市町村）'!AM21</f>
        <v>205802</v>
      </c>
      <c r="M21" s="142">
        <f>'廃棄物事業経費（市町村）'!AN21</f>
        <v>35067</v>
      </c>
      <c r="N21" s="142">
        <f>'廃棄物事業経費（市町村）'!AO21</f>
        <v>114823</v>
      </c>
      <c r="O21" s="142">
        <f>'廃棄物事業経費（市町村）'!AP21</f>
        <v>52526</v>
      </c>
      <c r="P21" s="142">
        <f>'廃棄物事業経費（市町村）'!AQ21</f>
        <v>59118</v>
      </c>
      <c r="Q21" s="142">
        <f>'廃棄物事業経費（市町村）'!AR21</f>
        <v>3179</v>
      </c>
      <c r="R21" s="142">
        <f>'廃棄物事業経費（市町村）'!AS21</f>
        <v>0</v>
      </c>
      <c r="S21" s="142">
        <f>'廃棄物事業経費（市町村）'!AT21</f>
        <v>55912</v>
      </c>
      <c r="T21" s="142">
        <f>'廃棄物事業経費（市町村）'!AU21</f>
        <v>27776</v>
      </c>
      <c r="U21" s="142">
        <f>'廃棄物事業経費（市町村）'!AV21</f>
        <v>27833</v>
      </c>
      <c r="V21" s="142">
        <f>'廃棄物事業経費（市町村）'!AW21</f>
        <v>303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25017</v>
      </c>
      <c r="AA21" s="142">
        <f>'廃棄物事業経費（市町村）'!BB21</f>
        <v>1300562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76261</v>
      </c>
      <c r="AK21" s="142">
        <f>'廃棄物事業経費（市町村）'!BL21</f>
        <v>21973</v>
      </c>
      <c r="AL21" s="142">
        <f>'廃棄物事業経費（市町村）'!BM21</f>
        <v>36819</v>
      </c>
      <c r="AM21" s="142">
        <f>'廃棄物事業経費（市町村）'!BN21</f>
        <v>1736</v>
      </c>
      <c r="AN21" s="142">
        <f>'廃棄物事業経費（市町村）'!BO21</f>
        <v>35083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17469</v>
      </c>
      <c r="AR21" s="142">
        <f>'廃棄物事業経費（市町村）'!BS21</f>
        <v>7367</v>
      </c>
      <c r="AS21" s="142">
        <f>'廃棄物事業経費（市町村）'!BT21</f>
        <v>9753</v>
      </c>
      <c r="AT21" s="142">
        <f>'廃棄物事業経費（市町村）'!BU21</f>
        <v>0</v>
      </c>
      <c r="AU21" s="142">
        <f>'廃棄物事業経費（市町村）'!BV21</f>
        <v>349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76261</v>
      </c>
      <c r="AZ21" s="142">
        <f>'廃棄物事業経費（市町村）'!CA21</f>
        <v>1069743</v>
      </c>
      <c r="BA21" s="142">
        <f>'廃棄物事業経費（市町村）'!CB21</f>
        <v>1040000</v>
      </c>
      <c r="BB21" s="142">
        <f>'廃棄物事業経費（市町村）'!CC21</f>
        <v>0</v>
      </c>
      <c r="BC21" s="142">
        <f>'廃棄物事業経費（市町村）'!CD21</f>
        <v>442000</v>
      </c>
      <c r="BD21" s="142">
        <f>'廃棄物事業経費（市町村）'!CE21</f>
        <v>598000</v>
      </c>
      <c r="BE21" s="142">
        <f>'廃棄物事業経費（市町村）'!CF21</f>
        <v>0</v>
      </c>
      <c r="BF21" s="142">
        <f>'廃棄物事業経費（市町村）'!CG21</f>
        <v>29743</v>
      </c>
      <c r="BG21" s="142">
        <f>'廃棄物事業経費（市町村）'!CH21</f>
        <v>0</v>
      </c>
      <c r="BH21" s="142">
        <f>'廃棄物事業経費（市町村）'!CI21</f>
        <v>282063</v>
      </c>
      <c r="BI21" s="142">
        <f>'廃棄物事業経費（市町村）'!CJ21</f>
        <v>57040</v>
      </c>
      <c r="BJ21" s="142">
        <f>'廃棄物事業経費（市町村）'!CK21</f>
        <v>151642</v>
      </c>
      <c r="BK21" s="142">
        <f>'廃棄物事業経費（市町村）'!CL21</f>
        <v>54262</v>
      </c>
      <c r="BL21" s="142">
        <f>'廃棄物事業経費（市町村）'!CM21</f>
        <v>94201</v>
      </c>
      <c r="BM21" s="142">
        <f>'廃棄物事業経費（市町村）'!CN21</f>
        <v>3179</v>
      </c>
      <c r="BN21" s="142">
        <f>'廃棄物事業経費（市町村）'!CO21</f>
        <v>0</v>
      </c>
      <c r="BO21" s="142">
        <f>'廃棄物事業経費（市町村）'!CP21</f>
        <v>73381</v>
      </c>
      <c r="BP21" s="142">
        <f>'廃棄物事業経費（市町村）'!CQ21</f>
        <v>35143</v>
      </c>
      <c r="BQ21" s="142">
        <f>'廃棄物事業経費（市町村）'!CR21</f>
        <v>37586</v>
      </c>
      <c r="BR21" s="142">
        <f>'廃棄物事業経費（市町村）'!CS21</f>
        <v>303</v>
      </c>
      <c r="BS21" s="142">
        <f>'廃棄物事業経費（市町村）'!CT21</f>
        <v>349</v>
      </c>
      <c r="BT21" s="142">
        <f>'廃棄物事業経費（市町村）'!CU21</f>
        <v>0</v>
      </c>
      <c r="BU21" s="142">
        <f>'廃棄物事業経費（市町村）'!CV21</f>
        <v>0</v>
      </c>
      <c r="BV21" s="142">
        <f>'廃棄物事業経費（市町村）'!CW21</f>
        <v>25017</v>
      </c>
      <c r="BW21" s="142">
        <f>'廃棄物事業経費（市町村）'!CX21</f>
        <v>1376823</v>
      </c>
    </row>
    <row r="22" spans="1:75" ht="13.5">
      <c r="A22" s="160" t="s">
        <v>214</v>
      </c>
      <c r="B22" s="160">
        <v>35321</v>
      </c>
      <c r="C22" s="160" t="s">
        <v>248</v>
      </c>
      <c r="D22" s="142">
        <f>'廃棄物事業経費（市町村）'!AE22</f>
        <v>385</v>
      </c>
      <c r="E22" s="142">
        <f>'廃棄物事業経費（市町村）'!AF22</f>
        <v>385</v>
      </c>
      <c r="F22" s="142">
        <f>'廃棄物事業経費（市町村）'!AG22</f>
        <v>385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64483</v>
      </c>
      <c r="M22" s="142">
        <f>'廃棄物事業経費（市町村）'!AN22</f>
        <v>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64483</v>
      </c>
      <c r="T22" s="142">
        <f>'廃棄物事業経費（市町村）'!AU22</f>
        <v>29950</v>
      </c>
      <c r="U22" s="142">
        <f>'廃棄物事業経費（市町村）'!AV22</f>
        <v>0</v>
      </c>
      <c r="V22" s="142">
        <f>'廃棄物事業経費（市町村）'!AW22</f>
        <v>19114</v>
      </c>
      <c r="W22" s="142">
        <f>'廃棄物事業経費（市町村）'!AX22</f>
        <v>15419</v>
      </c>
      <c r="X22" s="142">
        <f>'廃棄物事業経費（市町村）'!AY22</f>
        <v>37515</v>
      </c>
      <c r="Y22" s="142">
        <f>'廃棄物事業経費（市町村）'!AZ22</f>
        <v>0</v>
      </c>
      <c r="Z22" s="142">
        <f>'廃棄物事業経費（市町村）'!BA22</f>
        <v>67667</v>
      </c>
      <c r="AA22" s="142">
        <f>'廃棄物事業経費（市町村）'!BB22</f>
        <v>132535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110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110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110</v>
      </c>
      <c r="AU22" s="142">
        <f>'廃棄物事業経費（市町村）'!BV22</f>
        <v>0</v>
      </c>
      <c r="AV22" s="142">
        <f>'廃棄物事業経費（市町村）'!BW22</f>
        <v>0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110</v>
      </c>
      <c r="AZ22" s="142">
        <f>'廃棄物事業経費（市町村）'!CA22</f>
        <v>385</v>
      </c>
      <c r="BA22" s="142">
        <f>'廃棄物事業経費（市町村）'!CB22</f>
        <v>385</v>
      </c>
      <c r="BB22" s="142">
        <f>'廃棄物事業経費（市町村）'!CC22</f>
        <v>385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64593</v>
      </c>
      <c r="BI22" s="142">
        <f>'廃棄物事業経費（市町村）'!CJ22</f>
        <v>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64593</v>
      </c>
      <c r="BP22" s="142">
        <f>'廃棄物事業経費（市町村）'!CQ22</f>
        <v>29950</v>
      </c>
      <c r="BQ22" s="142">
        <f>'廃棄物事業経費（市町村）'!CR22</f>
        <v>0</v>
      </c>
      <c r="BR22" s="142">
        <f>'廃棄物事業経費（市町村）'!CS22</f>
        <v>19224</v>
      </c>
      <c r="BS22" s="142">
        <f>'廃棄物事業経費（市町村）'!CT22</f>
        <v>15419</v>
      </c>
      <c r="BT22" s="142">
        <f>'廃棄物事業経費（市町村）'!CU22</f>
        <v>37515</v>
      </c>
      <c r="BU22" s="142">
        <f>'廃棄物事業経費（市町村）'!CV22</f>
        <v>0</v>
      </c>
      <c r="BV22" s="142">
        <f>'廃棄物事業経費（市町村）'!CW22</f>
        <v>67667</v>
      </c>
      <c r="BW22" s="142">
        <f>'廃棄物事業経費（市町村）'!CX22</f>
        <v>132645</v>
      </c>
    </row>
    <row r="23" spans="1:75" ht="13.5">
      <c r="A23" s="160" t="s">
        <v>214</v>
      </c>
      <c r="B23" s="160">
        <v>35341</v>
      </c>
      <c r="C23" s="160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28591</v>
      </c>
      <c r="M23" s="142">
        <f>'廃棄物事業経費（市町村）'!AN23</f>
        <v>1961</v>
      </c>
      <c r="N23" s="142">
        <f>'廃棄物事業経費（市町村）'!AO23</f>
        <v>8300</v>
      </c>
      <c r="O23" s="142">
        <f>'廃棄物事業経費（市町村）'!AP23</f>
        <v>6641</v>
      </c>
      <c r="P23" s="142">
        <f>'廃棄物事業経費（市町村）'!AQ23</f>
        <v>1659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18330</v>
      </c>
      <c r="T23" s="142">
        <f>'廃棄物事業経費（市町村）'!AU23</f>
        <v>14689</v>
      </c>
      <c r="U23" s="142">
        <f>'廃棄物事業経費（市町村）'!AV23</f>
        <v>529</v>
      </c>
      <c r="V23" s="142">
        <f>'廃棄物事業経費（市町村）'!AW23</f>
        <v>1064</v>
      </c>
      <c r="W23" s="142">
        <f>'廃棄物事業経費（市町村）'!AX23</f>
        <v>2048</v>
      </c>
      <c r="X23" s="142">
        <f>'廃棄物事業経費（市町村）'!AY23</f>
        <v>12039</v>
      </c>
      <c r="Y23" s="142">
        <f>'廃棄物事業経費（市町村）'!AZ23</f>
        <v>0</v>
      </c>
      <c r="Z23" s="142">
        <f>'廃棄物事業経費（市町村）'!BA23</f>
        <v>606</v>
      </c>
      <c r="AA23" s="142">
        <f>'廃棄物事業経費（市町村）'!BB23</f>
        <v>29197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18543</v>
      </c>
      <c r="AK23" s="142">
        <f>'廃棄物事業経費（市町村）'!BL23</f>
        <v>0</v>
      </c>
      <c r="AL23" s="142">
        <f>'廃棄物事業経費（市町村）'!BM23</f>
        <v>9429</v>
      </c>
      <c r="AM23" s="142">
        <f>'廃棄物事業経費（市町村）'!BN23</f>
        <v>1998</v>
      </c>
      <c r="AN23" s="142">
        <f>'廃棄物事業経費（市町村）'!BO23</f>
        <v>7431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9078</v>
      </c>
      <c r="AR23" s="142">
        <f>'廃棄物事業経費（市町村）'!BS23</f>
        <v>0</v>
      </c>
      <c r="AS23" s="142">
        <f>'廃棄物事業経費（市町村）'!BT23</f>
        <v>153</v>
      </c>
      <c r="AT23" s="142">
        <f>'廃棄物事業経費（市町村）'!BU23</f>
        <v>0</v>
      </c>
      <c r="AU23" s="142">
        <f>'廃棄物事業経費（市町村）'!BV23</f>
        <v>8925</v>
      </c>
      <c r="AV23" s="142">
        <f>'廃棄物事業経費（市町村）'!BW23</f>
        <v>8449</v>
      </c>
      <c r="AW23" s="142">
        <f>'廃棄物事業経費（市町村）'!BX23</f>
        <v>36</v>
      </c>
      <c r="AX23" s="142">
        <f>'廃棄物事業経費（市町村）'!BY23</f>
        <v>2004</v>
      </c>
      <c r="AY23" s="142">
        <f>'廃棄物事業経費（市町村）'!BZ23</f>
        <v>20547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47134</v>
      </c>
      <c r="BI23" s="142">
        <f>'廃棄物事業経費（市町村）'!CJ23</f>
        <v>1961</v>
      </c>
      <c r="BJ23" s="142">
        <f>'廃棄物事業経費（市町村）'!CK23</f>
        <v>17729</v>
      </c>
      <c r="BK23" s="142">
        <f>'廃棄物事業経費（市町村）'!CL23</f>
        <v>8639</v>
      </c>
      <c r="BL23" s="142">
        <f>'廃棄物事業経費（市町村）'!CM23</f>
        <v>9090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27408</v>
      </c>
      <c r="BP23" s="142">
        <f>'廃棄物事業経費（市町村）'!CQ23</f>
        <v>14689</v>
      </c>
      <c r="BQ23" s="142">
        <f>'廃棄物事業経費（市町村）'!CR23</f>
        <v>682</v>
      </c>
      <c r="BR23" s="142">
        <f>'廃棄物事業経費（市町村）'!CS23</f>
        <v>1064</v>
      </c>
      <c r="BS23" s="142">
        <f>'廃棄物事業経費（市町村）'!CT23</f>
        <v>10973</v>
      </c>
      <c r="BT23" s="142">
        <f>'廃棄物事業経費（市町村）'!CU23</f>
        <v>20488</v>
      </c>
      <c r="BU23" s="142">
        <f>'廃棄物事業経費（市町村）'!CV23</f>
        <v>36</v>
      </c>
      <c r="BV23" s="142">
        <f>'廃棄物事業経費（市町村）'!CW23</f>
        <v>2610</v>
      </c>
      <c r="BW23" s="142">
        <f>'廃棄物事業経費（市町村）'!CX23</f>
        <v>49744</v>
      </c>
    </row>
    <row r="24" spans="1:75" ht="13.5">
      <c r="A24" s="160" t="s">
        <v>214</v>
      </c>
      <c r="B24" s="160">
        <v>35343</v>
      </c>
      <c r="C24" s="160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0</v>
      </c>
      <c r="M24" s="142">
        <f>'廃棄物事業経費（市町村）'!AN24</f>
        <v>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0</v>
      </c>
      <c r="T24" s="142">
        <f>'廃棄物事業経費（市町村）'!AU24</f>
        <v>0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106879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0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22130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0</v>
      </c>
      <c r="BI24" s="142">
        <f>'廃棄物事業経費（市町村）'!CJ24</f>
        <v>0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0</v>
      </c>
      <c r="BP24" s="142">
        <f>'廃棄物事業経費（市町村）'!CQ24</f>
        <v>0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129009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0</v>
      </c>
    </row>
    <row r="25" spans="1:75" ht="13.5">
      <c r="A25" s="160" t="s">
        <v>214</v>
      </c>
      <c r="B25" s="160">
        <v>35344</v>
      </c>
      <c r="C25" s="160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0</v>
      </c>
      <c r="M25" s="142">
        <f>'廃棄物事業経費（市町村）'!AN25</f>
        <v>0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0</v>
      </c>
      <c r="T25" s="142">
        <f>'廃棄物事業経費（市町村）'!AU25</f>
        <v>0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0</v>
      </c>
      <c r="X25" s="142">
        <f>'廃棄物事業経費（市町村）'!AY25</f>
        <v>109049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0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20174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0</v>
      </c>
      <c r="BI25" s="142">
        <f>'廃棄物事業経費（市町村）'!CJ25</f>
        <v>0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0</v>
      </c>
      <c r="BP25" s="142">
        <f>'廃棄物事業経費（市町村）'!CQ25</f>
        <v>0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0</v>
      </c>
      <c r="BT25" s="142">
        <f>'廃棄物事業経費（市町村）'!CU25</f>
        <v>129223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0</v>
      </c>
    </row>
    <row r="26" spans="1:75" ht="13.5">
      <c r="A26" s="160" t="s">
        <v>214</v>
      </c>
      <c r="B26" s="160">
        <v>35461</v>
      </c>
      <c r="C26" s="160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26145</v>
      </c>
      <c r="M26" s="142">
        <f>'廃棄物事業経費（市町村）'!AN26</f>
        <v>8186</v>
      </c>
      <c r="N26" s="142">
        <f>'廃棄物事業経費（市町村）'!AO26</f>
        <v>4031</v>
      </c>
      <c r="O26" s="142">
        <f>'廃棄物事業経費（市町村）'!AP26</f>
        <v>3134</v>
      </c>
      <c r="P26" s="142">
        <f>'廃棄物事業経費（市町村）'!AQ26</f>
        <v>0</v>
      </c>
      <c r="Q26" s="142">
        <f>'廃棄物事業経費（市町村）'!AR26</f>
        <v>897</v>
      </c>
      <c r="R26" s="142">
        <f>'廃棄物事業経費（市町村）'!AS26</f>
        <v>444</v>
      </c>
      <c r="S26" s="142">
        <f>'廃棄物事業経費（市町村）'!AT26</f>
        <v>13484</v>
      </c>
      <c r="T26" s="142">
        <f>'廃棄物事業経費（市町村）'!AU26</f>
        <v>8413</v>
      </c>
      <c r="U26" s="142">
        <f>'廃棄物事業経費（市町村）'!AV26</f>
        <v>2933</v>
      </c>
      <c r="V26" s="142">
        <f>'廃棄物事業経費（市町村）'!AW26</f>
        <v>0</v>
      </c>
      <c r="W26" s="142">
        <f>'廃棄物事業経費（市町村）'!AX26</f>
        <v>2138</v>
      </c>
      <c r="X26" s="142">
        <f>'廃棄物事業経費（市町村）'!AY26</f>
        <v>17037</v>
      </c>
      <c r="Y26" s="142">
        <f>'廃棄物事業経費（市町村）'!AZ26</f>
        <v>0</v>
      </c>
      <c r="Z26" s="142">
        <f>'廃棄物事業経費（市町村）'!BA26</f>
        <v>826</v>
      </c>
      <c r="AA26" s="142">
        <f>'廃棄物事業経費（市町村）'!BB26</f>
        <v>26971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3439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27792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3439</v>
      </c>
      <c r="BH26" s="142">
        <f>'廃棄物事業経費（市町村）'!CI26</f>
        <v>26145</v>
      </c>
      <c r="BI26" s="142">
        <f>'廃棄物事業経費（市町村）'!CJ26</f>
        <v>8186</v>
      </c>
      <c r="BJ26" s="142">
        <f>'廃棄物事業経費（市町村）'!CK26</f>
        <v>4031</v>
      </c>
      <c r="BK26" s="142">
        <f>'廃棄物事業経費（市町村）'!CL26</f>
        <v>3134</v>
      </c>
      <c r="BL26" s="142">
        <f>'廃棄物事業経費（市町村）'!CM26</f>
        <v>0</v>
      </c>
      <c r="BM26" s="142">
        <f>'廃棄物事業経費（市町村）'!CN26</f>
        <v>897</v>
      </c>
      <c r="BN26" s="142">
        <f>'廃棄物事業経費（市町村）'!CO26</f>
        <v>444</v>
      </c>
      <c r="BO26" s="142">
        <f>'廃棄物事業経費（市町村）'!CP26</f>
        <v>13484</v>
      </c>
      <c r="BP26" s="142">
        <f>'廃棄物事業経費（市町村）'!CQ26</f>
        <v>8413</v>
      </c>
      <c r="BQ26" s="142">
        <f>'廃棄物事業経費（市町村）'!CR26</f>
        <v>2933</v>
      </c>
      <c r="BR26" s="142">
        <f>'廃棄物事業経費（市町村）'!CS26</f>
        <v>0</v>
      </c>
      <c r="BS26" s="142">
        <f>'廃棄物事業経費（市町村）'!CT26</f>
        <v>2138</v>
      </c>
      <c r="BT26" s="142">
        <f>'廃棄物事業経費（市町村）'!CU26</f>
        <v>44829</v>
      </c>
      <c r="BU26" s="142">
        <f>'廃棄物事業経費（市町村）'!CV26</f>
        <v>0</v>
      </c>
      <c r="BV26" s="142">
        <f>'廃棄物事業経費（市町村）'!CW26</f>
        <v>826</v>
      </c>
      <c r="BW26" s="142">
        <f>'廃棄物事業経費（市町村）'!CX26</f>
        <v>26971</v>
      </c>
    </row>
    <row r="27" spans="1:75" ht="13.5">
      <c r="A27" s="160" t="s">
        <v>214</v>
      </c>
      <c r="B27" s="160">
        <v>35462</v>
      </c>
      <c r="C27" s="160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40808</v>
      </c>
      <c r="M27" s="142">
        <f>'廃棄物事業経費（市町村）'!AN27</f>
        <v>21403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19405</v>
      </c>
      <c r="T27" s="142">
        <f>'廃棄物事業経費（市町村）'!AU27</f>
        <v>13493</v>
      </c>
      <c r="U27" s="142">
        <f>'廃棄物事業経費（市町村）'!AV27</f>
        <v>1751</v>
      </c>
      <c r="V27" s="142">
        <f>'廃棄物事業経費（市町村）'!AW27</f>
        <v>3865</v>
      </c>
      <c r="W27" s="142">
        <f>'廃棄物事業経費（市町村）'!AX27</f>
        <v>296</v>
      </c>
      <c r="X27" s="142">
        <f>'廃棄物事業経費（市町村）'!AY27</f>
        <v>21172</v>
      </c>
      <c r="Y27" s="142">
        <f>'廃棄物事業経費（市町村）'!AZ27</f>
        <v>0</v>
      </c>
      <c r="Z27" s="142">
        <f>'廃棄物事業経費（市町村）'!BA27</f>
        <v>5419</v>
      </c>
      <c r="AA27" s="142">
        <f>'廃棄物事業経費（市町村）'!BB27</f>
        <v>46227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3555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28731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3555</v>
      </c>
      <c r="BH27" s="142">
        <f>'廃棄物事業経費（市町村）'!CI27</f>
        <v>40808</v>
      </c>
      <c r="BI27" s="142">
        <f>'廃棄物事業経費（市町村）'!CJ27</f>
        <v>21403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19405</v>
      </c>
      <c r="BP27" s="142">
        <f>'廃棄物事業経費（市町村）'!CQ27</f>
        <v>13493</v>
      </c>
      <c r="BQ27" s="142">
        <f>'廃棄物事業経費（市町村）'!CR27</f>
        <v>1751</v>
      </c>
      <c r="BR27" s="142">
        <f>'廃棄物事業経費（市町村）'!CS27</f>
        <v>3865</v>
      </c>
      <c r="BS27" s="142">
        <f>'廃棄物事業経費（市町村）'!CT27</f>
        <v>296</v>
      </c>
      <c r="BT27" s="142">
        <f>'廃棄物事業経費（市町村）'!CU27</f>
        <v>49903</v>
      </c>
      <c r="BU27" s="142">
        <f>'廃棄物事業経費（市町村）'!CV27</f>
        <v>0</v>
      </c>
      <c r="BV27" s="142">
        <f>'廃棄物事業経費（市町村）'!CW27</f>
        <v>5419</v>
      </c>
      <c r="BW27" s="142">
        <f>'廃棄物事業経費（市町村）'!CX27</f>
        <v>46227</v>
      </c>
    </row>
    <row r="28" spans="1:75" ht="13.5">
      <c r="A28" s="160" t="s">
        <v>214</v>
      </c>
      <c r="B28" s="160">
        <v>35502</v>
      </c>
      <c r="C28" s="160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40664</v>
      </c>
      <c r="M28" s="142">
        <f>'廃棄物事業経費（市町村）'!AN28</f>
        <v>0</v>
      </c>
      <c r="N28" s="142">
        <f>'廃棄物事業経費（市町村）'!AO28</f>
        <v>2191</v>
      </c>
      <c r="O28" s="142">
        <f>'廃棄物事業経費（市町村）'!AP28</f>
        <v>1153</v>
      </c>
      <c r="P28" s="142">
        <f>'廃棄物事業経費（市町村）'!AQ28</f>
        <v>1038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38473</v>
      </c>
      <c r="T28" s="142">
        <f>'廃棄物事業経費（市町村）'!AU28</f>
        <v>6870</v>
      </c>
      <c r="U28" s="142">
        <f>'廃棄物事業経費（市町村）'!AV28</f>
        <v>4530</v>
      </c>
      <c r="V28" s="142">
        <f>'廃棄物事業経費（市町村）'!AW28</f>
        <v>26877</v>
      </c>
      <c r="W28" s="142">
        <f>'廃棄物事業経費（市町村）'!AX28</f>
        <v>196</v>
      </c>
      <c r="X28" s="142">
        <f>'廃棄物事業経費（市町村）'!AY28</f>
        <v>0</v>
      </c>
      <c r="Y28" s="142">
        <f>'廃棄物事業経費（市町村）'!AZ28</f>
        <v>0</v>
      </c>
      <c r="Z28" s="142">
        <f>'廃棄物事業経費（市町村）'!BA28</f>
        <v>3054</v>
      </c>
      <c r="AA28" s="142">
        <f>'廃棄物事業経費（市町村）'!BB28</f>
        <v>43718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1896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1896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1896</v>
      </c>
      <c r="AU28" s="142">
        <f>'廃棄物事業経費（市町村）'!BV28</f>
        <v>0</v>
      </c>
      <c r="AV28" s="142">
        <f>'廃棄物事業経費（市町村）'!BW28</f>
        <v>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1896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42560</v>
      </c>
      <c r="BI28" s="142">
        <f>'廃棄物事業経費（市町村）'!CJ28</f>
        <v>0</v>
      </c>
      <c r="BJ28" s="142">
        <f>'廃棄物事業経費（市町村）'!CK28</f>
        <v>2191</v>
      </c>
      <c r="BK28" s="142">
        <f>'廃棄物事業経費（市町村）'!CL28</f>
        <v>1153</v>
      </c>
      <c r="BL28" s="142">
        <f>'廃棄物事業経費（市町村）'!CM28</f>
        <v>1038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40369</v>
      </c>
      <c r="BP28" s="142">
        <f>'廃棄物事業経費（市町村）'!CQ28</f>
        <v>6870</v>
      </c>
      <c r="BQ28" s="142">
        <f>'廃棄物事業経費（市町村）'!CR28</f>
        <v>4530</v>
      </c>
      <c r="BR28" s="142">
        <f>'廃棄物事業経費（市町村）'!CS28</f>
        <v>28773</v>
      </c>
      <c r="BS28" s="142">
        <f>'廃棄物事業経費（市町村）'!CT28</f>
        <v>196</v>
      </c>
      <c r="BT28" s="142">
        <f>'廃棄物事業経費（市町村）'!CU28</f>
        <v>0</v>
      </c>
      <c r="BU28" s="142">
        <f>'廃棄物事業経費（市町村）'!CV28</f>
        <v>0</v>
      </c>
      <c r="BV28" s="142">
        <f>'廃棄物事業経費（市町村）'!CW28</f>
        <v>3054</v>
      </c>
      <c r="BW28" s="142">
        <f>'廃棄物事業経費（市町村）'!CX28</f>
        <v>45614</v>
      </c>
    </row>
    <row r="29" spans="1:75" ht="13.5">
      <c r="A29" s="160" t="s">
        <v>214</v>
      </c>
      <c r="B29" s="160">
        <v>35504</v>
      </c>
      <c r="C29" s="160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71416</v>
      </c>
      <c r="M29" s="142">
        <f>'廃棄物事業経費（市町村）'!AN29</f>
        <v>12699</v>
      </c>
      <c r="N29" s="142">
        <f>'廃棄物事業経費（市町村）'!AO29</f>
        <v>12410</v>
      </c>
      <c r="O29" s="142">
        <f>'廃棄物事業経費（市町村）'!AP29</f>
        <v>10079</v>
      </c>
      <c r="P29" s="142">
        <f>'廃棄物事業経費（市町村）'!AQ29</f>
        <v>845</v>
      </c>
      <c r="Q29" s="142">
        <f>'廃棄物事業経費（市町村）'!AR29</f>
        <v>1486</v>
      </c>
      <c r="R29" s="142">
        <f>'廃棄物事業経費（市町村）'!AS29</f>
        <v>11025</v>
      </c>
      <c r="S29" s="142">
        <f>'廃棄物事業経費（市町村）'!AT29</f>
        <v>35282</v>
      </c>
      <c r="T29" s="142">
        <f>'廃棄物事業経費（市町村）'!AU29</f>
        <v>18522</v>
      </c>
      <c r="U29" s="142">
        <f>'廃棄物事業経費（市町村）'!AV29</f>
        <v>6728</v>
      </c>
      <c r="V29" s="142">
        <f>'廃棄物事業経費（市町村）'!AW29</f>
        <v>2343</v>
      </c>
      <c r="W29" s="142">
        <f>'廃棄物事業経費（市町村）'!AX29</f>
        <v>7689</v>
      </c>
      <c r="X29" s="142">
        <f>'廃棄物事業経費（市町村）'!AY29</f>
        <v>0</v>
      </c>
      <c r="Y29" s="142">
        <f>'廃棄物事業経費（市町村）'!AZ29</f>
        <v>0</v>
      </c>
      <c r="Z29" s="142">
        <f>'廃棄物事業経費（市町村）'!BA29</f>
        <v>26477</v>
      </c>
      <c r="AA29" s="142">
        <f>'廃棄物事業経費（市町村）'!BB29</f>
        <v>97893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0</v>
      </c>
      <c r="AW29" s="142">
        <f>'廃棄物事業経費（市町村）'!BX29</f>
        <v>0</v>
      </c>
      <c r="AX29" s="142">
        <f>'廃棄物事業経費（市町村）'!BY29</f>
        <v>31773</v>
      </c>
      <c r="AY29" s="142">
        <f>'廃棄物事業経費（市町村）'!BZ29</f>
        <v>31773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71416</v>
      </c>
      <c r="BI29" s="142">
        <f>'廃棄物事業経費（市町村）'!CJ29</f>
        <v>12699</v>
      </c>
      <c r="BJ29" s="142">
        <f>'廃棄物事業経費（市町村）'!CK29</f>
        <v>12410</v>
      </c>
      <c r="BK29" s="142">
        <f>'廃棄物事業経費（市町村）'!CL29</f>
        <v>10079</v>
      </c>
      <c r="BL29" s="142">
        <f>'廃棄物事業経費（市町村）'!CM29</f>
        <v>845</v>
      </c>
      <c r="BM29" s="142">
        <f>'廃棄物事業経費（市町村）'!CN29</f>
        <v>1486</v>
      </c>
      <c r="BN29" s="142">
        <f>'廃棄物事業経費（市町村）'!CO29</f>
        <v>11025</v>
      </c>
      <c r="BO29" s="142">
        <f>'廃棄物事業経費（市町村）'!CP29</f>
        <v>35282</v>
      </c>
      <c r="BP29" s="142">
        <f>'廃棄物事業経費（市町村）'!CQ29</f>
        <v>18522</v>
      </c>
      <c r="BQ29" s="142">
        <f>'廃棄物事業経費（市町村）'!CR29</f>
        <v>6728</v>
      </c>
      <c r="BR29" s="142">
        <f>'廃棄物事業経費（市町村）'!CS29</f>
        <v>2343</v>
      </c>
      <c r="BS29" s="142">
        <f>'廃棄物事業経費（市町村）'!CT29</f>
        <v>7689</v>
      </c>
      <c r="BT29" s="142">
        <f>'廃棄物事業経費（市町村）'!CU29</f>
        <v>0</v>
      </c>
      <c r="BU29" s="142">
        <f>'廃棄物事業経費（市町村）'!CV29</f>
        <v>0</v>
      </c>
      <c r="BV29" s="142">
        <f>'廃棄物事業経費（市町村）'!CW29</f>
        <v>58250</v>
      </c>
      <c r="BW29" s="142">
        <f>'廃棄物事業経費（市町村）'!CX29</f>
        <v>129666</v>
      </c>
    </row>
    <row r="30" spans="1:75" ht="13.5">
      <c r="A30" s="160" t="s">
        <v>214</v>
      </c>
      <c r="B30" s="160">
        <v>35827</v>
      </c>
      <c r="C30" s="160" t="s">
        <v>256</v>
      </c>
      <c r="D30" s="142">
        <f>'廃棄物事業経費（組合）'!AE8</f>
        <v>0</v>
      </c>
      <c r="E30" s="142">
        <f>'廃棄物事業経費（組合）'!AF8</f>
        <v>0</v>
      </c>
      <c r="F30" s="142">
        <f>'廃棄物事業経費（組合）'!AG8</f>
        <v>0</v>
      </c>
      <c r="G30" s="142">
        <f>'廃棄物事業経費（組合）'!AH8</f>
        <v>0</v>
      </c>
      <c r="H30" s="142">
        <f>'廃棄物事業経費（組合）'!AI8</f>
        <v>0</v>
      </c>
      <c r="I30" s="142">
        <f>'廃棄物事業経費（組合）'!AJ8</f>
        <v>0</v>
      </c>
      <c r="J30" s="142">
        <f>'廃棄物事業経費（組合）'!AK8</f>
        <v>0</v>
      </c>
      <c r="K30" s="142">
        <f>'廃棄物事業経費（組合）'!AL8</f>
        <v>0</v>
      </c>
      <c r="L30" s="142">
        <f>'廃棄物事業経費（組合）'!AM8</f>
        <v>0</v>
      </c>
      <c r="M30" s="142">
        <f>'廃棄物事業経費（組合）'!AN8</f>
        <v>0</v>
      </c>
      <c r="N30" s="142">
        <f>'廃棄物事業経費（組合）'!AO8</f>
        <v>0</v>
      </c>
      <c r="O30" s="142">
        <f>'廃棄物事業経費（組合）'!AP8</f>
        <v>0</v>
      </c>
      <c r="P30" s="142">
        <f>'廃棄物事業経費（組合）'!AQ8</f>
        <v>0</v>
      </c>
      <c r="Q30" s="142">
        <f>'廃棄物事業経費（組合）'!AR8</f>
        <v>0</v>
      </c>
      <c r="R30" s="142">
        <f>'廃棄物事業経費（組合）'!AS8</f>
        <v>0</v>
      </c>
      <c r="S30" s="142">
        <f>'廃棄物事業経費（組合）'!AT8</f>
        <v>0</v>
      </c>
      <c r="T30" s="142">
        <f>'廃棄物事業経費（組合）'!AU8</f>
        <v>0</v>
      </c>
      <c r="U30" s="142">
        <f>'廃棄物事業経費（組合）'!AV8</f>
        <v>0</v>
      </c>
      <c r="V30" s="142">
        <f>'廃棄物事業経費（組合）'!AW8</f>
        <v>0</v>
      </c>
      <c r="W30" s="142">
        <f>'廃棄物事業経費（組合）'!AX8</f>
        <v>0</v>
      </c>
      <c r="X30" s="142">
        <f>'廃棄物事業経費（組合）'!AY8</f>
        <v>0</v>
      </c>
      <c r="Y30" s="142">
        <f>'廃棄物事業経費（組合）'!AZ8</f>
        <v>0</v>
      </c>
      <c r="Z30" s="142">
        <f>'廃棄物事業経費（組合）'!BA8</f>
        <v>0</v>
      </c>
      <c r="AA30" s="142">
        <f>'廃棄物事業経費（組合）'!BB8</f>
        <v>0</v>
      </c>
      <c r="AB30" s="142">
        <f>'廃棄物事業経費（組合）'!BC8</f>
        <v>770175</v>
      </c>
      <c r="AC30" s="142">
        <f>'廃棄物事業経費（組合）'!BD8</f>
        <v>770175</v>
      </c>
      <c r="AD30" s="142">
        <f>'廃棄物事業経費（組合）'!BE8</f>
        <v>0</v>
      </c>
      <c r="AE30" s="142">
        <f>'廃棄物事業経費（組合）'!BF8</f>
        <v>770175</v>
      </c>
      <c r="AF30" s="142">
        <f>'廃棄物事業経費（組合）'!BG8</f>
        <v>0</v>
      </c>
      <c r="AG30" s="142">
        <f>'廃棄物事業経費（組合）'!BH8</f>
        <v>0</v>
      </c>
      <c r="AH30" s="142">
        <f>'廃棄物事業経費（組合）'!BI8</f>
        <v>0</v>
      </c>
      <c r="AI30" s="142">
        <f>'廃棄物事業経費（組合）'!BJ8</f>
        <v>0</v>
      </c>
      <c r="AJ30" s="142">
        <f>'廃棄物事業経費（組合）'!BK8</f>
        <v>361030</v>
      </c>
      <c r="AK30" s="142">
        <f>'廃棄物事業経費（組合）'!BL8</f>
        <v>57949</v>
      </c>
      <c r="AL30" s="142">
        <f>'廃棄物事業経費（組合）'!BM8</f>
        <v>71634</v>
      </c>
      <c r="AM30" s="142">
        <f>'廃棄物事業経費（組合）'!BN8</f>
        <v>0</v>
      </c>
      <c r="AN30" s="142">
        <f>'廃棄物事業経費（組合）'!BO8</f>
        <v>71634</v>
      </c>
      <c r="AO30" s="142">
        <f>'廃棄物事業経費（組合）'!BP8</f>
        <v>0</v>
      </c>
      <c r="AP30" s="142">
        <f>'廃棄物事業経費（組合）'!BQ8</f>
        <v>0</v>
      </c>
      <c r="AQ30" s="142">
        <f>'廃棄物事業経費（組合）'!BR8</f>
        <v>231447</v>
      </c>
      <c r="AR30" s="142">
        <f>'廃棄物事業経費（組合）'!BS8</f>
        <v>58262</v>
      </c>
      <c r="AS30" s="142">
        <f>'廃棄物事業経費（組合）'!BT8</f>
        <v>0</v>
      </c>
      <c r="AT30" s="142">
        <f>'廃棄物事業経費（組合）'!BU8</f>
        <v>172908</v>
      </c>
      <c r="AU30" s="142">
        <f>'廃棄物事業経費（組合）'!BV8</f>
        <v>277</v>
      </c>
      <c r="AV30" s="142">
        <f>'廃棄物事業経費（組合）'!BW8</f>
        <v>0</v>
      </c>
      <c r="AW30" s="142">
        <f>'廃棄物事業経費（組合）'!BX8</f>
        <v>0</v>
      </c>
      <c r="AX30" s="142">
        <f>'廃棄物事業経費（組合）'!BY8</f>
        <v>10444</v>
      </c>
      <c r="AY30" s="142">
        <f>'廃棄物事業経費（組合）'!BZ8</f>
        <v>1141649</v>
      </c>
      <c r="AZ30" s="142">
        <f>'廃棄物事業経費（組合）'!CA8</f>
        <v>770175</v>
      </c>
      <c r="BA30" s="142">
        <f>'廃棄物事業経費（組合）'!CB8</f>
        <v>770175</v>
      </c>
      <c r="BB30" s="142">
        <f>'廃棄物事業経費（組合）'!CC8</f>
        <v>0</v>
      </c>
      <c r="BC30" s="142">
        <f>'廃棄物事業経費（組合）'!CD8</f>
        <v>770175</v>
      </c>
      <c r="BD30" s="142">
        <f>'廃棄物事業経費（組合）'!CE8</f>
        <v>0</v>
      </c>
      <c r="BE30" s="142">
        <f>'廃棄物事業経費（組合）'!CF8</f>
        <v>0</v>
      </c>
      <c r="BF30" s="142">
        <f>'廃棄物事業経費（組合）'!CG8</f>
        <v>0</v>
      </c>
      <c r="BG30" s="142">
        <f>'廃棄物事業経費（組合）'!CH8</f>
        <v>0</v>
      </c>
      <c r="BH30" s="142">
        <f>'廃棄物事業経費（組合）'!CI8</f>
        <v>361030</v>
      </c>
      <c r="BI30" s="142">
        <f>'廃棄物事業経費（組合）'!CJ8</f>
        <v>57949</v>
      </c>
      <c r="BJ30" s="142">
        <f>'廃棄物事業経費（組合）'!CK8</f>
        <v>71634</v>
      </c>
      <c r="BK30" s="142">
        <f>'廃棄物事業経費（組合）'!CL8</f>
        <v>0</v>
      </c>
      <c r="BL30" s="142">
        <f>'廃棄物事業経費（組合）'!CM8</f>
        <v>71634</v>
      </c>
      <c r="BM30" s="142">
        <f>'廃棄物事業経費（組合）'!CN8</f>
        <v>0</v>
      </c>
      <c r="BN30" s="142">
        <f>'廃棄物事業経費（組合）'!CO8</f>
        <v>0</v>
      </c>
      <c r="BO30" s="142">
        <f>'廃棄物事業経費（組合）'!CP8</f>
        <v>231447</v>
      </c>
      <c r="BP30" s="142">
        <f>'廃棄物事業経費（組合）'!CQ8</f>
        <v>58262</v>
      </c>
      <c r="BQ30" s="142">
        <f>'廃棄物事業経費（組合）'!CR8</f>
        <v>0</v>
      </c>
      <c r="BR30" s="142">
        <f>'廃棄物事業経費（組合）'!CS8</f>
        <v>172908</v>
      </c>
      <c r="BS30" s="142">
        <f>'廃棄物事業経費（組合）'!CT8</f>
        <v>277</v>
      </c>
      <c r="BT30" s="142">
        <f>'廃棄物事業経費（組合）'!CU8</f>
        <v>0</v>
      </c>
      <c r="BU30" s="142">
        <f>'廃棄物事業経費（組合）'!CV8</f>
        <v>0</v>
      </c>
      <c r="BV30" s="142">
        <f>'廃棄物事業経費（組合）'!CW8</f>
        <v>10444</v>
      </c>
      <c r="BW30" s="142">
        <f>'廃棄物事業経費（組合）'!CX8</f>
        <v>1141649</v>
      </c>
    </row>
    <row r="31" spans="1:75" ht="13.5">
      <c r="A31" s="160" t="s">
        <v>214</v>
      </c>
      <c r="B31" s="160">
        <v>35828</v>
      </c>
      <c r="C31" s="160" t="s">
        <v>257</v>
      </c>
      <c r="D31" s="142">
        <f>'廃棄物事業経費（組合）'!AE9</f>
        <v>0</v>
      </c>
      <c r="E31" s="142">
        <f>'廃棄物事業経費（組合）'!AF9</f>
        <v>0</v>
      </c>
      <c r="F31" s="142">
        <f>'廃棄物事業経費（組合）'!AG9</f>
        <v>0</v>
      </c>
      <c r="G31" s="142">
        <f>'廃棄物事業経費（組合）'!AH9</f>
        <v>0</v>
      </c>
      <c r="H31" s="142">
        <f>'廃棄物事業経費（組合）'!AI9</f>
        <v>0</v>
      </c>
      <c r="I31" s="142">
        <f>'廃棄物事業経費（組合）'!AJ9</f>
        <v>0</v>
      </c>
      <c r="J31" s="142">
        <f>'廃棄物事業経費（組合）'!AK9</f>
        <v>0</v>
      </c>
      <c r="K31" s="142">
        <f>'廃棄物事業経費（組合）'!AL9</f>
        <v>0</v>
      </c>
      <c r="L31" s="142">
        <f>'廃棄物事業経費（組合）'!AM9</f>
        <v>0</v>
      </c>
      <c r="M31" s="142">
        <f>'廃棄物事業経費（組合）'!AN9</f>
        <v>0</v>
      </c>
      <c r="N31" s="142">
        <f>'廃棄物事業経費（組合）'!AO9</f>
        <v>0</v>
      </c>
      <c r="O31" s="142">
        <f>'廃棄物事業経費（組合）'!AP9</f>
        <v>0</v>
      </c>
      <c r="P31" s="142">
        <f>'廃棄物事業経費（組合）'!AQ9</f>
        <v>0</v>
      </c>
      <c r="Q31" s="142">
        <f>'廃棄物事業経費（組合）'!AR9</f>
        <v>0</v>
      </c>
      <c r="R31" s="142">
        <f>'廃棄物事業経費（組合）'!AS9</f>
        <v>0</v>
      </c>
      <c r="S31" s="142">
        <f>'廃棄物事業経費（組合）'!AT9</f>
        <v>0</v>
      </c>
      <c r="T31" s="142">
        <f>'廃棄物事業経費（組合）'!AU9</f>
        <v>0</v>
      </c>
      <c r="U31" s="142">
        <f>'廃棄物事業経費（組合）'!AV9</f>
        <v>0</v>
      </c>
      <c r="V31" s="142">
        <f>'廃棄物事業経費（組合）'!AW9</f>
        <v>0</v>
      </c>
      <c r="W31" s="142">
        <f>'廃棄物事業経費（組合）'!AX9</f>
        <v>0</v>
      </c>
      <c r="X31" s="142">
        <f>'廃棄物事業経費（組合）'!AY9</f>
        <v>0</v>
      </c>
      <c r="Y31" s="142">
        <f>'廃棄物事業経費（組合）'!AZ9</f>
        <v>0</v>
      </c>
      <c r="Z31" s="142">
        <f>'廃棄物事業経費（組合）'!BA9</f>
        <v>0</v>
      </c>
      <c r="AA31" s="142">
        <f>'廃棄物事業経費（組合）'!BB9</f>
        <v>0</v>
      </c>
      <c r="AB31" s="142">
        <f>'廃棄物事業経費（組合）'!BC9</f>
        <v>0</v>
      </c>
      <c r="AC31" s="142">
        <f>'廃棄物事業経費（組合）'!BD9</f>
        <v>0</v>
      </c>
      <c r="AD31" s="142">
        <f>'廃棄物事業経費（組合）'!BE9</f>
        <v>0</v>
      </c>
      <c r="AE31" s="142">
        <f>'廃棄物事業経費（組合）'!BF9</f>
        <v>0</v>
      </c>
      <c r="AF31" s="142">
        <f>'廃棄物事業経費（組合）'!BG9</f>
        <v>0</v>
      </c>
      <c r="AG31" s="142">
        <f>'廃棄物事業経費（組合）'!BH9</f>
        <v>0</v>
      </c>
      <c r="AH31" s="142">
        <f>'廃棄物事業経費（組合）'!BI9</f>
        <v>0</v>
      </c>
      <c r="AI31" s="142">
        <f>'廃棄物事業経費（組合）'!BJ9</f>
        <v>0</v>
      </c>
      <c r="AJ31" s="142">
        <f>'廃棄物事業経費（組合）'!BK9</f>
        <v>177522</v>
      </c>
      <c r="AK31" s="142">
        <f>'廃棄物事業経費（組合）'!BL9</f>
        <v>34048</v>
      </c>
      <c r="AL31" s="142">
        <f>'廃棄物事業経費（組合）'!BM9</f>
        <v>79220</v>
      </c>
      <c r="AM31" s="142">
        <f>'廃棄物事業経費（組合）'!BN9</f>
        <v>0</v>
      </c>
      <c r="AN31" s="142">
        <f>'廃棄物事業経費（組合）'!BO9</f>
        <v>79220</v>
      </c>
      <c r="AO31" s="142">
        <f>'廃棄物事業経費（組合）'!BP9</f>
        <v>0</v>
      </c>
      <c r="AP31" s="142">
        <f>'廃棄物事業経費（組合）'!BQ9</f>
        <v>0</v>
      </c>
      <c r="AQ31" s="142">
        <f>'廃棄物事業経費（組合）'!BR9</f>
        <v>64254</v>
      </c>
      <c r="AR31" s="142">
        <f>'廃棄物事業経費（組合）'!BS9</f>
        <v>40867</v>
      </c>
      <c r="AS31" s="142">
        <f>'廃棄物事業経費（組合）'!BT9</f>
        <v>0</v>
      </c>
      <c r="AT31" s="142">
        <f>'廃棄物事業経費（組合）'!BU9</f>
        <v>933</v>
      </c>
      <c r="AU31" s="142">
        <f>'廃棄物事業経費（組合）'!BV9</f>
        <v>22454</v>
      </c>
      <c r="AV31" s="142">
        <f>'廃棄物事業経費（組合）'!BW9</f>
        <v>0</v>
      </c>
      <c r="AW31" s="142">
        <f>'廃棄物事業経費（組合）'!BX9</f>
        <v>0</v>
      </c>
      <c r="AX31" s="142">
        <f>'廃棄物事業経費（組合）'!BY9</f>
        <v>167573</v>
      </c>
      <c r="AY31" s="142">
        <f>'廃棄物事業経費（組合）'!BZ9</f>
        <v>345095</v>
      </c>
      <c r="AZ31" s="142">
        <f>'廃棄物事業経費（組合）'!CA9</f>
        <v>0</v>
      </c>
      <c r="BA31" s="142">
        <f>'廃棄物事業経費（組合）'!CB9</f>
        <v>0</v>
      </c>
      <c r="BB31" s="142">
        <f>'廃棄物事業経費（組合）'!CC9</f>
        <v>0</v>
      </c>
      <c r="BC31" s="142">
        <f>'廃棄物事業経費（組合）'!CD9</f>
        <v>0</v>
      </c>
      <c r="BD31" s="142">
        <f>'廃棄物事業経費（組合）'!CE9</f>
        <v>0</v>
      </c>
      <c r="BE31" s="142">
        <f>'廃棄物事業経費（組合）'!CF9</f>
        <v>0</v>
      </c>
      <c r="BF31" s="142">
        <f>'廃棄物事業経費（組合）'!CG9</f>
        <v>0</v>
      </c>
      <c r="BG31" s="142">
        <f>'廃棄物事業経費（組合）'!CH9</f>
        <v>0</v>
      </c>
      <c r="BH31" s="142">
        <f>'廃棄物事業経費（組合）'!CI9</f>
        <v>177522</v>
      </c>
      <c r="BI31" s="142">
        <f>'廃棄物事業経費（組合）'!CJ9</f>
        <v>34048</v>
      </c>
      <c r="BJ31" s="142">
        <f>'廃棄物事業経費（組合）'!CK9</f>
        <v>79220</v>
      </c>
      <c r="BK31" s="142">
        <f>'廃棄物事業経費（組合）'!CL9</f>
        <v>0</v>
      </c>
      <c r="BL31" s="142">
        <f>'廃棄物事業経費（組合）'!CM9</f>
        <v>79220</v>
      </c>
      <c r="BM31" s="142">
        <f>'廃棄物事業経費（組合）'!CN9</f>
        <v>0</v>
      </c>
      <c r="BN31" s="142">
        <f>'廃棄物事業経費（組合）'!CO9</f>
        <v>0</v>
      </c>
      <c r="BO31" s="142">
        <f>'廃棄物事業経費（組合）'!CP9</f>
        <v>64254</v>
      </c>
      <c r="BP31" s="142">
        <f>'廃棄物事業経費（組合）'!CQ9</f>
        <v>40867</v>
      </c>
      <c r="BQ31" s="142">
        <f>'廃棄物事業経費（組合）'!CR9</f>
        <v>0</v>
      </c>
      <c r="BR31" s="142">
        <f>'廃棄物事業経費（組合）'!CS9</f>
        <v>933</v>
      </c>
      <c r="BS31" s="142">
        <f>'廃棄物事業経費（組合）'!CT9</f>
        <v>22454</v>
      </c>
      <c r="BT31" s="142">
        <f>'廃棄物事業経費（組合）'!CU9</f>
        <v>0</v>
      </c>
      <c r="BU31" s="142">
        <f>'廃棄物事業経費（組合）'!CV9</f>
        <v>0</v>
      </c>
      <c r="BV31" s="142">
        <f>'廃棄物事業経費（組合）'!CW9</f>
        <v>167573</v>
      </c>
      <c r="BW31" s="142">
        <f>'廃棄物事業経費（組合）'!CX9</f>
        <v>345095</v>
      </c>
    </row>
    <row r="32" spans="1:75" ht="13.5">
      <c r="A32" s="160" t="s">
        <v>214</v>
      </c>
      <c r="B32" s="160">
        <v>35830</v>
      </c>
      <c r="C32" s="160" t="s">
        <v>258</v>
      </c>
      <c r="D32" s="142">
        <f>'廃棄物事業経費（組合）'!AE10</f>
        <v>0</v>
      </c>
      <c r="E32" s="142">
        <f>'廃棄物事業経費（組合）'!AF10</f>
        <v>0</v>
      </c>
      <c r="F32" s="142">
        <f>'廃棄物事業経費（組合）'!AG10</f>
        <v>0</v>
      </c>
      <c r="G32" s="142">
        <f>'廃棄物事業経費（組合）'!AH10</f>
        <v>0</v>
      </c>
      <c r="H32" s="142">
        <f>'廃棄物事業経費（組合）'!AI10</f>
        <v>0</v>
      </c>
      <c r="I32" s="142">
        <f>'廃棄物事業経費（組合）'!AJ10</f>
        <v>0</v>
      </c>
      <c r="J32" s="142">
        <f>'廃棄物事業経費（組合）'!AK10</f>
        <v>0</v>
      </c>
      <c r="K32" s="142">
        <f>'廃棄物事業経費（組合）'!AL10</f>
        <v>0</v>
      </c>
      <c r="L32" s="142">
        <f>'廃棄物事業経費（組合）'!AM10</f>
        <v>382826</v>
      </c>
      <c r="M32" s="142">
        <f>'廃棄物事業経費（組合）'!AN10</f>
        <v>83408</v>
      </c>
      <c r="N32" s="142">
        <f>'廃棄物事業経費（組合）'!AO10</f>
        <v>179102</v>
      </c>
      <c r="O32" s="142">
        <f>'廃棄物事業経費（組合）'!AP10</f>
        <v>0</v>
      </c>
      <c r="P32" s="142">
        <f>'廃棄物事業経費（組合）'!AQ10</f>
        <v>179102</v>
      </c>
      <c r="Q32" s="142">
        <f>'廃棄物事業経費（組合）'!AR10</f>
        <v>0</v>
      </c>
      <c r="R32" s="142">
        <f>'廃棄物事業経費（組合）'!AS10</f>
        <v>0</v>
      </c>
      <c r="S32" s="142">
        <f>'廃棄物事業経費（組合）'!AT10</f>
        <v>120316</v>
      </c>
      <c r="T32" s="142">
        <f>'廃棄物事業経費（組合）'!AU10</f>
        <v>0</v>
      </c>
      <c r="U32" s="142">
        <f>'廃棄物事業経費（組合）'!AV10</f>
        <v>120316</v>
      </c>
      <c r="V32" s="142">
        <f>'廃棄物事業経費（組合）'!AW10</f>
        <v>0</v>
      </c>
      <c r="W32" s="142">
        <f>'廃棄物事業経費（組合）'!AX10</f>
        <v>0</v>
      </c>
      <c r="X32" s="142">
        <f>'廃棄物事業経費（組合）'!AY10</f>
        <v>0</v>
      </c>
      <c r="Y32" s="142">
        <f>'廃棄物事業経費（組合）'!AZ10</f>
        <v>0</v>
      </c>
      <c r="Z32" s="142">
        <f>'廃棄物事業経費（組合）'!BA10</f>
        <v>7706</v>
      </c>
      <c r="AA32" s="142">
        <f>'廃棄物事業経費（組合）'!BB10</f>
        <v>390532</v>
      </c>
      <c r="AB32" s="142">
        <f>'廃棄物事業経費（組合）'!BC10</f>
        <v>0</v>
      </c>
      <c r="AC32" s="142">
        <f>'廃棄物事業経費（組合）'!BD10</f>
        <v>0</v>
      </c>
      <c r="AD32" s="142">
        <f>'廃棄物事業経費（組合）'!BE10</f>
        <v>0</v>
      </c>
      <c r="AE32" s="142">
        <f>'廃棄物事業経費（組合）'!BF10</f>
        <v>0</v>
      </c>
      <c r="AF32" s="142">
        <f>'廃棄物事業経費（組合）'!BG10</f>
        <v>0</v>
      </c>
      <c r="AG32" s="142">
        <f>'廃棄物事業経費（組合）'!BH10</f>
        <v>0</v>
      </c>
      <c r="AH32" s="142">
        <f>'廃棄物事業経費（組合）'!BI10</f>
        <v>0</v>
      </c>
      <c r="AI32" s="142">
        <f>'廃棄物事業経費（組合）'!BJ10</f>
        <v>0</v>
      </c>
      <c r="AJ32" s="142">
        <f>'廃棄物事業経費（組合）'!BK10</f>
        <v>129102</v>
      </c>
      <c r="AK32" s="142">
        <f>'廃棄物事業経費（組合）'!BL10</f>
        <v>16594</v>
      </c>
      <c r="AL32" s="142">
        <f>'廃棄物事業経費（組合）'!BM10</f>
        <v>57016</v>
      </c>
      <c r="AM32" s="142">
        <f>'廃棄物事業経費（組合）'!BN10</f>
        <v>0</v>
      </c>
      <c r="AN32" s="142">
        <f>'廃棄物事業経費（組合）'!BO10</f>
        <v>57016</v>
      </c>
      <c r="AO32" s="142">
        <f>'廃棄物事業経費（組合）'!BP10</f>
        <v>0</v>
      </c>
      <c r="AP32" s="142">
        <f>'廃棄物事業経費（組合）'!BQ10</f>
        <v>0</v>
      </c>
      <c r="AQ32" s="142">
        <f>'廃棄物事業経費（組合）'!BR10</f>
        <v>55492</v>
      </c>
      <c r="AR32" s="142">
        <f>'廃棄物事業経費（組合）'!BS10</f>
        <v>0</v>
      </c>
      <c r="AS32" s="142">
        <f>'廃棄物事業経費（組合）'!BT10</f>
        <v>55492</v>
      </c>
      <c r="AT32" s="142">
        <f>'廃棄物事業経費（組合）'!BU10</f>
        <v>0</v>
      </c>
      <c r="AU32" s="142">
        <f>'廃棄物事業経費（組合）'!BV10</f>
        <v>0</v>
      </c>
      <c r="AV32" s="142">
        <f>'廃棄物事業経費（組合）'!BW10</f>
        <v>0</v>
      </c>
      <c r="AW32" s="142">
        <f>'廃棄物事業経費（組合）'!BX10</f>
        <v>0</v>
      </c>
      <c r="AX32" s="142">
        <f>'廃棄物事業経費（組合）'!BY10</f>
        <v>1006</v>
      </c>
      <c r="AY32" s="142">
        <f>'廃棄物事業経費（組合）'!BZ10</f>
        <v>130108</v>
      </c>
      <c r="AZ32" s="142">
        <f>'廃棄物事業経費（組合）'!CA10</f>
        <v>0</v>
      </c>
      <c r="BA32" s="142">
        <f>'廃棄物事業経費（組合）'!CB10</f>
        <v>0</v>
      </c>
      <c r="BB32" s="142">
        <f>'廃棄物事業経費（組合）'!CC10</f>
        <v>0</v>
      </c>
      <c r="BC32" s="142">
        <f>'廃棄物事業経費（組合）'!CD10</f>
        <v>0</v>
      </c>
      <c r="BD32" s="142">
        <f>'廃棄物事業経費（組合）'!CE10</f>
        <v>0</v>
      </c>
      <c r="BE32" s="142">
        <f>'廃棄物事業経費（組合）'!CF10</f>
        <v>0</v>
      </c>
      <c r="BF32" s="142">
        <f>'廃棄物事業経費（組合）'!CG10</f>
        <v>0</v>
      </c>
      <c r="BG32" s="142">
        <f>'廃棄物事業経費（組合）'!CH10</f>
        <v>0</v>
      </c>
      <c r="BH32" s="142">
        <f>'廃棄物事業経費（組合）'!CI10</f>
        <v>511928</v>
      </c>
      <c r="BI32" s="142">
        <f>'廃棄物事業経費（組合）'!CJ10</f>
        <v>100002</v>
      </c>
      <c r="BJ32" s="142">
        <f>'廃棄物事業経費（組合）'!CK10</f>
        <v>236118</v>
      </c>
      <c r="BK32" s="142">
        <f>'廃棄物事業経費（組合）'!CL10</f>
        <v>0</v>
      </c>
      <c r="BL32" s="142">
        <f>'廃棄物事業経費（組合）'!CM10</f>
        <v>236118</v>
      </c>
      <c r="BM32" s="142">
        <f>'廃棄物事業経費（組合）'!CN10</f>
        <v>0</v>
      </c>
      <c r="BN32" s="142">
        <f>'廃棄物事業経費（組合）'!CO10</f>
        <v>0</v>
      </c>
      <c r="BO32" s="142">
        <f>'廃棄物事業経費（組合）'!CP10</f>
        <v>175808</v>
      </c>
      <c r="BP32" s="142">
        <f>'廃棄物事業経費（組合）'!CQ10</f>
        <v>0</v>
      </c>
      <c r="BQ32" s="142">
        <f>'廃棄物事業経費（組合）'!CR10</f>
        <v>175808</v>
      </c>
      <c r="BR32" s="142">
        <f>'廃棄物事業経費（組合）'!CS10</f>
        <v>0</v>
      </c>
      <c r="BS32" s="142">
        <f>'廃棄物事業経費（組合）'!CT10</f>
        <v>0</v>
      </c>
      <c r="BT32" s="142">
        <f>'廃棄物事業経費（組合）'!CU10</f>
        <v>0</v>
      </c>
      <c r="BU32" s="142">
        <f>'廃棄物事業経費（組合）'!CV10</f>
        <v>0</v>
      </c>
      <c r="BV32" s="142">
        <f>'廃棄物事業経費（組合）'!CW10</f>
        <v>8712</v>
      </c>
      <c r="BW32" s="142">
        <f>'廃棄物事業経費（組合）'!CX10</f>
        <v>520640</v>
      </c>
    </row>
    <row r="33" spans="1:75" ht="13.5">
      <c r="A33" s="160" t="s">
        <v>214</v>
      </c>
      <c r="B33" s="160">
        <v>35834</v>
      </c>
      <c r="C33" s="160" t="s">
        <v>259</v>
      </c>
      <c r="D33" s="142">
        <f>'廃棄物事業経費（組合）'!AE11</f>
        <v>0</v>
      </c>
      <c r="E33" s="142">
        <f>'廃棄物事業経費（組合）'!AF11</f>
        <v>0</v>
      </c>
      <c r="F33" s="142">
        <f>'廃棄物事業経費（組合）'!AG11</f>
        <v>0</v>
      </c>
      <c r="G33" s="142">
        <f>'廃棄物事業経費（組合）'!AH11</f>
        <v>0</v>
      </c>
      <c r="H33" s="142">
        <f>'廃棄物事業経費（組合）'!AI11</f>
        <v>0</v>
      </c>
      <c r="I33" s="142">
        <f>'廃棄物事業経費（組合）'!AJ11</f>
        <v>0</v>
      </c>
      <c r="J33" s="142">
        <f>'廃棄物事業経費（組合）'!AK11</f>
        <v>0</v>
      </c>
      <c r="K33" s="142">
        <f>'廃棄物事業経費（組合）'!AL11</f>
        <v>0</v>
      </c>
      <c r="L33" s="142">
        <f>'廃棄物事業経費（組合）'!AM11</f>
        <v>155099</v>
      </c>
      <c r="M33" s="142">
        <f>'廃棄物事業経費（組合）'!AN11</f>
        <v>53246</v>
      </c>
      <c r="N33" s="142">
        <f>'廃棄物事業経費（組合）'!AO11</f>
        <v>25970</v>
      </c>
      <c r="O33" s="142">
        <f>'廃棄物事業経費（組合）'!AP11</f>
        <v>12865</v>
      </c>
      <c r="P33" s="142">
        <f>'廃棄物事業経費（組合）'!AQ11</f>
        <v>13105</v>
      </c>
      <c r="Q33" s="142">
        <f>'廃棄物事業経費（組合）'!AR11</f>
        <v>0</v>
      </c>
      <c r="R33" s="142">
        <f>'廃棄物事業経費（組合）'!AS11</f>
        <v>0</v>
      </c>
      <c r="S33" s="142">
        <f>'廃棄物事業経費（組合）'!AT11</f>
        <v>75883</v>
      </c>
      <c r="T33" s="142">
        <f>'廃棄物事業経費（組合）'!AU11</f>
        <v>73558</v>
      </c>
      <c r="U33" s="142">
        <f>'廃棄物事業経費（組合）'!AV11</f>
        <v>2325</v>
      </c>
      <c r="V33" s="142">
        <f>'廃棄物事業経費（組合）'!AW11</f>
        <v>0</v>
      </c>
      <c r="W33" s="142">
        <f>'廃棄物事業経費（組合）'!AX11</f>
        <v>0</v>
      </c>
      <c r="X33" s="142">
        <f>'廃棄物事業経費（組合）'!AY11</f>
        <v>0</v>
      </c>
      <c r="Y33" s="142">
        <f>'廃棄物事業経費（組合）'!AZ11</f>
        <v>0</v>
      </c>
      <c r="Z33" s="142">
        <f>'廃棄物事業経費（組合）'!BA11</f>
        <v>1565</v>
      </c>
      <c r="AA33" s="142">
        <f>'廃棄物事業経費（組合）'!BB11</f>
        <v>156664</v>
      </c>
      <c r="AB33" s="142">
        <f>'廃棄物事業経費（組合）'!BC11</f>
        <v>0</v>
      </c>
      <c r="AC33" s="142">
        <f>'廃棄物事業経費（組合）'!BD11</f>
        <v>0</v>
      </c>
      <c r="AD33" s="142">
        <f>'廃棄物事業経費（組合）'!BE11</f>
        <v>0</v>
      </c>
      <c r="AE33" s="142">
        <f>'廃棄物事業経費（組合）'!BF11</f>
        <v>0</v>
      </c>
      <c r="AF33" s="142">
        <f>'廃棄物事業経費（組合）'!BG11</f>
        <v>0</v>
      </c>
      <c r="AG33" s="142">
        <f>'廃棄物事業経費（組合）'!BH11</f>
        <v>0</v>
      </c>
      <c r="AH33" s="142">
        <f>'廃棄物事業経費（組合）'!BI11</f>
        <v>0</v>
      </c>
      <c r="AI33" s="142">
        <f>'廃棄物事業経費（組合）'!BJ11</f>
        <v>0</v>
      </c>
      <c r="AJ33" s="142">
        <f>'廃棄物事業経費（組合）'!BK11</f>
        <v>0</v>
      </c>
      <c r="AK33" s="142">
        <f>'廃棄物事業経費（組合）'!BL11</f>
        <v>0</v>
      </c>
      <c r="AL33" s="142">
        <f>'廃棄物事業経費（組合）'!BM11</f>
        <v>0</v>
      </c>
      <c r="AM33" s="142">
        <f>'廃棄物事業経費（組合）'!BN11</f>
        <v>0</v>
      </c>
      <c r="AN33" s="142">
        <f>'廃棄物事業経費（組合）'!BO11</f>
        <v>0</v>
      </c>
      <c r="AO33" s="142">
        <f>'廃棄物事業経費（組合）'!BP11</f>
        <v>0</v>
      </c>
      <c r="AP33" s="142">
        <f>'廃棄物事業経費（組合）'!BQ11</f>
        <v>0</v>
      </c>
      <c r="AQ33" s="142">
        <f>'廃棄物事業経費（組合）'!BR11</f>
        <v>0</v>
      </c>
      <c r="AR33" s="142">
        <f>'廃棄物事業経費（組合）'!BS11</f>
        <v>0</v>
      </c>
      <c r="AS33" s="142">
        <f>'廃棄物事業経費（組合）'!BT11</f>
        <v>0</v>
      </c>
      <c r="AT33" s="142">
        <f>'廃棄物事業経費（組合）'!BU11</f>
        <v>0</v>
      </c>
      <c r="AU33" s="142">
        <f>'廃棄物事業経費（組合）'!BV11</f>
        <v>0</v>
      </c>
      <c r="AV33" s="142">
        <f>'廃棄物事業経費（組合）'!BW11</f>
        <v>0</v>
      </c>
      <c r="AW33" s="142">
        <f>'廃棄物事業経費（組合）'!BX11</f>
        <v>0</v>
      </c>
      <c r="AX33" s="142">
        <f>'廃棄物事業経費（組合）'!BY11</f>
        <v>0</v>
      </c>
      <c r="AY33" s="142">
        <f>'廃棄物事業経費（組合）'!BZ11</f>
        <v>0</v>
      </c>
      <c r="AZ33" s="142">
        <f>'廃棄物事業経費（組合）'!CA11</f>
        <v>0</v>
      </c>
      <c r="BA33" s="142">
        <f>'廃棄物事業経費（組合）'!CB11</f>
        <v>0</v>
      </c>
      <c r="BB33" s="142">
        <f>'廃棄物事業経費（組合）'!CC11</f>
        <v>0</v>
      </c>
      <c r="BC33" s="142">
        <f>'廃棄物事業経費（組合）'!CD11</f>
        <v>0</v>
      </c>
      <c r="BD33" s="142">
        <f>'廃棄物事業経費（組合）'!CE11</f>
        <v>0</v>
      </c>
      <c r="BE33" s="142">
        <f>'廃棄物事業経費（組合）'!CF11</f>
        <v>0</v>
      </c>
      <c r="BF33" s="142">
        <f>'廃棄物事業経費（組合）'!CG11</f>
        <v>0</v>
      </c>
      <c r="BG33" s="142">
        <f>'廃棄物事業経費（組合）'!CH11</f>
        <v>0</v>
      </c>
      <c r="BH33" s="142">
        <f>'廃棄物事業経費（組合）'!CI11</f>
        <v>155099</v>
      </c>
      <c r="BI33" s="142">
        <f>'廃棄物事業経費（組合）'!CJ11</f>
        <v>53246</v>
      </c>
      <c r="BJ33" s="142">
        <f>'廃棄物事業経費（組合）'!CK11</f>
        <v>25970</v>
      </c>
      <c r="BK33" s="142">
        <f>'廃棄物事業経費（組合）'!CL11</f>
        <v>12865</v>
      </c>
      <c r="BL33" s="142">
        <f>'廃棄物事業経費（組合）'!CM11</f>
        <v>13105</v>
      </c>
      <c r="BM33" s="142">
        <f>'廃棄物事業経費（組合）'!CN11</f>
        <v>0</v>
      </c>
      <c r="BN33" s="142">
        <f>'廃棄物事業経費（組合）'!CO11</f>
        <v>0</v>
      </c>
      <c r="BO33" s="142">
        <f>'廃棄物事業経費（組合）'!CP11</f>
        <v>75883</v>
      </c>
      <c r="BP33" s="142">
        <f>'廃棄物事業経費（組合）'!CQ11</f>
        <v>73558</v>
      </c>
      <c r="BQ33" s="142">
        <f>'廃棄物事業経費（組合）'!CR11</f>
        <v>2325</v>
      </c>
      <c r="BR33" s="142">
        <f>'廃棄物事業経費（組合）'!CS11</f>
        <v>0</v>
      </c>
      <c r="BS33" s="142">
        <f>'廃棄物事業経費（組合）'!CT11</f>
        <v>0</v>
      </c>
      <c r="BT33" s="142">
        <f>'廃棄物事業経費（組合）'!CU11</f>
        <v>0</v>
      </c>
      <c r="BU33" s="142">
        <f>'廃棄物事業経費（組合）'!CV11</f>
        <v>0</v>
      </c>
      <c r="BV33" s="142">
        <f>'廃棄物事業経費（組合）'!CW11</f>
        <v>1565</v>
      </c>
      <c r="BW33" s="142">
        <f>'廃棄物事業経費（組合）'!CX11</f>
        <v>156664</v>
      </c>
    </row>
    <row r="34" spans="1:75" ht="13.5">
      <c r="A34" s="160" t="s">
        <v>214</v>
      </c>
      <c r="B34" s="160">
        <v>35837</v>
      </c>
      <c r="C34" s="160" t="s">
        <v>260</v>
      </c>
      <c r="D34" s="142">
        <f>'廃棄物事業経費（組合）'!AE12</f>
        <v>0</v>
      </c>
      <c r="E34" s="142">
        <f>'廃棄物事業経費（組合）'!AF12</f>
        <v>0</v>
      </c>
      <c r="F34" s="142">
        <f>'廃棄物事業経費（組合）'!AG12</f>
        <v>0</v>
      </c>
      <c r="G34" s="142">
        <f>'廃棄物事業経費（組合）'!AH12</f>
        <v>0</v>
      </c>
      <c r="H34" s="142">
        <f>'廃棄物事業経費（組合）'!AI12</f>
        <v>0</v>
      </c>
      <c r="I34" s="142">
        <f>'廃棄物事業経費（組合）'!AJ12</f>
        <v>0</v>
      </c>
      <c r="J34" s="142">
        <f>'廃棄物事業経費（組合）'!AK12</f>
        <v>0</v>
      </c>
      <c r="K34" s="142">
        <f>'廃棄物事業経費（組合）'!AL12</f>
        <v>0</v>
      </c>
      <c r="L34" s="142">
        <f>'廃棄物事業経費（組合）'!AM12</f>
        <v>1219368</v>
      </c>
      <c r="M34" s="142">
        <f>'廃棄物事業経費（組合）'!AN12</f>
        <v>307221</v>
      </c>
      <c r="N34" s="142">
        <f>'廃棄物事業経費（組合）'!AO12</f>
        <v>687067</v>
      </c>
      <c r="O34" s="142">
        <f>'廃棄物事業経費（組合）'!AP12</f>
        <v>0</v>
      </c>
      <c r="P34" s="142">
        <f>'廃棄物事業経費（組合）'!AQ12</f>
        <v>687067</v>
      </c>
      <c r="Q34" s="142">
        <f>'廃棄物事業経費（組合）'!AR12</f>
        <v>0</v>
      </c>
      <c r="R34" s="142">
        <f>'廃棄物事業経費（組合）'!AS12</f>
        <v>0</v>
      </c>
      <c r="S34" s="142">
        <f>'廃棄物事業経費（組合）'!AT12</f>
        <v>225080</v>
      </c>
      <c r="T34" s="142">
        <f>'廃棄物事業経費（組合）'!AU12</f>
        <v>0</v>
      </c>
      <c r="U34" s="142">
        <f>'廃棄物事業経費（組合）'!AV12</f>
        <v>225080</v>
      </c>
      <c r="V34" s="142">
        <f>'廃棄物事業経費（組合）'!AW12</f>
        <v>0</v>
      </c>
      <c r="W34" s="142">
        <f>'廃棄物事業経費（組合）'!AX12</f>
        <v>0</v>
      </c>
      <c r="X34" s="142">
        <f>'廃棄物事業経費（組合）'!AY12</f>
        <v>0</v>
      </c>
      <c r="Y34" s="142">
        <f>'廃棄物事業経費（組合）'!AZ12</f>
        <v>0</v>
      </c>
      <c r="Z34" s="142">
        <f>'廃棄物事業経費（組合）'!BA12</f>
        <v>115</v>
      </c>
      <c r="AA34" s="142">
        <f>'廃棄物事業経費（組合）'!BB12</f>
        <v>1219483</v>
      </c>
      <c r="AB34" s="142">
        <f>'廃棄物事業経費（組合）'!BC12</f>
        <v>0</v>
      </c>
      <c r="AC34" s="142">
        <f>'廃棄物事業経費（組合）'!BD12</f>
        <v>0</v>
      </c>
      <c r="AD34" s="142">
        <f>'廃棄物事業経費（組合）'!BE12</f>
        <v>0</v>
      </c>
      <c r="AE34" s="142">
        <f>'廃棄物事業経費（組合）'!BF12</f>
        <v>0</v>
      </c>
      <c r="AF34" s="142">
        <f>'廃棄物事業経費（組合）'!BG12</f>
        <v>0</v>
      </c>
      <c r="AG34" s="142">
        <f>'廃棄物事業経費（組合）'!BH12</f>
        <v>0</v>
      </c>
      <c r="AH34" s="142">
        <f>'廃棄物事業経費（組合）'!BI12</f>
        <v>0</v>
      </c>
      <c r="AI34" s="142">
        <f>'廃棄物事業経費（組合）'!BJ12</f>
        <v>0</v>
      </c>
      <c r="AJ34" s="142">
        <f>'廃棄物事業経費（組合）'!BK12</f>
        <v>0</v>
      </c>
      <c r="AK34" s="142">
        <f>'廃棄物事業経費（組合）'!BL12</f>
        <v>0</v>
      </c>
      <c r="AL34" s="142">
        <f>'廃棄物事業経費（組合）'!BM12</f>
        <v>0</v>
      </c>
      <c r="AM34" s="142">
        <f>'廃棄物事業経費（組合）'!BN12</f>
        <v>0</v>
      </c>
      <c r="AN34" s="142">
        <f>'廃棄物事業経費（組合）'!BO12</f>
        <v>0</v>
      </c>
      <c r="AO34" s="142">
        <f>'廃棄物事業経費（組合）'!BP12</f>
        <v>0</v>
      </c>
      <c r="AP34" s="142">
        <f>'廃棄物事業経費（組合）'!BQ12</f>
        <v>0</v>
      </c>
      <c r="AQ34" s="142">
        <f>'廃棄物事業経費（組合）'!BR12</f>
        <v>0</v>
      </c>
      <c r="AR34" s="142">
        <f>'廃棄物事業経費（組合）'!BS12</f>
        <v>0</v>
      </c>
      <c r="AS34" s="142">
        <f>'廃棄物事業経費（組合）'!BT12</f>
        <v>0</v>
      </c>
      <c r="AT34" s="142">
        <f>'廃棄物事業経費（組合）'!BU12</f>
        <v>0</v>
      </c>
      <c r="AU34" s="142">
        <f>'廃棄物事業経費（組合）'!BV12</f>
        <v>0</v>
      </c>
      <c r="AV34" s="142">
        <f>'廃棄物事業経費（組合）'!BW12</f>
        <v>0</v>
      </c>
      <c r="AW34" s="142">
        <f>'廃棄物事業経費（組合）'!BX12</f>
        <v>0</v>
      </c>
      <c r="AX34" s="142">
        <f>'廃棄物事業経費（組合）'!BY12</f>
        <v>0</v>
      </c>
      <c r="AY34" s="142">
        <f>'廃棄物事業経費（組合）'!BZ12</f>
        <v>0</v>
      </c>
      <c r="AZ34" s="142">
        <f>'廃棄物事業経費（組合）'!CA12</f>
        <v>0</v>
      </c>
      <c r="BA34" s="142">
        <f>'廃棄物事業経費（組合）'!CB12</f>
        <v>0</v>
      </c>
      <c r="BB34" s="142">
        <f>'廃棄物事業経費（組合）'!CC12</f>
        <v>0</v>
      </c>
      <c r="BC34" s="142">
        <f>'廃棄物事業経費（組合）'!CD12</f>
        <v>0</v>
      </c>
      <c r="BD34" s="142">
        <f>'廃棄物事業経費（組合）'!CE12</f>
        <v>0</v>
      </c>
      <c r="BE34" s="142">
        <f>'廃棄物事業経費（組合）'!CF12</f>
        <v>0</v>
      </c>
      <c r="BF34" s="142">
        <f>'廃棄物事業経費（組合）'!CG12</f>
        <v>0</v>
      </c>
      <c r="BG34" s="142">
        <f>'廃棄物事業経費（組合）'!CH12</f>
        <v>0</v>
      </c>
      <c r="BH34" s="142">
        <f>'廃棄物事業経費（組合）'!CI12</f>
        <v>1219368</v>
      </c>
      <c r="BI34" s="142">
        <f>'廃棄物事業経費（組合）'!CJ12</f>
        <v>307221</v>
      </c>
      <c r="BJ34" s="142">
        <f>'廃棄物事業経費（組合）'!CK12</f>
        <v>687067</v>
      </c>
      <c r="BK34" s="142">
        <f>'廃棄物事業経費（組合）'!CL12</f>
        <v>0</v>
      </c>
      <c r="BL34" s="142">
        <f>'廃棄物事業経費（組合）'!CM12</f>
        <v>687067</v>
      </c>
      <c r="BM34" s="142">
        <f>'廃棄物事業経費（組合）'!CN12</f>
        <v>0</v>
      </c>
      <c r="BN34" s="142">
        <f>'廃棄物事業経費（組合）'!CO12</f>
        <v>0</v>
      </c>
      <c r="BO34" s="142">
        <f>'廃棄物事業経費（組合）'!CP12</f>
        <v>225080</v>
      </c>
      <c r="BP34" s="142">
        <f>'廃棄物事業経費（組合）'!CQ12</f>
        <v>0</v>
      </c>
      <c r="BQ34" s="142">
        <f>'廃棄物事業経費（組合）'!CR12</f>
        <v>225080</v>
      </c>
      <c r="BR34" s="142">
        <f>'廃棄物事業経費（組合）'!CS12</f>
        <v>0</v>
      </c>
      <c r="BS34" s="142">
        <f>'廃棄物事業経費（組合）'!CT12</f>
        <v>0</v>
      </c>
      <c r="BT34" s="142">
        <f>'廃棄物事業経費（組合）'!CU12</f>
        <v>0</v>
      </c>
      <c r="BU34" s="142">
        <f>'廃棄物事業経費（組合）'!CV12</f>
        <v>0</v>
      </c>
      <c r="BV34" s="142">
        <f>'廃棄物事業経費（組合）'!CW12</f>
        <v>115</v>
      </c>
      <c r="BW34" s="142">
        <f>'廃棄物事業経費（組合）'!CX12</f>
        <v>1219483</v>
      </c>
    </row>
    <row r="35" spans="1:75" ht="13.5">
      <c r="A35" s="160" t="s">
        <v>214</v>
      </c>
      <c r="B35" s="160">
        <v>35838</v>
      </c>
      <c r="C35" s="160" t="s">
        <v>261</v>
      </c>
      <c r="D35" s="142">
        <f>'廃棄物事業経費（組合）'!AE13</f>
        <v>0</v>
      </c>
      <c r="E35" s="142">
        <f>'廃棄物事業経費（組合）'!AF13</f>
        <v>0</v>
      </c>
      <c r="F35" s="142">
        <f>'廃棄物事業経費（組合）'!AG13</f>
        <v>0</v>
      </c>
      <c r="G35" s="142">
        <f>'廃棄物事業経費（組合）'!AH13</f>
        <v>0</v>
      </c>
      <c r="H35" s="142">
        <f>'廃棄物事業経費（組合）'!AI13</f>
        <v>0</v>
      </c>
      <c r="I35" s="142">
        <f>'廃棄物事業経費（組合）'!AJ13</f>
        <v>0</v>
      </c>
      <c r="J35" s="142">
        <f>'廃棄物事業経費（組合）'!AK13</f>
        <v>0</v>
      </c>
      <c r="K35" s="142">
        <f>'廃棄物事業経費（組合）'!AL13</f>
        <v>0</v>
      </c>
      <c r="L35" s="142">
        <f>'廃棄物事業経費（組合）'!AM13</f>
        <v>150630</v>
      </c>
      <c r="M35" s="142">
        <f>'廃棄物事業経費（組合）'!AN13</f>
        <v>37729</v>
      </c>
      <c r="N35" s="142">
        <f>'廃棄物事業経費（組合）'!AO13</f>
        <v>112901</v>
      </c>
      <c r="O35" s="142">
        <f>'廃棄物事業経費（組合）'!AP13</f>
        <v>0</v>
      </c>
      <c r="P35" s="142">
        <f>'廃棄物事業経費（組合）'!AQ13</f>
        <v>112901</v>
      </c>
      <c r="Q35" s="142">
        <f>'廃棄物事業経費（組合）'!AR13</f>
        <v>0</v>
      </c>
      <c r="R35" s="142">
        <f>'廃棄物事業経費（組合）'!AS13</f>
        <v>0</v>
      </c>
      <c r="S35" s="142">
        <f>'廃棄物事業経費（組合）'!AT13</f>
        <v>0</v>
      </c>
      <c r="T35" s="142">
        <f>'廃棄物事業経費（組合）'!AU13</f>
        <v>0</v>
      </c>
      <c r="U35" s="142">
        <f>'廃棄物事業経費（組合）'!AV13</f>
        <v>0</v>
      </c>
      <c r="V35" s="142">
        <f>'廃棄物事業経費（組合）'!AW13</f>
        <v>0</v>
      </c>
      <c r="W35" s="142">
        <f>'廃棄物事業経費（組合）'!AX13</f>
        <v>0</v>
      </c>
      <c r="X35" s="142">
        <f>'廃棄物事業経費（組合）'!AY13</f>
        <v>0</v>
      </c>
      <c r="Y35" s="142">
        <f>'廃棄物事業経費（組合）'!AZ13</f>
        <v>0</v>
      </c>
      <c r="Z35" s="142">
        <f>'廃棄物事業経費（組合）'!BA13</f>
        <v>40908</v>
      </c>
      <c r="AA35" s="142">
        <f>'廃棄物事業経費（組合）'!BB13</f>
        <v>191538</v>
      </c>
      <c r="AB35" s="142">
        <f>'廃棄物事業経費（組合）'!BC13</f>
        <v>48878</v>
      </c>
      <c r="AC35" s="142">
        <f>'廃棄物事業経費（組合）'!BD13</f>
        <v>48878</v>
      </c>
      <c r="AD35" s="142">
        <f>'廃棄物事業経費（組合）'!BE13</f>
        <v>0</v>
      </c>
      <c r="AE35" s="142">
        <f>'廃棄物事業経費（組合）'!BF13</f>
        <v>48878</v>
      </c>
      <c r="AF35" s="142">
        <f>'廃棄物事業経費（組合）'!BG13</f>
        <v>0</v>
      </c>
      <c r="AG35" s="142">
        <f>'廃棄物事業経費（組合）'!BH13</f>
        <v>0</v>
      </c>
      <c r="AH35" s="142">
        <f>'廃棄物事業経費（組合）'!BI13</f>
        <v>0</v>
      </c>
      <c r="AI35" s="142">
        <f>'廃棄物事業経費（組合）'!BJ13</f>
        <v>0</v>
      </c>
      <c r="AJ35" s="142">
        <f>'廃棄物事業経費（組合）'!BK13</f>
        <v>70898</v>
      </c>
      <c r="AK35" s="142">
        <f>'廃棄物事業経費（組合）'!BL13</f>
        <v>35580</v>
      </c>
      <c r="AL35" s="142">
        <f>'廃棄物事業経費（組合）'!BM13</f>
        <v>35318</v>
      </c>
      <c r="AM35" s="142">
        <f>'廃棄物事業経費（組合）'!BN13</f>
        <v>0</v>
      </c>
      <c r="AN35" s="142">
        <f>'廃棄物事業経費（組合）'!BO13</f>
        <v>35318</v>
      </c>
      <c r="AO35" s="142">
        <f>'廃棄物事業経費（組合）'!BP13</f>
        <v>0</v>
      </c>
      <c r="AP35" s="142">
        <f>'廃棄物事業経費（組合）'!BQ13</f>
        <v>0</v>
      </c>
      <c r="AQ35" s="142">
        <f>'廃棄物事業経費（組合）'!BR13</f>
        <v>0</v>
      </c>
      <c r="AR35" s="142">
        <f>'廃棄物事業経費（組合）'!BS13</f>
        <v>0</v>
      </c>
      <c r="AS35" s="142">
        <f>'廃棄物事業経費（組合）'!BT13</f>
        <v>0</v>
      </c>
      <c r="AT35" s="142">
        <f>'廃棄物事業経費（組合）'!BU13</f>
        <v>0</v>
      </c>
      <c r="AU35" s="142">
        <f>'廃棄物事業経費（組合）'!BV13</f>
        <v>0</v>
      </c>
      <c r="AV35" s="142">
        <f>'廃棄物事業経費（組合）'!BW13</f>
        <v>0</v>
      </c>
      <c r="AW35" s="142">
        <f>'廃棄物事業経費（組合）'!BX13</f>
        <v>0</v>
      </c>
      <c r="AX35" s="142">
        <f>'廃棄物事業経費（組合）'!BY13</f>
        <v>38041</v>
      </c>
      <c r="AY35" s="142">
        <f>'廃棄物事業経費（組合）'!BZ13</f>
        <v>157817</v>
      </c>
      <c r="AZ35" s="142">
        <f>'廃棄物事業経費（組合）'!CA13</f>
        <v>48878</v>
      </c>
      <c r="BA35" s="142">
        <f>'廃棄物事業経費（組合）'!CB13</f>
        <v>48878</v>
      </c>
      <c r="BB35" s="142">
        <f>'廃棄物事業経費（組合）'!CC13</f>
        <v>0</v>
      </c>
      <c r="BC35" s="142">
        <f>'廃棄物事業経費（組合）'!CD13</f>
        <v>48878</v>
      </c>
      <c r="BD35" s="142">
        <f>'廃棄物事業経費（組合）'!CE13</f>
        <v>0</v>
      </c>
      <c r="BE35" s="142">
        <f>'廃棄物事業経費（組合）'!CF13</f>
        <v>0</v>
      </c>
      <c r="BF35" s="142">
        <f>'廃棄物事業経費（組合）'!CG13</f>
        <v>0</v>
      </c>
      <c r="BG35" s="142">
        <f>'廃棄物事業経費（組合）'!CH13</f>
        <v>0</v>
      </c>
      <c r="BH35" s="142">
        <f>'廃棄物事業経費（組合）'!CI13</f>
        <v>221528</v>
      </c>
      <c r="BI35" s="142">
        <f>'廃棄物事業経費（組合）'!CJ13</f>
        <v>73309</v>
      </c>
      <c r="BJ35" s="142">
        <f>'廃棄物事業経費（組合）'!CK13</f>
        <v>148219</v>
      </c>
      <c r="BK35" s="142">
        <f>'廃棄物事業経費（組合）'!CL13</f>
        <v>0</v>
      </c>
      <c r="BL35" s="142">
        <f>'廃棄物事業経費（組合）'!CM13</f>
        <v>148219</v>
      </c>
      <c r="BM35" s="142">
        <f>'廃棄物事業経費（組合）'!CN13</f>
        <v>0</v>
      </c>
      <c r="BN35" s="142">
        <f>'廃棄物事業経費（組合）'!CO13</f>
        <v>0</v>
      </c>
      <c r="BO35" s="142">
        <f>'廃棄物事業経費（組合）'!CP13</f>
        <v>0</v>
      </c>
      <c r="BP35" s="142">
        <f>'廃棄物事業経費（組合）'!CQ13</f>
        <v>0</v>
      </c>
      <c r="BQ35" s="142">
        <f>'廃棄物事業経費（組合）'!CR13</f>
        <v>0</v>
      </c>
      <c r="BR35" s="142">
        <f>'廃棄物事業経費（組合）'!CS13</f>
        <v>0</v>
      </c>
      <c r="BS35" s="142">
        <f>'廃棄物事業経費（組合）'!CT13</f>
        <v>0</v>
      </c>
      <c r="BT35" s="142">
        <f>'廃棄物事業経費（組合）'!CU13</f>
        <v>0</v>
      </c>
      <c r="BU35" s="142">
        <f>'廃棄物事業経費（組合）'!CV13</f>
        <v>0</v>
      </c>
      <c r="BV35" s="142">
        <f>'廃棄物事業経費（組合）'!CW13</f>
        <v>78949</v>
      </c>
      <c r="BW35" s="142">
        <f>'廃棄物事業経費（組合）'!CX13</f>
        <v>349355</v>
      </c>
    </row>
    <row r="36" spans="1:75" ht="13.5">
      <c r="A36" s="160" t="s">
        <v>214</v>
      </c>
      <c r="B36" s="160">
        <v>35850</v>
      </c>
      <c r="C36" s="160" t="s">
        <v>262</v>
      </c>
      <c r="D36" s="142">
        <f>'廃棄物事業経費（組合）'!AE14</f>
        <v>0</v>
      </c>
      <c r="E36" s="142">
        <f>'廃棄物事業経費（組合）'!AF14</f>
        <v>0</v>
      </c>
      <c r="F36" s="142">
        <f>'廃棄物事業経費（組合）'!AG14</f>
        <v>0</v>
      </c>
      <c r="G36" s="142">
        <f>'廃棄物事業経費（組合）'!AH14</f>
        <v>0</v>
      </c>
      <c r="H36" s="142">
        <f>'廃棄物事業経費（組合）'!AI14</f>
        <v>0</v>
      </c>
      <c r="I36" s="142">
        <f>'廃棄物事業経費（組合）'!AJ14</f>
        <v>0</v>
      </c>
      <c r="J36" s="142">
        <f>'廃棄物事業経費（組合）'!AK14</f>
        <v>0</v>
      </c>
      <c r="K36" s="142">
        <f>'廃棄物事業経費（組合）'!AL14</f>
        <v>0</v>
      </c>
      <c r="L36" s="142">
        <f>'廃棄物事業経費（組合）'!AM14</f>
        <v>0</v>
      </c>
      <c r="M36" s="142">
        <f>'廃棄物事業経費（組合）'!AN14</f>
        <v>0</v>
      </c>
      <c r="N36" s="142">
        <f>'廃棄物事業経費（組合）'!AO14</f>
        <v>0</v>
      </c>
      <c r="O36" s="142">
        <f>'廃棄物事業経費（組合）'!AP14</f>
        <v>0</v>
      </c>
      <c r="P36" s="142">
        <f>'廃棄物事業経費（組合）'!AQ14</f>
        <v>0</v>
      </c>
      <c r="Q36" s="142">
        <f>'廃棄物事業経費（組合）'!AR14</f>
        <v>0</v>
      </c>
      <c r="R36" s="142">
        <f>'廃棄物事業経費（組合）'!AS14</f>
        <v>0</v>
      </c>
      <c r="S36" s="142">
        <f>'廃棄物事業経費（組合）'!AT14</f>
        <v>0</v>
      </c>
      <c r="T36" s="142">
        <f>'廃棄物事業経費（組合）'!AU14</f>
        <v>0</v>
      </c>
      <c r="U36" s="142">
        <f>'廃棄物事業経費（組合）'!AV14</f>
        <v>0</v>
      </c>
      <c r="V36" s="142">
        <f>'廃棄物事業経費（組合）'!AW14</f>
        <v>0</v>
      </c>
      <c r="W36" s="142">
        <f>'廃棄物事業経費（組合）'!AX14</f>
        <v>0</v>
      </c>
      <c r="X36" s="142">
        <f>'廃棄物事業経費（組合）'!AY14</f>
        <v>0</v>
      </c>
      <c r="Y36" s="142">
        <f>'廃棄物事業経費（組合）'!AZ14</f>
        <v>0</v>
      </c>
      <c r="Z36" s="142">
        <f>'廃棄物事業経費（組合）'!BA14</f>
        <v>0</v>
      </c>
      <c r="AA36" s="142">
        <f>'廃棄物事業経費（組合）'!BB14</f>
        <v>0</v>
      </c>
      <c r="AB36" s="142">
        <f>'廃棄物事業経費（組合）'!BC14</f>
        <v>0</v>
      </c>
      <c r="AC36" s="142">
        <f>'廃棄物事業経費（組合）'!BD14</f>
        <v>0</v>
      </c>
      <c r="AD36" s="142">
        <f>'廃棄物事業経費（組合）'!BE14</f>
        <v>0</v>
      </c>
      <c r="AE36" s="142">
        <f>'廃棄物事業経費（組合）'!BF14</f>
        <v>0</v>
      </c>
      <c r="AF36" s="142">
        <f>'廃棄物事業経費（組合）'!BG14</f>
        <v>0</v>
      </c>
      <c r="AG36" s="142">
        <f>'廃棄物事業経費（組合）'!BH14</f>
        <v>0</v>
      </c>
      <c r="AH36" s="142">
        <f>'廃棄物事業経費（組合）'!BI14</f>
        <v>0</v>
      </c>
      <c r="AI36" s="142">
        <f>'廃棄物事業経費（組合）'!BJ14</f>
        <v>0</v>
      </c>
      <c r="AJ36" s="142">
        <f>'廃棄物事業経費（組合）'!BK14</f>
        <v>164590</v>
      </c>
      <c r="AK36" s="142">
        <f>'廃棄物事業経費（組合）'!BL14</f>
        <v>46383</v>
      </c>
      <c r="AL36" s="142">
        <f>'廃棄物事業経費（組合）'!BM14</f>
        <v>70035</v>
      </c>
      <c r="AM36" s="142">
        <f>'廃棄物事業経費（組合）'!BN14</f>
        <v>0</v>
      </c>
      <c r="AN36" s="142">
        <f>'廃棄物事業経費（組合）'!BO14</f>
        <v>70035</v>
      </c>
      <c r="AO36" s="142">
        <f>'廃棄物事業経費（組合）'!BP14</f>
        <v>0</v>
      </c>
      <c r="AP36" s="142">
        <f>'廃棄物事業経費（組合）'!BQ14</f>
        <v>0</v>
      </c>
      <c r="AQ36" s="142">
        <f>'廃棄物事業経費（組合）'!BR14</f>
        <v>48172</v>
      </c>
      <c r="AR36" s="142">
        <f>'廃棄物事業経費（組合）'!BS14</f>
        <v>0</v>
      </c>
      <c r="AS36" s="142">
        <f>'廃棄物事業経費（組合）'!BT14</f>
        <v>46101</v>
      </c>
      <c r="AT36" s="142">
        <f>'廃棄物事業経費（組合）'!BU14</f>
        <v>0</v>
      </c>
      <c r="AU36" s="142">
        <f>'廃棄物事業経費（組合）'!BV14</f>
        <v>2071</v>
      </c>
      <c r="AV36" s="142">
        <f>'廃棄物事業経費（組合）'!BW14</f>
        <v>0</v>
      </c>
      <c r="AW36" s="142">
        <f>'廃棄物事業経費（組合）'!BX14</f>
        <v>0</v>
      </c>
      <c r="AX36" s="142">
        <f>'廃棄物事業経費（組合）'!BY14</f>
        <v>838</v>
      </c>
      <c r="AY36" s="142">
        <f>'廃棄物事業経費（組合）'!BZ14</f>
        <v>165428</v>
      </c>
      <c r="AZ36" s="142">
        <f>'廃棄物事業経費（組合）'!CA14</f>
        <v>0</v>
      </c>
      <c r="BA36" s="142">
        <f>'廃棄物事業経費（組合）'!CB14</f>
        <v>0</v>
      </c>
      <c r="BB36" s="142">
        <f>'廃棄物事業経費（組合）'!CC14</f>
        <v>0</v>
      </c>
      <c r="BC36" s="142">
        <f>'廃棄物事業経費（組合）'!CD14</f>
        <v>0</v>
      </c>
      <c r="BD36" s="142">
        <f>'廃棄物事業経費（組合）'!CE14</f>
        <v>0</v>
      </c>
      <c r="BE36" s="142">
        <f>'廃棄物事業経費（組合）'!CF14</f>
        <v>0</v>
      </c>
      <c r="BF36" s="142">
        <f>'廃棄物事業経費（組合）'!CG14</f>
        <v>0</v>
      </c>
      <c r="BG36" s="142">
        <f>'廃棄物事業経費（組合）'!CH14</f>
        <v>0</v>
      </c>
      <c r="BH36" s="142">
        <f>'廃棄物事業経費（組合）'!CI14</f>
        <v>164590</v>
      </c>
      <c r="BI36" s="142">
        <f>'廃棄物事業経費（組合）'!CJ14</f>
        <v>46383</v>
      </c>
      <c r="BJ36" s="142">
        <f>'廃棄物事業経費（組合）'!CK14</f>
        <v>70035</v>
      </c>
      <c r="BK36" s="142">
        <f>'廃棄物事業経費（組合）'!CL14</f>
        <v>0</v>
      </c>
      <c r="BL36" s="142">
        <f>'廃棄物事業経費（組合）'!CM14</f>
        <v>70035</v>
      </c>
      <c r="BM36" s="142">
        <f>'廃棄物事業経費（組合）'!CN14</f>
        <v>0</v>
      </c>
      <c r="BN36" s="142">
        <f>'廃棄物事業経費（組合）'!CO14</f>
        <v>0</v>
      </c>
      <c r="BO36" s="142">
        <f>'廃棄物事業経費（組合）'!CP14</f>
        <v>48172</v>
      </c>
      <c r="BP36" s="142">
        <f>'廃棄物事業経費（組合）'!CQ14</f>
        <v>0</v>
      </c>
      <c r="BQ36" s="142">
        <f>'廃棄物事業経費（組合）'!CR14</f>
        <v>46101</v>
      </c>
      <c r="BR36" s="142">
        <f>'廃棄物事業経費（組合）'!CS14</f>
        <v>0</v>
      </c>
      <c r="BS36" s="142">
        <f>'廃棄物事業経費（組合）'!CT14</f>
        <v>2071</v>
      </c>
      <c r="BT36" s="142">
        <f>'廃棄物事業経費（組合）'!CU14</f>
        <v>0</v>
      </c>
      <c r="BU36" s="142">
        <f>'廃棄物事業経費（組合）'!CV14</f>
        <v>0</v>
      </c>
      <c r="BV36" s="142">
        <f>'廃棄物事業経費（組合）'!CW14</f>
        <v>838</v>
      </c>
      <c r="BW36" s="142">
        <f>'廃棄物事業経費（組合）'!CX14</f>
        <v>165428</v>
      </c>
    </row>
    <row r="37" spans="1:75" ht="13.5">
      <c r="A37" s="160" t="s">
        <v>214</v>
      </c>
      <c r="B37" s="160">
        <v>35851</v>
      </c>
      <c r="C37" s="160" t="s">
        <v>263</v>
      </c>
      <c r="D37" s="142">
        <f>'廃棄物事業経費（組合）'!AE15</f>
        <v>0</v>
      </c>
      <c r="E37" s="142">
        <f>'廃棄物事業経費（組合）'!AF15</f>
        <v>0</v>
      </c>
      <c r="F37" s="142">
        <f>'廃棄物事業経費（組合）'!AG15</f>
        <v>0</v>
      </c>
      <c r="G37" s="142">
        <f>'廃棄物事業経費（組合）'!AH15</f>
        <v>0</v>
      </c>
      <c r="H37" s="142">
        <f>'廃棄物事業経費（組合）'!AI15</f>
        <v>0</v>
      </c>
      <c r="I37" s="142">
        <f>'廃棄物事業経費（組合）'!AJ15</f>
        <v>0</v>
      </c>
      <c r="J37" s="142">
        <f>'廃棄物事業経費（組合）'!AK15</f>
        <v>0</v>
      </c>
      <c r="K37" s="142">
        <f>'廃棄物事業経費（組合）'!AL15</f>
        <v>0</v>
      </c>
      <c r="L37" s="142">
        <f>'廃棄物事業経費（組合）'!AM15</f>
        <v>313937</v>
      </c>
      <c r="M37" s="142">
        <f>'廃棄物事業経費（組合）'!AN15</f>
        <v>51816</v>
      </c>
      <c r="N37" s="142">
        <f>'廃棄物事業経費（組合）'!AO15</f>
        <v>126721</v>
      </c>
      <c r="O37" s="142">
        <f>'廃棄物事業経費（組合）'!AP15</f>
        <v>0</v>
      </c>
      <c r="P37" s="142">
        <f>'廃棄物事業経費（組合）'!AQ15</f>
        <v>126721</v>
      </c>
      <c r="Q37" s="142">
        <f>'廃棄物事業経費（組合）'!AR15</f>
        <v>0</v>
      </c>
      <c r="R37" s="142">
        <f>'廃棄物事業経費（組合）'!AS15</f>
        <v>0</v>
      </c>
      <c r="S37" s="142">
        <f>'廃棄物事業経費（組合）'!AT15</f>
        <v>135400</v>
      </c>
      <c r="T37" s="142">
        <f>'廃棄物事業経費（組合）'!AU15</f>
        <v>0</v>
      </c>
      <c r="U37" s="142">
        <f>'廃棄物事業経費（組合）'!AV15</f>
        <v>135400</v>
      </c>
      <c r="V37" s="142">
        <f>'廃棄物事業経費（組合）'!AW15</f>
        <v>0</v>
      </c>
      <c r="W37" s="142">
        <f>'廃棄物事業経費（組合）'!AX15</f>
        <v>0</v>
      </c>
      <c r="X37" s="142">
        <f>'廃棄物事業経費（組合）'!AY15</f>
        <v>0</v>
      </c>
      <c r="Y37" s="142">
        <f>'廃棄物事業経費（組合）'!AZ15</f>
        <v>0</v>
      </c>
      <c r="Z37" s="142">
        <f>'廃棄物事業経費（組合）'!BA15</f>
        <v>0</v>
      </c>
      <c r="AA37" s="142">
        <f>'廃棄物事業経費（組合）'!BB15</f>
        <v>313937</v>
      </c>
      <c r="AB37" s="142">
        <f>'廃棄物事業経費（組合）'!BC15</f>
        <v>0</v>
      </c>
      <c r="AC37" s="142">
        <f>'廃棄物事業経費（組合）'!BD15</f>
        <v>0</v>
      </c>
      <c r="AD37" s="142">
        <f>'廃棄物事業経費（組合）'!BE15</f>
        <v>0</v>
      </c>
      <c r="AE37" s="142">
        <f>'廃棄物事業経費（組合）'!BF15</f>
        <v>0</v>
      </c>
      <c r="AF37" s="142">
        <f>'廃棄物事業経費（組合）'!BG15</f>
        <v>0</v>
      </c>
      <c r="AG37" s="142">
        <f>'廃棄物事業経費（組合）'!BH15</f>
        <v>0</v>
      </c>
      <c r="AH37" s="142">
        <f>'廃棄物事業経費（組合）'!BI15</f>
        <v>0</v>
      </c>
      <c r="AI37" s="142">
        <f>'廃棄物事業経費（組合）'!BJ15</f>
        <v>0</v>
      </c>
      <c r="AJ37" s="142">
        <f>'廃棄物事業経費（組合）'!BK15</f>
        <v>0</v>
      </c>
      <c r="AK37" s="142">
        <f>'廃棄物事業経費（組合）'!BL15</f>
        <v>0</v>
      </c>
      <c r="AL37" s="142">
        <f>'廃棄物事業経費（組合）'!BM15</f>
        <v>0</v>
      </c>
      <c r="AM37" s="142">
        <f>'廃棄物事業経費（組合）'!BN15</f>
        <v>0</v>
      </c>
      <c r="AN37" s="142">
        <f>'廃棄物事業経費（組合）'!BO15</f>
        <v>0</v>
      </c>
      <c r="AO37" s="142">
        <f>'廃棄物事業経費（組合）'!BP15</f>
        <v>0</v>
      </c>
      <c r="AP37" s="142">
        <f>'廃棄物事業経費（組合）'!BQ15</f>
        <v>0</v>
      </c>
      <c r="AQ37" s="142">
        <f>'廃棄物事業経費（組合）'!BR15</f>
        <v>0</v>
      </c>
      <c r="AR37" s="142">
        <f>'廃棄物事業経費（組合）'!BS15</f>
        <v>0</v>
      </c>
      <c r="AS37" s="142">
        <f>'廃棄物事業経費（組合）'!BT15</f>
        <v>0</v>
      </c>
      <c r="AT37" s="142">
        <f>'廃棄物事業経費（組合）'!BU15</f>
        <v>0</v>
      </c>
      <c r="AU37" s="142">
        <f>'廃棄物事業経費（組合）'!BV15</f>
        <v>0</v>
      </c>
      <c r="AV37" s="142">
        <f>'廃棄物事業経費（組合）'!BW15</f>
        <v>0</v>
      </c>
      <c r="AW37" s="142">
        <f>'廃棄物事業経費（組合）'!BX15</f>
        <v>0</v>
      </c>
      <c r="AX37" s="142">
        <f>'廃棄物事業経費（組合）'!BY15</f>
        <v>0</v>
      </c>
      <c r="AY37" s="142">
        <f>'廃棄物事業経費（組合）'!BZ15</f>
        <v>0</v>
      </c>
      <c r="AZ37" s="142">
        <f>'廃棄物事業経費（組合）'!CA15</f>
        <v>0</v>
      </c>
      <c r="BA37" s="142">
        <f>'廃棄物事業経費（組合）'!CB15</f>
        <v>0</v>
      </c>
      <c r="BB37" s="142">
        <f>'廃棄物事業経費（組合）'!CC15</f>
        <v>0</v>
      </c>
      <c r="BC37" s="142">
        <f>'廃棄物事業経費（組合）'!CD15</f>
        <v>0</v>
      </c>
      <c r="BD37" s="142">
        <f>'廃棄物事業経費（組合）'!CE15</f>
        <v>0</v>
      </c>
      <c r="BE37" s="142">
        <f>'廃棄物事業経費（組合）'!CF15</f>
        <v>0</v>
      </c>
      <c r="BF37" s="142">
        <f>'廃棄物事業経費（組合）'!CG15</f>
        <v>0</v>
      </c>
      <c r="BG37" s="142">
        <f>'廃棄物事業経費（組合）'!CH15</f>
        <v>0</v>
      </c>
      <c r="BH37" s="142">
        <f>'廃棄物事業経費（組合）'!CI15</f>
        <v>313937</v>
      </c>
      <c r="BI37" s="142">
        <f>'廃棄物事業経費（組合）'!CJ15</f>
        <v>51816</v>
      </c>
      <c r="BJ37" s="142">
        <f>'廃棄物事業経費（組合）'!CK15</f>
        <v>126721</v>
      </c>
      <c r="BK37" s="142">
        <f>'廃棄物事業経費（組合）'!CL15</f>
        <v>0</v>
      </c>
      <c r="BL37" s="142">
        <f>'廃棄物事業経費（組合）'!CM15</f>
        <v>126721</v>
      </c>
      <c r="BM37" s="142">
        <f>'廃棄物事業経費（組合）'!CN15</f>
        <v>0</v>
      </c>
      <c r="BN37" s="142">
        <f>'廃棄物事業経費（組合）'!CO15</f>
        <v>0</v>
      </c>
      <c r="BO37" s="142">
        <f>'廃棄物事業経費（組合）'!CP15</f>
        <v>135400</v>
      </c>
      <c r="BP37" s="142">
        <f>'廃棄物事業経費（組合）'!CQ15</f>
        <v>0</v>
      </c>
      <c r="BQ37" s="142">
        <f>'廃棄物事業経費（組合）'!CR15</f>
        <v>135400</v>
      </c>
      <c r="BR37" s="142">
        <f>'廃棄物事業経費（組合）'!CS15</f>
        <v>0</v>
      </c>
      <c r="BS37" s="142">
        <f>'廃棄物事業経費（組合）'!CT15</f>
        <v>0</v>
      </c>
      <c r="BT37" s="142">
        <f>'廃棄物事業経費（組合）'!CU15</f>
        <v>0</v>
      </c>
      <c r="BU37" s="142">
        <f>'廃棄物事業経費（組合）'!CV15</f>
        <v>0</v>
      </c>
      <c r="BV37" s="142">
        <f>'廃棄物事業経費（組合）'!CW15</f>
        <v>0</v>
      </c>
      <c r="BW37" s="142">
        <f>'廃棄物事業経費（組合）'!CX15</f>
        <v>313937</v>
      </c>
    </row>
    <row r="38" spans="1:75" ht="13.5">
      <c r="A38" s="160" t="s">
        <v>214</v>
      </c>
      <c r="B38" s="160">
        <v>35859</v>
      </c>
      <c r="C38" s="160" t="s">
        <v>264</v>
      </c>
      <c r="D38" s="142">
        <f>'廃棄物事業経費（組合）'!AE16</f>
        <v>1091092</v>
      </c>
      <c r="E38" s="142">
        <f>'廃棄物事業経費（組合）'!AF16</f>
        <v>1091092</v>
      </c>
      <c r="F38" s="142">
        <f>'廃棄物事業経費（組合）'!AG16</f>
        <v>0</v>
      </c>
      <c r="G38" s="142">
        <f>'廃棄物事業経費（組合）'!AH16</f>
        <v>669886</v>
      </c>
      <c r="H38" s="142">
        <f>'廃棄物事業経費（組合）'!AI16</f>
        <v>421206</v>
      </c>
      <c r="I38" s="142">
        <f>'廃棄物事業経費（組合）'!AJ16</f>
        <v>0</v>
      </c>
      <c r="J38" s="142">
        <f>'廃棄物事業経費（組合）'!AK16</f>
        <v>0</v>
      </c>
      <c r="K38" s="142">
        <f>'廃棄物事業経費（組合）'!AL16</f>
        <v>0</v>
      </c>
      <c r="L38" s="142">
        <f>'廃棄物事業経費（組合）'!AM16</f>
        <v>347621</v>
      </c>
      <c r="M38" s="142">
        <f>'廃棄物事業経費（組合）'!AN16</f>
        <v>28452</v>
      </c>
      <c r="N38" s="142">
        <f>'廃棄物事業経費（組合）'!AO16</f>
        <v>226185</v>
      </c>
      <c r="O38" s="142">
        <f>'廃棄物事業経費（組合）'!AP16</f>
        <v>0</v>
      </c>
      <c r="P38" s="142">
        <f>'廃棄物事業経費（組合）'!AQ16</f>
        <v>9759</v>
      </c>
      <c r="Q38" s="142">
        <f>'廃棄物事業経費（組合）'!AR16</f>
        <v>216426</v>
      </c>
      <c r="R38" s="142">
        <f>'廃棄物事業経費（組合）'!AS16</f>
        <v>0</v>
      </c>
      <c r="S38" s="142">
        <f>'廃棄物事業経費（組合）'!AT16</f>
        <v>92984</v>
      </c>
      <c r="T38" s="142">
        <f>'廃棄物事業経費（組合）'!AU16</f>
        <v>0</v>
      </c>
      <c r="U38" s="142">
        <f>'廃棄物事業経費（組合）'!AV16</f>
        <v>0</v>
      </c>
      <c r="V38" s="142">
        <f>'廃棄物事業経費（組合）'!AW16</f>
        <v>92984</v>
      </c>
      <c r="W38" s="142">
        <f>'廃棄物事業経費（組合）'!AX16</f>
        <v>0</v>
      </c>
      <c r="X38" s="142">
        <f>'廃棄物事業経費（組合）'!AY16</f>
        <v>0</v>
      </c>
      <c r="Y38" s="142">
        <f>'廃棄物事業経費（組合）'!AZ16</f>
        <v>0</v>
      </c>
      <c r="Z38" s="142">
        <f>'廃棄物事業経費（組合）'!BA16</f>
        <v>191774</v>
      </c>
      <c r="AA38" s="142">
        <f>'廃棄物事業経費（組合）'!BB16</f>
        <v>1630487</v>
      </c>
      <c r="AB38" s="142">
        <f>'廃棄物事業経費（組合）'!BC16</f>
        <v>0</v>
      </c>
      <c r="AC38" s="142">
        <f>'廃棄物事業経費（組合）'!BD16</f>
        <v>0</v>
      </c>
      <c r="AD38" s="142">
        <f>'廃棄物事業経費（組合）'!BE16</f>
        <v>0</v>
      </c>
      <c r="AE38" s="142">
        <f>'廃棄物事業経費（組合）'!BF16</f>
        <v>0</v>
      </c>
      <c r="AF38" s="142">
        <f>'廃棄物事業経費（組合）'!BG16</f>
        <v>0</v>
      </c>
      <c r="AG38" s="142">
        <f>'廃棄物事業経費（組合）'!BH16</f>
        <v>0</v>
      </c>
      <c r="AH38" s="142">
        <f>'廃棄物事業経費（組合）'!BI16</f>
        <v>0</v>
      </c>
      <c r="AI38" s="142">
        <f>'廃棄物事業経費（組合）'!BJ16</f>
        <v>0</v>
      </c>
      <c r="AJ38" s="142">
        <f>'廃棄物事業経費（組合）'!BK16</f>
        <v>0</v>
      </c>
      <c r="AK38" s="142">
        <f>'廃棄物事業経費（組合）'!BL16</f>
        <v>0</v>
      </c>
      <c r="AL38" s="142">
        <f>'廃棄物事業経費（組合）'!BM16</f>
        <v>0</v>
      </c>
      <c r="AM38" s="142">
        <f>'廃棄物事業経費（組合）'!BN16</f>
        <v>0</v>
      </c>
      <c r="AN38" s="142">
        <f>'廃棄物事業経費（組合）'!BO16</f>
        <v>0</v>
      </c>
      <c r="AO38" s="142">
        <f>'廃棄物事業経費（組合）'!BP16</f>
        <v>0</v>
      </c>
      <c r="AP38" s="142">
        <f>'廃棄物事業経費（組合）'!BQ16</f>
        <v>0</v>
      </c>
      <c r="AQ38" s="142">
        <f>'廃棄物事業経費（組合）'!BR16</f>
        <v>0</v>
      </c>
      <c r="AR38" s="142">
        <f>'廃棄物事業経費（組合）'!BS16</f>
        <v>0</v>
      </c>
      <c r="AS38" s="142">
        <f>'廃棄物事業経費（組合）'!BT16</f>
        <v>0</v>
      </c>
      <c r="AT38" s="142">
        <f>'廃棄物事業経費（組合）'!BU16</f>
        <v>0</v>
      </c>
      <c r="AU38" s="142">
        <f>'廃棄物事業経費（組合）'!BV16</f>
        <v>0</v>
      </c>
      <c r="AV38" s="142">
        <f>'廃棄物事業経費（組合）'!BW16</f>
        <v>0</v>
      </c>
      <c r="AW38" s="142">
        <f>'廃棄物事業経費（組合）'!BX16</f>
        <v>0</v>
      </c>
      <c r="AX38" s="142">
        <f>'廃棄物事業経費（組合）'!BY16</f>
        <v>0</v>
      </c>
      <c r="AY38" s="142">
        <f>'廃棄物事業経費（組合）'!BZ16</f>
        <v>0</v>
      </c>
      <c r="AZ38" s="142">
        <f>'廃棄物事業経費（組合）'!CA16</f>
        <v>1091092</v>
      </c>
      <c r="BA38" s="142">
        <f>'廃棄物事業経費（組合）'!CB16</f>
        <v>1091092</v>
      </c>
      <c r="BB38" s="142">
        <f>'廃棄物事業経費（組合）'!CC16</f>
        <v>0</v>
      </c>
      <c r="BC38" s="142">
        <f>'廃棄物事業経費（組合）'!CD16</f>
        <v>669886</v>
      </c>
      <c r="BD38" s="142">
        <f>'廃棄物事業経費（組合）'!CE16</f>
        <v>421206</v>
      </c>
      <c r="BE38" s="142">
        <f>'廃棄物事業経費（組合）'!CF16</f>
        <v>0</v>
      </c>
      <c r="BF38" s="142">
        <f>'廃棄物事業経費（組合）'!CG16</f>
        <v>0</v>
      </c>
      <c r="BG38" s="142">
        <f>'廃棄物事業経費（組合）'!CH16</f>
        <v>0</v>
      </c>
      <c r="BH38" s="142">
        <f>'廃棄物事業経費（組合）'!CI16</f>
        <v>347621</v>
      </c>
      <c r="BI38" s="142">
        <f>'廃棄物事業経費（組合）'!CJ16</f>
        <v>28452</v>
      </c>
      <c r="BJ38" s="142">
        <f>'廃棄物事業経費（組合）'!CK16</f>
        <v>226185</v>
      </c>
      <c r="BK38" s="142">
        <f>'廃棄物事業経費（組合）'!CL16</f>
        <v>0</v>
      </c>
      <c r="BL38" s="142">
        <f>'廃棄物事業経費（組合）'!CM16</f>
        <v>9759</v>
      </c>
      <c r="BM38" s="142">
        <f>'廃棄物事業経費（組合）'!CN16</f>
        <v>216426</v>
      </c>
      <c r="BN38" s="142">
        <f>'廃棄物事業経費（組合）'!CO16</f>
        <v>0</v>
      </c>
      <c r="BO38" s="142">
        <f>'廃棄物事業経費（組合）'!CP16</f>
        <v>92984</v>
      </c>
      <c r="BP38" s="142">
        <f>'廃棄物事業経費（組合）'!CQ16</f>
        <v>0</v>
      </c>
      <c r="BQ38" s="142">
        <f>'廃棄物事業経費（組合）'!CR16</f>
        <v>0</v>
      </c>
      <c r="BR38" s="142">
        <f>'廃棄物事業経費（組合）'!CS16</f>
        <v>92984</v>
      </c>
      <c r="BS38" s="142">
        <f>'廃棄物事業経費（組合）'!CT16</f>
        <v>0</v>
      </c>
      <c r="BT38" s="142">
        <f>'廃棄物事業経費（組合）'!CU16</f>
        <v>0</v>
      </c>
      <c r="BU38" s="142">
        <f>'廃棄物事業経費（組合）'!CV16</f>
        <v>0</v>
      </c>
      <c r="BV38" s="142">
        <f>'廃棄物事業経費（組合）'!CW16</f>
        <v>191774</v>
      </c>
      <c r="BW38" s="142">
        <f>'廃棄物事業経費（組合）'!CX16</f>
        <v>1630487</v>
      </c>
    </row>
    <row r="39" spans="1:75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BU4:BU5"/>
    <mergeCell ref="BG4:BG5"/>
    <mergeCell ref="BI4:BI5"/>
    <mergeCell ref="BN4:BN5"/>
    <mergeCell ref="BT4:BT5"/>
    <mergeCell ref="AP4:AP5"/>
    <mergeCell ref="AV4:AV5"/>
    <mergeCell ref="AW4:AW5"/>
    <mergeCell ref="BF4:BF5"/>
    <mergeCell ref="Y4:Y5"/>
    <mergeCell ref="AH4:AH5"/>
    <mergeCell ref="AI4:AI5"/>
    <mergeCell ref="AK4:AK5"/>
    <mergeCell ref="K4:K5"/>
    <mergeCell ref="M4:M5"/>
    <mergeCell ref="R4:R5"/>
    <mergeCell ref="X4:X5"/>
    <mergeCell ref="A2:A6"/>
    <mergeCell ref="B2:B6"/>
    <mergeCell ref="C2:C6"/>
    <mergeCell ref="J4:J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52" t="s">
        <v>50</v>
      </c>
      <c r="B2" s="155" t="s">
        <v>51</v>
      </c>
      <c r="C2" s="158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53"/>
      <c r="B3" s="156"/>
      <c r="C3" s="159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53"/>
      <c r="B4" s="156"/>
      <c r="C4" s="153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53"/>
      <c r="B5" s="156"/>
      <c r="C5" s="153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54"/>
      <c r="B6" s="157"/>
      <c r="C6" s="143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 aca="true" t="shared" si="0" ref="D7:I7">SUM(D8:D200)</f>
        <v>96139</v>
      </c>
      <c r="E7" s="141">
        <f t="shared" si="0"/>
        <v>2009127</v>
      </c>
      <c r="F7" s="141">
        <f t="shared" si="0"/>
        <v>2105266</v>
      </c>
      <c r="G7" s="141">
        <f t="shared" si="0"/>
        <v>12482</v>
      </c>
      <c r="H7" s="141">
        <f t="shared" si="0"/>
        <v>1141705</v>
      </c>
      <c r="I7" s="141">
        <f t="shared" si="0"/>
        <v>1154187</v>
      </c>
      <c r="J7" s="140"/>
      <c r="K7" s="140"/>
      <c r="L7" s="141">
        <f aca="true" t="shared" si="1" ref="L7:Q7">SUM(L8:L200)</f>
        <v>0</v>
      </c>
      <c r="M7" s="141">
        <f t="shared" si="1"/>
        <v>1491202</v>
      </c>
      <c r="N7" s="141">
        <f t="shared" si="1"/>
        <v>1491202</v>
      </c>
      <c r="O7" s="141">
        <f t="shared" si="1"/>
        <v>12482</v>
      </c>
      <c r="P7" s="141">
        <f t="shared" si="1"/>
        <v>800515</v>
      </c>
      <c r="Q7" s="141">
        <f t="shared" si="1"/>
        <v>812997</v>
      </c>
      <c r="R7" s="140"/>
      <c r="S7" s="140"/>
      <c r="T7" s="141">
        <f aca="true" t="shared" si="2" ref="T7:Y7">SUM(T8:T200)</f>
        <v>96139</v>
      </c>
      <c r="U7" s="141">
        <f t="shared" si="2"/>
        <v>517925</v>
      </c>
      <c r="V7" s="141">
        <f t="shared" si="2"/>
        <v>614064</v>
      </c>
      <c r="W7" s="141">
        <f t="shared" si="2"/>
        <v>0</v>
      </c>
      <c r="X7" s="141">
        <f t="shared" si="2"/>
        <v>35537</v>
      </c>
      <c r="Y7" s="141">
        <f t="shared" si="2"/>
        <v>35537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305653</v>
      </c>
      <c r="AG7" s="141">
        <f t="shared" si="3"/>
        <v>305653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160" t="s">
        <v>214</v>
      </c>
      <c r="B8" s="160">
        <v>35201</v>
      </c>
      <c r="C8" s="160" t="s">
        <v>234</v>
      </c>
      <c r="D8" s="161">
        <f aca="true" t="shared" si="7" ref="D8:E29">SUM(L8,T8,AB8,AJ8,AR8,AZ8)</f>
        <v>0</v>
      </c>
      <c r="E8" s="161">
        <f t="shared" si="7"/>
        <v>0</v>
      </c>
      <c r="F8" s="161">
        <f aca="true" t="shared" si="8" ref="F8:F29">SUM(D8:E8)</f>
        <v>0</v>
      </c>
      <c r="G8" s="161">
        <f aca="true" t="shared" si="9" ref="G8:H29">SUM(O8,W8,AE8,AM8,AU8,BC8)</f>
        <v>0</v>
      </c>
      <c r="H8" s="161">
        <f t="shared" si="9"/>
        <v>345399</v>
      </c>
      <c r="I8" s="161">
        <f aca="true" t="shared" si="10" ref="I8:I29">SUM(G8:H8)</f>
        <v>345399</v>
      </c>
      <c r="J8" s="160">
        <v>35827</v>
      </c>
      <c r="K8" s="160" t="s">
        <v>256</v>
      </c>
      <c r="L8" s="162"/>
      <c r="M8" s="162"/>
      <c r="N8" s="163">
        <f aca="true" t="shared" si="11" ref="N8:N29">SUM(L8:M8)</f>
        <v>0</v>
      </c>
      <c r="O8" s="162"/>
      <c r="P8" s="162">
        <v>345399</v>
      </c>
      <c r="Q8" s="163">
        <f aca="true" t="shared" si="12" ref="Q8:Q29">SUM(O8:P8)</f>
        <v>345399</v>
      </c>
      <c r="R8" s="160"/>
      <c r="S8" s="160"/>
      <c r="T8" s="162"/>
      <c r="U8" s="162"/>
      <c r="V8" s="163">
        <f aca="true" t="shared" si="13" ref="V8:V29">SUM(T8:U8)</f>
        <v>0</v>
      </c>
      <c r="W8" s="162"/>
      <c r="X8" s="162"/>
      <c r="Y8" s="163">
        <f aca="true" t="shared" si="14" ref="Y8:Y29">SUM(W8:X8)</f>
        <v>0</v>
      </c>
      <c r="Z8" s="164"/>
      <c r="AA8" s="164"/>
      <c r="AB8" s="162"/>
      <c r="AC8" s="162"/>
      <c r="AD8" s="163">
        <f aca="true" t="shared" si="15" ref="AD8:AD29">SUM(AB8:AC8)</f>
        <v>0</v>
      </c>
      <c r="AE8" s="162"/>
      <c r="AF8" s="162"/>
      <c r="AG8" s="163">
        <f aca="true" t="shared" si="16" ref="AG8:AG29">SUM(AE8:AF8)</f>
        <v>0</v>
      </c>
      <c r="AH8" s="160"/>
      <c r="AI8" s="160"/>
      <c r="AJ8" s="162"/>
      <c r="AK8" s="162"/>
      <c r="AL8" s="163">
        <f aca="true" t="shared" si="17" ref="AL8:AL29">SUM(AJ8:AK8)</f>
        <v>0</v>
      </c>
      <c r="AM8" s="162"/>
      <c r="AN8" s="162"/>
      <c r="AO8" s="163">
        <f aca="true" t="shared" si="18" ref="AO8:AO29">SUM(AM8:AN8)</f>
        <v>0</v>
      </c>
      <c r="AP8" s="160"/>
      <c r="AQ8" s="160"/>
      <c r="AR8" s="162"/>
      <c r="AS8" s="162"/>
      <c r="AT8" s="163">
        <f aca="true" t="shared" si="19" ref="AT8:AT29">SUM(AR8:AS8)</f>
        <v>0</v>
      </c>
      <c r="AU8" s="162"/>
      <c r="AV8" s="162"/>
      <c r="AW8" s="163">
        <f aca="true" t="shared" si="20" ref="AW8:AW29">SUM(AU8:AV8)</f>
        <v>0</v>
      </c>
      <c r="AX8" s="160"/>
      <c r="AY8" s="160"/>
      <c r="AZ8" s="162"/>
      <c r="BA8" s="162"/>
      <c r="BB8" s="163">
        <f aca="true" t="shared" si="21" ref="BB8:BB29">SUM(AZ8:BA8)</f>
        <v>0</v>
      </c>
      <c r="BC8" s="162"/>
      <c r="BD8" s="162"/>
      <c r="BE8" s="163">
        <f aca="true" t="shared" si="22" ref="BE8:BE29">SUM(BC8:BD8)</f>
        <v>0</v>
      </c>
    </row>
    <row r="9" spans="1:57" ht="13.5">
      <c r="A9" s="160" t="s">
        <v>214</v>
      </c>
      <c r="B9" s="160">
        <v>35202</v>
      </c>
      <c r="C9" s="160" t="s">
        <v>235</v>
      </c>
      <c r="D9" s="161">
        <f t="shared" si="7"/>
        <v>0</v>
      </c>
      <c r="E9" s="161">
        <f t="shared" si="7"/>
        <v>0</v>
      </c>
      <c r="F9" s="161">
        <f t="shared" si="8"/>
        <v>0</v>
      </c>
      <c r="G9" s="161">
        <f t="shared" si="9"/>
        <v>0</v>
      </c>
      <c r="H9" s="161">
        <f t="shared" si="9"/>
        <v>32432</v>
      </c>
      <c r="I9" s="161">
        <f t="shared" si="10"/>
        <v>32432</v>
      </c>
      <c r="J9" s="160">
        <v>35850</v>
      </c>
      <c r="K9" s="160" t="s">
        <v>262</v>
      </c>
      <c r="L9" s="162"/>
      <c r="M9" s="162"/>
      <c r="N9" s="163">
        <f t="shared" si="11"/>
        <v>0</v>
      </c>
      <c r="O9" s="162"/>
      <c r="P9" s="162">
        <v>32432</v>
      </c>
      <c r="Q9" s="163">
        <f t="shared" si="12"/>
        <v>32432</v>
      </c>
      <c r="R9" s="160"/>
      <c r="S9" s="160"/>
      <c r="T9" s="162"/>
      <c r="U9" s="162"/>
      <c r="V9" s="163">
        <f t="shared" si="13"/>
        <v>0</v>
      </c>
      <c r="W9" s="162"/>
      <c r="X9" s="162"/>
      <c r="Y9" s="163">
        <f t="shared" si="14"/>
        <v>0</v>
      </c>
      <c r="Z9" s="164"/>
      <c r="AA9" s="164"/>
      <c r="AB9" s="162"/>
      <c r="AC9" s="162"/>
      <c r="AD9" s="163">
        <f t="shared" si="15"/>
        <v>0</v>
      </c>
      <c r="AE9" s="162"/>
      <c r="AF9" s="162"/>
      <c r="AG9" s="163">
        <f t="shared" si="16"/>
        <v>0</v>
      </c>
      <c r="AH9" s="160"/>
      <c r="AI9" s="160"/>
      <c r="AJ9" s="162"/>
      <c r="AK9" s="162"/>
      <c r="AL9" s="163">
        <f t="shared" si="17"/>
        <v>0</v>
      </c>
      <c r="AM9" s="162"/>
      <c r="AN9" s="162"/>
      <c r="AO9" s="163">
        <f t="shared" si="18"/>
        <v>0</v>
      </c>
      <c r="AP9" s="160"/>
      <c r="AQ9" s="160"/>
      <c r="AR9" s="162"/>
      <c r="AS9" s="162"/>
      <c r="AT9" s="163">
        <f t="shared" si="19"/>
        <v>0</v>
      </c>
      <c r="AU9" s="162"/>
      <c r="AV9" s="162"/>
      <c r="AW9" s="163">
        <f t="shared" si="20"/>
        <v>0</v>
      </c>
      <c r="AX9" s="160"/>
      <c r="AY9" s="160"/>
      <c r="AZ9" s="162"/>
      <c r="BA9" s="162"/>
      <c r="BB9" s="163">
        <f t="shared" si="21"/>
        <v>0</v>
      </c>
      <c r="BC9" s="162"/>
      <c r="BD9" s="162"/>
      <c r="BE9" s="163">
        <f t="shared" si="22"/>
        <v>0</v>
      </c>
    </row>
    <row r="10" spans="1:57" ht="13.5">
      <c r="A10" s="160" t="s">
        <v>214</v>
      </c>
      <c r="B10" s="160">
        <v>35203</v>
      </c>
      <c r="C10" s="160" t="s">
        <v>236</v>
      </c>
      <c r="D10" s="161">
        <f t="shared" si="7"/>
        <v>0</v>
      </c>
      <c r="E10" s="161">
        <f t="shared" si="7"/>
        <v>0</v>
      </c>
      <c r="F10" s="161">
        <f t="shared" si="8"/>
        <v>0</v>
      </c>
      <c r="G10" s="161">
        <f t="shared" si="9"/>
        <v>0</v>
      </c>
      <c r="H10" s="161">
        <f t="shared" si="9"/>
        <v>0</v>
      </c>
      <c r="I10" s="161">
        <f t="shared" si="10"/>
        <v>0</v>
      </c>
      <c r="J10" s="160"/>
      <c r="K10" s="160"/>
      <c r="L10" s="162"/>
      <c r="M10" s="162"/>
      <c r="N10" s="163">
        <f t="shared" si="11"/>
        <v>0</v>
      </c>
      <c r="O10" s="162"/>
      <c r="P10" s="162"/>
      <c r="Q10" s="163">
        <f t="shared" si="12"/>
        <v>0</v>
      </c>
      <c r="R10" s="160"/>
      <c r="S10" s="160"/>
      <c r="T10" s="162"/>
      <c r="U10" s="162"/>
      <c r="V10" s="163">
        <f t="shared" si="13"/>
        <v>0</v>
      </c>
      <c r="W10" s="162"/>
      <c r="X10" s="162"/>
      <c r="Y10" s="163">
        <f t="shared" si="14"/>
        <v>0</v>
      </c>
      <c r="Z10" s="164"/>
      <c r="AA10" s="164"/>
      <c r="AB10" s="162"/>
      <c r="AC10" s="162"/>
      <c r="AD10" s="163">
        <f t="shared" si="15"/>
        <v>0</v>
      </c>
      <c r="AE10" s="162"/>
      <c r="AF10" s="162"/>
      <c r="AG10" s="163">
        <f t="shared" si="16"/>
        <v>0</v>
      </c>
      <c r="AH10" s="160"/>
      <c r="AI10" s="160"/>
      <c r="AJ10" s="162"/>
      <c r="AK10" s="162"/>
      <c r="AL10" s="163">
        <f t="shared" si="17"/>
        <v>0</v>
      </c>
      <c r="AM10" s="162"/>
      <c r="AN10" s="162"/>
      <c r="AO10" s="163">
        <f t="shared" si="18"/>
        <v>0</v>
      </c>
      <c r="AP10" s="160"/>
      <c r="AQ10" s="160"/>
      <c r="AR10" s="162"/>
      <c r="AS10" s="162"/>
      <c r="AT10" s="163">
        <f t="shared" si="19"/>
        <v>0</v>
      </c>
      <c r="AU10" s="162"/>
      <c r="AV10" s="162"/>
      <c r="AW10" s="163">
        <f t="shared" si="20"/>
        <v>0</v>
      </c>
      <c r="AX10" s="160"/>
      <c r="AY10" s="160"/>
      <c r="AZ10" s="162"/>
      <c r="BA10" s="162"/>
      <c r="BB10" s="163">
        <f t="shared" si="21"/>
        <v>0</v>
      </c>
      <c r="BC10" s="162"/>
      <c r="BD10" s="162"/>
      <c r="BE10" s="163">
        <f t="shared" si="22"/>
        <v>0</v>
      </c>
    </row>
    <row r="11" spans="1:57" ht="13.5">
      <c r="A11" s="160" t="s">
        <v>214</v>
      </c>
      <c r="B11" s="160">
        <v>35204</v>
      </c>
      <c r="C11" s="160" t="s">
        <v>237</v>
      </c>
      <c r="D11" s="161">
        <f t="shared" si="7"/>
        <v>0</v>
      </c>
      <c r="E11" s="161">
        <f t="shared" si="7"/>
        <v>0</v>
      </c>
      <c r="F11" s="161">
        <f t="shared" si="8"/>
        <v>0</v>
      </c>
      <c r="G11" s="161">
        <f t="shared" si="9"/>
        <v>0</v>
      </c>
      <c r="H11" s="161">
        <f t="shared" si="9"/>
        <v>0</v>
      </c>
      <c r="I11" s="161">
        <f t="shared" si="10"/>
        <v>0</v>
      </c>
      <c r="J11" s="160"/>
      <c r="K11" s="160"/>
      <c r="L11" s="162"/>
      <c r="M11" s="162"/>
      <c r="N11" s="163">
        <f t="shared" si="11"/>
        <v>0</v>
      </c>
      <c r="O11" s="162"/>
      <c r="P11" s="162"/>
      <c r="Q11" s="163">
        <f t="shared" si="12"/>
        <v>0</v>
      </c>
      <c r="R11" s="160"/>
      <c r="S11" s="160"/>
      <c r="T11" s="162"/>
      <c r="U11" s="162"/>
      <c r="V11" s="163">
        <f t="shared" si="13"/>
        <v>0</v>
      </c>
      <c r="W11" s="162"/>
      <c r="X11" s="162"/>
      <c r="Y11" s="163">
        <f t="shared" si="14"/>
        <v>0</v>
      </c>
      <c r="Z11" s="164"/>
      <c r="AA11" s="164"/>
      <c r="AB11" s="162"/>
      <c r="AC11" s="162"/>
      <c r="AD11" s="163">
        <f t="shared" si="15"/>
        <v>0</v>
      </c>
      <c r="AE11" s="162"/>
      <c r="AF11" s="162"/>
      <c r="AG11" s="163">
        <f t="shared" si="16"/>
        <v>0</v>
      </c>
      <c r="AH11" s="160"/>
      <c r="AI11" s="160"/>
      <c r="AJ11" s="162"/>
      <c r="AK11" s="162"/>
      <c r="AL11" s="163">
        <f t="shared" si="17"/>
        <v>0</v>
      </c>
      <c r="AM11" s="162"/>
      <c r="AN11" s="162"/>
      <c r="AO11" s="163">
        <f t="shared" si="18"/>
        <v>0</v>
      </c>
      <c r="AP11" s="160"/>
      <c r="AQ11" s="160"/>
      <c r="AR11" s="162"/>
      <c r="AS11" s="162"/>
      <c r="AT11" s="163">
        <f t="shared" si="19"/>
        <v>0</v>
      </c>
      <c r="AU11" s="162"/>
      <c r="AV11" s="162"/>
      <c r="AW11" s="163">
        <f t="shared" si="20"/>
        <v>0</v>
      </c>
      <c r="AX11" s="160"/>
      <c r="AY11" s="160"/>
      <c r="AZ11" s="162"/>
      <c r="BA11" s="162"/>
      <c r="BB11" s="163">
        <f t="shared" si="21"/>
        <v>0</v>
      </c>
      <c r="BC11" s="162"/>
      <c r="BD11" s="162"/>
      <c r="BE11" s="163">
        <f t="shared" si="22"/>
        <v>0</v>
      </c>
    </row>
    <row r="12" spans="1:57" ht="13.5">
      <c r="A12" s="160" t="s">
        <v>214</v>
      </c>
      <c r="B12" s="160">
        <v>35206</v>
      </c>
      <c r="C12" s="160" t="s">
        <v>238</v>
      </c>
      <c r="D12" s="161">
        <f t="shared" si="7"/>
        <v>0</v>
      </c>
      <c r="E12" s="161">
        <f t="shared" si="7"/>
        <v>0</v>
      </c>
      <c r="F12" s="161">
        <f t="shared" si="8"/>
        <v>0</v>
      </c>
      <c r="G12" s="161">
        <f t="shared" si="9"/>
        <v>0</v>
      </c>
      <c r="H12" s="161">
        <f t="shared" si="9"/>
        <v>0</v>
      </c>
      <c r="I12" s="161">
        <f t="shared" si="10"/>
        <v>0</v>
      </c>
      <c r="J12" s="160"/>
      <c r="K12" s="160"/>
      <c r="L12" s="162"/>
      <c r="M12" s="162"/>
      <c r="N12" s="163">
        <f t="shared" si="11"/>
        <v>0</v>
      </c>
      <c r="O12" s="162"/>
      <c r="P12" s="162"/>
      <c r="Q12" s="163">
        <f t="shared" si="12"/>
        <v>0</v>
      </c>
      <c r="R12" s="160"/>
      <c r="S12" s="160"/>
      <c r="T12" s="162"/>
      <c r="U12" s="162"/>
      <c r="V12" s="163">
        <f t="shared" si="13"/>
        <v>0</v>
      </c>
      <c r="W12" s="162"/>
      <c r="X12" s="162"/>
      <c r="Y12" s="163">
        <f t="shared" si="14"/>
        <v>0</v>
      </c>
      <c r="Z12" s="164"/>
      <c r="AA12" s="164"/>
      <c r="AB12" s="162"/>
      <c r="AC12" s="162"/>
      <c r="AD12" s="163">
        <f t="shared" si="15"/>
        <v>0</v>
      </c>
      <c r="AE12" s="162"/>
      <c r="AF12" s="162"/>
      <c r="AG12" s="163">
        <f t="shared" si="16"/>
        <v>0</v>
      </c>
      <c r="AH12" s="160"/>
      <c r="AI12" s="160"/>
      <c r="AJ12" s="162"/>
      <c r="AK12" s="162"/>
      <c r="AL12" s="163">
        <f t="shared" si="17"/>
        <v>0</v>
      </c>
      <c r="AM12" s="162"/>
      <c r="AN12" s="162"/>
      <c r="AO12" s="163">
        <f t="shared" si="18"/>
        <v>0</v>
      </c>
      <c r="AP12" s="160"/>
      <c r="AQ12" s="160"/>
      <c r="AR12" s="162"/>
      <c r="AS12" s="162"/>
      <c r="AT12" s="163">
        <f t="shared" si="19"/>
        <v>0</v>
      </c>
      <c r="AU12" s="162"/>
      <c r="AV12" s="162"/>
      <c r="AW12" s="163">
        <f t="shared" si="20"/>
        <v>0</v>
      </c>
      <c r="AX12" s="160"/>
      <c r="AY12" s="160"/>
      <c r="AZ12" s="162"/>
      <c r="BA12" s="162"/>
      <c r="BB12" s="163">
        <f t="shared" si="21"/>
        <v>0</v>
      </c>
      <c r="BC12" s="162"/>
      <c r="BD12" s="162"/>
      <c r="BE12" s="163">
        <f t="shared" si="22"/>
        <v>0</v>
      </c>
    </row>
    <row r="13" spans="1:57" ht="13.5">
      <c r="A13" s="160" t="s">
        <v>214</v>
      </c>
      <c r="B13" s="160">
        <v>35207</v>
      </c>
      <c r="C13" s="160" t="s">
        <v>239</v>
      </c>
      <c r="D13" s="161">
        <f t="shared" si="7"/>
        <v>0</v>
      </c>
      <c r="E13" s="161">
        <f t="shared" si="7"/>
        <v>433530</v>
      </c>
      <c r="F13" s="161">
        <f t="shared" si="8"/>
        <v>433530</v>
      </c>
      <c r="G13" s="161">
        <f t="shared" si="9"/>
        <v>0</v>
      </c>
      <c r="H13" s="161">
        <f t="shared" si="9"/>
        <v>0</v>
      </c>
      <c r="I13" s="161">
        <f t="shared" si="10"/>
        <v>0</v>
      </c>
      <c r="J13" s="160">
        <v>35837</v>
      </c>
      <c r="K13" s="160" t="s">
        <v>260</v>
      </c>
      <c r="L13" s="162"/>
      <c r="M13" s="162">
        <v>214141</v>
      </c>
      <c r="N13" s="163">
        <f t="shared" si="11"/>
        <v>214141</v>
      </c>
      <c r="O13" s="162"/>
      <c r="P13" s="162"/>
      <c r="Q13" s="163">
        <f t="shared" si="12"/>
        <v>0</v>
      </c>
      <c r="R13" s="160">
        <v>35859</v>
      </c>
      <c r="S13" s="160" t="s">
        <v>264</v>
      </c>
      <c r="T13" s="162"/>
      <c r="U13" s="162">
        <v>219389</v>
      </c>
      <c r="V13" s="163">
        <f t="shared" si="13"/>
        <v>219389</v>
      </c>
      <c r="W13" s="162"/>
      <c r="X13" s="162"/>
      <c r="Y13" s="163">
        <f t="shared" si="14"/>
        <v>0</v>
      </c>
      <c r="Z13" s="164"/>
      <c r="AA13" s="164"/>
      <c r="AB13" s="162"/>
      <c r="AC13" s="162"/>
      <c r="AD13" s="163">
        <f t="shared" si="15"/>
        <v>0</v>
      </c>
      <c r="AE13" s="162"/>
      <c r="AF13" s="162"/>
      <c r="AG13" s="163">
        <f t="shared" si="16"/>
        <v>0</v>
      </c>
      <c r="AH13" s="160"/>
      <c r="AI13" s="160"/>
      <c r="AJ13" s="162"/>
      <c r="AK13" s="162"/>
      <c r="AL13" s="163">
        <f t="shared" si="17"/>
        <v>0</v>
      </c>
      <c r="AM13" s="162"/>
      <c r="AN13" s="162"/>
      <c r="AO13" s="163">
        <f t="shared" si="18"/>
        <v>0</v>
      </c>
      <c r="AP13" s="160"/>
      <c r="AQ13" s="160"/>
      <c r="AR13" s="162"/>
      <c r="AS13" s="162"/>
      <c r="AT13" s="163">
        <f t="shared" si="19"/>
        <v>0</v>
      </c>
      <c r="AU13" s="162"/>
      <c r="AV13" s="162"/>
      <c r="AW13" s="163">
        <f t="shared" si="20"/>
        <v>0</v>
      </c>
      <c r="AX13" s="160"/>
      <c r="AY13" s="160"/>
      <c r="AZ13" s="162"/>
      <c r="BA13" s="162"/>
      <c r="BB13" s="163">
        <f t="shared" si="21"/>
        <v>0</v>
      </c>
      <c r="BC13" s="162"/>
      <c r="BD13" s="162"/>
      <c r="BE13" s="163">
        <f t="shared" si="22"/>
        <v>0</v>
      </c>
    </row>
    <row r="14" spans="1:57" ht="13.5">
      <c r="A14" s="160" t="s">
        <v>214</v>
      </c>
      <c r="B14" s="160">
        <v>35208</v>
      </c>
      <c r="C14" s="160" t="s">
        <v>240</v>
      </c>
      <c r="D14" s="161">
        <f t="shared" si="7"/>
        <v>0</v>
      </c>
      <c r="E14" s="161">
        <f t="shared" si="7"/>
        <v>165680</v>
      </c>
      <c r="F14" s="161">
        <f t="shared" si="8"/>
        <v>165680</v>
      </c>
      <c r="G14" s="161">
        <f t="shared" si="9"/>
        <v>0</v>
      </c>
      <c r="H14" s="161">
        <f t="shared" si="9"/>
        <v>237816</v>
      </c>
      <c r="I14" s="161">
        <f t="shared" si="10"/>
        <v>237816</v>
      </c>
      <c r="J14" s="160">
        <v>35851</v>
      </c>
      <c r="K14" s="160" t="s">
        <v>263</v>
      </c>
      <c r="L14" s="162"/>
      <c r="M14" s="162">
        <v>165680</v>
      </c>
      <c r="N14" s="163">
        <f t="shared" si="11"/>
        <v>165680</v>
      </c>
      <c r="O14" s="162"/>
      <c r="P14" s="162"/>
      <c r="Q14" s="163">
        <f t="shared" si="12"/>
        <v>0</v>
      </c>
      <c r="R14" s="160">
        <v>35830</v>
      </c>
      <c r="S14" s="160" t="s">
        <v>258</v>
      </c>
      <c r="T14" s="162"/>
      <c r="U14" s="162"/>
      <c r="V14" s="163">
        <f t="shared" si="13"/>
        <v>0</v>
      </c>
      <c r="W14" s="162"/>
      <c r="X14" s="162">
        <v>13407</v>
      </c>
      <c r="Y14" s="163">
        <f t="shared" si="14"/>
        <v>13407</v>
      </c>
      <c r="Z14" s="160">
        <v>35828</v>
      </c>
      <c r="AA14" s="164" t="s">
        <v>257</v>
      </c>
      <c r="AB14" s="162"/>
      <c r="AC14" s="162"/>
      <c r="AD14" s="163">
        <f t="shared" si="15"/>
        <v>0</v>
      </c>
      <c r="AE14" s="162"/>
      <c r="AF14" s="162">
        <v>224409</v>
      </c>
      <c r="AG14" s="163">
        <f t="shared" si="16"/>
        <v>224409</v>
      </c>
      <c r="AH14" s="160"/>
      <c r="AI14" s="160"/>
      <c r="AJ14" s="162"/>
      <c r="AK14" s="162"/>
      <c r="AL14" s="163">
        <f t="shared" si="17"/>
        <v>0</v>
      </c>
      <c r="AM14" s="162"/>
      <c r="AN14" s="162"/>
      <c r="AO14" s="163">
        <f t="shared" si="18"/>
        <v>0</v>
      </c>
      <c r="AP14" s="160"/>
      <c r="AQ14" s="160"/>
      <c r="AR14" s="162"/>
      <c r="AS14" s="162"/>
      <c r="AT14" s="163">
        <f t="shared" si="19"/>
        <v>0</v>
      </c>
      <c r="AU14" s="162"/>
      <c r="AV14" s="162"/>
      <c r="AW14" s="163">
        <f t="shared" si="20"/>
        <v>0</v>
      </c>
      <c r="AX14" s="160"/>
      <c r="AY14" s="160"/>
      <c r="AZ14" s="162"/>
      <c r="BA14" s="162"/>
      <c r="BB14" s="163">
        <f t="shared" si="21"/>
        <v>0</v>
      </c>
      <c r="BC14" s="162"/>
      <c r="BD14" s="162"/>
      <c r="BE14" s="163">
        <f t="shared" si="22"/>
        <v>0</v>
      </c>
    </row>
    <row r="15" spans="1:57" ht="13.5">
      <c r="A15" s="160" t="s">
        <v>214</v>
      </c>
      <c r="B15" s="160">
        <v>35210</v>
      </c>
      <c r="C15" s="160" t="s">
        <v>241</v>
      </c>
      <c r="D15" s="161">
        <f t="shared" si="7"/>
        <v>96139</v>
      </c>
      <c r="E15" s="161">
        <f t="shared" si="7"/>
        <v>330613</v>
      </c>
      <c r="F15" s="161">
        <f t="shared" si="8"/>
        <v>426752</v>
      </c>
      <c r="G15" s="161">
        <f t="shared" si="9"/>
        <v>0</v>
      </c>
      <c r="H15" s="161">
        <f t="shared" si="9"/>
        <v>0</v>
      </c>
      <c r="I15" s="161">
        <f t="shared" si="10"/>
        <v>0</v>
      </c>
      <c r="J15" s="160">
        <v>35837</v>
      </c>
      <c r="K15" s="160" t="s">
        <v>260</v>
      </c>
      <c r="L15" s="162"/>
      <c r="M15" s="162">
        <v>215974</v>
      </c>
      <c r="N15" s="163">
        <f t="shared" si="11"/>
        <v>215974</v>
      </c>
      <c r="O15" s="162"/>
      <c r="P15" s="162"/>
      <c r="Q15" s="163">
        <f t="shared" si="12"/>
        <v>0</v>
      </c>
      <c r="R15" s="160">
        <v>35859</v>
      </c>
      <c r="S15" s="160" t="s">
        <v>264</v>
      </c>
      <c r="T15" s="162">
        <v>96139</v>
      </c>
      <c r="U15" s="162">
        <v>114639</v>
      </c>
      <c r="V15" s="163">
        <f t="shared" si="13"/>
        <v>210778</v>
      </c>
      <c r="W15" s="162"/>
      <c r="X15" s="162"/>
      <c r="Y15" s="163">
        <f t="shared" si="14"/>
        <v>0</v>
      </c>
      <c r="Z15" s="164"/>
      <c r="AA15" s="164"/>
      <c r="AB15" s="162"/>
      <c r="AC15" s="162"/>
      <c r="AD15" s="163">
        <f t="shared" si="15"/>
        <v>0</v>
      </c>
      <c r="AE15" s="162"/>
      <c r="AF15" s="162"/>
      <c r="AG15" s="163">
        <f t="shared" si="16"/>
        <v>0</v>
      </c>
      <c r="AH15" s="160"/>
      <c r="AI15" s="160"/>
      <c r="AJ15" s="162"/>
      <c r="AK15" s="162"/>
      <c r="AL15" s="163">
        <f t="shared" si="17"/>
        <v>0</v>
      </c>
      <c r="AM15" s="162"/>
      <c r="AN15" s="162"/>
      <c r="AO15" s="163">
        <f t="shared" si="18"/>
        <v>0</v>
      </c>
      <c r="AP15" s="160"/>
      <c r="AQ15" s="160"/>
      <c r="AR15" s="162"/>
      <c r="AS15" s="162"/>
      <c r="AT15" s="163">
        <f t="shared" si="19"/>
        <v>0</v>
      </c>
      <c r="AU15" s="162"/>
      <c r="AV15" s="162"/>
      <c r="AW15" s="163">
        <f t="shared" si="20"/>
        <v>0</v>
      </c>
      <c r="AX15" s="160"/>
      <c r="AY15" s="160"/>
      <c r="AZ15" s="162"/>
      <c r="BA15" s="162"/>
      <c r="BB15" s="163">
        <f t="shared" si="21"/>
        <v>0</v>
      </c>
      <c r="BC15" s="162"/>
      <c r="BD15" s="162"/>
      <c r="BE15" s="163">
        <f t="shared" si="22"/>
        <v>0</v>
      </c>
    </row>
    <row r="16" spans="1:57" ht="13.5">
      <c r="A16" s="160" t="s">
        <v>214</v>
      </c>
      <c r="B16" s="160">
        <v>35211</v>
      </c>
      <c r="C16" s="160" t="s">
        <v>242</v>
      </c>
      <c r="D16" s="161">
        <f t="shared" si="7"/>
        <v>0</v>
      </c>
      <c r="E16" s="161">
        <f t="shared" si="7"/>
        <v>0</v>
      </c>
      <c r="F16" s="161">
        <f t="shared" si="8"/>
        <v>0</v>
      </c>
      <c r="G16" s="161">
        <f t="shared" si="9"/>
        <v>0</v>
      </c>
      <c r="H16" s="161">
        <f t="shared" si="9"/>
        <v>103150</v>
      </c>
      <c r="I16" s="161">
        <f t="shared" si="10"/>
        <v>103150</v>
      </c>
      <c r="J16" s="160">
        <v>35827</v>
      </c>
      <c r="K16" s="160" t="s">
        <v>265</v>
      </c>
      <c r="L16" s="162"/>
      <c r="M16" s="162"/>
      <c r="N16" s="163">
        <f t="shared" si="11"/>
        <v>0</v>
      </c>
      <c r="O16" s="162"/>
      <c r="P16" s="162">
        <v>103150</v>
      </c>
      <c r="Q16" s="163">
        <f t="shared" si="12"/>
        <v>103150</v>
      </c>
      <c r="R16" s="160"/>
      <c r="S16" s="160"/>
      <c r="T16" s="162"/>
      <c r="U16" s="162"/>
      <c r="V16" s="163">
        <f t="shared" si="13"/>
        <v>0</v>
      </c>
      <c r="W16" s="162"/>
      <c r="X16" s="162"/>
      <c r="Y16" s="163">
        <f t="shared" si="14"/>
        <v>0</v>
      </c>
      <c r="Z16" s="164"/>
      <c r="AA16" s="164"/>
      <c r="AB16" s="162"/>
      <c r="AC16" s="162"/>
      <c r="AD16" s="163">
        <f t="shared" si="15"/>
        <v>0</v>
      </c>
      <c r="AE16" s="162"/>
      <c r="AF16" s="162"/>
      <c r="AG16" s="163">
        <f t="shared" si="16"/>
        <v>0</v>
      </c>
      <c r="AH16" s="160"/>
      <c r="AI16" s="160"/>
      <c r="AJ16" s="162"/>
      <c r="AK16" s="162"/>
      <c r="AL16" s="163">
        <f t="shared" si="17"/>
        <v>0</v>
      </c>
      <c r="AM16" s="162"/>
      <c r="AN16" s="162"/>
      <c r="AO16" s="163">
        <f t="shared" si="18"/>
        <v>0</v>
      </c>
      <c r="AP16" s="160"/>
      <c r="AQ16" s="160"/>
      <c r="AR16" s="162"/>
      <c r="AS16" s="162"/>
      <c r="AT16" s="163">
        <f t="shared" si="19"/>
        <v>0</v>
      </c>
      <c r="AU16" s="162"/>
      <c r="AV16" s="162"/>
      <c r="AW16" s="163">
        <f t="shared" si="20"/>
        <v>0</v>
      </c>
      <c r="AX16" s="160"/>
      <c r="AY16" s="160"/>
      <c r="AZ16" s="162"/>
      <c r="BA16" s="162"/>
      <c r="BB16" s="163">
        <f t="shared" si="21"/>
        <v>0</v>
      </c>
      <c r="BC16" s="162"/>
      <c r="BD16" s="162"/>
      <c r="BE16" s="163">
        <f t="shared" si="22"/>
        <v>0</v>
      </c>
    </row>
    <row r="17" spans="1:57" ht="13.5">
      <c r="A17" s="160" t="s">
        <v>214</v>
      </c>
      <c r="B17" s="160">
        <v>35212</v>
      </c>
      <c r="C17" s="160" t="s">
        <v>243</v>
      </c>
      <c r="D17" s="161">
        <f t="shared" si="7"/>
        <v>0</v>
      </c>
      <c r="E17" s="161">
        <f t="shared" si="7"/>
        <v>155639</v>
      </c>
      <c r="F17" s="161">
        <f t="shared" si="8"/>
        <v>155639</v>
      </c>
      <c r="G17" s="161">
        <f t="shared" si="9"/>
        <v>0</v>
      </c>
      <c r="H17" s="161">
        <f t="shared" si="9"/>
        <v>65942</v>
      </c>
      <c r="I17" s="161">
        <f t="shared" si="10"/>
        <v>65942</v>
      </c>
      <c r="J17" s="160">
        <v>35830</v>
      </c>
      <c r="K17" s="160" t="s">
        <v>258</v>
      </c>
      <c r="L17" s="162"/>
      <c r="M17" s="162">
        <v>155639</v>
      </c>
      <c r="N17" s="163">
        <f t="shared" si="11"/>
        <v>155639</v>
      </c>
      <c r="O17" s="162"/>
      <c r="P17" s="162">
        <v>65942</v>
      </c>
      <c r="Q17" s="163">
        <f t="shared" si="12"/>
        <v>65942</v>
      </c>
      <c r="R17" s="160"/>
      <c r="S17" s="160"/>
      <c r="T17" s="162"/>
      <c r="U17" s="162"/>
      <c r="V17" s="163">
        <f t="shared" si="13"/>
        <v>0</v>
      </c>
      <c r="W17" s="162"/>
      <c r="X17" s="162"/>
      <c r="Y17" s="163">
        <f t="shared" si="14"/>
        <v>0</v>
      </c>
      <c r="Z17" s="164"/>
      <c r="AA17" s="164"/>
      <c r="AB17" s="162"/>
      <c r="AC17" s="162"/>
      <c r="AD17" s="163">
        <f t="shared" si="15"/>
        <v>0</v>
      </c>
      <c r="AE17" s="162"/>
      <c r="AF17" s="162"/>
      <c r="AG17" s="163">
        <f t="shared" si="16"/>
        <v>0</v>
      </c>
      <c r="AH17" s="160"/>
      <c r="AI17" s="160"/>
      <c r="AJ17" s="162"/>
      <c r="AK17" s="162"/>
      <c r="AL17" s="163">
        <f t="shared" si="17"/>
        <v>0</v>
      </c>
      <c r="AM17" s="162"/>
      <c r="AN17" s="162"/>
      <c r="AO17" s="163">
        <f t="shared" si="18"/>
        <v>0</v>
      </c>
      <c r="AP17" s="160"/>
      <c r="AQ17" s="160"/>
      <c r="AR17" s="162"/>
      <c r="AS17" s="162"/>
      <c r="AT17" s="163">
        <f t="shared" si="19"/>
        <v>0</v>
      </c>
      <c r="AU17" s="162"/>
      <c r="AV17" s="162"/>
      <c r="AW17" s="163">
        <f t="shared" si="20"/>
        <v>0</v>
      </c>
      <c r="AX17" s="160"/>
      <c r="AY17" s="160"/>
      <c r="AZ17" s="162"/>
      <c r="BA17" s="162"/>
      <c r="BB17" s="163">
        <f t="shared" si="21"/>
        <v>0</v>
      </c>
      <c r="BC17" s="162"/>
      <c r="BD17" s="162"/>
      <c r="BE17" s="163">
        <f t="shared" si="22"/>
        <v>0</v>
      </c>
    </row>
    <row r="18" spans="1:57" ht="13.5">
      <c r="A18" s="160" t="s">
        <v>214</v>
      </c>
      <c r="B18" s="160">
        <v>35213</v>
      </c>
      <c r="C18" s="160" t="s">
        <v>244</v>
      </c>
      <c r="D18" s="161">
        <f t="shared" si="7"/>
        <v>0</v>
      </c>
      <c r="E18" s="161">
        <f t="shared" si="7"/>
        <v>139838</v>
      </c>
      <c r="F18" s="161">
        <f t="shared" si="8"/>
        <v>139838</v>
      </c>
      <c r="G18" s="161">
        <f t="shared" si="9"/>
        <v>5488</v>
      </c>
      <c r="H18" s="161">
        <f t="shared" si="9"/>
        <v>44358</v>
      </c>
      <c r="I18" s="161">
        <f t="shared" si="10"/>
        <v>49846</v>
      </c>
      <c r="J18" s="160">
        <v>35838</v>
      </c>
      <c r="K18" s="160" t="s">
        <v>261</v>
      </c>
      <c r="L18" s="162"/>
      <c r="M18" s="162">
        <v>139838</v>
      </c>
      <c r="N18" s="163">
        <f t="shared" si="11"/>
        <v>139838</v>
      </c>
      <c r="O18" s="162">
        <v>5488</v>
      </c>
      <c r="P18" s="162">
        <v>44358</v>
      </c>
      <c r="Q18" s="163">
        <f t="shared" si="12"/>
        <v>49846</v>
      </c>
      <c r="R18" s="160"/>
      <c r="S18" s="160"/>
      <c r="T18" s="162"/>
      <c r="U18" s="162"/>
      <c r="V18" s="163">
        <f t="shared" si="13"/>
        <v>0</v>
      </c>
      <c r="W18" s="162"/>
      <c r="X18" s="162"/>
      <c r="Y18" s="163">
        <f t="shared" si="14"/>
        <v>0</v>
      </c>
      <c r="Z18" s="164"/>
      <c r="AA18" s="164"/>
      <c r="AB18" s="162"/>
      <c r="AC18" s="162"/>
      <c r="AD18" s="163">
        <f t="shared" si="15"/>
        <v>0</v>
      </c>
      <c r="AE18" s="162"/>
      <c r="AF18" s="162"/>
      <c r="AG18" s="163">
        <f t="shared" si="16"/>
        <v>0</v>
      </c>
      <c r="AH18" s="160"/>
      <c r="AI18" s="160"/>
      <c r="AJ18" s="162"/>
      <c r="AK18" s="162"/>
      <c r="AL18" s="163">
        <f t="shared" si="17"/>
        <v>0</v>
      </c>
      <c r="AM18" s="162"/>
      <c r="AN18" s="162"/>
      <c r="AO18" s="163">
        <f t="shared" si="18"/>
        <v>0</v>
      </c>
      <c r="AP18" s="160"/>
      <c r="AQ18" s="160"/>
      <c r="AR18" s="162"/>
      <c r="AS18" s="162"/>
      <c r="AT18" s="163">
        <f t="shared" si="19"/>
        <v>0</v>
      </c>
      <c r="AU18" s="162"/>
      <c r="AV18" s="162"/>
      <c r="AW18" s="163">
        <f t="shared" si="20"/>
        <v>0</v>
      </c>
      <c r="AX18" s="160"/>
      <c r="AY18" s="160"/>
      <c r="AZ18" s="162"/>
      <c r="BA18" s="162"/>
      <c r="BB18" s="163">
        <f t="shared" si="21"/>
        <v>0</v>
      </c>
      <c r="BC18" s="162"/>
      <c r="BD18" s="162"/>
      <c r="BE18" s="163">
        <f t="shared" si="22"/>
        <v>0</v>
      </c>
    </row>
    <row r="19" spans="1:57" ht="13.5">
      <c r="A19" s="160" t="s">
        <v>214</v>
      </c>
      <c r="B19" s="160">
        <v>35215</v>
      </c>
      <c r="C19" s="160" t="s">
        <v>245</v>
      </c>
      <c r="D19" s="161">
        <f t="shared" si="7"/>
        <v>0</v>
      </c>
      <c r="E19" s="161">
        <f t="shared" si="7"/>
        <v>480136</v>
      </c>
      <c r="F19" s="161">
        <f t="shared" si="8"/>
        <v>480136</v>
      </c>
      <c r="G19" s="161">
        <f t="shared" si="9"/>
        <v>0</v>
      </c>
      <c r="H19" s="161">
        <f t="shared" si="9"/>
        <v>81244</v>
      </c>
      <c r="I19" s="161">
        <f t="shared" si="10"/>
        <v>81244</v>
      </c>
      <c r="J19" s="160">
        <v>35837</v>
      </c>
      <c r="K19" s="160" t="s">
        <v>260</v>
      </c>
      <c r="L19" s="162"/>
      <c r="M19" s="162">
        <v>403118</v>
      </c>
      <c r="N19" s="163">
        <f t="shared" si="11"/>
        <v>403118</v>
      </c>
      <c r="O19" s="162"/>
      <c r="P19" s="162"/>
      <c r="Q19" s="163">
        <f t="shared" si="12"/>
        <v>0</v>
      </c>
      <c r="R19" s="160">
        <v>35851</v>
      </c>
      <c r="S19" s="160" t="s">
        <v>263</v>
      </c>
      <c r="T19" s="162"/>
      <c r="U19" s="162">
        <v>77018</v>
      </c>
      <c r="V19" s="163">
        <f t="shared" si="13"/>
        <v>77018</v>
      </c>
      <c r="W19" s="162"/>
      <c r="X19" s="162"/>
      <c r="Y19" s="163">
        <f t="shared" si="14"/>
        <v>0</v>
      </c>
      <c r="Z19" s="164">
        <v>35828</v>
      </c>
      <c r="AA19" s="164" t="s">
        <v>257</v>
      </c>
      <c r="AB19" s="162"/>
      <c r="AC19" s="162"/>
      <c r="AD19" s="163">
        <f t="shared" si="15"/>
        <v>0</v>
      </c>
      <c r="AE19" s="162"/>
      <c r="AF19" s="162">
        <v>81244</v>
      </c>
      <c r="AG19" s="163">
        <f t="shared" si="16"/>
        <v>81244</v>
      </c>
      <c r="AH19" s="160"/>
      <c r="AI19" s="160"/>
      <c r="AJ19" s="162"/>
      <c r="AK19" s="162"/>
      <c r="AL19" s="163">
        <f t="shared" si="17"/>
        <v>0</v>
      </c>
      <c r="AM19" s="162"/>
      <c r="AN19" s="162"/>
      <c r="AO19" s="163">
        <f t="shared" si="18"/>
        <v>0</v>
      </c>
      <c r="AP19" s="160"/>
      <c r="AQ19" s="160"/>
      <c r="AR19" s="162"/>
      <c r="AS19" s="162"/>
      <c r="AT19" s="163">
        <f t="shared" si="19"/>
        <v>0</v>
      </c>
      <c r="AU19" s="162"/>
      <c r="AV19" s="162"/>
      <c r="AW19" s="163">
        <f t="shared" si="20"/>
        <v>0</v>
      </c>
      <c r="AX19" s="160"/>
      <c r="AY19" s="160"/>
      <c r="AZ19" s="162"/>
      <c r="BA19" s="162"/>
      <c r="BB19" s="163">
        <f t="shared" si="21"/>
        <v>0</v>
      </c>
      <c r="BC19" s="162"/>
      <c r="BD19" s="162"/>
      <c r="BE19" s="163">
        <f t="shared" si="22"/>
        <v>0</v>
      </c>
    </row>
    <row r="20" spans="1:57" ht="13.5">
      <c r="A20" s="160" t="s">
        <v>214</v>
      </c>
      <c r="B20" s="160">
        <v>35216</v>
      </c>
      <c r="C20" s="160" t="s">
        <v>246</v>
      </c>
      <c r="D20" s="161">
        <f t="shared" si="7"/>
        <v>0</v>
      </c>
      <c r="E20" s="161">
        <f t="shared" si="7"/>
        <v>0</v>
      </c>
      <c r="F20" s="161">
        <f t="shared" si="8"/>
        <v>0</v>
      </c>
      <c r="G20" s="161">
        <f t="shared" si="9"/>
        <v>0</v>
      </c>
      <c r="H20" s="161">
        <f t="shared" si="9"/>
        <v>124088</v>
      </c>
      <c r="I20" s="161">
        <f t="shared" si="10"/>
        <v>124088</v>
      </c>
      <c r="J20" s="160">
        <v>35850</v>
      </c>
      <c r="K20" s="160" t="s">
        <v>262</v>
      </c>
      <c r="L20" s="162"/>
      <c r="M20" s="162"/>
      <c r="N20" s="163">
        <f t="shared" si="11"/>
        <v>0</v>
      </c>
      <c r="O20" s="162"/>
      <c r="P20" s="162">
        <v>124088</v>
      </c>
      <c r="Q20" s="163">
        <f t="shared" si="12"/>
        <v>124088</v>
      </c>
      <c r="R20" s="160"/>
      <c r="S20" s="160"/>
      <c r="T20" s="162"/>
      <c r="U20" s="162"/>
      <c r="V20" s="163">
        <f t="shared" si="13"/>
        <v>0</v>
      </c>
      <c r="W20" s="162"/>
      <c r="X20" s="162"/>
      <c r="Y20" s="163">
        <f t="shared" si="14"/>
        <v>0</v>
      </c>
      <c r="Z20" s="164"/>
      <c r="AA20" s="164"/>
      <c r="AB20" s="162"/>
      <c r="AC20" s="162"/>
      <c r="AD20" s="163">
        <f t="shared" si="15"/>
        <v>0</v>
      </c>
      <c r="AE20" s="162"/>
      <c r="AF20" s="162"/>
      <c r="AG20" s="163">
        <f t="shared" si="16"/>
        <v>0</v>
      </c>
      <c r="AH20" s="160"/>
      <c r="AI20" s="160"/>
      <c r="AJ20" s="162"/>
      <c r="AK20" s="162"/>
      <c r="AL20" s="163">
        <f t="shared" si="17"/>
        <v>0</v>
      </c>
      <c r="AM20" s="162"/>
      <c r="AN20" s="162"/>
      <c r="AO20" s="163">
        <f t="shared" si="18"/>
        <v>0</v>
      </c>
      <c r="AP20" s="160"/>
      <c r="AQ20" s="160"/>
      <c r="AR20" s="162"/>
      <c r="AS20" s="162"/>
      <c r="AT20" s="163">
        <f t="shared" si="19"/>
        <v>0</v>
      </c>
      <c r="AU20" s="162"/>
      <c r="AV20" s="162"/>
      <c r="AW20" s="163">
        <f t="shared" si="20"/>
        <v>0</v>
      </c>
      <c r="AX20" s="160"/>
      <c r="AY20" s="160"/>
      <c r="AZ20" s="162"/>
      <c r="BA20" s="162"/>
      <c r="BB20" s="163">
        <f t="shared" si="21"/>
        <v>0</v>
      </c>
      <c r="BC20" s="162"/>
      <c r="BD20" s="162"/>
      <c r="BE20" s="163">
        <f t="shared" si="22"/>
        <v>0</v>
      </c>
    </row>
    <row r="21" spans="1:57" ht="13.5">
      <c r="A21" s="160" t="s">
        <v>214</v>
      </c>
      <c r="B21" s="160">
        <v>35305</v>
      </c>
      <c r="C21" s="160" t="s">
        <v>247</v>
      </c>
      <c r="D21" s="161">
        <f t="shared" si="7"/>
        <v>0</v>
      </c>
      <c r="E21" s="161">
        <f t="shared" si="7"/>
        <v>0</v>
      </c>
      <c r="F21" s="161">
        <f t="shared" si="8"/>
        <v>0</v>
      </c>
      <c r="G21" s="161">
        <f t="shared" si="9"/>
        <v>0</v>
      </c>
      <c r="H21" s="161">
        <f t="shared" si="9"/>
        <v>0</v>
      </c>
      <c r="I21" s="161">
        <f t="shared" si="10"/>
        <v>0</v>
      </c>
      <c r="J21" s="160"/>
      <c r="K21" s="160"/>
      <c r="L21" s="162"/>
      <c r="M21" s="162"/>
      <c r="N21" s="163">
        <f t="shared" si="11"/>
        <v>0</v>
      </c>
      <c r="O21" s="162"/>
      <c r="P21" s="162"/>
      <c r="Q21" s="163">
        <f t="shared" si="12"/>
        <v>0</v>
      </c>
      <c r="R21" s="160"/>
      <c r="S21" s="160"/>
      <c r="T21" s="162"/>
      <c r="U21" s="162"/>
      <c r="V21" s="163">
        <f t="shared" si="13"/>
        <v>0</v>
      </c>
      <c r="W21" s="162"/>
      <c r="X21" s="162"/>
      <c r="Y21" s="163">
        <f t="shared" si="14"/>
        <v>0</v>
      </c>
      <c r="Z21" s="164"/>
      <c r="AA21" s="164"/>
      <c r="AB21" s="162"/>
      <c r="AC21" s="162"/>
      <c r="AD21" s="163">
        <f t="shared" si="15"/>
        <v>0</v>
      </c>
      <c r="AE21" s="162"/>
      <c r="AF21" s="162"/>
      <c r="AG21" s="163">
        <f t="shared" si="16"/>
        <v>0</v>
      </c>
      <c r="AH21" s="160"/>
      <c r="AI21" s="160"/>
      <c r="AJ21" s="162"/>
      <c r="AK21" s="162"/>
      <c r="AL21" s="163">
        <f t="shared" si="17"/>
        <v>0</v>
      </c>
      <c r="AM21" s="162"/>
      <c r="AN21" s="162"/>
      <c r="AO21" s="163">
        <f t="shared" si="18"/>
        <v>0</v>
      </c>
      <c r="AP21" s="160"/>
      <c r="AQ21" s="160"/>
      <c r="AR21" s="162"/>
      <c r="AS21" s="162"/>
      <c r="AT21" s="163">
        <f t="shared" si="19"/>
        <v>0</v>
      </c>
      <c r="AU21" s="162"/>
      <c r="AV21" s="162"/>
      <c r="AW21" s="163">
        <f t="shared" si="20"/>
        <v>0</v>
      </c>
      <c r="AX21" s="160"/>
      <c r="AY21" s="160"/>
      <c r="AZ21" s="162"/>
      <c r="BA21" s="162"/>
      <c r="BB21" s="163">
        <f t="shared" si="21"/>
        <v>0</v>
      </c>
      <c r="BC21" s="162"/>
      <c r="BD21" s="162"/>
      <c r="BE21" s="163">
        <f t="shared" si="22"/>
        <v>0</v>
      </c>
    </row>
    <row r="22" spans="1:57" ht="13.5">
      <c r="A22" s="160" t="s">
        <v>214</v>
      </c>
      <c r="B22" s="160">
        <v>35321</v>
      </c>
      <c r="C22" s="160" t="s">
        <v>248</v>
      </c>
      <c r="D22" s="161">
        <f t="shared" si="7"/>
        <v>0</v>
      </c>
      <c r="E22" s="161">
        <f t="shared" si="7"/>
        <v>37515</v>
      </c>
      <c r="F22" s="161">
        <f t="shared" si="8"/>
        <v>37515</v>
      </c>
      <c r="G22" s="161">
        <f t="shared" si="9"/>
        <v>0</v>
      </c>
      <c r="H22" s="161">
        <f t="shared" si="9"/>
        <v>0</v>
      </c>
      <c r="I22" s="161">
        <f t="shared" si="10"/>
        <v>0</v>
      </c>
      <c r="J22" s="160">
        <v>35851</v>
      </c>
      <c r="K22" s="160" t="s">
        <v>263</v>
      </c>
      <c r="L22" s="162"/>
      <c r="M22" s="162">
        <v>37515</v>
      </c>
      <c r="N22" s="163">
        <f t="shared" si="11"/>
        <v>37515</v>
      </c>
      <c r="O22" s="162"/>
      <c r="P22" s="162"/>
      <c r="Q22" s="163">
        <f t="shared" si="12"/>
        <v>0</v>
      </c>
      <c r="R22" s="160"/>
      <c r="S22" s="160"/>
      <c r="T22" s="162"/>
      <c r="U22" s="162"/>
      <c r="V22" s="163">
        <f t="shared" si="13"/>
        <v>0</v>
      </c>
      <c r="W22" s="162"/>
      <c r="X22" s="162"/>
      <c r="Y22" s="163">
        <f t="shared" si="14"/>
        <v>0</v>
      </c>
      <c r="Z22" s="164"/>
      <c r="AA22" s="164"/>
      <c r="AB22" s="162"/>
      <c r="AC22" s="162"/>
      <c r="AD22" s="163">
        <f t="shared" si="15"/>
        <v>0</v>
      </c>
      <c r="AE22" s="162"/>
      <c r="AF22" s="162"/>
      <c r="AG22" s="163">
        <f t="shared" si="16"/>
        <v>0</v>
      </c>
      <c r="AH22" s="160"/>
      <c r="AI22" s="160"/>
      <c r="AJ22" s="162"/>
      <c r="AK22" s="162"/>
      <c r="AL22" s="163">
        <f t="shared" si="17"/>
        <v>0</v>
      </c>
      <c r="AM22" s="162"/>
      <c r="AN22" s="162"/>
      <c r="AO22" s="163">
        <f t="shared" si="18"/>
        <v>0</v>
      </c>
      <c r="AP22" s="160"/>
      <c r="AQ22" s="160"/>
      <c r="AR22" s="162"/>
      <c r="AS22" s="162"/>
      <c r="AT22" s="163">
        <f t="shared" si="19"/>
        <v>0</v>
      </c>
      <c r="AU22" s="162"/>
      <c r="AV22" s="162"/>
      <c r="AW22" s="163">
        <f t="shared" si="20"/>
        <v>0</v>
      </c>
      <c r="AX22" s="160"/>
      <c r="AY22" s="160"/>
      <c r="AZ22" s="162"/>
      <c r="BA22" s="162"/>
      <c r="BB22" s="163">
        <f t="shared" si="21"/>
        <v>0</v>
      </c>
      <c r="BC22" s="162"/>
      <c r="BD22" s="162"/>
      <c r="BE22" s="163">
        <f t="shared" si="22"/>
        <v>0</v>
      </c>
    </row>
    <row r="23" spans="1:57" ht="13.5">
      <c r="A23" s="160" t="s">
        <v>214</v>
      </c>
      <c r="B23" s="160">
        <v>35341</v>
      </c>
      <c r="C23" s="160" t="s">
        <v>249</v>
      </c>
      <c r="D23" s="161">
        <f t="shared" si="7"/>
        <v>0</v>
      </c>
      <c r="E23" s="161">
        <f t="shared" si="7"/>
        <v>12039</v>
      </c>
      <c r="F23" s="161">
        <f t="shared" si="8"/>
        <v>12039</v>
      </c>
      <c r="G23" s="161">
        <f t="shared" si="9"/>
        <v>0</v>
      </c>
      <c r="H23" s="161">
        <f t="shared" si="9"/>
        <v>8449</v>
      </c>
      <c r="I23" s="161">
        <f t="shared" si="10"/>
        <v>8449</v>
      </c>
      <c r="J23" s="160">
        <v>35830</v>
      </c>
      <c r="K23" s="160" t="s">
        <v>258</v>
      </c>
      <c r="L23" s="162"/>
      <c r="M23" s="162">
        <v>12039</v>
      </c>
      <c r="N23" s="163">
        <f t="shared" si="11"/>
        <v>12039</v>
      </c>
      <c r="O23" s="162"/>
      <c r="P23" s="162">
        <v>8449</v>
      </c>
      <c r="Q23" s="163">
        <f t="shared" si="12"/>
        <v>8449</v>
      </c>
      <c r="R23" s="160"/>
      <c r="S23" s="160"/>
      <c r="T23" s="162"/>
      <c r="U23" s="162"/>
      <c r="V23" s="163">
        <f t="shared" si="13"/>
        <v>0</v>
      </c>
      <c r="W23" s="162"/>
      <c r="X23" s="162"/>
      <c r="Y23" s="163">
        <f t="shared" si="14"/>
        <v>0</v>
      </c>
      <c r="Z23" s="164"/>
      <c r="AA23" s="164"/>
      <c r="AB23" s="162"/>
      <c r="AC23" s="162"/>
      <c r="AD23" s="163">
        <f t="shared" si="15"/>
        <v>0</v>
      </c>
      <c r="AE23" s="162"/>
      <c r="AF23" s="162"/>
      <c r="AG23" s="163">
        <f t="shared" si="16"/>
        <v>0</v>
      </c>
      <c r="AH23" s="160"/>
      <c r="AI23" s="160"/>
      <c r="AJ23" s="162"/>
      <c r="AK23" s="162"/>
      <c r="AL23" s="163">
        <f t="shared" si="17"/>
        <v>0</v>
      </c>
      <c r="AM23" s="162"/>
      <c r="AN23" s="162"/>
      <c r="AO23" s="163">
        <f t="shared" si="18"/>
        <v>0</v>
      </c>
      <c r="AP23" s="160"/>
      <c r="AQ23" s="160"/>
      <c r="AR23" s="162"/>
      <c r="AS23" s="162"/>
      <c r="AT23" s="163">
        <f t="shared" si="19"/>
        <v>0</v>
      </c>
      <c r="AU23" s="162"/>
      <c r="AV23" s="162"/>
      <c r="AW23" s="163">
        <f t="shared" si="20"/>
        <v>0</v>
      </c>
      <c r="AX23" s="160"/>
      <c r="AY23" s="160"/>
      <c r="AZ23" s="162"/>
      <c r="BA23" s="162"/>
      <c r="BB23" s="163">
        <f t="shared" si="21"/>
        <v>0</v>
      </c>
      <c r="BC23" s="162"/>
      <c r="BD23" s="162"/>
      <c r="BE23" s="163">
        <f t="shared" si="22"/>
        <v>0</v>
      </c>
    </row>
    <row r="24" spans="1:57" ht="13.5">
      <c r="A24" s="160" t="s">
        <v>214</v>
      </c>
      <c r="B24" s="160">
        <v>35343</v>
      </c>
      <c r="C24" s="160" t="s">
        <v>250</v>
      </c>
      <c r="D24" s="161">
        <f t="shared" si="7"/>
        <v>0</v>
      </c>
      <c r="E24" s="161">
        <f t="shared" si="7"/>
        <v>106879</v>
      </c>
      <c r="F24" s="161">
        <f t="shared" si="8"/>
        <v>106879</v>
      </c>
      <c r="G24" s="161">
        <f t="shared" si="9"/>
        <v>0</v>
      </c>
      <c r="H24" s="161">
        <f t="shared" si="9"/>
        <v>22130</v>
      </c>
      <c r="I24" s="161">
        <f t="shared" si="10"/>
        <v>22130</v>
      </c>
      <c r="J24" s="160">
        <v>35834</v>
      </c>
      <c r="K24" s="160" t="s">
        <v>259</v>
      </c>
      <c r="L24" s="162"/>
      <c r="M24" s="162">
        <v>52021</v>
      </c>
      <c r="N24" s="163">
        <f t="shared" si="11"/>
        <v>52021</v>
      </c>
      <c r="O24" s="162"/>
      <c r="P24" s="162"/>
      <c r="Q24" s="163">
        <f t="shared" si="12"/>
        <v>0</v>
      </c>
      <c r="R24" s="160">
        <v>35830</v>
      </c>
      <c r="S24" s="160" t="s">
        <v>258</v>
      </c>
      <c r="T24" s="162"/>
      <c r="U24" s="162">
        <v>54858</v>
      </c>
      <c r="V24" s="163">
        <f t="shared" si="13"/>
        <v>54858</v>
      </c>
      <c r="W24" s="162"/>
      <c r="X24" s="162">
        <v>22130</v>
      </c>
      <c r="Y24" s="163">
        <f t="shared" si="14"/>
        <v>22130</v>
      </c>
      <c r="Z24" s="164"/>
      <c r="AA24" s="164"/>
      <c r="AB24" s="162"/>
      <c r="AC24" s="162"/>
      <c r="AD24" s="163">
        <f t="shared" si="15"/>
        <v>0</v>
      </c>
      <c r="AE24" s="162"/>
      <c r="AF24" s="162"/>
      <c r="AG24" s="163">
        <f t="shared" si="16"/>
        <v>0</v>
      </c>
      <c r="AH24" s="160"/>
      <c r="AI24" s="160"/>
      <c r="AJ24" s="162"/>
      <c r="AK24" s="162"/>
      <c r="AL24" s="163">
        <f t="shared" si="17"/>
        <v>0</v>
      </c>
      <c r="AM24" s="162"/>
      <c r="AN24" s="162"/>
      <c r="AO24" s="163">
        <f t="shared" si="18"/>
        <v>0</v>
      </c>
      <c r="AP24" s="160"/>
      <c r="AQ24" s="160"/>
      <c r="AR24" s="162"/>
      <c r="AS24" s="162"/>
      <c r="AT24" s="163">
        <f t="shared" si="19"/>
        <v>0</v>
      </c>
      <c r="AU24" s="162"/>
      <c r="AV24" s="162"/>
      <c r="AW24" s="163">
        <f t="shared" si="20"/>
        <v>0</v>
      </c>
      <c r="AX24" s="160"/>
      <c r="AY24" s="160"/>
      <c r="AZ24" s="162"/>
      <c r="BA24" s="162"/>
      <c r="BB24" s="163">
        <f t="shared" si="21"/>
        <v>0</v>
      </c>
      <c r="BC24" s="162"/>
      <c r="BD24" s="162"/>
      <c r="BE24" s="163">
        <f t="shared" si="22"/>
        <v>0</v>
      </c>
    </row>
    <row r="25" spans="1:57" ht="13.5">
      <c r="A25" s="160" t="s">
        <v>214</v>
      </c>
      <c r="B25" s="160">
        <v>35344</v>
      </c>
      <c r="C25" s="160" t="s">
        <v>251</v>
      </c>
      <c r="D25" s="161">
        <f t="shared" si="7"/>
        <v>0</v>
      </c>
      <c r="E25" s="161">
        <f t="shared" si="7"/>
        <v>109049</v>
      </c>
      <c r="F25" s="161">
        <f t="shared" si="8"/>
        <v>109049</v>
      </c>
      <c r="G25" s="161">
        <f t="shared" si="9"/>
        <v>0</v>
      </c>
      <c r="H25" s="161">
        <f t="shared" si="9"/>
        <v>20174</v>
      </c>
      <c r="I25" s="161">
        <f t="shared" si="10"/>
        <v>20174</v>
      </c>
      <c r="J25" s="160">
        <v>35830</v>
      </c>
      <c r="K25" s="160" t="s">
        <v>258</v>
      </c>
      <c r="L25" s="162"/>
      <c r="M25" s="162">
        <v>57028</v>
      </c>
      <c r="N25" s="163">
        <f t="shared" si="11"/>
        <v>57028</v>
      </c>
      <c r="O25" s="162"/>
      <c r="P25" s="162">
        <v>20174</v>
      </c>
      <c r="Q25" s="163">
        <f t="shared" si="12"/>
        <v>20174</v>
      </c>
      <c r="R25" s="160">
        <v>35834</v>
      </c>
      <c r="S25" s="160" t="s">
        <v>259</v>
      </c>
      <c r="T25" s="162"/>
      <c r="U25" s="162">
        <v>52021</v>
      </c>
      <c r="V25" s="163">
        <f t="shared" si="13"/>
        <v>52021</v>
      </c>
      <c r="W25" s="162"/>
      <c r="X25" s="162"/>
      <c r="Y25" s="163">
        <f t="shared" si="14"/>
        <v>0</v>
      </c>
      <c r="Z25" s="164"/>
      <c r="AA25" s="164"/>
      <c r="AB25" s="162"/>
      <c r="AC25" s="162"/>
      <c r="AD25" s="163">
        <f t="shared" si="15"/>
        <v>0</v>
      </c>
      <c r="AE25" s="162"/>
      <c r="AF25" s="162"/>
      <c r="AG25" s="163">
        <f t="shared" si="16"/>
        <v>0</v>
      </c>
      <c r="AH25" s="160"/>
      <c r="AI25" s="160"/>
      <c r="AJ25" s="162"/>
      <c r="AK25" s="162"/>
      <c r="AL25" s="163">
        <f t="shared" si="17"/>
        <v>0</v>
      </c>
      <c r="AM25" s="162"/>
      <c r="AN25" s="162"/>
      <c r="AO25" s="163">
        <f t="shared" si="18"/>
        <v>0</v>
      </c>
      <c r="AP25" s="160"/>
      <c r="AQ25" s="160"/>
      <c r="AR25" s="162"/>
      <c r="AS25" s="162"/>
      <c r="AT25" s="163">
        <f t="shared" si="19"/>
        <v>0</v>
      </c>
      <c r="AU25" s="162"/>
      <c r="AV25" s="162"/>
      <c r="AW25" s="163">
        <f t="shared" si="20"/>
        <v>0</v>
      </c>
      <c r="AX25" s="160"/>
      <c r="AY25" s="160"/>
      <c r="AZ25" s="162"/>
      <c r="BA25" s="162"/>
      <c r="BB25" s="163">
        <f t="shared" si="21"/>
        <v>0</v>
      </c>
      <c r="BC25" s="162"/>
      <c r="BD25" s="162"/>
      <c r="BE25" s="163">
        <f t="shared" si="22"/>
        <v>0</v>
      </c>
    </row>
    <row r="26" spans="1:57" ht="13.5">
      <c r="A26" s="160" t="s">
        <v>214</v>
      </c>
      <c r="B26" s="160">
        <v>35461</v>
      </c>
      <c r="C26" s="160" t="s">
        <v>252</v>
      </c>
      <c r="D26" s="161">
        <f t="shared" si="7"/>
        <v>0</v>
      </c>
      <c r="E26" s="161">
        <f t="shared" si="7"/>
        <v>17037</v>
      </c>
      <c r="F26" s="161">
        <f t="shared" si="8"/>
        <v>17037</v>
      </c>
      <c r="G26" s="161">
        <f t="shared" si="9"/>
        <v>3439</v>
      </c>
      <c r="H26" s="161">
        <f t="shared" si="9"/>
        <v>27792</v>
      </c>
      <c r="I26" s="161">
        <f t="shared" si="10"/>
        <v>31231</v>
      </c>
      <c r="J26" s="160">
        <v>35838</v>
      </c>
      <c r="K26" s="160" t="s">
        <v>261</v>
      </c>
      <c r="L26" s="162"/>
      <c r="M26" s="162">
        <v>17037</v>
      </c>
      <c r="N26" s="163">
        <f t="shared" si="11"/>
        <v>17037</v>
      </c>
      <c r="O26" s="162">
        <v>3439</v>
      </c>
      <c r="P26" s="162">
        <v>27792</v>
      </c>
      <c r="Q26" s="163">
        <f t="shared" si="12"/>
        <v>31231</v>
      </c>
      <c r="R26" s="160"/>
      <c r="S26" s="160"/>
      <c r="T26" s="162"/>
      <c r="U26" s="162"/>
      <c r="V26" s="163">
        <f t="shared" si="13"/>
        <v>0</v>
      </c>
      <c r="W26" s="162"/>
      <c r="X26" s="162"/>
      <c r="Y26" s="163">
        <f t="shared" si="14"/>
        <v>0</v>
      </c>
      <c r="Z26" s="164"/>
      <c r="AA26" s="164"/>
      <c r="AB26" s="162"/>
      <c r="AC26" s="162"/>
      <c r="AD26" s="163">
        <f t="shared" si="15"/>
        <v>0</v>
      </c>
      <c r="AE26" s="162"/>
      <c r="AF26" s="162"/>
      <c r="AG26" s="163">
        <f t="shared" si="16"/>
        <v>0</v>
      </c>
      <c r="AH26" s="160"/>
      <c r="AI26" s="160"/>
      <c r="AJ26" s="162"/>
      <c r="AK26" s="162"/>
      <c r="AL26" s="163">
        <f t="shared" si="17"/>
        <v>0</v>
      </c>
      <c r="AM26" s="162"/>
      <c r="AN26" s="162"/>
      <c r="AO26" s="163">
        <f t="shared" si="18"/>
        <v>0</v>
      </c>
      <c r="AP26" s="160"/>
      <c r="AQ26" s="160"/>
      <c r="AR26" s="162"/>
      <c r="AS26" s="162"/>
      <c r="AT26" s="163">
        <f t="shared" si="19"/>
        <v>0</v>
      </c>
      <c r="AU26" s="162"/>
      <c r="AV26" s="162"/>
      <c r="AW26" s="163">
        <f t="shared" si="20"/>
        <v>0</v>
      </c>
      <c r="AX26" s="160"/>
      <c r="AY26" s="160"/>
      <c r="AZ26" s="162"/>
      <c r="BA26" s="162"/>
      <c r="BB26" s="163">
        <f t="shared" si="21"/>
        <v>0</v>
      </c>
      <c r="BC26" s="162"/>
      <c r="BD26" s="162"/>
      <c r="BE26" s="163">
        <f t="shared" si="22"/>
        <v>0</v>
      </c>
    </row>
    <row r="27" spans="1:57" ht="13.5">
      <c r="A27" s="160" t="s">
        <v>214</v>
      </c>
      <c r="B27" s="160">
        <v>35462</v>
      </c>
      <c r="C27" s="160" t="s">
        <v>253</v>
      </c>
      <c r="D27" s="161">
        <f t="shared" si="7"/>
        <v>0</v>
      </c>
      <c r="E27" s="161">
        <f t="shared" si="7"/>
        <v>21172</v>
      </c>
      <c r="F27" s="161">
        <f t="shared" si="8"/>
        <v>21172</v>
      </c>
      <c r="G27" s="161">
        <f t="shared" si="9"/>
        <v>3555</v>
      </c>
      <c r="H27" s="161">
        <f t="shared" si="9"/>
        <v>28731</v>
      </c>
      <c r="I27" s="161">
        <f t="shared" si="10"/>
        <v>32286</v>
      </c>
      <c r="J27" s="160">
        <v>35838</v>
      </c>
      <c r="K27" s="160" t="s">
        <v>261</v>
      </c>
      <c r="L27" s="162"/>
      <c r="M27" s="162">
        <v>21172</v>
      </c>
      <c r="N27" s="163">
        <f t="shared" si="11"/>
        <v>21172</v>
      </c>
      <c r="O27" s="162">
        <v>3555</v>
      </c>
      <c r="P27" s="162">
        <v>28731</v>
      </c>
      <c r="Q27" s="163">
        <f t="shared" si="12"/>
        <v>32286</v>
      </c>
      <c r="R27" s="160"/>
      <c r="S27" s="160"/>
      <c r="T27" s="162"/>
      <c r="U27" s="162"/>
      <c r="V27" s="163">
        <f t="shared" si="13"/>
        <v>0</v>
      </c>
      <c r="W27" s="162"/>
      <c r="X27" s="162"/>
      <c r="Y27" s="163">
        <f t="shared" si="14"/>
        <v>0</v>
      </c>
      <c r="Z27" s="164"/>
      <c r="AA27" s="164"/>
      <c r="AB27" s="162"/>
      <c r="AC27" s="162"/>
      <c r="AD27" s="163">
        <f t="shared" si="15"/>
        <v>0</v>
      </c>
      <c r="AE27" s="162"/>
      <c r="AF27" s="162"/>
      <c r="AG27" s="163">
        <f t="shared" si="16"/>
        <v>0</v>
      </c>
      <c r="AH27" s="160"/>
      <c r="AI27" s="160"/>
      <c r="AJ27" s="162"/>
      <c r="AK27" s="162"/>
      <c r="AL27" s="163">
        <f t="shared" si="17"/>
        <v>0</v>
      </c>
      <c r="AM27" s="162"/>
      <c r="AN27" s="162"/>
      <c r="AO27" s="163">
        <f t="shared" si="18"/>
        <v>0</v>
      </c>
      <c r="AP27" s="160"/>
      <c r="AQ27" s="160"/>
      <c r="AR27" s="162"/>
      <c r="AS27" s="162"/>
      <c r="AT27" s="163">
        <f t="shared" si="19"/>
        <v>0</v>
      </c>
      <c r="AU27" s="162"/>
      <c r="AV27" s="162"/>
      <c r="AW27" s="163">
        <f t="shared" si="20"/>
        <v>0</v>
      </c>
      <c r="AX27" s="160"/>
      <c r="AY27" s="160"/>
      <c r="AZ27" s="162"/>
      <c r="BA27" s="162"/>
      <c r="BB27" s="163">
        <f t="shared" si="21"/>
        <v>0</v>
      </c>
      <c r="BC27" s="162"/>
      <c r="BD27" s="162"/>
      <c r="BE27" s="163">
        <f t="shared" si="22"/>
        <v>0</v>
      </c>
    </row>
    <row r="28" spans="1:57" ht="13.5">
      <c r="A28" s="160" t="s">
        <v>214</v>
      </c>
      <c r="B28" s="160">
        <v>35502</v>
      </c>
      <c r="C28" s="160" t="s">
        <v>254</v>
      </c>
      <c r="D28" s="161">
        <f t="shared" si="7"/>
        <v>0</v>
      </c>
      <c r="E28" s="161">
        <f t="shared" si="7"/>
        <v>0</v>
      </c>
      <c r="F28" s="161">
        <f t="shared" si="8"/>
        <v>0</v>
      </c>
      <c r="G28" s="161">
        <f t="shared" si="9"/>
        <v>0</v>
      </c>
      <c r="H28" s="161">
        <f t="shared" si="9"/>
        <v>0</v>
      </c>
      <c r="I28" s="161">
        <f t="shared" si="10"/>
        <v>0</v>
      </c>
      <c r="J28" s="164"/>
      <c r="K28" s="164"/>
      <c r="L28" s="162"/>
      <c r="M28" s="162"/>
      <c r="N28" s="163">
        <f t="shared" si="11"/>
        <v>0</v>
      </c>
      <c r="O28" s="162"/>
      <c r="P28" s="162"/>
      <c r="Q28" s="163">
        <f t="shared" si="12"/>
        <v>0</v>
      </c>
      <c r="R28" s="160"/>
      <c r="S28" s="160"/>
      <c r="T28" s="162"/>
      <c r="U28" s="162"/>
      <c r="V28" s="163">
        <f t="shared" si="13"/>
        <v>0</v>
      </c>
      <c r="W28" s="162"/>
      <c r="X28" s="162"/>
      <c r="Y28" s="163">
        <f t="shared" si="14"/>
        <v>0</v>
      </c>
      <c r="Z28" s="164"/>
      <c r="AA28" s="164"/>
      <c r="AB28" s="162"/>
      <c r="AC28" s="162"/>
      <c r="AD28" s="163">
        <f t="shared" si="15"/>
        <v>0</v>
      </c>
      <c r="AE28" s="162"/>
      <c r="AF28" s="162"/>
      <c r="AG28" s="163">
        <f t="shared" si="16"/>
        <v>0</v>
      </c>
      <c r="AH28" s="160"/>
      <c r="AI28" s="160"/>
      <c r="AJ28" s="162"/>
      <c r="AK28" s="162"/>
      <c r="AL28" s="163">
        <f t="shared" si="17"/>
        <v>0</v>
      </c>
      <c r="AM28" s="162"/>
      <c r="AN28" s="162"/>
      <c r="AO28" s="163">
        <f t="shared" si="18"/>
        <v>0</v>
      </c>
      <c r="AP28" s="160"/>
      <c r="AQ28" s="160"/>
      <c r="AR28" s="162"/>
      <c r="AS28" s="162"/>
      <c r="AT28" s="163">
        <f t="shared" si="19"/>
        <v>0</v>
      </c>
      <c r="AU28" s="162"/>
      <c r="AV28" s="162"/>
      <c r="AW28" s="163">
        <f t="shared" si="20"/>
        <v>0</v>
      </c>
      <c r="AX28" s="160"/>
      <c r="AY28" s="160"/>
      <c r="AZ28" s="162"/>
      <c r="BA28" s="162"/>
      <c r="BB28" s="163">
        <f t="shared" si="21"/>
        <v>0</v>
      </c>
      <c r="BC28" s="162"/>
      <c r="BD28" s="162"/>
      <c r="BE28" s="163">
        <f t="shared" si="22"/>
        <v>0</v>
      </c>
    </row>
    <row r="29" spans="1:57" ht="13.5">
      <c r="A29" s="160" t="s">
        <v>214</v>
      </c>
      <c r="B29" s="160">
        <v>35504</v>
      </c>
      <c r="C29" s="160" t="s">
        <v>255</v>
      </c>
      <c r="D29" s="161">
        <f t="shared" si="7"/>
        <v>0</v>
      </c>
      <c r="E29" s="161">
        <f t="shared" si="7"/>
        <v>0</v>
      </c>
      <c r="F29" s="161">
        <f t="shared" si="8"/>
        <v>0</v>
      </c>
      <c r="G29" s="161">
        <f t="shared" si="9"/>
        <v>0</v>
      </c>
      <c r="H29" s="161">
        <f t="shared" si="9"/>
        <v>0</v>
      </c>
      <c r="I29" s="161">
        <f t="shared" si="10"/>
        <v>0</v>
      </c>
      <c r="J29" s="164"/>
      <c r="K29" s="164"/>
      <c r="L29" s="162"/>
      <c r="M29" s="162"/>
      <c r="N29" s="163">
        <f t="shared" si="11"/>
        <v>0</v>
      </c>
      <c r="O29" s="162"/>
      <c r="P29" s="162"/>
      <c r="Q29" s="163">
        <f t="shared" si="12"/>
        <v>0</v>
      </c>
      <c r="R29" s="164"/>
      <c r="S29" s="164"/>
      <c r="T29" s="162"/>
      <c r="U29" s="162"/>
      <c r="V29" s="163">
        <f t="shared" si="13"/>
        <v>0</v>
      </c>
      <c r="W29" s="162"/>
      <c r="X29" s="162"/>
      <c r="Y29" s="163">
        <f t="shared" si="14"/>
        <v>0</v>
      </c>
      <c r="Z29" s="164"/>
      <c r="AA29" s="164"/>
      <c r="AB29" s="162"/>
      <c r="AC29" s="162"/>
      <c r="AD29" s="163">
        <f t="shared" si="15"/>
        <v>0</v>
      </c>
      <c r="AE29" s="162"/>
      <c r="AF29" s="162"/>
      <c r="AG29" s="163">
        <f t="shared" si="16"/>
        <v>0</v>
      </c>
      <c r="AH29" s="160"/>
      <c r="AI29" s="160"/>
      <c r="AJ29" s="162"/>
      <c r="AK29" s="162"/>
      <c r="AL29" s="163">
        <f t="shared" si="17"/>
        <v>0</v>
      </c>
      <c r="AM29" s="162"/>
      <c r="AN29" s="162"/>
      <c r="AO29" s="163">
        <f t="shared" si="18"/>
        <v>0</v>
      </c>
      <c r="AP29" s="160"/>
      <c r="AQ29" s="160"/>
      <c r="AR29" s="162"/>
      <c r="AS29" s="162"/>
      <c r="AT29" s="163">
        <f t="shared" si="19"/>
        <v>0</v>
      </c>
      <c r="AU29" s="162"/>
      <c r="AV29" s="162"/>
      <c r="AW29" s="163">
        <f t="shared" si="20"/>
        <v>0</v>
      </c>
      <c r="AX29" s="160"/>
      <c r="AY29" s="160"/>
      <c r="AZ29" s="162"/>
      <c r="BA29" s="162"/>
      <c r="BB29" s="163">
        <f t="shared" si="21"/>
        <v>0</v>
      </c>
      <c r="BC29" s="162"/>
      <c r="BD29" s="162"/>
      <c r="BE29" s="163">
        <f t="shared" si="22"/>
        <v>0</v>
      </c>
    </row>
    <row r="30" spans="1:57" ht="13.5">
      <c r="A30" s="41"/>
      <c r="B30" s="41"/>
      <c r="C30" s="41"/>
      <c r="D30" s="42"/>
      <c r="E30" s="42"/>
      <c r="F30" s="42"/>
      <c r="G30" s="42"/>
      <c r="H30" s="42"/>
      <c r="I30" s="42"/>
      <c r="J30" s="41"/>
      <c r="K30" s="41"/>
      <c r="L30" s="42"/>
      <c r="M30" s="42"/>
      <c r="N30" s="42"/>
      <c r="O30" s="42"/>
      <c r="P30" s="42"/>
      <c r="Q30" s="42"/>
      <c r="R30" s="41"/>
      <c r="S30" s="41"/>
      <c r="T30" s="42"/>
      <c r="U30" s="42"/>
      <c r="V30" s="42"/>
      <c r="W30" s="42"/>
      <c r="X30" s="42"/>
      <c r="Y30" s="42"/>
      <c r="Z30" s="41"/>
      <c r="AA30" s="41"/>
      <c r="AB30" s="42"/>
      <c r="AC30" s="42"/>
      <c r="AD30" s="42"/>
      <c r="AE30" s="42"/>
      <c r="AF30" s="42"/>
      <c r="AG30" s="42"/>
      <c r="AH30" s="41"/>
      <c r="AI30" s="41"/>
      <c r="AJ30" s="42"/>
      <c r="AK30" s="42"/>
      <c r="AL30" s="42"/>
      <c r="AM30" s="42"/>
      <c r="AN30" s="42"/>
      <c r="AO30" s="42"/>
      <c r="AP30" s="41"/>
      <c r="AQ30" s="41"/>
      <c r="AR30" s="42"/>
      <c r="AS30" s="42"/>
      <c r="AT30" s="42"/>
      <c r="AU30" s="42"/>
      <c r="AV30" s="42"/>
      <c r="AW30" s="42"/>
      <c r="AX30" s="41"/>
      <c r="AY30" s="41"/>
      <c r="AZ30" s="42"/>
      <c r="BA30" s="42"/>
      <c r="BB30" s="42"/>
      <c r="BC30" s="42"/>
      <c r="BD30" s="42"/>
      <c r="BE30" s="42"/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6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52" t="s">
        <v>50</v>
      </c>
      <c r="B2" s="155" t="s">
        <v>51</v>
      </c>
      <c r="C2" s="158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53"/>
      <c r="B3" s="156"/>
      <c r="C3" s="159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53"/>
      <c r="B4" s="156"/>
      <c r="C4" s="153"/>
      <c r="D4" s="144" t="s">
        <v>70</v>
      </c>
      <c r="E4" s="144" t="s">
        <v>4</v>
      </c>
      <c r="F4" s="146" t="s">
        <v>71</v>
      </c>
      <c r="G4" s="144" t="s">
        <v>72</v>
      </c>
      <c r="H4" s="144" t="s">
        <v>73</v>
      </c>
      <c r="I4" s="144" t="s">
        <v>4</v>
      </c>
      <c r="J4" s="146" t="s">
        <v>75</v>
      </c>
      <c r="K4" s="144" t="s">
        <v>72</v>
      </c>
      <c r="L4" s="144" t="s">
        <v>76</v>
      </c>
      <c r="M4" s="144" t="s">
        <v>4</v>
      </c>
      <c r="N4" s="146" t="s">
        <v>75</v>
      </c>
      <c r="O4" s="144" t="s">
        <v>72</v>
      </c>
      <c r="P4" s="144" t="s">
        <v>76</v>
      </c>
      <c r="Q4" s="144" t="s">
        <v>4</v>
      </c>
      <c r="R4" s="146" t="s">
        <v>75</v>
      </c>
      <c r="S4" s="144" t="s">
        <v>72</v>
      </c>
      <c r="T4" s="144" t="s">
        <v>76</v>
      </c>
      <c r="U4" s="144" t="s">
        <v>4</v>
      </c>
      <c r="V4" s="146" t="s">
        <v>75</v>
      </c>
      <c r="W4" s="144" t="s">
        <v>72</v>
      </c>
      <c r="X4" s="144" t="s">
        <v>76</v>
      </c>
      <c r="Y4" s="144" t="s">
        <v>4</v>
      </c>
      <c r="Z4" s="146" t="s">
        <v>75</v>
      </c>
      <c r="AA4" s="144" t="s">
        <v>72</v>
      </c>
      <c r="AB4" s="144" t="s">
        <v>76</v>
      </c>
      <c r="AC4" s="144" t="s">
        <v>4</v>
      </c>
      <c r="AD4" s="146" t="s">
        <v>85</v>
      </c>
      <c r="AE4" s="144" t="s">
        <v>72</v>
      </c>
      <c r="AF4" s="144" t="s">
        <v>76</v>
      </c>
      <c r="AG4" s="144" t="s">
        <v>4</v>
      </c>
      <c r="AH4" s="146" t="s">
        <v>85</v>
      </c>
      <c r="AI4" s="144" t="s">
        <v>72</v>
      </c>
      <c r="AJ4" s="144" t="s">
        <v>76</v>
      </c>
      <c r="AK4" s="144" t="s">
        <v>4</v>
      </c>
      <c r="AL4" s="146" t="s">
        <v>85</v>
      </c>
      <c r="AM4" s="144" t="s">
        <v>72</v>
      </c>
      <c r="AN4" s="144" t="s">
        <v>76</v>
      </c>
      <c r="AO4" s="144" t="s">
        <v>4</v>
      </c>
      <c r="AP4" s="146" t="s">
        <v>85</v>
      </c>
      <c r="AQ4" s="144" t="s">
        <v>72</v>
      </c>
      <c r="AR4" s="144" t="s">
        <v>76</v>
      </c>
      <c r="AS4" s="144" t="s">
        <v>4</v>
      </c>
      <c r="AT4" s="146" t="s">
        <v>75</v>
      </c>
      <c r="AU4" s="144" t="s">
        <v>72</v>
      </c>
      <c r="AV4" s="144" t="s">
        <v>76</v>
      </c>
      <c r="AW4" s="144" t="s">
        <v>4</v>
      </c>
      <c r="AX4" s="146" t="s">
        <v>85</v>
      </c>
      <c r="AY4" s="144" t="s">
        <v>72</v>
      </c>
      <c r="AZ4" s="144" t="s">
        <v>76</v>
      </c>
      <c r="BA4" s="144" t="s">
        <v>4</v>
      </c>
      <c r="BB4" s="146" t="s">
        <v>85</v>
      </c>
      <c r="BC4" s="144" t="s">
        <v>72</v>
      </c>
      <c r="BD4" s="144" t="s">
        <v>76</v>
      </c>
      <c r="BE4" s="144" t="s">
        <v>4</v>
      </c>
      <c r="BF4" s="146" t="s">
        <v>85</v>
      </c>
      <c r="BG4" s="144" t="s">
        <v>72</v>
      </c>
      <c r="BH4" s="144" t="s">
        <v>76</v>
      </c>
      <c r="BI4" s="144" t="s">
        <v>4</v>
      </c>
      <c r="BJ4" s="146" t="s">
        <v>85</v>
      </c>
      <c r="BK4" s="144" t="s">
        <v>72</v>
      </c>
      <c r="BL4" s="144" t="s">
        <v>76</v>
      </c>
      <c r="BM4" s="144" t="s">
        <v>4</v>
      </c>
      <c r="BN4" s="146" t="s">
        <v>75</v>
      </c>
      <c r="BO4" s="144" t="s">
        <v>72</v>
      </c>
      <c r="BP4" s="144" t="s">
        <v>76</v>
      </c>
      <c r="BQ4" s="144" t="s">
        <v>4</v>
      </c>
      <c r="BR4" s="146" t="s">
        <v>85</v>
      </c>
      <c r="BS4" s="144" t="s">
        <v>72</v>
      </c>
      <c r="BT4" s="144" t="s">
        <v>76</v>
      </c>
      <c r="BU4" s="144" t="s">
        <v>4</v>
      </c>
      <c r="BV4" s="146" t="s">
        <v>85</v>
      </c>
      <c r="BW4" s="144" t="s">
        <v>72</v>
      </c>
      <c r="BX4" s="144" t="s">
        <v>76</v>
      </c>
      <c r="BY4" s="144" t="s">
        <v>4</v>
      </c>
      <c r="BZ4" s="146" t="s">
        <v>85</v>
      </c>
      <c r="CA4" s="144" t="s">
        <v>72</v>
      </c>
      <c r="CB4" s="144" t="s">
        <v>76</v>
      </c>
      <c r="CC4" s="144" t="s">
        <v>4</v>
      </c>
      <c r="CD4" s="146" t="s">
        <v>85</v>
      </c>
      <c r="CE4" s="144" t="s">
        <v>72</v>
      </c>
      <c r="CF4" s="144" t="s">
        <v>76</v>
      </c>
      <c r="CG4" s="144" t="s">
        <v>4</v>
      </c>
      <c r="CH4" s="146" t="s">
        <v>75</v>
      </c>
      <c r="CI4" s="144" t="s">
        <v>72</v>
      </c>
      <c r="CJ4" s="144" t="s">
        <v>76</v>
      </c>
      <c r="CK4" s="144" t="s">
        <v>4</v>
      </c>
      <c r="CL4" s="146" t="s">
        <v>85</v>
      </c>
      <c r="CM4" s="144" t="s">
        <v>72</v>
      </c>
      <c r="CN4" s="144" t="s">
        <v>76</v>
      </c>
      <c r="CO4" s="144" t="s">
        <v>4</v>
      </c>
      <c r="CP4" s="146" t="s">
        <v>85</v>
      </c>
      <c r="CQ4" s="144" t="s">
        <v>72</v>
      </c>
      <c r="CR4" s="144" t="s">
        <v>76</v>
      </c>
      <c r="CS4" s="144" t="s">
        <v>4</v>
      </c>
      <c r="CT4" s="146" t="s">
        <v>85</v>
      </c>
      <c r="CU4" s="144" t="s">
        <v>72</v>
      </c>
      <c r="CV4" s="144" t="s">
        <v>76</v>
      </c>
      <c r="CW4" s="144" t="s">
        <v>4</v>
      </c>
      <c r="CX4" s="146" t="s">
        <v>85</v>
      </c>
      <c r="CY4" s="144" t="s">
        <v>72</v>
      </c>
      <c r="CZ4" s="144" t="s">
        <v>76</v>
      </c>
      <c r="DA4" s="144" t="s">
        <v>4</v>
      </c>
      <c r="DB4" s="146" t="s">
        <v>75</v>
      </c>
      <c r="DC4" s="144" t="s">
        <v>72</v>
      </c>
      <c r="DD4" s="144" t="s">
        <v>76</v>
      </c>
      <c r="DE4" s="144" t="s">
        <v>4</v>
      </c>
      <c r="DF4" s="146" t="s">
        <v>85</v>
      </c>
      <c r="DG4" s="144" t="s">
        <v>72</v>
      </c>
      <c r="DH4" s="144" t="s">
        <v>76</v>
      </c>
      <c r="DI4" s="144" t="s">
        <v>4</v>
      </c>
      <c r="DJ4" s="146" t="s">
        <v>85</v>
      </c>
      <c r="DK4" s="144" t="s">
        <v>72</v>
      </c>
      <c r="DL4" s="144" t="s">
        <v>76</v>
      </c>
      <c r="DM4" s="144" t="s">
        <v>4</v>
      </c>
      <c r="DN4" s="146" t="s">
        <v>85</v>
      </c>
      <c r="DO4" s="144" t="s">
        <v>72</v>
      </c>
      <c r="DP4" s="144" t="s">
        <v>76</v>
      </c>
      <c r="DQ4" s="144" t="s">
        <v>4</v>
      </c>
      <c r="DR4" s="146" t="s">
        <v>85</v>
      </c>
      <c r="DS4" s="144" t="s">
        <v>72</v>
      </c>
      <c r="DT4" s="144" t="s">
        <v>76</v>
      </c>
      <c r="DU4" s="144" t="s">
        <v>4</v>
      </c>
    </row>
    <row r="5" spans="1:125" ht="13.5">
      <c r="A5" s="153"/>
      <c r="B5" s="156"/>
      <c r="C5" s="153"/>
      <c r="D5" s="145"/>
      <c r="E5" s="145"/>
      <c r="F5" s="147"/>
      <c r="G5" s="145"/>
      <c r="H5" s="145"/>
      <c r="I5" s="145"/>
      <c r="J5" s="147"/>
      <c r="K5" s="145"/>
      <c r="L5" s="145"/>
      <c r="M5" s="145"/>
      <c r="N5" s="147"/>
      <c r="O5" s="145"/>
      <c r="P5" s="145"/>
      <c r="Q5" s="145"/>
      <c r="R5" s="147"/>
      <c r="S5" s="145"/>
      <c r="T5" s="145"/>
      <c r="U5" s="145"/>
      <c r="V5" s="147"/>
      <c r="W5" s="145"/>
      <c r="X5" s="145"/>
      <c r="Y5" s="145"/>
      <c r="Z5" s="147"/>
      <c r="AA5" s="145"/>
      <c r="AB5" s="145"/>
      <c r="AC5" s="145"/>
      <c r="AD5" s="147"/>
      <c r="AE5" s="145"/>
      <c r="AF5" s="145"/>
      <c r="AG5" s="145"/>
      <c r="AH5" s="147"/>
      <c r="AI5" s="145"/>
      <c r="AJ5" s="145"/>
      <c r="AK5" s="145"/>
      <c r="AL5" s="147"/>
      <c r="AM5" s="145"/>
      <c r="AN5" s="145"/>
      <c r="AO5" s="145"/>
      <c r="AP5" s="147"/>
      <c r="AQ5" s="145"/>
      <c r="AR5" s="145"/>
      <c r="AS5" s="145"/>
      <c r="AT5" s="147"/>
      <c r="AU5" s="145"/>
      <c r="AV5" s="145"/>
      <c r="AW5" s="145"/>
      <c r="AX5" s="147"/>
      <c r="AY5" s="145"/>
      <c r="AZ5" s="145"/>
      <c r="BA5" s="145"/>
      <c r="BB5" s="147"/>
      <c r="BC5" s="145"/>
      <c r="BD5" s="145"/>
      <c r="BE5" s="145"/>
      <c r="BF5" s="147"/>
      <c r="BG5" s="145"/>
      <c r="BH5" s="145"/>
      <c r="BI5" s="145"/>
      <c r="BJ5" s="147"/>
      <c r="BK5" s="145"/>
      <c r="BL5" s="145"/>
      <c r="BM5" s="145"/>
      <c r="BN5" s="147"/>
      <c r="BO5" s="145"/>
      <c r="BP5" s="145"/>
      <c r="BQ5" s="145"/>
      <c r="BR5" s="147"/>
      <c r="BS5" s="145"/>
      <c r="BT5" s="145"/>
      <c r="BU5" s="145"/>
      <c r="BV5" s="147"/>
      <c r="BW5" s="145"/>
      <c r="BX5" s="145"/>
      <c r="BY5" s="145"/>
      <c r="BZ5" s="147"/>
      <c r="CA5" s="145"/>
      <c r="CB5" s="145"/>
      <c r="CC5" s="145"/>
      <c r="CD5" s="147"/>
      <c r="CE5" s="145"/>
      <c r="CF5" s="145"/>
      <c r="CG5" s="145"/>
      <c r="CH5" s="147"/>
      <c r="CI5" s="145"/>
      <c r="CJ5" s="145"/>
      <c r="CK5" s="145"/>
      <c r="CL5" s="147"/>
      <c r="CM5" s="145"/>
      <c r="CN5" s="145"/>
      <c r="CO5" s="145"/>
      <c r="CP5" s="147"/>
      <c r="CQ5" s="145"/>
      <c r="CR5" s="145"/>
      <c r="CS5" s="145"/>
      <c r="CT5" s="147"/>
      <c r="CU5" s="145"/>
      <c r="CV5" s="145"/>
      <c r="CW5" s="145"/>
      <c r="CX5" s="147"/>
      <c r="CY5" s="145"/>
      <c r="CZ5" s="145"/>
      <c r="DA5" s="145"/>
      <c r="DB5" s="147"/>
      <c r="DC5" s="145"/>
      <c r="DD5" s="145"/>
      <c r="DE5" s="145"/>
      <c r="DF5" s="147"/>
      <c r="DG5" s="145"/>
      <c r="DH5" s="145"/>
      <c r="DI5" s="145"/>
      <c r="DJ5" s="147"/>
      <c r="DK5" s="145"/>
      <c r="DL5" s="145"/>
      <c r="DM5" s="145"/>
      <c r="DN5" s="147"/>
      <c r="DO5" s="145"/>
      <c r="DP5" s="145"/>
      <c r="DQ5" s="145"/>
      <c r="DR5" s="147"/>
      <c r="DS5" s="145"/>
      <c r="DT5" s="145"/>
      <c r="DU5" s="145"/>
    </row>
    <row r="6" spans="1:125" ht="13.5">
      <c r="A6" s="143"/>
      <c r="B6" s="157"/>
      <c r="C6" s="143"/>
      <c r="D6" s="93" t="s">
        <v>35</v>
      </c>
      <c r="E6" s="93" t="s">
        <v>35</v>
      </c>
      <c r="F6" s="148"/>
      <c r="G6" s="149"/>
      <c r="H6" s="93" t="s">
        <v>35</v>
      </c>
      <c r="I6" s="93" t="s">
        <v>35</v>
      </c>
      <c r="J6" s="148"/>
      <c r="K6" s="149"/>
      <c r="L6" s="93" t="s">
        <v>35</v>
      </c>
      <c r="M6" s="93" t="s">
        <v>35</v>
      </c>
      <c r="N6" s="148"/>
      <c r="O6" s="149"/>
      <c r="P6" s="93" t="s">
        <v>35</v>
      </c>
      <c r="Q6" s="93" t="s">
        <v>35</v>
      </c>
      <c r="R6" s="148"/>
      <c r="S6" s="149"/>
      <c r="T6" s="93" t="s">
        <v>35</v>
      </c>
      <c r="U6" s="93" t="s">
        <v>35</v>
      </c>
      <c r="V6" s="148"/>
      <c r="W6" s="149"/>
      <c r="X6" s="93" t="s">
        <v>35</v>
      </c>
      <c r="Y6" s="93" t="s">
        <v>35</v>
      </c>
      <c r="Z6" s="148"/>
      <c r="AA6" s="149"/>
      <c r="AB6" s="93" t="s">
        <v>35</v>
      </c>
      <c r="AC6" s="93" t="s">
        <v>35</v>
      </c>
      <c r="AD6" s="148"/>
      <c r="AE6" s="149"/>
      <c r="AF6" s="93" t="s">
        <v>35</v>
      </c>
      <c r="AG6" s="93" t="s">
        <v>35</v>
      </c>
      <c r="AH6" s="148"/>
      <c r="AI6" s="149"/>
      <c r="AJ6" s="93" t="s">
        <v>35</v>
      </c>
      <c r="AK6" s="93" t="s">
        <v>35</v>
      </c>
      <c r="AL6" s="148"/>
      <c r="AM6" s="149"/>
      <c r="AN6" s="93" t="s">
        <v>35</v>
      </c>
      <c r="AO6" s="93" t="s">
        <v>35</v>
      </c>
      <c r="AP6" s="148"/>
      <c r="AQ6" s="149"/>
      <c r="AR6" s="93" t="s">
        <v>35</v>
      </c>
      <c r="AS6" s="93" t="s">
        <v>35</v>
      </c>
      <c r="AT6" s="148"/>
      <c r="AU6" s="149"/>
      <c r="AV6" s="93" t="s">
        <v>35</v>
      </c>
      <c r="AW6" s="93" t="s">
        <v>35</v>
      </c>
      <c r="AX6" s="148"/>
      <c r="AY6" s="149"/>
      <c r="AZ6" s="93" t="s">
        <v>35</v>
      </c>
      <c r="BA6" s="93" t="s">
        <v>35</v>
      </c>
      <c r="BB6" s="148"/>
      <c r="BC6" s="149"/>
      <c r="BD6" s="93" t="s">
        <v>35</v>
      </c>
      <c r="BE6" s="93" t="s">
        <v>35</v>
      </c>
      <c r="BF6" s="148"/>
      <c r="BG6" s="149"/>
      <c r="BH6" s="93" t="s">
        <v>35</v>
      </c>
      <c r="BI6" s="93" t="s">
        <v>35</v>
      </c>
      <c r="BJ6" s="148"/>
      <c r="BK6" s="149"/>
      <c r="BL6" s="93" t="s">
        <v>35</v>
      </c>
      <c r="BM6" s="93" t="s">
        <v>35</v>
      </c>
      <c r="BN6" s="148"/>
      <c r="BO6" s="149"/>
      <c r="BP6" s="93" t="s">
        <v>35</v>
      </c>
      <c r="BQ6" s="93" t="s">
        <v>35</v>
      </c>
      <c r="BR6" s="148"/>
      <c r="BS6" s="149"/>
      <c r="BT6" s="93" t="s">
        <v>35</v>
      </c>
      <c r="BU6" s="93" t="s">
        <v>35</v>
      </c>
      <c r="BV6" s="148"/>
      <c r="BW6" s="149"/>
      <c r="BX6" s="93" t="s">
        <v>35</v>
      </c>
      <c r="BY6" s="93" t="s">
        <v>35</v>
      </c>
      <c r="BZ6" s="148"/>
      <c r="CA6" s="149"/>
      <c r="CB6" s="93" t="s">
        <v>35</v>
      </c>
      <c r="CC6" s="93" t="s">
        <v>35</v>
      </c>
      <c r="CD6" s="148"/>
      <c r="CE6" s="149"/>
      <c r="CF6" s="93" t="s">
        <v>35</v>
      </c>
      <c r="CG6" s="93" t="s">
        <v>35</v>
      </c>
      <c r="CH6" s="148"/>
      <c r="CI6" s="149"/>
      <c r="CJ6" s="93" t="s">
        <v>35</v>
      </c>
      <c r="CK6" s="93" t="s">
        <v>35</v>
      </c>
      <c r="CL6" s="148"/>
      <c r="CM6" s="149"/>
      <c r="CN6" s="93" t="s">
        <v>35</v>
      </c>
      <c r="CO6" s="93" t="s">
        <v>35</v>
      </c>
      <c r="CP6" s="148"/>
      <c r="CQ6" s="149"/>
      <c r="CR6" s="93" t="s">
        <v>35</v>
      </c>
      <c r="CS6" s="93" t="s">
        <v>35</v>
      </c>
      <c r="CT6" s="148"/>
      <c r="CU6" s="149"/>
      <c r="CV6" s="93" t="s">
        <v>35</v>
      </c>
      <c r="CW6" s="93" t="s">
        <v>35</v>
      </c>
      <c r="CX6" s="148"/>
      <c r="CY6" s="149"/>
      <c r="CZ6" s="93" t="s">
        <v>35</v>
      </c>
      <c r="DA6" s="93" t="s">
        <v>35</v>
      </c>
      <c r="DB6" s="148"/>
      <c r="DC6" s="149"/>
      <c r="DD6" s="93" t="s">
        <v>35</v>
      </c>
      <c r="DE6" s="93" t="s">
        <v>35</v>
      </c>
      <c r="DF6" s="148"/>
      <c r="DG6" s="149"/>
      <c r="DH6" s="93" t="s">
        <v>35</v>
      </c>
      <c r="DI6" s="93" t="s">
        <v>35</v>
      </c>
      <c r="DJ6" s="148"/>
      <c r="DK6" s="149"/>
      <c r="DL6" s="93" t="s">
        <v>35</v>
      </c>
      <c r="DM6" s="93" t="s">
        <v>35</v>
      </c>
      <c r="DN6" s="148"/>
      <c r="DO6" s="149"/>
      <c r="DP6" s="93" t="s">
        <v>35</v>
      </c>
      <c r="DQ6" s="93" t="s">
        <v>35</v>
      </c>
      <c r="DR6" s="148"/>
      <c r="DS6" s="149"/>
      <c r="DT6" s="93" t="s">
        <v>35</v>
      </c>
      <c r="DU6" s="93" t="s">
        <v>35</v>
      </c>
    </row>
    <row r="7" spans="1:125" ht="13.5">
      <c r="A7" s="140" t="str">
        <f>A8</f>
        <v>山口県</v>
      </c>
      <c r="B7" s="140">
        <f>INT(B8/1000)*1000</f>
        <v>35000</v>
      </c>
      <c r="C7" s="140" t="s">
        <v>179</v>
      </c>
      <c r="D7" s="141">
        <f>SUM(D8:D200)</f>
        <v>2105266</v>
      </c>
      <c r="E7" s="141">
        <f>SUM(E8:E200)</f>
        <v>1154187</v>
      </c>
      <c r="F7" s="140"/>
      <c r="G7" s="140"/>
      <c r="H7" s="141">
        <f>SUM(H8:H200)</f>
        <v>1135685</v>
      </c>
      <c r="I7" s="141">
        <f>SUM(I8:I200)</f>
        <v>809684</v>
      </c>
      <c r="J7" s="140"/>
      <c r="K7" s="140"/>
      <c r="L7" s="141">
        <f>SUM(L8:L200)</f>
        <v>570995</v>
      </c>
      <c r="M7" s="141">
        <f>SUM(M8:M200)</f>
        <v>261464</v>
      </c>
      <c r="N7" s="140"/>
      <c r="O7" s="140"/>
      <c r="P7" s="141">
        <f>SUM(P8:P200)</f>
        <v>286700</v>
      </c>
      <c r="Q7" s="141">
        <f>SUM(Q8:Q200)</f>
        <v>40735</v>
      </c>
      <c r="R7" s="140"/>
      <c r="S7" s="140"/>
      <c r="T7" s="141">
        <f>SUM(T8:T200)</f>
        <v>54858</v>
      </c>
      <c r="U7" s="141">
        <f>SUM(U8:U200)</f>
        <v>22130</v>
      </c>
      <c r="V7" s="140"/>
      <c r="W7" s="140"/>
      <c r="X7" s="141">
        <f>SUM(X8:X200)</f>
        <v>57028</v>
      </c>
      <c r="Y7" s="141">
        <f>SUM(Y8:Y200)</f>
        <v>20174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160" t="s">
        <v>214</v>
      </c>
      <c r="B8" s="160">
        <v>35827</v>
      </c>
      <c r="C8" s="160" t="s">
        <v>256</v>
      </c>
      <c r="D8" s="161">
        <f aca="true" t="shared" si="0" ref="D8:E16">SUM(H8,L8,P8,T8,X8,AB8,AF8,AJ8,AN8,AR8,AV8,AZ8,BD8,BH8,BL8,BP8,BT8,BX8,CB8,CF8,CJ8,CN8,CR8,CV8,CZ8,DD8,DH8,DL8,DP8,DT8)</f>
        <v>0</v>
      </c>
      <c r="E8" s="161">
        <f t="shared" si="0"/>
        <v>448549</v>
      </c>
      <c r="F8" s="164">
        <v>35201</v>
      </c>
      <c r="G8" s="164" t="s">
        <v>234</v>
      </c>
      <c r="H8" s="162"/>
      <c r="I8" s="162">
        <v>345399</v>
      </c>
      <c r="J8" s="164">
        <v>35211</v>
      </c>
      <c r="K8" s="164" t="s">
        <v>242</v>
      </c>
      <c r="L8" s="162"/>
      <c r="M8" s="162">
        <v>103150</v>
      </c>
      <c r="N8" s="164"/>
      <c r="O8" s="164"/>
      <c r="P8" s="162"/>
      <c r="Q8" s="162"/>
      <c r="R8" s="164"/>
      <c r="S8" s="164"/>
      <c r="T8" s="162"/>
      <c r="U8" s="162"/>
      <c r="V8" s="164"/>
      <c r="W8" s="164"/>
      <c r="X8" s="162"/>
      <c r="Y8" s="162"/>
      <c r="Z8" s="164"/>
      <c r="AA8" s="164"/>
      <c r="AB8" s="162"/>
      <c r="AC8" s="162"/>
      <c r="AD8" s="160"/>
      <c r="AE8" s="160"/>
      <c r="AF8" s="162"/>
      <c r="AG8" s="162"/>
      <c r="AH8" s="160"/>
      <c r="AI8" s="160"/>
      <c r="AJ8" s="162"/>
      <c r="AK8" s="162"/>
      <c r="AL8" s="160"/>
      <c r="AM8" s="160"/>
      <c r="AN8" s="162"/>
      <c r="AO8" s="162"/>
      <c r="AP8" s="160"/>
      <c r="AQ8" s="160"/>
      <c r="AR8" s="162"/>
      <c r="AS8" s="162"/>
      <c r="AT8" s="160"/>
      <c r="AU8" s="160"/>
      <c r="AV8" s="162"/>
      <c r="AW8" s="162"/>
      <c r="AX8" s="160"/>
      <c r="AY8" s="160"/>
      <c r="AZ8" s="162"/>
      <c r="BA8" s="162"/>
      <c r="BB8" s="160"/>
      <c r="BC8" s="160"/>
      <c r="BD8" s="162"/>
      <c r="BE8" s="162"/>
      <c r="BF8" s="160"/>
      <c r="BG8" s="160"/>
      <c r="BH8" s="162"/>
      <c r="BI8" s="162"/>
      <c r="BJ8" s="160"/>
      <c r="BK8" s="160"/>
      <c r="BL8" s="162"/>
      <c r="BM8" s="162"/>
      <c r="BN8" s="160"/>
      <c r="BO8" s="160"/>
      <c r="BP8" s="162"/>
      <c r="BQ8" s="162"/>
      <c r="BR8" s="160"/>
      <c r="BS8" s="160"/>
      <c r="BT8" s="162"/>
      <c r="BU8" s="162"/>
      <c r="BV8" s="160"/>
      <c r="BW8" s="160"/>
      <c r="BX8" s="162"/>
      <c r="BY8" s="162"/>
      <c r="BZ8" s="160"/>
      <c r="CA8" s="160"/>
      <c r="CB8" s="162"/>
      <c r="CC8" s="162"/>
      <c r="CD8" s="160"/>
      <c r="CE8" s="160"/>
      <c r="CF8" s="162"/>
      <c r="CG8" s="162"/>
      <c r="CH8" s="160"/>
      <c r="CI8" s="160"/>
      <c r="CJ8" s="162"/>
      <c r="CK8" s="162"/>
      <c r="CL8" s="160"/>
      <c r="CM8" s="160"/>
      <c r="CN8" s="162"/>
      <c r="CO8" s="162"/>
      <c r="CP8" s="160"/>
      <c r="CQ8" s="160"/>
      <c r="CR8" s="162"/>
      <c r="CS8" s="162"/>
      <c r="CT8" s="160"/>
      <c r="CU8" s="160"/>
      <c r="CV8" s="162"/>
      <c r="CW8" s="162"/>
      <c r="CX8" s="160"/>
      <c r="CY8" s="160"/>
      <c r="CZ8" s="162"/>
      <c r="DA8" s="162"/>
      <c r="DB8" s="160"/>
      <c r="DC8" s="160"/>
      <c r="DD8" s="162"/>
      <c r="DE8" s="162"/>
      <c r="DF8" s="160"/>
      <c r="DG8" s="160"/>
      <c r="DH8" s="162"/>
      <c r="DI8" s="162"/>
      <c r="DJ8" s="160"/>
      <c r="DK8" s="160"/>
      <c r="DL8" s="162"/>
      <c r="DM8" s="162"/>
      <c r="DN8" s="160"/>
      <c r="DO8" s="160"/>
      <c r="DP8" s="162"/>
      <c r="DQ8" s="162"/>
      <c r="DR8" s="160"/>
      <c r="DS8" s="160"/>
      <c r="DT8" s="162"/>
      <c r="DU8" s="162"/>
    </row>
    <row r="9" spans="1:125" ht="13.5">
      <c r="A9" s="160" t="s">
        <v>214</v>
      </c>
      <c r="B9" s="160">
        <v>35828</v>
      </c>
      <c r="C9" s="160" t="s">
        <v>257</v>
      </c>
      <c r="D9" s="161">
        <f t="shared" si="0"/>
        <v>0</v>
      </c>
      <c r="E9" s="161">
        <f t="shared" si="0"/>
        <v>305653</v>
      </c>
      <c r="F9" s="164">
        <v>35208</v>
      </c>
      <c r="G9" s="164" t="s">
        <v>240</v>
      </c>
      <c r="H9" s="162"/>
      <c r="I9" s="162">
        <v>224409</v>
      </c>
      <c r="J9" s="164">
        <v>35215</v>
      </c>
      <c r="K9" s="164" t="s">
        <v>245</v>
      </c>
      <c r="L9" s="162"/>
      <c r="M9" s="162">
        <v>81244</v>
      </c>
      <c r="N9" s="164"/>
      <c r="O9" s="164"/>
      <c r="P9" s="162"/>
      <c r="Q9" s="162"/>
      <c r="R9" s="164"/>
      <c r="S9" s="164"/>
      <c r="T9" s="162"/>
      <c r="U9" s="162"/>
      <c r="V9" s="164"/>
      <c r="W9" s="164"/>
      <c r="X9" s="162"/>
      <c r="Y9" s="162"/>
      <c r="Z9" s="164"/>
      <c r="AA9" s="164"/>
      <c r="AB9" s="162"/>
      <c r="AC9" s="162"/>
      <c r="AD9" s="160"/>
      <c r="AE9" s="160"/>
      <c r="AF9" s="162"/>
      <c r="AG9" s="162"/>
      <c r="AH9" s="160"/>
      <c r="AI9" s="160"/>
      <c r="AJ9" s="162"/>
      <c r="AK9" s="162"/>
      <c r="AL9" s="160"/>
      <c r="AM9" s="160"/>
      <c r="AN9" s="162"/>
      <c r="AO9" s="162"/>
      <c r="AP9" s="160"/>
      <c r="AQ9" s="160"/>
      <c r="AR9" s="162"/>
      <c r="AS9" s="162"/>
      <c r="AT9" s="160"/>
      <c r="AU9" s="160"/>
      <c r="AV9" s="162"/>
      <c r="AW9" s="162"/>
      <c r="AX9" s="160"/>
      <c r="AY9" s="160"/>
      <c r="AZ9" s="162"/>
      <c r="BA9" s="162"/>
      <c r="BB9" s="160"/>
      <c r="BC9" s="160"/>
      <c r="BD9" s="162"/>
      <c r="BE9" s="162"/>
      <c r="BF9" s="160"/>
      <c r="BG9" s="160"/>
      <c r="BH9" s="162"/>
      <c r="BI9" s="162"/>
      <c r="BJ9" s="160"/>
      <c r="BK9" s="160"/>
      <c r="BL9" s="162"/>
      <c r="BM9" s="162"/>
      <c r="BN9" s="160"/>
      <c r="BO9" s="160"/>
      <c r="BP9" s="162"/>
      <c r="BQ9" s="162"/>
      <c r="BR9" s="160"/>
      <c r="BS9" s="160"/>
      <c r="BT9" s="162"/>
      <c r="BU9" s="162"/>
      <c r="BV9" s="160"/>
      <c r="BW9" s="160"/>
      <c r="BX9" s="162"/>
      <c r="BY9" s="162"/>
      <c r="BZ9" s="160"/>
      <c r="CA9" s="160"/>
      <c r="CB9" s="162"/>
      <c r="CC9" s="162"/>
      <c r="CD9" s="160"/>
      <c r="CE9" s="160"/>
      <c r="CF9" s="162"/>
      <c r="CG9" s="162"/>
      <c r="CH9" s="160"/>
      <c r="CI9" s="160"/>
      <c r="CJ9" s="162"/>
      <c r="CK9" s="162"/>
      <c r="CL9" s="160"/>
      <c r="CM9" s="160"/>
      <c r="CN9" s="162"/>
      <c r="CO9" s="162"/>
      <c r="CP9" s="160"/>
      <c r="CQ9" s="160"/>
      <c r="CR9" s="162"/>
      <c r="CS9" s="162"/>
      <c r="CT9" s="160"/>
      <c r="CU9" s="160"/>
      <c r="CV9" s="162"/>
      <c r="CW9" s="162"/>
      <c r="CX9" s="160"/>
      <c r="CY9" s="160"/>
      <c r="CZ9" s="162"/>
      <c r="DA9" s="162"/>
      <c r="DB9" s="160"/>
      <c r="DC9" s="160"/>
      <c r="DD9" s="162"/>
      <c r="DE9" s="162"/>
      <c r="DF9" s="160"/>
      <c r="DG9" s="160"/>
      <c r="DH9" s="162"/>
      <c r="DI9" s="162"/>
      <c r="DJ9" s="160"/>
      <c r="DK9" s="160"/>
      <c r="DL9" s="162"/>
      <c r="DM9" s="162"/>
      <c r="DN9" s="160"/>
      <c r="DO9" s="160"/>
      <c r="DP9" s="162"/>
      <c r="DQ9" s="162"/>
      <c r="DR9" s="160"/>
      <c r="DS9" s="160"/>
      <c r="DT9" s="162"/>
      <c r="DU9" s="162"/>
    </row>
    <row r="10" spans="1:125" ht="13.5">
      <c r="A10" s="160" t="s">
        <v>214</v>
      </c>
      <c r="B10" s="160">
        <v>35830</v>
      </c>
      <c r="C10" s="160" t="s">
        <v>258</v>
      </c>
      <c r="D10" s="161">
        <f t="shared" si="0"/>
        <v>279564</v>
      </c>
      <c r="E10" s="161">
        <f t="shared" si="0"/>
        <v>130102</v>
      </c>
      <c r="F10" s="164">
        <v>35212</v>
      </c>
      <c r="G10" s="164" t="s">
        <v>243</v>
      </c>
      <c r="H10" s="162">
        <v>155639</v>
      </c>
      <c r="I10" s="162">
        <v>65942</v>
      </c>
      <c r="J10" s="164">
        <v>35208</v>
      </c>
      <c r="K10" s="164" t="s">
        <v>240</v>
      </c>
      <c r="L10" s="162"/>
      <c r="M10" s="162">
        <v>13407</v>
      </c>
      <c r="N10" s="164">
        <v>35341</v>
      </c>
      <c r="O10" s="164" t="s">
        <v>249</v>
      </c>
      <c r="P10" s="162">
        <v>12039</v>
      </c>
      <c r="Q10" s="162">
        <v>8449</v>
      </c>
      <c r="R10" s="164">
        <v>35343</v>
      </c>
      <c r="S10" s="164" t="s">
        <v>250</v>
      </c>
      <c r="T10" s="162">
        <v>54858</v>
      </c>
      <c r="U10" s="162">
        <v>22130</v>
      </c>
      <c r="V10" s="164">
        <v>35344</v>
      </c>
      <c r="W10" s="164" t="s">
        <v>251</v>
      </c>
      <c r="X10" s="162">
        <v>57028</v>
      </c>
      <c r="Y10" s="162">
        <v>20174</v>
      </c>
      <c r="Z10" s="164"/>
      <c r="AA10" s="164"/>
      <c r="AB10" s="162"/>
      <c r="AC10" s="162"/>
      <c r="AD10" s="160"/>
      <c r="AE10" s="160"/>
      <c r="AF10" s="162"/>
      <c r="AG10" s="162"/>
      <c r="AH10" s="160"/>
      <c r="AI10" s="160"/>
      <c r="AJ10" s="162"/>
      <c r="AK10" s="162"/>
      <c r="AL10" s="160"/>
      <c r="AM10" s="160"/>
      <c r="AN10" s="162"/>
      <c r="AO10" s="162"/>
      <c r="AP10" s="160"/>
      <c r="AQ10" s="160"/>
      <c r="AR10" s="162"/>
      <c r="AS10" s="162"/>
      <c r="AT10" s="160"/>
      <c r="AU10" s="160"/>
      <c r="AV10" s="162"/>
      <c r="AW10" s="162"/>
      <c r="AX10" s="160"/>
      <c r="AY10" s="160"/>
      <c r="AZ10" s="162"/>
      <c r="BA10" s="162"/>
      <c r="BB10" s="160"/>
      <c r="BC10" s="160"/>
      <c r="BD10" s="162"/>
      <c r="BE10" s="162"/>
      <c r="BF10" s="160"/>
      <c r="BG10" s="160"/>
      <c r="BH10" s="162"/>
      <c r="BI10" s="162"/>
      <c r="BJ10" s="160"/>
      <c r="BK10" s="160"/>
      <c r="BL10" s="162"/>
      <c r="BM10" s="162"/>
      <c r="BN10" s="160"/>
      <c r="BO10" s="160"/>
      <c r="BP10" s="162"/>
      <c r="BQ10" s="162"/>
      <c r="BR10" s="160"/>
      <c r="BS10" s="160"/>
      <c r="BT10" s="162"/>
      <c r="BU10" s="162"/>
      <c r="BV10" s="160"/>
      <c r="BW10" s="160"/>
      <c r="BX10" s="162"/>
      <c r="BY10" s="162"/>
      <c r="BZ10" s="160"/>
      <c r="CA10" s="160"/>
      <c r="CB10" s="162"/>
      <c r="CC10" s="162"/>
      <c r="CD10" s="160"/>
      <c r="CE10" s="160"/>
      <c r="CF10" s="162"/>
      <c r="CG10" s="162"/>
      <c r="CH10" s="160"/>
      <c r="CI10" s="160"/>
      <c r="CJ10" s="162"/>
      <c r="CK10" s="162"/>
      <c r="CL10" s="160"/>
      <c r="CM10" s="160"/>
      <c r="CN10" s="162"/>
      <c r="CO10" s="162"/>
      <c r="CP10" s="160"/>
      <c r="CQ10" s="160"/>
      <c r="CR10" s="162"/>
      <c r="CS10" s="162"/>
      <c r="CT10" s="160"/>
      <c r="CU10" s="160"/>
      <c r="CV10" s="162"/>
      <c r="CW10" s="162"/>
      <c r="CX10" s="160"/>
      <c r="CY10" s="160"/>
      <c r="CZ10" s="162"/>
      <c r="DA10" s="162"/>
      <c r="DB10" s="160"/>
      <c r="DC10" s="160"/>
      <c r="DD10" s="162"/>
      <c r="DE10" s="162"/>
      <c r="DF10" s="160"/>
      <c r="DG10" s="160"/>
      <c r="DH10" s="162"/>
      <c r="DI10" s="162"/>
      <c r="DJ10" s="160"/>
      <c r="DK10" s="160"/>
      <c r="DL10" s="162"/>
      <c r="DM10" s="162"/>
      <c r="DN10" s="160"/>
      <c r="DO10" s="160"/>
      <c r="DP10" s="162"/>
      <c r="DQ10" s="162"/>
      <c r="DR10" s="160"/>
      <c r="DS10" s="160"/>
      <c r="DT10" s="162"/>
      <c r="DU10" s="162"/>
    </row>
    <row r="11" spans="1:125" ht="13.5">
      <c r="A11" s="160" t="s">
        <v>214</v>
      </c>
      <c r="B11" s="160">
        <v>35834</v>
      </c>
      <c r="C11" s="160" t="s">
        <v>259</v>
      </c>
      <c r="D11" s="161">
        <f t="shared" si="0"/>
        <v>104042</v>
      </c>
      <c r="E11" s="161">
        <f t="shared" si="0"/>
        <v>0</v>
      </c>
      <c r="F11" s="164">
        <v>35343</v>
      </c>
      <c r="G11" s="164" t="s">
        <v>250</v>
      </c>
      <c r="H11" s="162">
        <v>52021</v>
      </c>
      <c r="I11" s="162"/>
      <c r="J11" s="164">
        <v>35344</v>
      </c>
      <c r="K11" s="164" t="s">
        <v>251</v>
      </c>
      <c r="L11" s="162">
        <v>52021</v>
      </c>
      <c r="M11" s="162"/>
      <c r="N11" s="164"/>
      <c r="O11" s="164"/>
      <c r="P11" s="162"/>
      <c r="Q11" s="162"/>
      <c r="R11" s="164"/>
      <c r="S11" s="164"/>
      <c r="T11" s="162"/>
      <c r="U11" s="162"/>
      <c r="V11" s="164"/>
      <c r="W11" s="164"/>
      <c r="X11" s="162"/>
      <c r="Y11" s="162"/>
      <c r="Z11" s="164"/>
      <c r="AA11" s="164"/>
      <c r="AB11" s="162"/>
      <c r="AC11" s="162"/>
      <c r="AD11" s="160"/>
      <c r="AE11" s="160"/>
      <c r="AF11" s="162"/>
      <c r="AG11" s="162"/>
      <c r="AH11" s="160"/>
      <c r="AI11" s="160"/>
      <c r="AJ11" s="162"/>
      <c r="AK11" s="162"/>
      <c r="AL11" s="160"/>
      <c r="AM11" s="160"/>
      <c r="AN11" s="162"/>
      <c r="AO11" s="162"/>
      <c r="AP11" s="160"/>
      <c r="AQ11" s="160"/>
      <c r="AR11" s="162"/>
      <c r="AS11" s="162"/>
      <c r="AT11" s="160"/>
      <c r="AU11" s="160"/>
      <c r="AV11" s="162"/>
      <c r="AW11" s="162"/>
      <c r="AX11" s="160"/>
      <c r="AY11" s="160"/>
      <c r="AZ11" s="162"/>
      <c r="BA11" s="162"/>
      <c r="BB11" s="160"/>
      <c r="BC11" s="160"/>
      <c r="BD11" s="162"/>
      <c r="BE11" s="162"/>
      <c r="BF11" s="160"/>
      <c r="BG11" s="160"/>
      <c r="BH11" s="162"/>
      <c r="BI11" s="162"/>
      <c r="BJ11" s="160"/>
      <c r="BK11" s="160"/>
      <c r="BL11" s="162"/>
      <c r="BM11" s="162"/>
      <c r="BN11" s="160"/>
      <c r="BO11" s="160"/>
      <c r="BP11" s="162"/>
      <c r="BQ11" s="162"/>
      <c r="BR11" s="160"/>
      <c r="BS11" s="160"/>
      <c r="BT11" s="162"/>
      <c r="BU11" s="162"/>
      <c r="BV11" s="160"/>
      <c r="BW11" s="160"/>
      <c r="BX11" s="162"/>
      <c r="BY11" s="162"/>
      <c r="BZ11" s="160"/>
      <c r="CA11" s="160"/>
      <c r="CB11" s="162"/>
      <c r="CC11" s="162"/>
      <c r="CD11" s="160"/>
      <c r="CE11" s="160"/>
      <c r="CF11" s="162"/>
      <c r="CG11" s="162"/>
      <c r="CH11" s="160"/>
      <c r="CI11" s="160"/>
      <c r="CJ11" s="162"/>
      <c r="CK11" s="162"/>
      <c r="CL11" s="160"/>
      <c r="CM11" s="160"/>
      <c r="CN11" s="162"/>
      <c r="CO11" s="162"/>
      <c r="CP11" s="160"/>
      <c r="CQ11" s="160"/>
      <c r="CR11" s="162"/>
      <c r="CS11" s="162"/>
      <c r="CT11" s="160"/>
      <c r="CU11" s="160"/>
      <c r="CV11" s="162"/>
      <c r="CW11" s="162"/>
      <c r="CX11" s="160"/>
      <c r="CY11" s="160"/>
      <c r="CZ11" s="162"/>
      <c r="DA11" s="162"/>
      <c r="DB11" s="160"/>
      <c r="DC11" s="160"/>
      <c r="DD11" s="162"/>
      <c r="DE11" s="162"/>
      <c r="DF11" s="160"/>
      <c r="DG11" s="160"/>
      <c r="DH11" s="162"/>
      <c r="DI11" s="162"/>
      <c r="DJ11" s="160"/>
      <c r="DK11" s="160"/>
      <c r="DL11" s="162"/>
      <c r="DM11" s="162"/>
      <c r="DN11" s="160"/>
      <c r="DO11" s="160"/>
      <c r="DP11" s="162"/>
      <c r="DQ11" s="162"/>
      <c r="DR11" s="160"/>
      <c r="DS11" s="160"/>
      <c r="DT11" s="162"/>
      <c r="DU11" s="162"/>
    </row>
    <row r="12" spans="1:125" ht="13.5">
      <c r="A12" s="160" t="s">
        <v>214</v>
      </c>
      <c r="B12" s="160">
        <v>35837</v>
      </c>
      <c r="C12" s="160" t="s">
        <v>260</v>
      </c>
      <c r="D12" s="161">
        <f t="shared" si="0"/>
        <v>833233</v>
      </c>
      <c r="E12" s="161">
        <f t="shared" si="0"/>
        <v>0</v>
      </c>
      <c r="F12" s="164">
        <v>35215</v>
      </c>
      <c r="G12" s="164" t="s">
        <v>245</v>
      </c>
      <c r="H12" s="162">
        <v>403118</v>
      </c>
      <c r="I12" s="162"/>
      <c r="J12" s="164">
        <v>35207</v>
      </c>
      <c r="K12" s="164" t="s">
        <v>239</v>
      </c>
      <c r="L12" s="162">
        <v>214141</v>
      </c>
      <c r="M12" s="162"/>
      <c r="N12" s="164">
        <v>35210</v>
      </c>
      <c r="O12" s="164" t="s">
        <v>241</v>
      </c>
      <c r="P12" s="162">
        <v>215974</v>
      </c>
      <c r="Q12" s="162"/>
      <c r="R12" s="164"/>
      <c r="S12" s="164"/>
      <c r="T12" s="162"/>
      <c r="U12" s="162"/>
      <c r="V12" s="164"/>
      <c r="W12" s="164"/>
      <c r="X12" s="162"/>
      <c r="Y12" s="162"/>
      <c r="Z12" s="164"/>
      <c r="AA12" s="164"/>
      <c r="AB12" s="162"/>
      <c r="AC12" s="162"/>
      <c r="AD12" s="160"/>
      <c r="AE12" s="160"/>
      <c r="AF12" s="162"/>
      <c r="AG12" s="162"/>
      <c r="AH12" s="160"/>
      <c r="AI12" s="160"/>
      <c r="AJ12" s="162"/>
      <c r="AK12" s="162"/>
      <c r="AL12" s="160"/>
      <c r="AM12" s="160"/>
      <c r="AN12" s="162"/>
      <c r="AO12" s="162"/>
      <c r="AP12" s="160"/>
      <c r="AQ12" s="160"/>
      <c r="AR12" s="162"/>
      <c r="AS12" s="162"/>
      <c r="AT12" s="160"/>
      <c r="AU12" s="160"/>
      <c r="AV12" s="162"/>
      <c r="AW12" s="162"/>
      <c r="AX12" s="160"/>
      <c r="AY12" s="160"/>
      <c r="AZ12" s="162"/>
      <c r="BA12" s="162"/>
      <c r="BB12" s="160"/>
      <c r="BC12" s="160"/>
      <c r="BD12" s="162"/>
      <c r="BE12" s="162"/>
      <c r="BF12" s="160"/>
      <c r="BG12" s="160"/>
      <c r="BH12" s="162"/>
      <c r="BI12" s="162"/>
      <c r="BJ12" s="160"/>
      <c r="BK12" s="160"/>
      <c r="BL12" s="162"/>
      <c r="BM12" s="162"/>
      <c r="BN12" s="160"/>
      <c r="BO12" s="160"/>
      <c r="BP12" s="162"/>
      <c r="BQ12" s="162"/>
      <c r="BR12" s="160"/>
      <c r="BS12" s="160"/>
      <c r="BT12" s="162"/>
      <c r="BU12" s="162"/>
      <c r="BV12" s="160"/>
      <c r="BW12" s="160"/>
      <c r="BX12" s="162"/>
      <c r="BY12" s="162"/>
      <c r="BZ12" s="160"/>
      <c r="CA12" s="160"/>
      <c r="CB12" s="162"/>
      <c r="CC12" s="162"/>
      <c r="CD12" s="160"/>
      <c r="CE12" s="160"/>
      <c r="CF12" s="162"/>
      <c r="CG12" s="162"/>
      <c r="CH12" s="160"/>
      <c r="CI12" s="160"/>
      <c r="CJ12" s="162"/>
      <c r="CK12" s="162"/>
      <c r="CL12" s="160"/>
      <c r="CM12" s="160"/>
      <c r="CN12" s="162"/>
      <c r="CO12" s="162"/>
      <c r="CP12" s="160"/>
      <c r="CQ12" s="160"/>
      <c r="CR12" s="162"/>
      <c r="CS12" s="162"/>
      <c r="CT12" s="160"/>
      <c r="CU12" s="160"/>
      <c r="CV12" s="162"/>
      <c r="CW12" s="162"/>
      <c r="CX12" s="160"/>
      <c r="CY12" s="160"/>
      <c r="CZ12" s="162"/>
      <c r="DA12" s="162"/>
      <c r="DB12" s="160"/>
      <c r="DC12" s="160"/>
      <c r="DD12" s="162"/>
      <c r="DE12" s="162"/>
      <c r="DF12" s="160"/>
      <c r="DG12" s="160"/>
      <c r="DH12" s="162"/>
      <c r="DI12" s="162"/>
      <c r="DJ12" s="160"/>
      <c r="DK12" s="160"/>
      <c r="DL12" s="162"/>
      <c r="DM12" s="162"/>
      <c r="DN12" s="160"/>
      <c r="DO12" s="160"/>
      <c r="DP12" s="162"/>
      <c r="DQ12" s="162"/>
      <c r="DR12" s="160"/>
      <c r="DS12" s="160"/>
      <c r="DT12" s="162"/>
      <c r="DU12" s="162"/>
    </row>
    <row r="13" spans="1:125" ht="13.5">
      <c r="A13" s="160" t="s">
        <v>214</v>
      </c>
      <c r="B13" s="160">
        <v>35838</v>
      </c>
      <c r="C13" s="160" t="s">
        <v>261</v>
      </c>
      <c r="D13" s="161">
        <f t="shared" si="0"/>
        <v>178047</v>
      </c>
      <c r="E13" s="161">
        <f t="shared" si="0"/>
        <v>113363</v>
      </c>
      <c r="F13" s="164">
        <v>35213</v>
      </c>
      <c r="G13" s="164" t="s">
        <v>244</v>
      </c>
      <c r="H13" s="162">
        <v>139838</v>
      </c>
      <c r="I13" s="162">
        <v>49846</v>
      </c>
      <c r="J13" s="164">
        <v>35461</v>
      </c>
      <c r="K13" s="164" t="s">
        <v>252</v>
      </c>
      <c r="L13" s="162">
        <v>17037</v>
      </c>
      <c r="M13" s="162">
        <v>31231</v>
      </c>
      <c r="N13" s="164">
        <v>35462</v>
      </c>
      <c r="O13" s="164" t="s">
        <v>253</v>
      </c>
      <c r="P13" s="162">
        <v>21172</v>
      </c>
      <c r="Q13" s="162">
        <v>32286</v>
      </c>
      <c r="R13" s="164"/>
      <c r="S13" s="164"/>
      <c r="T13" s="162"/>
      <c r="U13" s="162"/>
      <c r="V13" s="164"/>
      <c r="W13" s="164"/>
      <c r="X13" s="162"/>
      <c r="Y13" s="162"/>
      <c r="Z13" s="164"/>
      <c r="AA13" s="164"/>
      <c r="AB13" s="162"/>
      <c r="AC13" s="162"/>
      <c r="AD13" s="160"/>
      <c r="AE13" s="160"/>
      <c r="AF13" s="162"/>
      <c r="AG13" s="162"/>
      <c r="AH13" s="160"/>
      <c r="AI13" s="160"/>
      <c r="AJ13" s="162"/>
      <c r="AK13" s="162"/>
      <c r="AL13" s="160"/>
      <c r="AM13" s="160"/>
      <c r="AN13" s="162"/>
      <c r="AO13" s="162"/>
      <c r="AP13" s="160"/>
      <c r="AQ13" s="160"/>
      <c r="AR13" s="162"/>
      <c r="AS13" s="162"/>
      <c r="AT13" s="160"/>
      <c r="AU13" s="160"/>
      <c r="AV13" s="162"/>
      <c r="AW13" s="162"/>
      <c r="AX13" s="160"/>
      <c r="AY13" s="160"/>
      <c r="AZ13" s="162"/>
      <c r="BA13" s="162"/>
      <c r="BB13" s="160"/>
      <c r="BC13" s="160"/>
      <c r="BD13" s="162"/>
      <c r="BE13" s="162"/>
      <c r="BF13" s="160"/>
      <c r="BG13" s="160"/>
      <c r="BH13" s="162"/>
      <c r="BI13" s="162"/>
      <c r="BJ13" s="160"/>
      <c r="BK13" s="160"/>
      <c r="BL13" s="162"/>
      <c r="BM13" s="162"/>
      <c r="BN13" s="160"/>
      <c r="BO13" s="160"/>
      <c r="BP13" s="162"/>
      <c r="BQ13" s="162"/>
      <c r="BR13" s="160"/>
      <c r="BS13" s="160"/>
      <c r="BT13" s="162"/>
      <c r="BU13" s="162"/>
      <c r="BV13" s="160"/>
      <c r="BW13" s="160"/>
      <c r="BX13" s="162"/>
      <c r="BY13" s="162"/>
      <c r="BZ13" s="160"/>
      <c r="CA13" s="160"/>
      <c r="CB13" s="162"/>
      <c r="CC13" s="162"/>
      <c r="CD13" s="160"/>
      <c r="CE13" s="160"/>
      <c r="CF13" s="162"/>
      <c r="CG13" s="162"/>
      <c r="CH13" s="160"/>
      <c r="CI13" s="160"/>
      <c r="CJ13" s="162"/>
      <c r="CK13" s="162"/>
      <c r="CL13" s="160"/>
      <c r="CM13" s="160"/>
      <c r="CN13" s="162"/>
      <c r="CO13" s="162"/>
      <c r="CP13" s="160"/>
      <c r="CQ13" s="160"/>
      <c r="CR13" s="162"/>
      <c r="CS13" s="162"/>
      <c r="CT13" s="160"/>
      <c r="CU13" s="160"/>
      <c r="CV13" s="162"/>
      <c r="CW13" s="162"/>
      <c r="CX13" s="160"/>
      <c r="CY13" s="160"/>
      <c r="CZ13" s="162"/>
      <c r="DA13" s="162"/>
      <c r="DB13" s="160"/>
      <c r="DC13" s="160"/>
      <c r="DD13" s="162"/>
      <c r="DE13" s="162"/>
      <c r="DF13" s="160"/>
      <c r="DG13" s="160"/>
      <c r="DH13" s="162"/>
      <c r="DI13" s="162"/>
      <c r="DJ13" s="160"/>
      <c r="DK13" s="160"/>
      <c r="DL13" s="162"/>
      <c r="DM13" s="162"/>
      <c r="DN13" s="160"/>
      <c r="DO13" s="160"/>
      <c r="DP13" s="162"/>
      <c r="DQ13" s="162"/>
      <c r="DR13" s="160"/>
      <c r="DS13" s="160"/>
      <c r="DT13" s="162"/>
      <c r="DU13" s="162"/>
    </row>
    <row r="14" spans="1:125" ht="13.5">
      <c r="A14" s="160" t="s">
        <v>214</v>
      </c>
      <c r="B14" s="160">
        <v>35850</v>
      </c>
      <c r="C14" s="160" t="s">
        <v>262</v>
      </c>
      <c r="D14" s="161">
        <f t="shared" si="0"/>
        <v>0</v>
      </c>
      <c r="E14" s="161">
        <f t="shared" si="0"/>
        <v>156520</v>
      </c>
      <c r="F14" s="164">
        <v>35216</v>
      </c>
      <c r="G14" s="164" t="s">
        <v>246</v>
      </c>
      <c r="H14" s="162"/>
      <c r="I14" s="162">
        <v>124088</v>
      </c>
      <c r="J14" s="164">
        <v>35202</v>
      </c>
      <c r="K14" s="164" t="s">
        <v>235</v>
      </c>
      <c r="L14" s="162"/>
      <c r="M14" s="162">
        <v>32432</v>
      </c>
      <c r="N14" s="164"/>
      <c r="O14" s="164"/>
      <c r="P14" s="162"/>
      <c r="Q14" s="162"/>
      <c r="R14" s="164"/>
      <c r="S14" s="164"/>
      <c r="T14" s="162"/>
      <c r="U14" s="162"/>
      <c r="V14" s="164"/>
      <c r="W14" s="164"/>
      <c r="X14" s="162"/>
      <c r="Y14" s="162"/>
      <c r="Z14" s="164"/>
      <c r="AA14" s="164"/>
      <c r="AB14" s="162"/>
      <c r="AC14" s="162"/>
      <c r="AD14" s="160"/>
      <c r="AE14" s="160"/>
      <c r="AF14" s="162"/>
      <c r="AG14" s="162"/>
      <c r="AH14" s="160"/>
      <c r="AI14" s="160"/>
      <c r="AJ14" s="162"/>
      <c r="AK14" s="162"/>
      <c r="AL14" s="160"/>
      <c r="AM14" s="160"/>
      <c r="AN14" s="162"/>
      <c r="AO14" s="162"/>
      <c r="AP14" s="160"/>
      <c r="AQ14" s="160"/>
      <c r="AR14" s="162"/>
      <c r="AS14" s="162"/>
      <c r="AT14" s="160"/>
      <c r="AU14" s="160"/>
      <c r="AV14" s="162"/>
      <c r="AW14" s="162"/>
      <c r="AX14" s="160"/>
      <c r="AY14" s="160"/>
      <c r="AZ14" s="162"/>
      <c r="BA14" s="162"/>
      <c r="BB14" s="160"/>
      <c r="BC14" s="160"/>
      <c r="BD14" s="162"/>
      <c r="BE14" s="162"/>
      <c r="BF14" s="160"/>
      <c r="BG14" s="160"/>
      <c r="BH14" s="162"/>
      <c r="BI14" s="162"/>
      <c r="BJ14" s="160"/>
      <c r="BK14" s="160"/>
      <c r="BL14" s="162"/>
      <c r="BM14" s="162"/>
      <c r="BN14" s="160"/>
      <c r="BO14" s="160"/>
      <c r="BP14" s="162"/>
      <c r="BQ14" s="162"/>
      <c r="BR14" s="160"/>
      <c r="BS14" s="160"/>
      <c r="BT14" s="162"/>
      <c r="BU14" s="162"/>
      <c r="BV14" s="160"/>
      <c r="BW14" s="160"/>
      <c r="BX14" s="162"/>
      <c r="BY14" s="162"/>
      <c r="BZ14" s="160"/>
      <c r="CA14" s="160"/>
      <c r="CB14" s="162"/>
      <c r="CC14" s="162"/>
      <c r="CD14" s="160"/>
      <c r="CE14" s="160"/>
      <c r="CF14" s="162"/>
      <c r="CG14" s="162"/>
      <c r="CH14" s="160"/>
      <c r="CI14" s="160"/>
      <c r="CJ14" s="162"/>
      <c r="CK14" s="162"/>
      <c r="CL14" s="160"/>
      <c r="CM14" s="160"/>
      <c r="CN14" s="162"/>
      <c r="CO14" s="162"/>
      <c r="CP14" s="160"/>
      <c r="CQ14" s="160"/>
      <c r="CR14" s="162"/>
      <c r="CS14" s="162"/>
      <c r="CT14" s="160"/>
      <c r="CU14" s="160"/>
      <c r="CV14" s="162"/>
      <c r="CW14" s="162"/>
      <c r="CX14" s="160"/>
      <c r="CY14" s="160"/>
      <c r="CZ14" s="162"/>
      <c r="DA14" s="162"/>
      <c r="DB14" s="160"/>
      <c r="DC14" s="160"/>
      <c r="DD14" s="162"/>
      <c r="DE14" s="162"/>
      <c r="DF14" s="160"/>
      <c r="DG14" s="160"/>
      <c r="DH14" s="162"/>
      <c r="DI14" s="162"/>
      <c r="DJ14" s="160"/>
      <c r="DK14" s="160"/>
      <c r="DL14" s="162"/>
      <c r="DM14" s="162"/>
      <c r="DN14" s="160"/>
      <c r="DO14" s="160"/>
      <c r="DP14" s="162"/>
      <c r="DQ14" s="162"/>
      <c r="DR14" s="160"/>
      <c r="DS14" s="160"/>
      <c r="DT14" s="162"/>
      <c r="DU14" s="162"/>
    </row>
    <row r="15" spans="1:125" ht="13.5">
      <c r="A15" s="160" t="s">
        <v>214</v>
      </c>
      <c r="B15" s="160">
        <v>35851</v>
      </c>
      <c r="C15" s="160" t="s">
        <v>263</v>
      </c>
      <c r="D15" s="161">
        <f t="shared" si="0"/>
        <v>280213</v>
      </c>
      <c r="E15" s="161">
        <f t="shared" si="0"/>
        <v>0</v>
      </c>
      <c r="F15" s="164">
        <v>35208</v>
      </c>
      <c r="G15" s="164" t="s">
        <v>240</v>
      </c>
      <c r="H15" s="162">
        <v>165680</v>
      </c>
      <c r="I15" s="162"/>
      <c r="J15" s="164">
        <v>35215</v>
      </c>
      <c r="K15" s="164" t="s">
        <v>245</v>
      </c>
      <c r="L15" s="162">
        <v>77018</v>
      </c>
      <c r="M15" s="162"/>
      <c r="N15" s="164">
        <v>35321</v>
      </c>
      <c r="O15" s="164" t="s">
        <v>248</v>
      </c>
      <c r="P15" s="162">
        <v>37515</v>
      </c>
      <c r="Q15" s="162"/>
      <c r="R15" s="164"/>
      <c r="S15" s="164"/>
      <c r="T15" s="162"/>
      <c r="U15" s="162"/>
      <c r="V15" s="164"/>
      <c r="W15" s="164"/>
      <c r="X15" s="162"/>
      <c r="Y15" s="162"/>
      <c r="Z15" s="164"/>
      <c r="AA15" s="164"/>
      <c r="AB15" s="162"/>
      <c r="AC15" s="162"/>
      <c r="AD15" s="160"/>
      <c r="AE15" s="160"/>
      <c r="AF15" s="162"/>
      <c r="AG15" s="162"/>
      <c r="AH15" s="160"/>
      <c r="AI15" s="160"/>
      <c r="AJ15" s="162"/>
      <c r="AK15" s="162"/>
      <c r="AL15" s="160"/>
      <c r="AM15" s="160"/>
      <c r="AN15" s="162"/>
      <c r="AO15" s="162"/>
      <c r="AP15" s="160"/>
      <c r="AQ15" s="160"/>
      <c r="AR15" s="162"/>
      <c r="AS15" s="162"/>
      <c r="AT15" s="160"/>
      <c r="AU15" s="160"/>
      <c r="AV15" s="162"/>
      <c r="AW15" s="162"/>
      <c r="AX15" s="160"/>
      <c r="AY15" s="160"/>
      <c r="AZ15" s="162"/>
      <c r="BA15" s="162"/>
      <c r="BB15" s="160"/>
      <c r="BC15" s="160"/>
      <c r="BD15" s="162"/>
      <c r="BE15" s="162"/>
      <c r="BF15" s="160"/>
      <c r="BG15" s="160"/>
      <c r="BH15" s="162"/>
      <c r="BI15" s="162"/>
      <c r="BJ15" s="160"/>
      <c r="BK15" s="160"/>
      <c r="BL15" s="162"/>
      <c r="BM15" s="162"/>
      <c r="BN15" s="160"/>
      <c r="BO15" s="160"/>
      <c r="BP15" s="162"/>
      <c r="BQ15" s="162"/>
      <c r="BR15" s="160"/>
      <c r="BS15" s="160"/>
      <c r="BT15" s="162"/>
      <c r="BU15" s="162"/>
      <c r="BV15" s="160"/>
      <c r="BW15" s="160"/>
      <c r="BX15" s="162"/>
      <c r="BY15" s="162"/>
      <c r="BZ15" s="160"/>
      <c r="CA15" s="160"/>
      <c r="CB15" s="162"/>
      <c r="CC15" s="162"/>
      <c r="CD15" s="160"/>
      <c r="CE15" s="160"/>
      <c r="CF15" s="162"/>
      <c r="CG15" s="162"/>
      <c r="CH15" s="160"/>
      <c r="CI15" s="160"/>
      <c r="CJ15" s="162"/>
      <c r="CK15" s="162"/>
      <c r="CL15" s="160"/>
      <c r="CM15" s="160"/>
      <c r="CN15" s="162"/>
      <c r="CO15" s="162"/>
      <c r="CP15" s="160"/>
      <c r="CQ15" s="160"/>
      <c r="CR15" s="162"/>
      <c r="CS15" s="162"/>
      <c r="CT15" s="160"/>
      <c r="CU15" s="160"/>
      <c r="CV15" s="162"/>
      <c r="CW15" s="162"/>
      <c r="CX15" s="160"/>
      <c r="CY15" s="160"/>
      <c r="CZ15" s="162"/>
      <c r="DA15" s="162"/>
      <c r="DB15" s="160"/>
      <c r="DC15" s="160"/>
      <c r="DD15" s="162"/>
      <c r="DE15" s="162"/>
      <c r="DF15" s="160"/>
      <c r="DG15" s="160"/>
      <c r="DH15" s="162"/>
      <c r="DI15" s="162"/>
      <c r="DJ15" s="160"/>
      <c r="DK15" s="160"/>
      <c r="DL15" s="162"/>
      <c r="DM15" s="162"/>
      <c r="DN15" s="160"/>
      <c r="DO15" s="160"/>
      <c r="DP15" s="162"/>
      <c r="DQ15" s="162"/>
      <c r="DR15" s="160"/>
      <c r="DS15" s="160"/>
      <c r="DT15" s="162"/>
      <c r="DU15" s="162"/>
    </row>
    <row r="16" spans="1:125" ht="13.5">
      <c r="A16" s="160" t="s">
        <v>214</v>
      </c>
      <c r="B16" s="160">
        <v>35859</v>
      </c>
      <c r="C16" s="160" t="s">
        <v>264</v>
      </c>
      <c r="D16" s="161">
        <f t="shared" si="0"/>
        <v>430167</v>
      </c>
      <c r="E16" s="161">
        <f t="shared" si="0"/>
        <v>0</v>
      </c>
      <c r="F16" s="164">
        <v>35207</v>
      </c>
      <c r="G16" s="164" t="s">
        <v>239</v>
      </c>
      <c r="H16" s="162">
        <v>219389</v>
      </c>
      <c r="I16" s="162"/>
      <c r="J16" s="164">
        <v>35210</v>
      </c>
      <c r="K16" s="164" t="s">
        <v>241</v>
      </c>
      <c r="L16" s="162">
        <v>210778</v>
      </c>
      <c r="M16" s="162"/>
      <c r="N16" s="164"/>
      <c r="O16" s="164"/>
      <c r="P16" s="162"/>
      <c r="Q16" s="162"/>
      <c r="R16" s="164"/>
      <c r="S16" s="164"/>
      <c r="T16" s="162"/>
      <c r="U16" s="162"/>
      <c r="V16" s="164"/>
      <c r="W16" s="164"/>
      <c r="X16" s="162"/>
      <c r="Y16" s="162"/>
      <c r="Z16" s="164"/>
      <c r="AA16" s="164"/>
      <c r="AB16" s="162"/>
      <c r="AC16" s="162"/>
      <c r="AD16" s="160"/>
      <c r="AE16" s="160"/>
      <c r="AF16" s="162"/>
      <c r="AG16" s="162"/>
      <c r="AH16" s="160"/>
      <c r="AI16" s="160"/>
      <c r="AJ16" s="162"/>
      <c r="AK16" s="162"/>
      <c r="AL16" s="160"/>
      <c r="AM16" s="160"/>
      <c r="AN16" s="162"/>
      <c r="AO16" s="162"/>
      <c r="AP16" s="160"/>
      <c r="AQ16" s="160"/>
      <c r="AR16" s="162"/>
      <c r="AS16" s="162"/>
      <c r="AT16" s="160"/>
      <c r="AU16" s="160"/>
      <c r="AV16" s="162"/>
      <c r="AW16" s="162"/>
      <c r="AX16" s="160"/>
      <c r="AY16" s="160"/>
      <c r="AZ16" s="162"/>
      <c r="BA16" s="162"/>
      <c r="BB16" s="160"/>
      <c r="BC16" s="160"/>
      <c r="BD16" s="162"/>
      <c r="BE16" s="162"/>
      <c r="BF16" s="160"/>
      <c r="BG16" s="160"/>
      <c r="BH16" s="162"/>
      <c r="BI16" s="162"/>
      <c r="BJ16" s="160"/>
      <c r="BK16" s="160"/>
      <c r="BL16" s="162"/>
      <c r="BM16" s="162"/>
      <c r="BN16" s="160"/>
      <c r="BO16" s="160"/>
      <c r="BP16" s="162"/>
      <c r="BQ16" s="162"/>
      <c r="BR16" s="160"/>
      <c r="BS16" s="160"/>
      <c r="BT16" s="162"/>
      <c r="BU16" s="162"/>
      <c r="BV16" s="160"/>
      <c r="BW16" s="160"/>
      <c r="BX16" s="162"/>
      <c r="BY16" s="162"/>
      <c r="BZ16" s="160"/>
      <c r="CA16" s="160"/>
      <c r="CB16" s="162"/>
      <c r="CC16" s="162"/>
      <c r="CD16" s="160"/>
      <c r="CE16" s="160"/>
      <c r="CF16" s="162"/>
      <c r="CG16" s="162"/>
      <c r="CH16" s="160"/>
      <c r="CI16" s="160"/>
      <c r="CJ16" s="162"/>
      <c r="CK16" s="162"/>
      <c r="CL16" s="160"/>
      <c r="CM16" s="160"/>
      <c r="CN16" s="162"/>
      <c r="CO16" s="162"/>
      <c r="CP16" s="160"/>
      <c r="CQ16" s="160"/>
      <c r="CR16" s="162"/>
      <c r="CS16" s="162"/>
      <c r="CT16" s="160"/>
      <c r="CU16" s="160"/>
      <c r="CV16" s="162"/>
      <c r="CW16" s="162"/>
      <c r="CX16" s="160"/>
      <c r="CY16" s="160"/>
      <c r="CZ16" s="162"/>
      <c r="DA16" s="162"/>
      <c r="DB16" s="160"/>
      <c r="DC16" s="160"/>
      <c r="DD16" s="162"/>
      <c r="DE16" s="162"/>
      <c r="DF16" s="160"/>
      <c r="DG16" s="160"/>
      <c r="DH16" s="162"/>
      <c r="DI16" s="162"/>
      <c r="DJ16" s="160"/>
      <c r="DK16" s="160"/>
      <c r="DL16" s="162"/>
      <c r="DM16" s="162"/>
      <c r="DN16" s="160"/>
      <c r="DO16" s="160"/>
      <c r="DP16" s="162"/>
      <c r="DQ16" s="162"/>
      <c r="DR16" s="160"/>
      <c r="DS16" s="160"/>
      <c r="DT16" s="162"/>
      <c r="DU16" s="16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DU4:DU5"/>
    <mergeCell ref="DQ4:DQ5"/>
    <mergeCell ref="DR4:DR6"/>
    <mergeCell ref="DS4:DS6"/>
    <mergeCell ref="DT4:DT5"/>
    <mergeCell ref="DM4:DM5"/>
    <mergeCell ref="DN4:DN6"/>
    <mergeCell ref="DO4:DO6"/>
    <mergeCell ref="DP4:DP5"/>
    <mergeCell ref="DI4:DI5"/>
    <mergeCell ref="DJ4:DJ6"/>
    <mergeCell ref="DK4:DK6"/>
    <mergeCell ref="DL4:DL5"/>
    <mergeCell ref="DE4:DE5"/>
    <mergeCell ref="DF4:DF6"/>
    <mergeCell ref="DG4:DG6"/>
    <mergeCell ref="DH4:DH5"/>
    <mergeCell ref="DA4:DA5"/>
    <mergeCell ref="DB4:DB6"/>
    <mergeCell ref="DC4:DC6"/>
    <mergeCell ref="DD4:DD5"/>
    <mergeCell ref="CW4:CW5"/>
    <mergeCell ref="CX4:CX6"/>
    <mergeCell ref="CY4:CY6"/>
    <mergeCell ref="CZ4:CZ5"/>
    <mergeCell ref="CS4:CS5"/>
    <mergeCell ref="CT4:CT6"/>
    <mergeCell ref="CU4:CU6"/>
    <mergeCell ref="CV4:CV5"/>
    <mergeCell ref="CO4:CO5"/>
    <mergeCell ref="CP4:CP6"/>
    <mergeCell ref="CQ4:CQ6"/>
    <mergeCell ref="CR4:CR5"/>
    <mergeCell ref="CK4:CK5"/>
    <mergeCell ref="CL4:CL6"/>
    <mergeCell ref="CM4:CM6"/>
    <mergeCell ref="CN4:CN5"/>
    <mergeCell ref="CG4:CG5"/>
    <mergeCell ref="CH4:CH6"/>
    <mergeCell ref="CI4:CI6"/>
    <mergeCell ref="CJ4:CJ5"/>
    <mergeCell ref="CC4:CC5"/>
    <mergeCell ref="CD4:CD6"/>
    <mergeCell ref="CE4:CE6"/>
    <mergeCell ref="CF4:CF5"/>
    <mergeCell ref="BY4:BY5"/>
    <mergeCell ref="BZ4:BZ6"/>
    <mergeCell ref="CA4:CA6"/>
    <mergeCell ref="CB4:CB5"/>
    <mergeCell ref="BU4:BU5"/>
    <mergeCell ref="BV4:BV6"/>
    <mergeCell ref="BW4:BW6"/>
    <mergeCell ref="BX4:BX5"/>
    <mergeCell ref="BQ4:BQ5"/>
    <mergeCell ref="BR4:BR6"/>
    <mergeCell ref="BS4:BS6"/>
    <mergeCell ref="BT4:BT5"/>
    <mergeCell ref="BM4:BM5"/>
    <mergeCell ref="BN4:BN6"/>
    <mergeCell ref="BO4:BO6"/>
    <mergeCell ref="BP4:BP5"/>
    <mergeCell ref="BI4:BI5"/>
    <mergeCell ref="BJ4:BJ6"/>
    <mergeCell ref="BK4:BK6"/>
    <mergeCell ref="BL4:BL5"/>
    <mergeCell ref="BE4:BE5"/>
    <mergeCell ref="BF4:BF6"/>
    <mergeCell ref="BG4:BG6"/>
    <mergeCell ref="BH4:BH5"/>
    <mergeCell ref="BA4:BA5"/>
    <mergeCell ref="BB4:BB6"/>
    <mergeCell ref="BC4:BC6"/>
    <mergeCell ref="BD4:BD5"/>
    <mergeCell ref="AW4:AW5"/>
    <mergeCell ref="AX4:AX6"/>
    <mergeCell ref="AY4:AY6"/>
    <mergeCell ref="AZ4:AZ5"/>
    <mergeCell ref="AS4:AS5"/>
    <mergeCell ref="AT4:AT6"/>
    <mergeCell ref="AU4:AU6"/>
    <mergeCell ref="AV4:AV5"/>
    <mergeCell ref="AO4:AO5"/>
    <mergeCell ref="AP4:AP6"/>
    <mergeCell ref="AQ4:AQ6"/>
    <mergeCell ref="AR4:AR5"/>
    <mergeCell ref="AK4:AK5"/>
    <mergeCell ref="AL4:AL6"/>
    <mergeCell ref="AM4:AM6"/>
    <mergeCell ref="AN4:AN5"/>
    <mergeCell ref="AG4:AG5"/>
    <mergeCell ref="AH4:AH6"/>
    <mergeCell ref="AI4:AI6"/>
    <mergeCell ref="AJ4:AJ5"/>
    <mergeCell ref="AC4:AC5"/>
    <mergeCell ref="AD4:AD6"/>
    <mergeCell ref="AE4:AE6"/>
    <mergeCell ref="AF4:AF5"/>
    <mergeCell ref="Y4:Y5"/>
    <mergeCell ref="Z4:Z6"/>
    <mergeCell ref="AA4:AA6"/>
    <mergeCell ref="AB4:AB5"/>
    <mergeCell ref="U4:U5"/>
    <mergeCell ref="V4:V6"/>
    <mergeCell ref="W4:W6"/>
    <mergeCell ref="X4:X5"/>
    <mergeCell ref="Q4:Q5"/>
    <mergeCell ref="R4:R6"/>
    <mergeCell ref="S4:S6"/>
    <mergeCell ref="T4:T5"/>
    <mergeCell ref="M4:M5"/>
    <mergeCell ref="N4:N6"/>
    <mergeCell ref="O4:O6"/>
    <mergeCell ref="P4:P5"/>
    <mergeCell ref="I4:I5"/>
    <mergeCell ref="J4:J6"/>
    <mergeCell ref="K4:K6"/>
    <mergeCell ref="L4:L5"/>
    <mergeCell ref="E4:E5"/>
    <mergeCell ref="F4:F6"/>
    <mergeCell ref="G4:G6"/>
    <mergeCell ref="H4:H5"/>
    <mergeCell ref="A2:A6"/>
    <mergeCell ref="B2:B6"/>
    <mergeCell ref="C2:C6"/>
    <mergeCell ref="D4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35000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山口県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39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83" t="s">
        <v>108</v>
      </c>
      <c r="B6" s="184"/>
      <c r="C6" s="185"/>
      <c r="D6" s="111" t="s">
        <v>109</v>
      </c>
      <c r="E6" s="112" t="s">
        <v>4</v>
      </c>
      <c r="F6" s="110"/>
      <c r="G6" s="186" t="s">
        <v>110</v>
      </c>
      <c r="H6" s="187"/>
      <c r="I6" s="188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9" t="s">
        <v>111</v>
      </c>
      <c r="B7" s="190"/>
      <c r="C7" s="190"/>
      <c r="D7" s="114">
        <f aca="true" t="shared" si="0" ref="D7:D12">AD7</f>
        <v>1244174</v>
      </c>
      <c r="E7" s="114">
        <f aca="true" t="shared" si="1" ref="E7:E12">AD14</f>
        <v>43325</v>
      </c>
      <c r="F7" s="110"/>
      <c r="G7" s="191" t="s">
        <v>112</v>
      </c>
      <c r="H7" s="191" t="s">
        <v>113</v>
      </c>
      <c r="I7" s="113" t="s">
        <v>114</v>
      </c>
      <c r="J7" s="114">
        <f aca="true" t="shared" si="2" ref="J7:J12">AD21</f>
        <v>8818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1244174</v>
      </c>
      <c r="AE7" s="137"/>
      <c r="AF7" s="136">
        <f>'廃棄物事業経費（歳入）'!B7</f>
        <v>35000</v>
      </c>
      <c r="AG7" s="100">
        <v>7</v>
      </c>
      <c r="AI7">
        <v>2</v>
      </c>
      <c r="AJ7" t="s">
        <v>181</v>
      </c>
    </row>
    <row r="8" spans="1:36" ht="14.25">
      <c r="A8" s="189" t="s">
        <v>115</v>
      </c>
      <c r="B8" s="190"/>
      <c r="C8" s="190"/>
      <c r="D8" s="114">
        <f t="shared" si="0"/>
        <v>39100</v>
      </c>
      <c r="E8" s="114">
        <f t="shared" si="1"/>
        <v>43325</v>
      </c>
      <c r="F8" s="110"/>
      <c r="G8" s="192"/>
      <c r="H8" s="192"/>
      <c r="I8" s="115" t="s">
        <v>116</v>
      </c>
      <c r="J8" s="114">
        <f t="shared" si="2"/>
        <v>2738977</v>
      </c>
      <c r="K8" s="114">
        <f t="shared" si="3"/>
        <v>2305698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39100</v>
      </c>
      <c r="AE8" s="137"/>
      <c r="AF8" s="136">
        <f>'廃棄物事業経費（歳入）'!B8</f>
        <v>35201</v>
      </c>
      <c r="AG8" s="100">
        <v>8</v>
      </c>
      <c r="AI8">
        <v>3</v>
      </c>
      <c r="AJ8" t="s">
        <v>182</v>
      </c>
    </row>
    <row r="9" spans="1:36" ht="14.25">
      <c r="A9" s="189" t="s">
        <v>117</v>
      </c>
      <c r="B9" s="190"/>
      <c r="C9" s="190"/>
      <c r="D9" s="114">
        <f t="shared" si="0"/>
        <v>1638176</v>
      </c>
      <c r="E9" s="114">
        <f t="shared" si="1"/>
        <v>782800</v>
      </c>
      <c r="F9" s="110"/>
      <c r="G9" s="192"/>
      <c r="H9" s="192"/>
      <c r="I9" s="113" t="s">
        <v>118</v>
      </c>
      <c r="J9" s="114">
        <f t="shared" si="2"/>
        <v>1184440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1638176</v>
      </c>
      <c r="AE9" s="137"/>
      <c r="AF9" s="136">
        <f>'廃棄物事業経費（歳入）'!B9</f>
        <v>35202</v>
      </c>
      <c r="AG9" s="100">
        <v>9</v>
      </c>
      <c r="AI9">
        <v>4</v>
      </c>
      <c r="AJ9" t="s">
        <v>183</v>
      </c>
    </row>
    <row r="10" spans="1:36" ht="14.25">
      <c r="A10" s="189" t="s">
        <v>119</v>
      </c>
      <c r="B10" s="190"/>
      <c r="C10" s="190"/>
      <c r="D10" s="114">
        <f t="shared" si="0"/>
        <v>2695254</v>
      </c>
      <c r="E10" s="114">
        <f t="shared" si="1"/>
        <v>510702</v>
      </c>
      <c r="F10" s="110"/>
      <c r="G10" s="192"/>
      <c r="H10" s="193"/>
      <c r="I10" s="113" t="s">
        <v>120</v>
      </c>
      <c r="J10" s="114">
        <f t="shared" si="2"/>
        <v>31916</v>
      </c>
      <c r="K10" s="114">
        <f t="shared" si="3"/>
        <v>20133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2695254</v>
      </c>
      <c r="AE10" s="137"/>
      <c r="AF10" s="136">
        <f>'廃棄物事業経費（歳入）'!B10</f>
        <v>35203</v>
      </c>
      <c r="AG10" s="100">
        <v>10</v>
      </c>
      <c r="AI10">
        <v>5</v>
      </c>
      <c r="AJ10" t="s">
        <v>184</v>
      </c>
    </row>
    <row r="11" spans="1:36" ht="14.25">
      <c r="A11" s="194" t="s">
        <v>121</v>
      </c>
      <c r="B11" s="190"/>
      <c r="C11" s="190"/>
      <c r="D11" s="114">
        <f t="shared" si="0"/>
        <v>2105266</v>
      </c>
      <c r="E11" s="114">
        <f t="shared" si="1"/>
        <v>1154187</v>
      </c>
      <c r="F11" s="110"/>
      <c r="G11" s="192"/>
      <c r="H11" s="195" t="s">
        <v>122</v>
      </c>
      <c r="I11" s="195"/>
      <c r="J11" s="114">
        <f t="shared" si="2"/>
        <v>66168</v>
      </c>
      <c r="K11" s="114">
        <f t="shared" si="3"/>
        <v>3329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2105266</v>
      </c>
      <c r="AE11" s="137"/>
      <c r="AF11" s="136">
        <f>'廃棄物事業経費（歳入）'!B11</f>
        <v>35204</v>
      </c>
      <c r="AG11" s="100">
        <v>11</v>
      </c>
      <c r="AI11">
        <v>6</v>
      </c>
      <c r="AJ11" t="s">
        <v>185</v>
      </c>
    </row>
    <row r="12" spans="1:36" ht="14.25">
      <c r="A12" s="189" t="s">
        <v>120</v>
      </c>
      <c r="B12" s="190"/>
      <c r="C12" s="190"/>
      <c r="D12" s="114">
        <f t="shared" si="0"/>
        <v>939886</v>
      </c>
      <c r="E12" s="114">
        <f t="shared" si="1"/>
        <v>66669</v>
      </c>
      <c r="F12" s="110"/>
      <c r="G12" s="192"/>
      <c r="H12" s="195" t="s">
        <v>123</v>
      </c>
      <c r="I12" s="195"/>
      <c r="J12" s="114">
        <f t="shared" si="2"/>
        <v>96139</v>
      </c>
      <c r="K12" s="114">
        <f t="shared" si="3"/>
        <v>12482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939886</v>
      </c>
      <c r="AE12" s="137"/>
      <c r="AF12" s="136">
        <f>'廃棄物事業経費（歳入）'!B12</f>
        <v>35206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8661856</v>
      </c>
      <c r="E13" s="116">
        <f>SUM(E7:E12)</f>
        <v>2601008</v>
      </c>
      <c r="F13" s="110"/>
      <c r="G13" s="192"/>
      <c r="H13" s="198" t="s">
        <v>65</v>
      </c>
      <c r="I13" s="198"/>
      <c r="J13" s="117">
        <f>SUM(J7:J12)</f>
        <v>4126458</v>
      </c>
      <c r="K13" s="117">
        <f>SUM(K7:K12)</f>
        <v>2341642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16129692</v>
      </c>
      <c r="AE13" s="137"/>
      <c r="AF13" s="136">
        <f>'廃棄物事業経費（歳入）'!B13</f>
        <v>35207</v>
      </c>
      <c r="AG13" s="100">
        <v>13</v>
      </c>
      <c r="AI13">
        <v>8</v>
      </c>
      <c r="AJ13" t="s">
        <v>187</v>
      </c>
    </row>
    <row r="14" spans="1:36" ht="14.25">
      <c r="A14" s="118"/>
      <c r="B14" s="199" t="s">
        <v>125</v>
      </c>
      <c r="C14" s="200"/>
      <c r="D14" s="120">
        <f>D13-D11</f>
        <v>6556590</v>
      </c>
      <c r="E14" s="120">
        <f>E13-E11</f>
        <v>1446821</v>
      </c>
      <c r="F14" s="110"/>
      <c r="G14" s="193"/>
      <c r="H14" s="118"/>
      <c r="I14" s="119" t="s">
        <v>125</v>
      </c>
      <c r="J14" s="121">
        <f>J13-J12</f>
        <v>4030319</v>
      </c>
      <c r="K14" s="121">
        <f>K13-K12</f>
        <v>2329160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43325</v>
      </c>
      <c r="AE14" s="137"/>
      <c r="AF14" s="136">
        <f>'廃棄物事業経費（歳入）'!B14</f>
        <v>35208</v>
      </c>
      <c r="AG14" s="100">
        <v>14</v>
      </c>
      <c r="AI14">
        <v>9</v>
      </c>
      <c r="AJ14" t="s">
        <v>188</v>
      </c>
    </row>
    <row r="15" spans="1:36" ht="14.25">
      <c r="A15" s="189" t="s">
        <v>126</v>
      </c>
      <c r="B15" s="190"/>
      <c r="C15" s="190"/>
      <c r="D15" s="114">
        <f>AD13</f>
        <v>16129692</v>
      </c>
      <c r="E15" s="114">
        <f>AD20</f>
        <v>5146019</v>
      </c>
      <c r="F15" s="110"/>
      <c r="G15" s="201" t="s">
        <v>127</v>
      </c>
      <c r="H15" s="195" t="s">
        <v>128</v>
      </c>
      <c r="I15" s="195"/>
      <c r="J15" s="114">
        <f>AD27</f>
        <v>7402502</v>
      </c>
      <c r="K15" s="114">
        <f>AD45</f>
        <v>892255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43325</v>
      </c>
      <c r="AE15" s="137"/>
      <c r="AF15" s="136">
        <f>'廃棄物事業経費（歳入）'!B15</f>
        <v>35210</v>
      </c>
      <c r="AG15" s="100">
        <v>15</v>
      </c>
      <c r="AI15">
        <v>10</v>
      </c>
      <c r="AJ15" t="s">
        <v>189</v>
      </c>
    </row>
    <row r="16" spans="1:36" ht="14.25">
      <c r="A16" s="202" t="s">
        <v>5</v>
      </c>
      <c r="B16" s="203"/>
      <c r="C16" s="203"/>
      <c r="D16" s="116">
        <f>SUM(D13,D15)</f>
        <v>24791548</v>
      </c>
      <c r="E16" s="116">
        <f>SUM(E13,E15)</f>
        <v>7747027</v>
      </c>
      <c r="F16" s="110"/>
      <c r="G16" s="201"/>
      <c r="H16" s="204" t="s">
        <v>129</v>
      </c>
      <c r="I16" s="113" t="s">
        <v>130</v>
      </c>
      <c r="J16" s="114">
        <f aca="true" t="shared" si="5" ref="J16:J25">AD28</f>
        <v>726901</v>
      </c>
      <c r="K16" s="114">
        <f aca="true" t="shared" si="6" ref="K16:K25">AD46</f>
        <v>29136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782800</v>
      </c>
      <c r="AE16" s="137"/>
      <c r="AF16" s="136">
        <f>'廃棄物事業経費（歳入）'!B16</f>
        <v>35211</v>
      </c>
      <c r="AG16" s="100">
        <v>16</v>
      </c>
      <c r="AI16">
        <v>11</v>
      </c>
      <c r="AJ16" t="s">
        <v>190</v>
      </c>
    </row>
    <row r="17" spans="1:36" ht="14.25">
      <c r="A17" s="118"/>
      <c r="B17" s="199" t="s">
        <v>125</v>
      </c>
      <c r="C17" s="200"/>
      <c r="D17" s="120">
        <f>SUM(D14:D15)</f>
        <v>22686282</v>
      </c>
      <c r="E17" s="120">
        <f>SUM(E14:E15)</f>
        <v>6592840</v>
      </c>
      <c r="F17" s="110"/>
      <c r="G17" s="201"/>
      <c r="H17" s="204"/>
      <c r="I17" s="113" t="s">
        <v>131</v>
      </c>
      <c r="J17" s="114">
        <f t="shared" si="5"/>
        <v>3434094</v>
      </c>
      <c r="K17" s="114">
        <f t="shared" si="6"/>
        <v>872597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510702</v>
      </c>
      <c r="AE17" s="137"/>
      <c r="AF17" s="136">
        <f>'廃棄物事業経費（歳入）'!B17</f>
        <v>35212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201"/>
      <c r="H18" s="204"/>
      <c r="I18" s="113" t="s">
        <v>132</v>
      </c>
      <c r="J18" s="114">
        <f t="shared" si="5"/>
        <v>487120</v>
      </c>
      <c r="K18" s="114">
        <f t="shared" si="6"/>
        <v>209846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1154187</v>
      </c>
      <c r="AE18" s="137"/>
      <c r="AF18" s="136">
        <f>'廃棄物事業経費（歳入）'!B18</f>
        <v>35213</v>
      </c>
      <c r="AG18" s="100">
        <v>18</v>
      </c>
      <c r="AI18">
        <v>13</v>
      </c>
      <c r="AJ18" t="s">
        <v>192</v>
      </c>
    </row>
    <row r="19" spans="6:36" ht="14.25">
      <c r="F19" s="110"/>
      <c r="G19" s="201"/>
      <c r="H19" s="195" t="s">
        <v>133</v>
      </c>
      <c r="I19" s="195"/>
      <c r="J19" s="114">
        <f t="shared" si="5"/>
        <v>84958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66669</v>
      </c>
      <c r="AE19" s="137"/>
      <c r="AF19" s="136">
        <f>'廃棄物事業経費（歳入）'!B19</f>
        <v>35215</v>
      </c>
      <c r="AG19" s="100">
        <v>19</v>
      </c>
      <c r="AI19">
        <v>14</v>
      </c>
      <c r="AJ19" t="s">
        <v>193</v>
      </c>
    </row>
    <row r="20" spans="1:36" ht="14.25">
      <c r="A20" s="205" t="s">
        <v>134</v>
      </c>
      <c r="B20" s="205"/>
      <c r="C20" s="205"/>
      <c r="D20" s="123">
        <f>D11</f>
        <v>2105266</v>
      </c>
      <c r="E20" s="123">
        <f>E11</f>
        <v>1154187</v>
      </c>
      <c r="F20" s="110"/>
      <c r="G20" s="201"/>
      <c r="H20" s="206" t="s">
        <v>135</v>
      </c>
      <c r="I20" s="124" t="s">
        <v>130</v>
      </c>
      <c r="J20" s="114">
        <f t="shared" si="5"/>
        <v>2352280</v>
      </c>
      <c r="K20" s="114">
        <f t="shared" si="6"/>
        <v>694137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5146019</v>
      </c>
      <c r="AE20" s="137"/>
      <c r="AF20" s="136">
        <f>'廃棄物事業経費（歳入）'!B20</f>
        <v>35216</v>
      </c>
      <c r="AG20" s="100">
        <v>20</v>
      </c>
      <c r="AI20">
        <v>15</v>
      </c>
      <c r="AJ20" t="s">
        <v>194</v>
      </c>
    </row>
    <row r="21" spans="1:36" ht="14.25">
      <c r="A21" s="205" t="s">
        <v>136</v>
      </c>
      <c r="B21" s="210"/>
      <c r="C21" s="210"/>
      <c r="D21" s="123">
        <f>J12+J24</f>
        <v>2105266</v>
      </c>
      <c r="E21" s="123">
        <f>K12+K24</f>
        <v>1154187</v>
      </c>
      <c r="F21" s="110"/>
      <c r="G21" s="201"/>
      <c r="H21" s="207"/>
      <c r="I21" s="124" t="s">
        <v>131</v>
      </c>
      <c r="J21" s="114">
        <f t="shared" si="5"/>
        <v>2754243</v>
      </c>
      <c r="K21" s="114">
        <f t="shared" si="6"/>
        <v>464740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8818</v>
      </c>
      <c r="AE21" s="137"/>
      <c r="AF21" s="136">
        <f>'廃棄物事業経費（歳入）'!B21</f>
        <v>35305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201"/>
      <c r="H22" s="207"/>
      <c r="I22" s="124" t="s">
        <v>132</v>
      </c>
      <c r="J22" s="114">
        <f t="shared" si="5"/>
        <v>375071</v>
      </c>
      <c r="K22" s="114">
        <f t="shared" si="6"/>
        <v>374548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2738977</v>
      </c>
      <c r="AF22" s="136">
        <f>'廃棄物事業経費（歳入）'!B22</f>
        <v>35321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201"/>
      <c r="H23" s="208"/>
      <c r="I23" s="124" t="s">
        <v>120</v>
      </c>
      <c r="J23" s="114">
        <f t="shared" si="5"/>
        <v>251903</v>
      </c>
      <c r="K23" s="114">
        <f t="shared" si="6"/>
        <v>66850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1184440</v>
      </c>
      <c r="AF23" s="136">
        <f>'廃棄物事業経費（歳入）'!B23</f>
        <v>35341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201"/>
      <c r="H24" s="195" t="s">
        <v>123</v>
      </c>
      <c r="I24" s="195"/>
      <c r="J24" s="114">
        <f t="shared" si="5"/>
        <v>2009127</v>
      </c>
      <c r="K24" s="114">
        <f t="shared" si="6"/>
        <v>1141705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31916</v>
      </c>
      <c r="AF24" s="136">
        <f>'廃棄物事業経費（歳入）'!B24</f>
        <v>35343</v>
      </c>
      <c r="AG24" s="100">
        <v>24</v>
      </c>
      <c r="AI24">
        <v>19</v>
      </c>
      <c r="AJ24" t="s">
        <v>198</v>
      </c>
    </row>
    <row r="25" spans="6:36" ht="14.25">
      <c r="F25" s="110"/>
      <c r="G25" s="201"/>
      <c r="H25" s="211" t="s">
        <v>137</v>
      </c>
      <c r="I25" s="212"/>
      <c r="J25" s="114">
        <f t="shared" si="5"/>
        <v>2205</v>
      </c>
      <c r="K25" s="114">
        <f t="shared" si="6"/>
        <v>36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66168</v>
      </c>
      <c r="AF25" s="136">
        <f>'廃棄物事業経費（歳入）'!B25</f>
        <v>35344</v>
      </c>
      <c r="AG25" s="100">
        <v>25</v>
      </c>
      <c r="AI25">
        <v>20</v>
      </c>
      <c r="AJ25" t="s">
        <v>199</v>
      </c>
    </row>
    <row r="26" spans="6:36" ht="14.25">
      <c r="F26" s="110"/>
      <c r="G26" s="201"/>
      <c r="H26" s="198" t="s">
        <v>65</v>
      </c>
      <c r="I26" s="198"/>
      <c r="J26" s="117">
        <f>SUM(J15:J25)</f>
        <v>19880404</v>
      </c>
      <c r="K26" s="117">
        <f>SUM(K15:K25)</f>
        <v>4745850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96139</v>
      </c>
      <c r="AF26" s="136">
        <f>'廃棄物事業経費（歳入）'!B26</f>
        <v>35461</v>
      </c>
      <c r="AG26" s="100">
        <v>26</v>
      </c>
      <c r="AI26">
        <v>21</v>
      </c>
      <c r="AJ26" t="s">
        <v>200</v>
      </c>
    </row>
    <row r="27" spans="6:36" ht="14.25">
      <c r="F27" s="110"/>
      <c r="G27" s="201"/>
      <c r="H27" s="118"/>
      <c r="I27" s="119" t="s">
        <v>125</v>
      </c>
      <c r="J27" s="121">
        <f>J26-J24</f>
        <v>17871277</v>
      </c>
      <c r="K27" s="121">
        <f>K26-K24</f>
        <v>3604145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7402502</v>
      </c>
      <c r="AF27" s="136">
        <f>'廃棄物事業経費（歳入）'!B27</f>
        <v>35462</v>
      </c>
      <c r="AG27" s="100">
        <v>27</v>
      </c>
      <c r="AI27">
        <v>22</v>
      </c>
      <c r="AJ27" t="s">
        <v>201</v>
      </c>
    </row>
    <row r="28" spans="6:36" ht="14.25">
      <c r="F28" s="110"/>
      <c r="G28" s="209" t="s">
        <v>120</v>
      </c>
      <c r="H28" s="209"/>
      <c r="I28" s="209"/>
      <c r="J28" s="114">
        <f>AD38</f>
        <v>784686</v>
      </c>
      <c r="K28" s="114">
        <f>AD56</f>
        <v>659535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726901</v>
      </c>
      <c r="AF28" s="136">
        <f>'廃棄物事業経費（歳入）'!B28</f>
        <v>35502</v>
      </c>
      <c r="AG28" s="100">
        <v>28</v>
      </c>
      <c r="AI28">
        <v>23</v>
      </c>
      <c r="AJ28" t="s">
        <v>202</v>
      </c>
    </row>
    <row r="29" spans="6:36" ht="14.25">
      <c r="F29" s="110"/>
      <c r="G29" s="198" t="s">
        <v>5</v>
      </c>
      <c r="H29" s="198"/>
      <c r="I29" s="198"/>
      <c r="J29" s="117">
        <f>SUM(J13,J26,J28)</f>
        <v>24791548</v>
      </c>
      <c r="K29" s="117">
        <f>SUM(K13,K26,K28)</f>
        <v>7747027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3434094</v>
      </c>
      <c r="AF29" s="136">
        <f>'廃棄物事業経費（歳入）'!B29</f>
        <v>35504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22686282</v>
      </c>
      <c r="K30" s="121">
        <f>SUM(K14,K27:K28)</f>
        <v>6592840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487120</v>
      </c>
      <c r="AF30" s="136">
        <f>'廃棄物事業経費（歳入）'!B30</f>
        <v>35827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84958</v>
      </c>
      <c r="AF31" s="136">
        <f>'廃棄物事業経費（歳入）'!B31</f>
        <v>35828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2352280</v>
      </c>
      <c r="AF32" s="136">
        <f>'廃棄物事業経費（歳入）'!B32</f>
        <v>35830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2754243</v>
      </c>
      <c r="AF33" s="136">
        <f>'廃棄物事業経費（歳入）'!B33</f>
        <v>35834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375071</v>
      </c>
      <c r="AF34" s="136">
        <f>'廃棄物事業経費（歳入）'!B34</f>
        <v>35837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251903</v>
      </c>
      <c r="AF35" s="136">
        <f>'廃棄物事業経費（歳入）'!B35</f>
        <v>35838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2009127</v>
      </c>
      <c r="AF36" s="136">
        <f>'廃棄物事業経費（歳入）'!B36</f>
        <v>35850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2205</v>
      </c>
      <c r="AF37" s="136">
        <f>'廃棄物事業経費（歳入）'!B37</f>
        <v>35851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784686</v>
      </c>
      <c r="AF38" s="136">
        <f>'廃棄物事業経費（歳入）'!B38</f>
        <v>35859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0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2305698</v>
      </c>
      <c r="AF40" s="136">
        <f>'廃棄物事業経費（歳入）'!B40</f>
        <v>0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0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20133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3329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12482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892255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29136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872597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209846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694137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464740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374548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66850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1141705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36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659535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G28:I28"/>
    <mergeCell ref="G29:I29"/>
    <mergeCell ref="A21:C21"/>
    <mergeCell ref="H24:I24"/>
    <mergeCell ref="H25:I25"/>
    <mergeCell ref="H26:I26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A12:C12"/>
    <mergeCell ref="H12:I12"/>
    <mergeCell ref="A13:C13"/>
    <mergeCell ref="H13:I13"/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2008-09-26T03:57:35Z</dcterms:modified>
  <cp:category/>
  <cp:version/>
  <cp:contentType/>
  <cp:contentStatus/>
</cp:coreProperties>
</file>