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'し尿処理状況'!$A$7:$BF$29</definedName>
    <definedName name="_xlnm.Print_Area" localSheetId="0">'水洗化人口等'!$A$7:$Y$29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<sst xmlns="http://schemas.openxmlformats.org/spreadsheetml/2006/main" count="581" uniqueCount="245">
  <si>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</si>
  <si>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</si>
  <si>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</si>
  <si>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</si>
  <si>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</si>
  <si>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</si>
  <si>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</si>
  <si>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</si>
  <si>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</si>
  <si>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</si>
  <si>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</si>
  <si>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</si>
  <si>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</si>
  <si>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</si>
  <si>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</si>
  <si>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</si>
  <si>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</si>
  <si>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</si>
  <si>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</si>
  <si>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</si>
  <si>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</si>
  <si>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</si>
  <si>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</si>
  <si>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</si>
  <si>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</si>
  <si>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</si>
  <si>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</si>
  <si>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</si>
  <si>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</si>
  <si>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</si>
  <si>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</si>
  <si>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</si>
  <si>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</si>
  <si>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</si>
  <si>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</si>
  <si>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</si>
  <si>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</si>
  <si>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</si>
  <si>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</si>
  <si>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</si>
  <si>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</si>
  <si>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</si>
  <si>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</si>
  <si>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</si>
  <si>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</si>
  <si>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</si>
  <si>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</si>
  <si>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</si>
  <si>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</si>
  <si>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</si>
  <si>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</si>
  <si>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</si>
  <si>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</si>
  <si>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</si>
  <si>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</si>
  <si>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</si>
  <si>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</si>
  <si>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</si>
  <si>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</si>
  <si>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</si>
  <si>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</si>
  <si>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</si>
  <si>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</si>
  <si>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</si>
  <si>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</si>
  <si>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</si>
  <si>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</si>
  <si>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</si>
  <si>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</si>
  <si>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</si>
  <si>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</si>
  <si>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</si>
  <si>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</si>
  <si>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</si>
  <si>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</si>
  <si>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</si>
  <si>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</si>
  <si>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</si>
  <si>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</si>
  <si>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</si>
  <si>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</si>
  <si>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</si>
  <si>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</si>
  <si>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</si>
  <si>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</si>
  <si>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</si>
  <si>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</si>
  <si>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</si>
  <si>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</si>
  <si>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</si>
  <si>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</si>
  <si>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</si>
  <si>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</si>
  <si>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</si>
  <si>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</si>
  <si>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</si>
  <si>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</si>
  <si>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</si>
  <si>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</si>
  <si>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</si>
  <si>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</si>
  <si>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</si>
  <si>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</si>
  <si>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</si>
  <si>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</si>
  <si>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</si>
  <si>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</si>
  <si>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</si>
  <si>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</si>
  <si>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</si>
  <si>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</si>
  <si>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</si>
  <si>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</si>
  <si>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</si>
  <si>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</si>
  <si>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</si>
  <si>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</si>
  <si>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</si>
  <si>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</si>
  <si>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</si>
  <si>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</si>
  <si>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</si>
  <si>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</si>
  <si>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</si>
  <si>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</si>
  <si>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</si>
  <si>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</si>
  <si>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</si>
  <si>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</si>
  <si>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</si>
  <si>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</si>
  <si>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</si>
  <si>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</si>
  <si>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</si>
  <si>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</si>
  <si>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</si>
  <si>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</si>
  <si>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</si>
  <si>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</si>
  <si>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</si>
  <si>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</si>
  <si>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</si>
  <si>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</si>
  <si>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</si>
  <si>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</si>
  <si>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</si>
  <si>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</si>
  <si>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</si>
  <si>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</si>
  <si>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</si>
  <si>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</si>
  <si>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</si>
  <si>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</si>
  <si>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</si>
  <si>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</si>
  <si>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</si>
  <si>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</si>
  <si>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</si>
  <si>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</si>
  <si>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</si>
  <si>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</si>
  <si>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</si>
  <si>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</si>
  <si>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</si>
  <si>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</si>
  <si>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</si>
  <si>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</si>
  <si>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</si>
  <si>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</si>
  <si>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</si>
  <si>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</si>
  <si>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</si>
  <si>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</si>
  <si>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</si>
  <si>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</si>
  <si>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</si>
  <si>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</si>
  <si>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</si>
  <si>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</si>
  <si>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</si>
  <si>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</si>
  <si>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</si>
  <si>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</si>
  <si>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</si>
  <si>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</si>
  <si>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</si>
  <si>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</si>
  <si>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</si>
  <si>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</si>
  <si>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</si>
  <si>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</si>
  <si>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</si>
  <si>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</si>
  <si>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</si>
  <si>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</si>
  <si>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</si>
  <si>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</si>
  <si>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</si>
  <si>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</si>
  <si>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</si>
  <si>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</si>
  <si>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</si>
  <si>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</si>
  <si>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</si>
  <si>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</si>
  <si>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</si>
  <si>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</si>
  <si>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</si>
  <si>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</si>
  <si>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</si>
  <si>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</si>
  <si>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</si>
  <si>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</si>
  <si>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</si>
  <si>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</si>
  <si>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</si>
  <si>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</si>
  <si>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</si>
  <si>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</si>
  <si>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</si>
  <si>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</si>
  <si>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</si>
  <si>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下関市</t>
  </si>
  <si>
    <t>○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</si>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</sst>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2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山口県</v>
      </c>
      <c r="B7" s="103">
        <f>INT(B8/1000)*1000</f>
        <v>35000</v>
      </c>
      <c r="C7" s="98" t="s">
        <v>174</v>
      </c>
      <c r="D7" s="99">
        <f>SUM(E7,I7)</f>
        <v>1502838</v>
      </c>
      <c r="E7" s="100">
        <f>SUM(G7:H7)</f>
        <v>259265</v>
      </c>
      <c r="F7" s="101">
        <f>IF(D7&gt;0,E7/D7*100,0)</f>
        <v>17.251693129931503</v>
      </c>
      <c r="G7" s="99">
        <f>SUM(G8:G200)</f>
        <v>242397</v>
      </c>
      <c r="H7" s="99">
        <f>SUM(H8:H200)</f>
        <v>16868</v>
      </c>
      <c r="I7" s="100">
        <f>SUM(K7,M7,O7)</f>
        <v>1243573</v>
      </c>
      <c r="J7" s="101">
        <f>IF($D7&gt;0,I7/$D7*100,0)</f>
        <v>82.7483068700685</v>
      </c>
      <c r="K7" s="99">
        <f>SUM(K8:K200)</f>
        <v>754680</v>
      </c>
      <c r="L7" s="101">
        <f>IF($D7&gt;0,K7/$D7*100,0)</f>
        <v>50.216989455949346</v>
      </c>
      <c r="M7" s="99">
        <f>SUM(M8:M200)</f>
        <v>10479</v>
      </c>
      <c r="N7" s="101">
        <f>IF($D7&gt;0,M7/$D7*100,0)</f>
        <v>0.6972807448307802</v>
      </c>
      <c r="O7" s="99">
        <f>SUM(O8:O200)</f>
        <v>478414</v>
      </c>
      <c r="P7" s="99">
        <f>SUM(P8:P200)</f>
        <v>238004</v>
      </c>
      <c r="Q7" s="101">
        <f>IF($D7&gt;0,O7/$D7*100,0)</f>
        <v>31.834036669288373</v>
      </c>
      <c r="R7" s="99">
        <f>COUNTA(R8:R200)</f>
        <v>15</v>
      </c>
      <c r="S7" s="99">
        <f aca="true" t="shared" si="0" ref="S7:Y7">COUNTA(S8:S200)</f>
        <v>4</v>
      </c>
      <c r="T7" s="99">
        <f t="shared" si="0"/>
        <v>0</v>
      </c>
      <c r="U7" s="99">
        <f t="shared" si="0"/>
        <v>3</v>
      </c>
      <c r="V7" s="99">
        <f t="shared" si="0"/>
        <v>6</v>
      </c>
      <c r="W7" s="99">
        <f t="shared" si="0"/>
        <v>7</v>
      </c>
      <c r="X7" s="99">
        <f t="shared" si="0"/>
        <v>0</v>
      </c>
      <c r="Y7" s="99">
        <f t="shared" si="0"/>
        <v>9</v>
      </c>
    </row>
    <row r="8" spans="1:25" s="20" customFormat="1" ht="13.5">
      <c r="A8" s="174" t="s">
        <v>187</v>
      </c>
      <c r="B8" s="174">
        <v>35201</v>
      </c>
      <c r="C8" s="174" t="s">
        <v>222</v>
      </c>
      <c r="D8" s="175">
        <f aca="true" t="shared" si="1" ref="D8:D29">SUM(E8,I8)</f>
        <v>289377</v>
      </c>
      <c r="E8" s="176">
        <f aca="true" t="shared" si="2" ref="E8:E29">SUM(G8:H8)</f>
        <v>37748</v>
      </c>
      <c r="F8" s="177">
        <f aca="true" t="shared" si="3" ref="F8:F29">IF(D8&gt;0,E8/D8*100,0)</f>
        <v>13.044575069891525</v>
      </c>
      <c r="G8" s="174">
        <v>35922</v>
      </c>
      <c r="H8" s="174">
        <v>1826</v>
      </c>
      <c r="I8" s="176">
        <f aca="true" t="shared" si="4" ref="I8:I29">SUM(K8,M8,O8)</f>
        <v>251629</v>
      </c>
      <c r="J8" s="177">
        <f aca="true" t="shared" si="5" ref="J8:J29">IF($D8&gt;0,I8/$D8*100,0)</f>
        <v>86.95542493010848</v>
      </c>
      <c r="K8" s="174">
        <v>167102</v>
      </c>
      <c r="L8" s="177">
        <f aca="true" t="shared" si="6" ref="L8:L29">IF($D8&gt;0,K8/$D8*100,0)</f>
        <v>57.74543242897673</v>
      </c>
      <c r="M8" s="174"/>
      <c r="N8" s="177">
        <f aca="true" t="shared" si="7" ref="N8:N29">IF($D8&gt;0,M8/$D8*100,0)</f>
        <v>0</v>
      </c>
      <c r="O8" s="174">
        <v>84527</v>
      </c>
      <c r="P8" s="174">
        <v>20699</v>
      </c>
      <c r="Q8" s="177">
        <f aca="true" t="shared" si="8" ref="Q8:Q29">IF($D8&gt;0,O8/$D8*100,0)</f>
        <v>29.209992501131744</v>
      </c>
      <c r="R8" s="178"/>
      <c r="S8" s="178" t="s">
        <v>223</v>
      </c>
      <c r="T8" s="178"/>
      <c r="U8" s="178"/>
      <c r="V8" s="178"/>
      <c r="W8" s="178"/>
      <c r="X8" s="178"/>
      <c r="Y8" s="178" t="s">
        <v>223</v>
      </c>
    </row>
    <row r="9" spans="1:25" s="20" customFormat="1" ht="13.5">
      <c r="A9" s="174" t="s">
        <v>187</v>
      </c>
      <c r="B9" s="174">
        <v>35202</v>
      </c>
      <c r="C9" s="174" t="s">
        <v>224</v>
      </c>
      <c r="D9" s="175">
        <f t="shared" si="1"/>
        <v>178713</v>
      </c>
      <c r="E9" s="176">
        <f t="shared" si="2"/>
        <v>32291</v>
      </c>
      <c r="F9" s="177">
        <f t="shared" si="3"/>
        <v>18.06863518602452</v>
      </c>
      <c r="G9" s="174">
        <v>32170</v>
      </c>
      <c r="H9" s="174">
        <v>121</v>
      </c>
      <c r="I9" s="176">
        <f t="shared" si="4"/>
        <v>146422</v>
      </c>
      <c r="J9" s="177">
        <f t="shared" si="5"/>
        <v>81.93136481397548</v>
      </c>
      <c r="K9" s="174">
        <v>110395</v>
      </c>
      <c r="L9" s="177">
        <f t="shared" si="6"/>
        <v>61.772226978451485</v>
      </c>
      <c r="M9" s="174"/>
      <c r="N9" s="177">
        <f t="shared" si="7"/>
        <v>0</v>
      </c>
      <c r="O9" s="174">
        <v>36027</v>
      </c>
      <c r="P9" s="174">
        <v>27974</v>
      </c>
      <c r="Q9" s="177">
        <f t="shared" si="8"/>
        <v>20.159137835523996</v>
      </c>
      <c r="R9" s="178" t="s">
        <v>223</v>
      </c>
      <c r="S9" s="178"/>
      <c r="T9" s="178"/>
      <c r="U9" s="178"/>
      <c r="V9" s="178"/>
      <c r="W9" s="178" t="s">
        <v>223</v>
      </c>
      <c r="X9" s="178"/>
      <c r="Y9" s="178"/>
    </row>
    <row r="10" spans="1:25" s="20" customFormat="1" ht="13.5">
      <c r="A10" s="174" t="s">
        <v>187</v>
      </c>
      <c r="B10" s="174">
        <v>35203</v>
      </c>
      <c r="C10" s="174" t="s">
        <v>225</v>
      </c>
      <c r="D10" s="175">
        <f t="shared" si="1"/>
        <v>189706</v>
      </c>
      <c r="E10" s="176">
        <f t="shared" si="2"/>
        <v>39752</v>
      </c>
      <c r="F10" s="177">
        <f t="shared" si="3"/>
        <v>20.954529640601773</v>
      </c>
      <c r="G10" s="174">
        <v>37400</v>
      </c>
      <c r="H10" s="174">
        <v>2352</v>
      </c>
      <c r="I10" s="176">
        <f t="shared" si="4"/>
        <v>149954</v>
      </c>
      <c r="J10" s="177">
        <f t="shared" si="5"/>
        <v>79.04547035939822</v>
      </c>
      <c r="K10" s="174">
        <v>98194</v>
      </c>
      <c r="L10" s="177">
        <f t="shared" si="6"/>
        <v>51.761146194638016</v>
      </c>
      <c r="M10" s="174"/>
      <c r="N10" s="177">
        <f t="shared" si="7"/>
        <v>0</v>
      </c>
      <c r="O10" s="174">
        <v>51760</v>
      </c>
      <c r="P10" s="174">
        <v>37853</v>
      </c>
      <c r="Q10" s="177">
        <f t="shared" si="8"/>
        <v>27.28432416476021</v>
      </c>
      <c r="R10" s="178" t="s">
        <v>223</v>
      </c>
      <c r="S10" s="178"/>
      <c r="T10" s="178"/>
      <c r="U10" s="178"/>
      <c r="V10" s="178"/>
      <c r="W10" s="178" t="s">
        <v>223</v>
      </c>
      <c r="X10" s="178"/>
      <c r="Y10" s="178"/>
    </row>
    <row r="11" spans="1:25" s="20" customFormat="1" ht="13.5">
      <c r="A11" s="174" t="s">
        <v>187</v>
      </c>
      <c r="B11" s="174">
        <v>35204</v>
      </c>
      <c r="C11" s="174" t="s">
        <v>226</v>
      </c>
      <c r="D11" s="175">
        <f t="shared" si="1"/>
        <v>57990</v>
      </c>
      <c r="E11" s="176">
        <f t="shared" si="2"/>
        <v>9306</v>
      </c>
      <c r="F11" s="177">
        <f t="shared" si="3"/>
        <v>16.0475944128298</v>
      </c>
      <c r="G11" s="174">
        <v>8250</v>
      </c>
      <c r="H11" s="174">
        <v>1056</v>
      </c>
      <c r="I11" s="176">
        <f t="shared" si="4"/>
        <v>48684</v>
      </c>
      <c r="J11" s="177">
        <f t="shared" si="5"/>
        <v>83.9524055871702</v>
      </c>
      <c r="K11" s="174">
        <v>16778</v>
      </c>
      <c r="L11" s="177">
        <f t="shared" si="6"/>
        <v>28.932574581824454</v>
      </c>
      <c r="M11" s="174">
        <v>10375</v>
      </c>
      <c r="N11" s="177">
        <f t="shared" si="7"/>
        <v>17.89101569236075</v>
      </c>
      <c r="O11" s="174">
        <v>21531</v>
      </c>
      <c r="P11" s="174">
        <v>13490</v>
      </c>
      <c r="Q11" s="177">
        <f t="shared" si="8"/>
        <v>37.128815312985</v>
      </c>
      <c r="R11" s="178"/>
      <c r="S11" s="178" t="s">
        <v>223</v>
      </c>
      <c r="T11" s="178"/>
      <c r="U11" s="178"/>
      <c r="V11" s="178"/>
      <c r="W11" s="178"/>
      <c r="X11" s="178"/>
      <c r="Y11" s="178" t="s">
        <v>223</v>
      </c>
    </row>
    <row r="12" spans="1:25" s="20" customFormat="1" ht="13.5">
      <c r="A12" s="174" t="s">
        <v>187</v>
      </c>
      <c r="B12" s="174">
        <v>35206</v>
      </c>
      <c r="C12" s="174" t="s">
        <v>227</v>
      </c>
      <c r="D12" s="175">
        <f t="shared" si="1"/>
        <v>119682</v>
      </c>
      <c r="E12" s="176">
        <f t="shared" si="2"/>
        <v>23378</v>
      </c>
      <c r="F12" s="177">
        <f t="shared" si="3"/>
        <v>19.53343025684731</v>
      </c>
      <c r="G12" s="174">
        <v>23378</v>
      </c>
      <c r="H12" s="174"/>
      <c r="I12" s="176">
        <f t="shared" si="4"/>
        <v>96304</v>
      </c>
      <c r="J12" s="177">
        <f t="shared" si="5"/>
        <v>80.46656974315269</v>
      </c>
      <c r="K12" s="174">
        <v>50634</v>
      </c>
      <c r="L12" s="177">
        <f t="shared" si="6"/>
        <v>42.30711385170702</v>
      </c>
      <c r="M12" s="174"/>
      <c r="N12" s="177">
        <f t="shared" si="7"/>
        <v>0</v>
      </c>
      <c r="O12" s="174">
        <v>45670</v>
      </c>
      <c r="P12" s="174">
        <v>20632</v>
      </c>
      <c r="Q12" s="177">
        <f t="shared" si="8"/>
        <v>38.15945589144567</v>
      </c>
      <c r="R12" s="178"/>
      <c r="S12" s="178"/>
      <c r="T12" s="178"/>
      <c r="U12" s="178" t="s">
        <v>223</v>
      </c>
      <c r="V12" s="178"/>
      <c r="W12" s="178"/>
      <c r="X12" s="178"/>
      <c r="Y12" s="178" t="s">
        <v>223</v>
      </c>
    </row>
    <row r="13" spans="1:25" s="20" customFormat="1" ht="13.5">
      <c r="A13" s="174" t="s">
        <v>187</v>
      </c>
      <c r="B13" s="174">
        <v>35207</v>
      </c>
      <c r="C13" s="174" t="s">
        <v>228</v>
      </c>
      <c r="D13" s="175">
        <f t="shared" si="1"/>
        <v>55318</v>
      </c>
      <c r="E13" s="176">
        <f t="shared" si="2"/>
        <v>5293</v>
      </c>
      <c r="F13" s="177">
        <f t="shared" si="3"/>
        <v>9.56831411113923</v>
      </c>
      <c r="G13" s="174">
        <v>5183</v>
      </c>
      <c r="H13" s="174">
        <v>110</v>
      </c>
      <c r="I13" s="176">
        <f t="shared" si="4"/>
        <v>50025</v>
      </c>
      <c r="J13" s="177">
        <f t="shared" si="5"/>
        <v>90.43168588886077</v>
      </c>
      <c r="K13" s="174">
        <v>39555</v>
      </c>
      <c r="L13" s="177">
        <f t="shared" si="6"/>
        <v>71.50475432951299</v>
      </c>
      <c r="M13" s="174"/>
      <c r="N13" s="177">
        <f t="shared" si="7"/>
        <v>0</v>
      </c>
      <c r="O13" s="174">
        <v>10470</v>
      </c>
      <c r="P13" s="174">
        <v>2537</v>
      </c>
      <c r="Q13" s="177">
        <f t="shared" si="8"/>
        <v>18.92693155934777</v>
      </c>
      <c r="R13" s="178"/>
      <c r="S13" s="178" t="s">
        <v>223</v>
      </c>
      <c r="T13" s="178"/>
      <c r="U13" s="178"/>
      <c r="V13" s="178"/>
      <c r="W13" s="178"/>
      <c r="X13" s="178"/>
      <c r="Y13" s="178" t="s">
        <v>223</v>
      </c>
    </row>
    <row r="14" spans="1:25" s="20" customFormat="1" ht="13.5">
      <c r="A14" s="174" t="s">
        <v>187</v>
      </c>
      <c r="B14" s="174">
        <v>35208</v>
      </c>
      <c r="C14" s="174" t="s">
        <v>229</v>
      </c>
      <c r="D14" s="175">
        <f t="shared" si="1"/>
        <v>152916</v>
      </c>
      <c r="E14" s="176">
        <f t="shared" si="2"/>
        <v>17929</v>
      </c>
      <c r="F14" s="177">
        <f t="shared" si="3"/>
        <v>11.724737764524313</v>
      </c>
      <c r="G14" s="174">
        <v>15765</v>
      </c>
      <c r="H14" s="174">
        <v>2164</v>
      </c>
      <c r="I14" s="176">
        <f t="shared" si="4"/>
        <v>134987</v>
      </c>
      <c r="J14" s="177">
        <f t="shared" si="5"/>
        <v>88.27526223547568</v>
      </c>
      <c r="K14" s="174">
        <v>37125</v>
      </c>
      <c r="L14" s="177">
        <f t="shared" si="6"/>
        <v>24.278034999607627</v>
      </c>
      <c r="M14" s="174"/>
      <c r="N14" s="177">
        <f t="shared" si="7"/>
        <v>0</v>
      </c>
      <c r="O14" s="174">
        <v>97862</v>
      </c>
      <c r="P14" s="174">
        <v>37937</v>
      </c>
      <c r="Q14" s="177">
        <f t="shared" si="8"/>
        <v>63.99722723586806</v>
      </c>
      <c r="R14" s="178" t="s">
        <v>223</v>
      </c>
      <c r="S14" s="178"/>
      <c r="T14" s="178"/>
      <c r="U14" s="178"/>
      <c r="V14" s="178"/>
      <c r="W14" s="178"/>
      <c r="X14" s="178"/>
      <c r="Y14" s="178" t="s">
        <v>223</v>
      </c>
    </row>
    <row r="15" spans="1:25" s="20" customFormat="1" ht="13.5">
      <c r="A15" s="174" t="s">
        <v>187</v>
      </c>
      <c r="B15" s="174">
        <v>35210</v>
      </c>
      <c r="C15" s="174" t="s">
        <v>230</v>
      </c>
      <c r="D15" s="175">
        <f t="shared" si="1"/>
        <v>55156</v>
      </c>
      <c r="E15" s="176">
        <f t="shared" si="2"/>
        <v>7650</v>
      </c>
      <c r="F15" s="177">
        <f t="shared" si="3"/>
        <v>13.869751250997172</v>
      </c>
      <c r="G15" s="174">
        <v>7405</v>
      </c>
      <c r="H15" s="174">
        <v>245</v>
      </c>
      <c r="I15" s="176">
        <f t="shared" si="4"/>
        <v>47506</v>
      </c>
      <c r="J15" s="177">
        <f t="shared" si="5"/>
        <v>86.13024874900283</v>
      </c>
      <c r="K15" s="174">
        <v>35387</v>
      </c>
      <c r="L15" s="177">
        <f t="shared" si="6"/>
        <v>64.15802451229241</v>
      </c>
      <c r="M15" s="174"/>
      <c r="N15" s="177">
        <f t="shared" si="7"/>
        <v>0</v>
      </c>
      <c r="O15" s="174">
        <v>12119</v>
      </c>
      <c r="P15" s="174">
        <v>2663</v>
      </c>
      <c r="Q15" s="177">
        <f t="shared" si="8"/>
        <v>21.97222423671042</v>
      </c>
      <c r="R15" s="178"/>
      <c r="S15" s="178"/>
      <c r="T15" s="178"/>
      <c r="U15" s="178" t="s">
        <v>223</v>
      </c>
      <c r="V15" s="178"/>
      <c r="W15" s="178"/>
      <c r="X15" s="178"/>
      <c r="Y15" s="178" t="s">
        <v>223</v>
      </c>
    </row>
    <row r="16" spans="1:25" s="20" customFormat="1" ht="13.5">
      <c r="A16" s="174" t="s">
        <v>187</v>
      </c>
      <c r="B16" s="174">
        <v>35211</v>
      </c>
      <c r="C16" s="174" t="s">
        <v>231</v>
      </c>
      <c r="D16" s="175">
        <f t="shared" si="1"/>
        <v>41485</v>
      </c>
      <c r="E16" s="176">
        <f t="shared" si="2"/>
        <v>10007</v>
      </c>
      <c r="F16" s="177">
        <f t="shared" si="3"/>
        <v>24.121971797035073</v>
      </c>
      <c r="G16" s="174">
        <v>9287</v>
      </c>
      <c r="H16" s="174">
        <v>720</v>
      </c>
      <c r="I16" s="176">
        <f t="shared" si="4"/>
        <v>31478</v>
      </c>
      <c r="J16" s="177">
        <f t="shared" si="5"/>
        <v>75.87802820296493</v>
      </c>
      <c r="K16" s="174">
        <v>15897</v>
      </c>
      <c r="L16" s="177">
        <f t="shared" si="6"/>
        <v>38.31987465348921</v>
      </c>
      <c r="M16" s="174"/>
      <c r="N16" s="177">
        <f t="shared" si="7"/>
        <v>0</v>
      </c>
      <c r="O16" s="174">
        <v>15581</v>
      </c>
      <c r="P16" s="174">
        <v>12819</v>
      </c>
      <c r="Q16" s="177">
        <f t="shared" si="8"/>
        <v>37.55815354947571</v>
      </c>
      <c r="R16" s="178" t="s">
        <v>223</v>
      </c>
      <c r="S16" s="178"/>
      <c r="T16" s="178"/>
      <c r="U16" s="178"/>
      <c r="V16" s="178" t="s">
        <v>223</v>
      </c>
      <c r="W16" s="178"/>
      <c r="X16" s="178"/>
      <c r="Y16" s="178"/>
    </row>
    <row r="17" spans="1:25" s="20" customFormat="1" ht="13.5">
      <c r="A17" s="174" t="s">
        <v>187</v>
      </c>
      <c r="B17" s="174">
        <v>35212</v>
      </c>
      <c r="C17" s="174" t="s">
        <v>232</v>
      </c>
      <c r="D17" s="175">
        <f t="shared" si="1"/>
        <v>36578</v>
      </c>
      <c r="E17" s="176">
        <f t="shared" si="2"/>
        <v>11871</v>
      </c>
      <c r="F17" s="177">
        <f t="shared" si="3"/>
        <v>32.453934058723824</v>
      </c>
      <c r="G17" s="174">
        <v>11046</v>
      </c>
      <c r="H17" s="174">
        <v>825</v>
      </c>
      <c r="I17" s="176">
        <f t="shared" si="4"/>
        <v>24707</v>
      </c>
      <c r="J17" s="177">
        <f t="shared" si="5"/>
        <v>67.54606594127618</v>
      </c>
      <c r="K17" s="174">
        <v>7091</v>
      </c>
      <c r="L17" s="177">
        <f t="shared" si="6"/>
        <v>19.38596970856799</v>
      </c>
      <c r="M17" s="174"/>
      <c r="N17" s="177">
        <f t="shared" si="7"/>
        <v>0</v>
      </c>
      <c r="O17" s="174">
        <v>17616</v>
      </c>
      <c r="P17" s="174">
        <v>11478</v>
      </c>
      <c r="Q17" s="177">
        <f t="shared" si="8"/>
        <v>48.160096232708185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187</v>
      </c>
      <c r="B18" s="174">
        <v>35213</v>
      </c>
      <c r="C18" s="174" t="s">
        <v>233</v>
      </c>
      <c r="D18" s="175">
        <f t="shared" si="1"/>
        <v>18015</v>
      </c>
      <c r="E18" s="176">
        <f t="shared" si="2"/>
        <v>3143</v>
      </c>
      <c r="F18" s="177">
        <f t="shared" si="3"/>
        <v>17.446572300860392</v>
      </c>
      <c r="G18" s="174">
        <v>2986</v>
      </c>
      <c r="H18" s="174">
        <v>157</v>
      </c>
      <c r="I18" s="176">
        <f t="shared" si="4"/>
        <v>14872</v>
      </c>
      <c r="J18" s="177">
        <f t="shared" si="5"/>
        <v>82.5534276991396</v>
      </c>
      <c r="K18" s="174">
        <v>9531</v>
      </c>
      <c r="L18" s="177">
        <f t="shared" si="6"/>
        <v>52.90591174021648</v>
      </c>
      <c r="M18" s="174"/>
      <c r="N18" s="177">
        <f t="shared" si="7"/>
        <v>0</v>
      </c>
      <c r="O18" s="174">
        <v>5341</v>
      </c>
      <c r="P18" s="174">
        <v>3024</v>
      </c>
      <c r="Q18" s="177">
        <f t="shared" si="8"/>
        <v>29.647515958923123</v>
      </c>
      <c r="R18" s="178" t="s">
        <v>223</v>
      </c>
      <c r="S18" s="178"/>
      <c r="T18" s="178"/>
      <c r="U18" s="178"/>
      <c r="V18" s="178"/>
      <c r="W18" s="178" t="s">
        <v>223</v>
      </c>
      <c r="X18" s="178"/>
      <c r="Y18" s="178"/>
    </row>
    <row r="19" spans="1:25" s="20" customFormat="1" ht="13.5">
      <c r="A19" s="174" t="s">
        <v>187</v>
      </c>
      <c r="B19" s="174">
        <v>35215</v>
      </c>
      <c r="C19" s="174" t="s">
        <v>234</v>
      </c>
      <c r="D19" s="175">
        <f t="shared" si="1"/>
        <v>154388</v>
      </c>
      <c r="E19" s="176">
        <f t="shared" si="2"/>
        <v>15270</v>
      </c>
      <c r="F19" s="177">
        <f t="shared" si="3"/>
        <v>9.890665077596704</v>
      </c>
      <c r="G19" s="174">
        <v>13367</v>
      </c>
      <c r="H19" s="174">
        <v>1903</v>
      </c>
      <c r="I19" s="176">
        <f t="shared" si="4"/>
        <v>139118</v>
      </c>
      <c r="J19" s="177">
        <f t="shared" si="5"/>
        <v>90.10933492240329</v>
      </c>
      <c r="K19" s="174">
        <v>121333</v>
      </c>
      <c r="L19" s="177">
        <f t="shared" si="6"/>
        <v>78.58965722724565</v>
      </c>
      <c r="M19" s="174"/>
      <c r="N19" s="177">
        <f t="shared" si="7"/>
        <v>0</v>
      </c>
      <c r="O19" s="174">
        <v>17785</v>
      </c>
      <c r="P19" s="174">
        <v>9431</v>
      </c>
      <c r="Q19" s="177">
        <f t="shared" si="8"/>
        <v>11.519677695157654</v>
      </c>
      <c r="R19" s="178"/>
      <c r="S19" s="178" t="s">
        <v>223</v>
      </c>
      <c r="T19" s="178"/>
      <c r="U19" s="178"/>
      <c r="V19" s="178"/>
      <c r="W19" s="178"/>
      <c r="X19" s="178"/>
      <c r="Y19" s="178" t="s">
        <v>223</v>
      </c>
    </row>
    <row r="20" spans="1:25" s="20" customFormat="1" ht="13.5">
      <c r="A20" s="174" t="s">
        <v>187</v>
      </c>
      <c r="B20" s="174">
        <v>35216</v>
      </c>
      <c r="C20" s="174" t="s">
        <v>235</v>
      </c>
      <c r="D20" s="175">
        <f t="shared" si="1"/>
        <v>67075</v>
      </c>
      <c r="E20" s="176">
        <f t="shared" si="2"/>
        <v>17122</v>
      </c>
      <c r="F20" s="177">
        <f t="shared" si="3"/>
        <v>25.52664927320164</v>
      </c>
      <c r="G20" s="174">
        <v>16959</v>
      </c>
      <c r="H20" s="174">
        <v>163</v>
      </c>
      <c r="I20" s="176">
        <f t="shared" si="4"/>
        <v>49953</v>
      </c>
      <c r="J20" s="177">
        <f t="shared" si="5"/>
        <v>74.47335072679836</v>
      </c>
      <c r="K20" s="174">
        <v>27745</v>
      </c>
      <c r="L20" s="177">
        <f t="shared" si="6"/>
        <v>41.364144614237794</v>
      </c>
      <c r="M20" s="174"/>
      <c r="N20" s="177">
        <f t="shared" si="7"/>
        <v>0</v>
      </c>
      <c r="O20" s="174">
        <v>22208</v>
      </c>
      <c r="P20" s="174">
        <v>18573</v>
      </c>
      <c r="Q20" s="177">
        <f t="shared" si="8"/>
        <v>33.10920611256057</v>
      </c>
      <c r="R20" s="178" t="s">
        <v>223</v>
      </c>
      <c r="S20" s="178"/>
      <c r="T20" s="178"/>
      <c r="U20" s="178"/>
      <c r="V20" s="178"/>
      <c r="W20" s="178" t="s">
        <v>223</v>
      </c>
      <c r="X20" s="178"/>
      <c r="Y20" s="178"/>
    </row>
    <row r="21" spans="1:25" s="20" customFormat="1" ht="13.5">
      <c r="A21" s="174" t="s">
        <v>187</v>
      </c>
      <c r="B21" s="174">
        <v>35305</v>
      </c>
      <c r="C21" s="174" t="s">
        <v>236</v>
      </c>
      <c r="D21" s="175">
        <f t="shared" si="1"/>
        <v>21498</v>
      </c>
      <c r="E21" s="176">
        <f t="shared" si="2"/>
        <v>8901</v>
      </c>
      <c r="F21" s="177">
        <f t="shared" si="3"/>
        <v>41.40385152107173</v>
      </c>
      <c r="G21" s="174">
        <v>7945</v>
      </c>
      <c r="H21" s="174">
        <v>956</v>
      </c>
      <c r="I21" s="176">
        <f t="shared" si="4"/>
        <v>12597</v>
      </c>
      <c r="J21" s="177">
        <f t="shared" si="5"/>
        <v>58.59614847892827</v>
      </c>
      <c r="K21" s="174">
        <v>1909</v>
      </c>
      <c r="L21" s="177">
        <f t="shared" si="6"/>
        <v>8.87989580426086</v>
      </c>
      <c r="M21" s="174"/>
      <c r="N21" s="177">
        <f t="shared" si="7"/>
        <v>0</v>
      </c>
      <c r="O21" s="174">
        <v>10688</v>
      </c>
      <c r="P21" s="174">
        <v>5533</v>
      </c>
      <c r="Q21" s="177">
        <f t="shared" si="8"/>
        <v>49.71625267466741</v>
      </c>
      <c r="R21" s="178" t="s">
        <v>223</v>
      </c>
      <c r="S21" s="178"/>
      <c r="T21" s="178"/>
      <c r="U21" s="178"/>
      <c r="V21" s="178"/>
      <c r="W21" s="178" t="s">
        <v>223</v>
      </c>
      <c r="X21" s="178"/>
      <c r="Y21" s="178"/>
    </row>
    <row r="22" spans="1:25" s="20" customFormat="1" ht="13.5">
      <c r="A22" s="174" t="s">
        <v>187</v>
      </c>
      <c r="B22" s="174">
        <v>35321</v>
      </c>
      <c r="C22" s="174" t="s">
        <v>237</v>
      </c>
      <c r="D22" s="175">
        <f t="shared" si="1"/>
        <v>6654</v>
      </c>
      <c r="E22" s="176">
        <f t="shared" si="2"/>
        <v>4</v>
      </c>
      <c r="F22" s="177">
        <f t="shared" si="3"/>
        <v>0.06011421701232341</v>
      </c>
      <c r="G22" s="174">
        <v>4</v>
      </c>
      <c r="H22" s="174"/>
      <c r="I22" s="176">
        <f t="shared" si="4"/>
        <v>6650</v>
      </c>
      <c r="J22" s="177">
        <f t="shared" si="5"/>
        <v>99.93988578298769</v>
      </c>
      <c r="K22" s="174">
        <v>6624</v>
      </c>
      <c r="L22" s="177">
        <f t="shared" si="6"/>
        <v>99.54914337240758</v>
      </c>
      <c r="M22" s="174"/>
      <c r="N22" s="177">
        <f t="shared" si="7"/>
        <v>0</v>
      </c>
      <c r="O22" s="174">
        <v>26</v>
      </c>
      <c r="P22" s="174"/>
      <c r="Q22" s="177">
        <f t="shared" si="8"/>
        <v>0.39074241058010223</v>
      </c>
      <c r="R22" s="178" t="s">
        <v>223</v>
      </c>
      <c r="S22" s="178"/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187</v>
      </c>
      <c r="B23" s="174">
        <v>35341</v>
      </c>
      <c r="C23" s="174" t="s">
        <v>238</v>
      </c>
      <c r="D23" s="175">
        <f t="shared" si="1"/>
        <v>3905</v>
      </c>
      <c r="E23" s="176">
        <f t="shared" si="2"/>
        <v>2839</v>
      </c>
      <c r="F23" s="177">
        <f t="shared" si="3"/>
        <v>72.70166453265044</v>
      </c>
      <c r="G23" s="174">
        <v>2781</v>
      </c>
      <c r="H23" s="174">
        <v>58</v>
      </c>
      <c r="I23" s="176">
        <f t="shared" si="4"/>
        <v>1066</v>
      </c>
      <c r="J23" s="177">
        <f t="shared" si="5"/>
        <v>27.29833546734955</v>
      </c>
      <c r="K23" s="174"/>
      <c r="L23" s="177">
        <f t="shared" si="6"/>
        <v>0</v>
      </c>
      <c r="M23" s="174"/>
      <c r="N23" s="177">
        <f t="shared" si="7"/>
        <v>0</v>
      </c>
      <c r="O23" s="174">
        <v>1066</v>
      </c>
      <c r="P23" s="174">
        <v>324</v>
      </c>
      <c r="Q23" s="177">
        <f t="shared" si="8"/>
        <v>27.29833546734955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187</v>
      </c>
      <c r="B24" s="174">
        <v>35343</v>
      </c>
      <c r="C24" s="174" t="s">
        <v>239</v>
      </c>
      <c r="D24" s="175">
        <f t="shared" si="1"/>
        <v>16772</v>
      </c>
      <c r="E24" s="176">
        <f t="shared" si="2"/>
        <v>3327</v>
      </c>
      <c r="F24" s="177">
        <f t="shared" si="3"/>
        <v>19.836632482709277</v>
      </c>
      <c r="G24" s="174">
        <v>3291</v>
      </c>
      <c r="H24" s="174">
        <v>36</v>
      </c>
      <c r="I24" s="176">
        <f t="shared" si="4"/>
        <v>13445</v>
      </c>
      <c r="J24" s="177">
        <f t="shared" si="5"/>
        <v>80.16336751729072</v>
      </c>
      <c r="K24" s="174">
        <v>4410</v>
      </c>
      <c r="L24" s="177">
        <f t="shared" si="6"/>
        <v>26.293823038397328</v>
      </c>
      <c r="M24" s="174"/>
      <c r="N24" s="177">
        <f t="shared" si="7"/>
        <v>0</v>
      </c>
      <c r="O24" s="174">
        <v>9035</v>
      </c>
      <c r="P24" s="174">
        <v>2682</v>
      </c>
      <c r="Q24" s="177">
        <f t="shared" si="8"/>
        <v>53.869544478893395</v>
      </c>
      <c r="R24" s="178"/>
      <c r="S24" s="178"/>
      <c r="T24" s="178"/>
      <c r="U24" s="178" t="s">
        <v>223</v>
      </c>
      <c r="V24" s="178"/>
      <c r="W24" s="178"/>
      <c r="X24" s="178"/>
      <c r="Y24" s="178" t="s">
        <v>223</v>
      </c>
    </row>
    <row r="25" spans="1:25" s="20" customFormat="1" ht="13.5">
      <c r="A25" s="174" t="s">
        <v>187</v>
      </c>
      <c r="B25" s="174">
        <v>35344</v>
      </c>
      <c r="C25" s="174" t="s">
        <v>240</v>
      </c>
      <c r="D25" s="175">
        <f t="shared" si="1"/>
        <v>13594</v>
      </c>
      <c r="E25" s="176">
        <f t="shared" si="2"/>
        <v>4048</v>
      </c>
      <c r="F25" s="177">
        <f t="shared" si="3"/>
        <v>29.77784316610269</v>
      </c>
      <c r="G25" s="174">
        <v>4048</v>
      </c>
      <c r="H25" s="174"/>
      <c r="I25" s="176">
        <f t="shared" si="4"/>
        <v>9546</v>
      </c>
      <c r="J25" s="177">
        <f t="shared" si="5"/>
        <v>70.22215683389732</v>
      </c>
      <c r="K25" s="174">
        <v>4970</v>
      </c>
      <c r="L25" s="177">
        <f t="shared" si="6"/>
        <v>36.56024716786818</v>
      </c>
      <c r="M25" s="174"/>
      <c r="N25" s="177">
        <f t="shared" si="7"/>
        <v>0</v>
      </c>
      <c r="O25" s="174">
        <v>4576</v>
      </c>
      <c r="P25" s="174">
        <v>2098</v>
      </c>
      <c r="Q25" s="177">
        <f t="shared" si="8"/>
        <v>33.66190966602913</v>
      </c>
      <c r="R25" s="178" t="s">
        <v>223</v>
      </c>
      <c r="S25" s="178"/>
      <c r="T25" s="178"/>
      <c r="U25" s="178"/>
      <c r="V25" s="178" t="s">
        <v>223</v>
      </c>
      <c r="W25" s="178"/>
      <c r="X25" s="178"/>
      <c r="Y25" s="178"/>
    </row>
    <row r="26" spans="1:25" s="20" customFormat="1" ht="13.5">
      <c r="A26" s="174" t="s">
        <v>187</v>
      </c>
      <c r="B26" s="174">
        <v>35461</v>
      </c>
      <c r="C26" s="174" t="s">
        <v>241</v>
      </c>
      <c r="D26" s="175">
        <f t="shared" si="1"/>
        <v>5974</v>
      </c>
      <c r="E26" s="176">
        <f t="shared" si="2"/>
        <v>2819</v>
      </c>
      <c r="F26" s="177">
        <f t="shared" si="3"/>
        <v>47.18781386006026</v>
      </c>
      <c r="G26" s="174">
        <v>1616</v>
      </c>
      <c r="H26" s="174">
        <v>1203</v>
      </c>
      <c r="I26" s="176">
        <f t="shared" si="4"/>
        <v>3155</v>
      </c>
      <c r="J26" s="177">
        <f t="shared" si="5"/>
        <v>52.81218613993974</v>
      </c>
      <c r="K26" s="174"/>
      <c r="L26" s="177">
        <f t="shared" si="6"/>
        <v>0</v>
      </c>
      <c r="M26" s="174"/>
      <c r="N26" s="177">
        <f t="shared" si="7"/>
        <v>0</v>
      </c>
      <c r="O26" s="174">
        <v>3155</v>
      </c>
      <c r="P26" s="174">
        <v>2119</v>
      </c>
      <c r="Q26" s="177">
        <f t="shared" si="8"/>
        <v>52.81218613993974</v>
      </c>
      <c r="R26" s="178" t="s">
        <v>223</v>
      </c>
      <c r="S26" s="178"/>
      <c r="T26" s="178"/>
      <c r="U26" s="178"/>
      <c r="V26" s="178"/>
      <c r="W26" s="178" t="s">
        <v>223</v>
      </c>
      <c r="X26" s="178"/>
      <c r="Y26" s="178"/>
    </row>
    <row r="27" spans="1:25" s="20" customFormat="1" ht="13.5">
      <c r="A27" s="174" t="s">
        <v>187</v>
      </c>
      <c r="B27" s="174">
        <v>35462</v>
      </c>
      <c r="C27" s="174" t="s">
        <v>242</v>
      </c>
      <c r="D27" s="175">
        <f t="shared" si="1"/>
        <v>6149</v>
      </c>
      <c r="E27" s="176">
        <f t="shared" si="2"/>
        <v>2301</v>
      </c>
      <c r="F27" s="177">
        <f t="shared" si="3"/>
        <v>37.420718816067655</v>
      </c>
      <c r="G27" s="174">
        <v>1346</v>
      </c>
      <c r="H27" s="174">
        <v>955</v>
      </c>
      <c r="I27" s="176">
        <f t="shared" si="4"/>
        <v>3848</v>
      </c>
      <c r="J27" s="177">
        <f t="shared" si="5"/>
        <v>62.579281183932345</v>
      </c>
      <c r="K27" s="174"/>
      <c r="L27" s="177">
        <f t="shared" si="6"/>
        <v>0</v>
      </c>
      <c r="M27" s="174">
        <v>104</v>
      </c>
      <c r="N27" s="177">
        <f t="shared" si="7"/>
        <v>1.6913319238900635</v>
      </c>
      <c r="O27" s="174">
        <v>3744</v>
      </c>
      <c r="P27" s="174">
        <v>2669</v>
      </c>
      <c r="Q27" s="177">
        <f t="shared" si="8"/>
        <v>60.887949260042284</v>
      </c>
      <c r="R27" s="178" t="s">
        <v>223</v>
      </c>
      <c r="S27" s="178"/>
      <c r="T27" s="178"/>
      <c r="U27" s="178"/>
      <c r="V27" s="178"/>
      <c r="W27" s="178" t="s">
        <v>223</v>
      </c>
      <c r="X27" s="178"/>
      <c r="Y27" s="178"/>
    </row>
    <row r="28" spans="1:25" s="20" customFormat="1" ht="13.5">
      <c r="A28" s="174" t="s">
        <v>187</v>
      </c>
      <c r="B28" s="174">
        <v>35502</v>
      </c>
      <c r="C28" s="174" t="s">
        <v>243</v>
      </c>
      <c r="D28" s="175">
        <f t="shared" si="1"/>
        <v>4173</v>
      </c>
      <c r="E28" s="176">
        <f t="shared" si="2"/>
        <v>432</v>
      </c>
      <c r="F28" s="177">
        <f t="shared" si="3"/>
        <v>10.352264557872035</v>
      </c>
      <c r="G28" s="174">
        <v>139</v>
      </c>
      <c r="H28" s="174">
        <v>293</v>
      </c>
      <c r="I28" s="176">
        <f t="shared" si="4"/>
        <v>3741</v>
      </c>
      <c r="J28" s="177">
        <f t="shared" si="5"/>
        <v>89.64773544212797</v>
      </c>
      <c r="K28" s="174"/>
      <c r="L28" s="177">
        <f t="shared" si="6"/>
        <v>0</v>
      </c>
      <c r="M28" s="174"/>
      <c r="N28" s="177">
        <f t="shared" si="7"/>
        <v>0</v>
      </c>
      <c r="O28" s="174">
        <v>3741</v>
      </c>
      <c r="P28" s="174">
        <v>405</v>
      </c>
      <c r="Q28" s="177">
        <f t="shared" si="8"/>
        <v>89.64773544212797</v>
      </c>
      <c r="R28" s="178" t="s">
        <v>223</v>
      </c>
      <c r="S28" s="178"/>
      <c r="T28" s="178"/>
      <c r="U28" s="178"/>
      <c r="V28" s="178"/>
      <c r="W28" s="178"/>
      <c r="X28" s="178"/>
      <c r="Y28" s="178" t="s">
        <v>223</v>
      </c>
    </row>
    <row r="29" spans="1:25" s="20" customFormat="1" ht="13.5">
      <c r="A29" s="174" t="s">
        <v>187</v>
      </c>
      <c r="B29" s="174">
        <v>35504</v>
      </c>
      <c r="C29" s="174" t="s">
        <v>244</v>
      </c>
      <c r="D29" s="175">
        <f t="shared" si="1"/>
        <v>7720</v>
      </c>
      <c r="E29" s="176">
        <f t="shared" si="2"/>
        <v>3834</v>
      </c>
      <c r="F29" s="177">
        <f t="shared" si="3"/>
        <v>49.66321243523316</v>
      </c>
      <c r="G29" s="174">
        <v>2109</v>
      </c>
      <c r="H29" s="174">
        <v>1725</v>
      </c>
      <c r="I29" s="176">
        <f t="shared" si="4"/>
        <v>3886</v>
      </c>
      <c r="J29" s="177">
        <f t="shared" si="5"/>
        <v>50.33678756476684</v>
      </c>
      <c r="K29" s="174"/>
      <c r="L29" s="177">
        <f t="shared" si="6"/>
        <v>0</v>
      </c>
      <c r="M29" s="174"/>
      <c r="N29" s="177">
        <f t="shared" si="7"/>
        <v>0</v>
      </c>
      <c r="O29" s="174">
        <v>3886</v>
      </c>
      <c r="P29" s="174">
        <v>3064</v>
      </c>
      <c r="Q29" s="177">
        <f t="shared" si="8"/>
        <v>50.33678756476684</v>
      </c>
      <c r="R29" s="178" t="s">
        <v>223</v>
      </c>
      <c r="S29" s="178"/>
      <c r="T29" s="178"/>
      <c r="U29" s="178"/>
      <c r="V29" s="178" t="s">
        <v>223</v>
      </c>
      <c r="W29" s="178"/>
      <c r="X29" s="178"/>
      <c r="Y29" s="178"/>
    </row>
    <row r="30" spans="1:25" s="20" customFormat="1" ht="13.5">
      <c r="A30" s="95"/>
      <c r="B30" s="95"/>
      <c r="C30" s="95"/>
      <c r="D30" s="17"/>
      <c r="E30" s="18"/>
      <c r="F30" s="19"/>
      <c r="G30" s="17"/>
      <c r="H30" s="17"/>
      <c r="I30" s="18"/>
      <c r="J30" s="19"/>
      <c r="K30" s="17"/>
      <c r="L30" s="19"/>
      <c r="M30" s="17"/>
      <c r="N30" s="19"/>
      <c r="O30" s="17"/>
      <c r="P30" s="17"/>
      <c r="Q30" s="19"/>
      <c r="R30" s="96"/>
      <c r="S30" s="96"/>
      <c r="T30" s="96"/>
      <c r="U30" s="96"/>
      <c r="V30" s="97"/>
      <c r="W30" s="97"/>
      <c r="X30" s="97"/>
      <c r="Y30" s="97"/>
    </row>
    <row r="31" spans="1:25" s="20" customFormat="1" ht="13.5">
      <c r="A31" s="95"/>
      <c r="B31" s="95"/>
      <c r="C31" s="95"/>
      <c r="D31" s="17"/>
      <c r="E31" s="18"/>
      <c r="F31" s="19"/>
      <c r="G31" s="17"/>
      <c r="H31" s="17"/>
      <c r="I31" s="18"/>
      <c r="J31" s="19"/>
      <c r="K31" s="17"/>
      <c r="L31" s="19"/>
      <c r="M31" s="17"/>
      <c r="N31" s="19"/>
      <c r="O31" s="17"/>
      <c r="P31" s="17"/>
      <c r="Q31" s="19"/>
      <c r="R31" s="96"/>
      <c r="S31" s="96"/>
      <c r="T31" s="96"/>
      <c r="U31" s="96"/>
      <c r="V31" s="97"/>
      <c r="W31" s="97"/>
      <c r="X31" s="97"/>
      <c r="Y31" s="97"/>
    </row>
    <row r="32" spans="1:25" s="20" customFormat="1" ht="13.5">
      <c r="A32" s="95"/>
      <c r="B32" s="95"/>
      <c r="C32" s="95"/>
      <c r="D32" s="17"/>
      <c r="E32" s="18"/>
      <c r="F32" s="19"/>
      <c r="G32" s="17"/>
      <c r="H32" s="17"/>
      <c r="I32" s="18"/>
      <c r="J32" s="19"/>
      <c r="K32" s="17"/>
      <c r="L32" s="19"/>
      <c r="M32" s="17"/>
      <c r="N32" s="19"/>
      <c r="O32" s="17"/>
      <c r="P32" s="17"/>
      <c r="Q32" s="19"/>
      <c r="R32" s="96"/>
      <c r="S32" s="96"/>
      <c r="T32" s="96"/>
      <c r="U32" s="96"/>
      <c r="V32" s="97"/>
      <c r="W32" s="97"/>
      <c r="X32" s="97"/>
      <c r="Y32" s="97"/>
    </row>
    <row r="33" spans="1:25" s="20" customFormat="1" ht="13.5">
      <c r="A33" s="95"/>
      <c r="B33" s="95"/>
      <c r="C33" s="95"/>
      <c r="D33" s="17"/>
      <c r="E33" s="18"/>
      <c r="F33" s="19"/>
      <c r="G33" s="17"/>
      <c r="H33" s="17"/>
      <c r="I33" s="18"/>
      <c r="J33" s="19"/>
      <c r="K33" s="17"/>
      <c r="L33" s="19"/>
      <c r="M33" s="17"/>
      <c r="N33" s="19"/>
      <c r="O33" s="17"/>
      <c r="P33" s="17"/>
      <c r="Q33" s="19"/>
      <c r="R33" s="96"/>
      <c r="S33" s="96"/>
      <c r="T33" s="96"/>
      <c r="U33" s="96"/>
      <c r="V33" s="97"/>
      <c r="W33" s="97"/>
      <c r="X33" s="97"/>
      <c r="Y33" s="97"/>
    </row>
    <row r="34" spans="1:25" s="20" customFormat="1" ht="13.5">
      <c r="A34" s="95"/>
      <c r="B34" s="95"/>
      <c r="C34" s="95"/>
      <c r="D34" s="17"/>
      <c r="E34" s="18"/>
      <c r="F34" s="19"/>
      <c r="G34" s="17"/>
      <c r="H34" s="17"/>
      <c r="I34" s="18"/>
      <c r="J34" s="19"/>
      <c r="K34" s="17"/>
      <c r="L34" s="19"/>
      <c r="M34" s="17"/>
      <c r="N34" s="19"/>
      <c r="O34" s="17"/>
      <c r="P34" s="17"/>
      <c r="Q34" s="19"/>
      <c r="R34" s="96"/>
      <c r="S34" s="96"/>
      <c r="T34" s="96"/>
      <c r="U34" s="96"/>
      <c r="V34" s="97"/>
      <c r="W34" s="97"/>
      <c r="X34" s="97"/>
      <c r="Y34" s="97"/>
    </row>
    <row r="35" spans="1:25" s="20" customFormat="1" ht="13.5">
      <c r="A35" s="95"/>
      <c r="B35" s="95"/>
      <c r="C35" s="95"/>
      <c r="D35" s="17"/>
      <c r="E35" s="18"/>
      <c r="F35" s="19"/>
      <c r="G35" s="17"/>
      <c r="H35" s="17"/>
      <c r="I35" s="18"/>
      <c r="J35" s="19"/>
      <c r="K35" s="17"/>
      <c r="L35" s="19"/>
      <c r="M35" s="17"/>
      <c r="N35" s="19"/>
      <c r="O35" s="17"/>
      <c r="P35" s="17"/>
      <c r="Q35" s="19"/>
      <c r="R35" s="96"/>
      <c r="S35" s="96"/>
      <c r="T35" s="96"/>
      <c r="U35" s="96"/>
      <c r="V35" s="97"/>
      <c r="W35" s="97"/>
      <c r="X35" s="97"/>
      <c r="Y35" s="97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29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山口県</v>
      </c>
      <c r="B7" s="103">
        <f>INT(B8/1000)*1000</f>
        <v>35000</v>
      </c>
      <c r="C7" s="98" t="s">
        <v>174</v>
      </c>
      <c r="D7" s="99">
        <f aca="true" t="shared" si="0" ref="D7:AI7">SUM(D8:D200)</f>
        <v>536355</v>
      </c>
      <c r="E7" s="99">
        <f t="shared" si="0"/>
        <v>8812</v>
      </c>
      <c r="F7" s="99">
        <f t="shared" si="0"/>
        <v>8776</v>
      </c>
      <c r="G7" s="99">
        <f t="shared" si="0"/>
        <v>36</v>
      </c>
      <c r="H7" s="99">
        <f t="shared" si="0"/>
        <v>41336</v>
      </c>
      <c r="I7" s="99">
        <f t="shared" si="0"/>
        <v>41336</v>
      </c>
      <c r="J7" s="99">
        <f t="shared" si="0"/>
        <v>0</v>
      </c>
      <c r="K7" s="99">
        <f t="shared" si="0"/>
        <v>486207</v>
      </c>
      <c r="L7" s="99">
        <f t="shared" si="0"/>
        <v>131789</v>
      </c>
      <c r="M7" s="99">
        <f t="shared" si="0"/>
        <v>354418</v>
      </c>
      <c r="N7" s="99">
        <f t="shared" si="0"/>
        <v>564812</v>
      </c>
      <c r="O7" s="99">
        <f t="shared" si="0"/>
        <v>182811</v>
      </c>
      <c r="P7" s="99">
        <f t="shared" si="0"/>
        <v>150026</v>
      </c>
      <c r="Q7" s="99">
        <f t="shared" si="0"/>
        <v>0</v>
      </c>
      <c r="R7" s="99">
        <f t="shared" si="0"/>
        <v>0</v>
      </c>
      <c r="S7" s="99">
        <f t="shared" si="0"/>
        <v>14093</v>
      </c>
      <c r="T7" s="99">
        <f t="shared" si="0"/>
        <v>17820</v>
      </c>
      <c r="U7" s="99">
        <f t="shared" si="0"/>
        <v>0</v>
      </c>
      <c r="V7" s="99">
        <f t="shared" si="0"/>
        <v>872</v>
      </c>
      <c r="W7" s="99">
        <f t="shared" si="0"/>
        <v>367653</v>
      </c>
      <c r="X7" s="99">
        <f t="shared" si="0"/>
        <v>271782</v>
      </c>
      <c r="Y7" s="99">
        <f t="shared" si="0"/>
        <v>0</v>
      </c>
      <c r="Z7" s="99">
        <f t="shared" si="0"/>
        <v>0</v>
      </c>
      <c r="AA7" s="99">
        <f t="shared" si="0"/>
        <v>30845</v>
      </c>
      <c r="AB7" s="99">
        <f t="shared" si="0"/>
        <v>62285</v>
      </c>
      <c r="AC7" s="99">
        <f t="shared" si="0"/>
        <v>0</v>
      </c>
      <c r="AD7" s="99">
        <f t="shared" si="0"/>
        <v>2741</v>
      </c>
      <c r="AE7" s="99">
        <f t="shared" si="0"/>
        <v>14348</v>
      </c>
      <c r="AF7" s="99">
        <f t="shared" si="0"/>
        <v>10571</v>
      </c>
      <c r="AG7" s="99">
        <f t="shared" si="0"/>
        <v>3777</v>
      </c>
      <c r="AH7" s="99">
        <f t="shared" si="0"/>
        <v>7363</v>
      </c>
      <c r="AI7" s="99">
        <f t="shared" si="0"/>
        <v>7363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59525</v>
      </c>
      <c r="AM7" s="99">
        <f t="shared" si="1"/>
        <v>52681</v>
      </c>
      <c r="AN7" s="99">
        <f t="shared" si="1"/>
        <v>0</v>
      </c>
      <c r="AO7" s="99">
        <f t="shared" si="1"/>
        <v>557</v>
      </c>
      <c r="AP7" s="99">
        <f t="shared" si="1"/>
        <v>958</v>
      </c>
      <c r="AQ7" s="99">
        <f t="shared" si="1"/>
        <v>0</v>
      </c>
      <c r="AR7" s="99">
        <f t="shared" si="1"/>
        <v>0</v>
      </c>
      <c r="AS7" s="99">
        <f t="shared" si="1"/>
        <v>105</v>
      </c>
      <c r="AT7" s="99">
        <f t="shared" si="1"/>
        <v>122</v>
      </c>
      <c r="AU7" s="99">
        <f t="shared" si="1"/>
        <v>15</v>
      </c>
      <c r="AV7" s="99">
        <f t="shared" si="1"/>
        <v>5087</v>
      </c>
      <c r="AW7" s="99">
        <f t="shared" si="1"/>
        <v>519</v>
      </c>
      <c r="AX7" s="99">
        <f t="shared" si="1"/>
        <v>515</v>
      </c>
      <c r="AY7" s="99">
        <f t="shared" si="1"/>
        <v>4</v>
      </c>
      <c r="AZ7" s="99">
        <f t="shared" si="1"/>
        <v>0</v>
      </c>
      <c r="BA7" s="99">
        <f t="shared" si="1"/>
        <v>0</v>
      </c>
      <c r="BB7" s="99">
        <f t="shared" si="1"/>
        <v>0</v>
      </c>
      <c r="BC7" s="99">
        <f t="shared" si="1"/>
        <v>754</v>
      </c>
      <c r="BD7" s="99">
        <f t="shared" si="1"/>
        <v>754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187</v>
      </c>
      <c r="B8" s="174">
        <v>35201</v>
      </c>
      <c r="C8" s="174" t="s">
        <v>222</v>
      </c>
      <c r="D8" s="179">
        <f aca="true" t="shared" si="2" ref="D8:D29">SUM(E8,H8,K8)</f>
        <v>93959</v>
      </c>
      <c r="E8" s="179">
        <f aca="true" t="shared" si="3" ref="E8:E29">SUM(F8:G8)</f>
        <v>847</v>
      </c>
      <c r="F8" s="180">
        <v>847</v>
      </c>
      <c r="G8" s="180"/>
      <c r="H8" s="179">
        <f aca="true" t="shared" si="4" ref="H8:H29">SUM(I8:J8)</f>
        <v>0</v>
      </c>
      <c r="I8" s="180"/>
      <c r="J8" s="180"/>
      <c r="K8" s="179">
        <f aca="true" t="shared" si="5" ref="K8:K29">SUM(L8:M8)</f>
        <v>93112</v>
      </c>
      <c r="L8" s="180">
        <v>18934</v>
      </c>
      <c r="M8" s="180">
        <v>74178</v>
      </c>
      <c r="N8" s="179">
        <f aca="true" t="shared" si="6" ref="N8:N29">SUM(O8,W8,AE8)</f>
        <v>94635</v>
      </c>
      <c r="O8" s="179">
        <f aca="true" t="shared" si="7" ref="O8:O29">SUM(P8:V8)</f>
        <v>19781</v>
      </c>
      <c r="P8" s="180">
        <v>4124</v>
      </c>
      <c r="Q8" s="180"/>
      <c r="R8" s="180"/>
      <c r="S8" s="180"/>
      <c r="T8" s="180">
        <v>15657</v>
      </c>
      <c r="U8" s="180"/>
      <c r="V8" s="180"/>
      <c r="W8" s="179">
        <f aca="true" t="shared" si="8" ref="W8:W29">SUM(X8:AD8)</f>
        <v>74178</v>
      </c>
      <c r="X8" s="180">
        <v>14729</v>
      </c>
      <c r="Y8" s="180"/>
      <c r="Z8" s="180"/>
      <c r="AA8" s="180"/>
      <c r="AB8" s="180">
        <v>59449</v>
      </c>
      <c r="AC8" s="180"/>
      <c r="AD8" s="180"/>
      <c r="AE8" s="179">
        <f aca="true" t="shared" si="9" ref="AE8:AE29">SUM(AF8:AG8)</f>
        <v>676</v>
      </c>
      <c r="AF8" s="180">
        <v>676</v>
      </c>
      <c r="AG8" s="180"/>
      <c r="AH8" s="179">
        <f aca="true" t="shared" si="10" ref="AH8:AH29">SUM(AI8:AK8)</f>
        <v>33</v>
      </c>
      <c r="AI8" s="180">
        <v>33</v>
      </c>
      <c r="AJ8" s="180"/>
      <c r="AK8" s="180"/>
      <c r="AL8" s="179">
        <f aca="true" t="shared" si="11" ref="AL8:AL29">SUM(AM8:AV8)</f>
        <v>5173</v>
      </c>
      <c r="AM8" s="180">
        <v>5161</v>
      </c>
      <c r="AN8" s="180"/>
      <c r="AO8" s="180">
        <v>12</v>
      </c>
      <c r="AP8" s="180"/>
      <c r="AQ8" s="180"/>
      <c r="AR8" s="180"/>
      <c r="AS8" s="180"/>
      <c r="AT8" s="180"/>
      <c r="AU8" s="180"/>
      <c r="AV8" s="180"/>
      <c r="AW8" s="179">
        <f aca="true" t="shared" si="12" ref="AW8:AW29">SUM(AX8:BB8)</f>
        <v>21</v>
      </c>
      <c r="AX8" s="180">
        <v>21</v>
      </c>
      <c r="AY8" s="180"/>
      <c r="AZ8" s="180"/>
      <c r="BA8" s="180"/>
      <c r="BB8" s="180"/>
      <c r="BC8" s="179">
        <f aca="true" t="shared" si="13" ref="BC8:BC29">SUM(BD8:BF8)</f>
        <v>0</v>
      </c>
      <c r="BD8" s="180"/>
      <c r="BE8" s="180"/>
      <c r="BF8" s="180"/>
    </row>
    <row r="9" spans="1:58" s="20" customFormat="1" ht="13.5">
      <c r="A9" s="174" t="s">
        <v>187</v>
      </c>
      <c r="B9" s="174">
        <v>35202</v>
      </c>
      <c r="C9" s="174" t="s">
        <v>224</v>
      </c>
      <c r="D9" s="179">
        <f t="shared" si="2"/>
        <v>65097</v>
      </c>
      <c r="E9" s="179">
        <f t="shared" si="3"/>
        <v>7278</v>
      </c>
      <c r="F9" s="180">
        <v>7278</v>
      </c>
      <c r="G9" s="180"/>
      <c r="H9" s="179">
        <f t="shared" si="4"/>
        <v>22869</v>
      </c>
      <c r="I9" s="180">
        <v>22869</v>
      </c>
      <c r="J9" s="180"/>
      <c r="K9" s="179">
        <f t="shared" si="5"/>
        <v>34950</v>
      </c>
      <c r="L9" s="180"/>
      <c r="M9" s="180">
        <v>34950</v>
      </c>
      <c r="N9" s="179">
        <f t="shared" si="6"/>
        <v>65210</v>
      </c>
      <c r="O9" s="179">
        <f t="shared" si="7"/>
        <v>30147</v>
      </c>
      <c r="P9" s="180">
        <v>28452</v>
      </c>
      <c r="Q9" s="180"/>
      <c r="R9" s="180"/>
      <c r="S9" s="180">
        <v>1695</v>
      </c>
      <c r="T9" s="180"/>
      <c r="U9" s="180"/>
      <c r="V9" s="180"/>
      <c r="W9" s="179">
        <f t="shared" si="8"/>
        <v>34950</v>
      </c>
      <c r="X9" s="180">
        <v>33005</v>
      </c>
      <c r="Y9" s="180"/>
      <c r="Z9" s="180"/>
      <c r="AA9" s="180">
        <v>1945</v>
      </c>
      <c r="AB9" s="180"/>
      <c r="AC9" s="180"/>
      <c r="AD9" s="180"/>
      <c r="AE9" s="179">
        <f t="shared" si="9"/>
        <v>113</v>
      </c>
      <c r="AF9" s="180">
        <v>113</v>
      </c>
      <c r="AG9" s="180"/>
      <c r="AH9" s="179">
        <f t="shared" si="10"/>
        <v>1636</v>
      </c>
      <c r="AI9" s="180">
        <v>1636</v>
      </c>
      <c r="AJ9" s="180"/>
      <c r="AK9" s="180"/>
      <c r="AL9" s="179">
        <f t="shared" si="11"/>
        <v>1636</v>
      </c>
      <c r="AM9" s="180"/>
      <c r="AN9" s="180"/>
      <c r="AO9" s="180">
        <v>5</v>
      </c>
      <c r="AP9" s="180"/>
      <c r="AQ9" s="180"/>
      <c r="AR9" s="180"/>
      <c r="AS9" s="180"/>
      <c r="AT9" s="180"/>
      <c r="AU9" s="180">
        <v>6</v>
      </c>
      <c r="AV9" s="180">
        <v>1625</v>
      </c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187</v>
      </c>
      <c r="B10" s="174">
        <v>35203</v>
      </c>
      <c r="C10" s="174" t="s">
        <v>225</v>
      </c>
      <c r="D10" s="179">
        <f t="shared" si="2"/>
        <v>63907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63907</v>
      </c>
      <c r="L10" s="180">
        <v>23971</v>
      </c>
      <c r="M10" s="180">
        <v>39936</v>
      </c>
      <c r="N10" s="179">
        <f t="shared" si="6"/>
        <v>65109</v>
      </c>
      <c r="O10" s="179">
        <f t="shared" si="7"/>
        <v>23971</v>
      </c>
      <c r="P10" s="180">
        <v>23971</v>
      </c>
      <c r="Q10" s="180"/>
      <c r="R10" s="180"/>
      <c r="S10" s="180"/>
      <c r="T10" s="180"/>
      <c r="U10" s="180"/>
      <c r="V10" s="180"/>
      <c r="W10" s="179">
        <f t="shared" si="8"/>
        <v>39936</v>
      </c>
      <c r="X10" s="180">
        <v>39936</v>
      </c>
      <c r="Y10" s="180"/>
      <c r="Z10" s="180"/>
      <c r="AA10" s="180"/>
      <c r="AB10" s="180"/>
      <c r="AC10" s="180"/>
      <c r="AD10" s="180"/>
      <c r="AE10" s="179">
        <f t="shared" si="9"/>
        <v>1202</v>
      </c>
      <c r="AF10" s="180">
        <v>1202</v>
      </c>
      <c r="AG10" s="180"/>
      <c r="AH10" s="179">
        <f t="shared" si="10"/>
        <v>2410</v>
      </c>
      <c r="AI10" s="180">
        <v>2410</v>
      </c>
      <c r="AJ10" s="180"/>
      <c r="AK10" s="180"/>
      <c r="AL10" s="179">
        <f t="shared" si="11"/>
        <v>2410</v>
      </c>
      <c r="AM10" s="180"/>
      <c r="AN10" s="180"/>
      <c r="AO10" s="180">
        <v>100</v>
      </c>
      <c r="AP10" s="180"/>
      <c r="AQ10" s="180"/>
      <c r="AR10" s="180"/>
      <c r="AS10" s="180">
        <v>95</v>
      </c>
      <c r="AT10" s="180">
        <v>14</v>
      </c>
      <c r="AU10" s="180">
        <v>6</v>
      </c>
      <c r="AV10" s="180">
        <v>2195</v>
      </c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100</v>
      </c>
      <c r="BD10" s="180">
        <v>100</v>
      </c>
      <c r="BE10" s="180"/>
      <c r="BF10" s="180"/>
    </row>
    <row r="11" spans="1:58" s="20" customFormat="1" ht="13.5">
      <c r="A11" s="174" t="s">
        <v>187</v>
      </c>
      <c r="B11" s="174">
        <v>35204</v>
      </c>
      <c r="C11" s="174" t="s">
        <v>226</v>
      </c>
      <c r="D11" s="179">
        <f t="shared" si="2"/>
        <v>22036</v>
      </c>
      <c r="E11" s="179">
        <f t="shared" si="3"/>
        <v>376</v>
      </c>
      <c r="F11" s="180">
        <v>340</v>
      </c>
      <c r="G11" s="180">
        <v>36</v>
      </c>
      <c r="H11" s="179">
        <f t="shared" si="4"/>
        <v>523</v>
      </c>
      <c r="I11" s="180">
        <v>523</v>
      </c>
      <c r="J11" s="180"/>
      <c r="K11" s="179">
        <f t="shared" si="5"/>
        <v>21137</v>
      </c>
      <c r="L11" s="180">
        <v>6862</v>
      </c>
      <c r="M11" s="180">
        <v>14275</v>
      </c>
      <c r="N11" s="179">
        <f t="shared" si="6"/>
        <v>36227</v>
      </c>
      <c r="O11" s="179">
        <f t="shared" si="7"/>
        <v>8636</v>
      </c>
      <c r="P11" s="180">
        <v>7404</v>
      </c>
      <c r="Q11" s="180"/>
      <c r="R11" s="180"/>
      <c r="S11" s="180">
        <v>360</v>
      </c>
      <c r="T11" s="180"/>
      <c r="U11" s="180"/>
      <c r="V11" s="180">
        <v>872</v>
      </c>
      <c r="W11" s="179">
        <f t="shared" si="8"/>
        <v>26655</v>
      </c>
      <c r="X11" s="180">
        <v>12615</v>
      </c>
      <c r="Y11" s="180"/>
      <c r="Z11" s="180"/>
      <c r="AA11" s="180">
        <v>12249</v>
      </c>
      <c r="AB11" s="180"/>
      <c r="AC11" s="180"/>
      <c r="AD11" s="180">
        <v>1791</v>
      </c>
      <c r="AE11" s="179">
        <f t="shared" si="9"/>
        <v>936</v>
      </c>
      <c r="AF11" s="180">
        <v>936</v>
      </c>
      <c r="AG11" s="180"/>
      <c r="AH11" s="179">
        <f t="shared" si="10"/>
        <v>28</v>
      </c>
      <c r="AI11" s="180">
        <v>28</v>
      </c>
      <c r="AJ11" s="180"/>
      <c r="AK11" s="180"/>
      <c r="AL11" s="179">
        <f t="shared" si="11"/>
        <v>28</v>
      </c>
      <c r="AM11" s="180"/>
      <c r="AN11" s="180"/>
      <c r="AO11" s="180">
        <v>28</v>
      </c>
      <c r="AP11" s="180"/>
      <c r="AQ11" s="180"/>
      <c r="AR11" s="180"/>
      <c r="AS11" s="180"/>
      <c r="AT11" s="180"/>
      <c r="AU11" s="180"/>
      <c r="AV11" s="180"/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187</v>
      </c>
      <c r="B12" s="174">
        <v>35206</v>
      </c>
      <c r="C12" s="174" t="s">
        <v>227</v>
      </c>
      <c r="D12" s="179">
        <f t="shared" si="2"/>
        <v>56566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56566</v>
      </c>
      <c r="L12" s="180">
        <v>13450</v>
      </c>
      <c r="M12" s="180">
        <v>43116</v>
      </c>
      <c r="N12" s="179">
        <f t="shared" si="6"/>
        <v>56566</v>
      </c>
      <c r="O12" s="179">
        <f t="shared" si="7"/>
        <v>13450</v>
      </c>
      <c r="P12" s="180">
        <v>13450</v>
      </c>
      <c r="Q12" s="180"/>
      <c r="R12" s="180"/>
      <c r="S12" s="180"/>
      <c r="T12" s="180"/>
      <c r="U12" s="180"/>
      <c r="V12" s="180"/>
      <c r="W12" s="179">
        <f t="shared" si="8"/>
        <v>43116</v>
      </c>
      <c r="X12" s="180">
        <v>43116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213</v>
      </c>
      <c r="AI12" s="180">
        <v>213</v>
      </c>
      <c r="AJ12" s="180"/>
      <c r="AK12" s="180"/>
      <c r="AL12" s="179">
        <f t="shared" si="11"/>
        <v>0</v>
      </c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213</v>
      </c>
      <c r="AX12" s="180">
        <v>213</v>
      </c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187</v>
      </c>
      <c r="B13" s="174">
        <v>35207</v>
      </c>
      <c r="C13" s="174" t="s">
        <v>228</v>
      </c>
      <c r="D13" s="179">
        <f t="shared" si="2"/>
        <v>12938</v>
      </c>
      <c r="E13" s="179">
        <f t="shared" si="3"/>
        <v>0</v>
      </c>
      <c r="F13" s="180"/>
      <c r="G13" s="180"/>
      <c r="H13" s="179">
        <f t="shared" si="4"/>
        <v>5275</v>
      </c>
      <c r="I13" s="180">
        <v>5275</v>
      </c>
      <c r="J13" s="180"/>
      <c r="K13" s="179">
        <f t="shared" si="5"/>
        <v>7663</v>
      </c>
      <c r="L13" s="180">
        <v>433</v>
      </c>
      <c r="M13" s="180">
        <v>7230</v>
      </c>
      <c r="N13" s="179">
        <f t="shared" si="6"/>
        <v>12992</v>
      </c>
      <c r="O13" s="179">
        <f t="shared" si="7"/>
        <v>5708</v>
      </c>
      <c r="P13" s="180">
        <v>5708</v>
      </c>
      <c r="Q13" s="180"/>
      <c r="R13" s="180"/>
      <c r="S13" s="180"/>
      <c r="T13" s="180"/>
      <c r="U13" s="180"/>
      <c r="V13" s="180"/>
      <c r="W13" s="179">
        <f t="shared" si="8"/>
        <v>7230</v>
      </c>
      <c r="X13" s="180">
        <v>2373</v>
      </c>
      <c r="Y13" s="180"/>
      <c r="Z13" s="180"/>
      <c r="AA13" s="180">
        <v>4857</v>
      </c>
      <c r="AB13" s="180"/>
      <c r="AC13" s="180"/>
      <c r="AD13" s="180"/>
      <c r="AE13" s="179">
        <f t="shared" si="9"/>
        <v>54</v>
      </c>
      <c r="AF13" s="180">
        <v>54</v>
      </c>
      <c r="AG13" s="180"/>
      <c r="AH13" s="179">
        <f t="shared" si="10"/>
        <v>491</v>
      </c>
      <c r="AI13" s="180">
        <v>491</v>
      </c>
      <c r="AJ13" s="180"/>
      <c r="AK13" s="180"/>
      <c r="AL13" s="179">
        <f t="shared" si="11"/>
        <v>491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0">
        <v>491</v>
      </c>
      <c r="AW13" s="179">
        <f t="shared" si="12"/>
        <v>0</v>
      </c>
      <c r="AX13" s="180"/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187</v>
      </c>
      <c r="B14" s="174">
        <v>35208</v>
      </c>
      <c r="C14" s="174" t="s">
        <v>229</v>
      </c>
      <c r="D14" s="179">
        <f t="shared" si="2"/>
        <v>56488</v>
      </c>
      <c r="E14" s="179">
        <f t="shared" si="3"/>
        <v>311</v>
      </c>
      <c r="F14" s="180">
        <v>311</v>
      </c>
      <c r="G14" s="180"/>
      <c r="H14" s="179">
        <f t="shared" si="4"/>
        <v>2159</v>
      </c>
      <c r="I14" s="180">
        <v>2159</v>
      </c>
      <c r="J14" s="180"/>
      <c r="K14" s="179">
        <f t="shared" si="5"/>
        <v>54018</v>
      </c>
      <c r="L14" s="180">
        <v>8703</v>
      </c>
      <c r="M14" s="180">
        <v>45315</v>
      </c>
      <c r="N14" s="179">
        <f t="shared" si="6"/>
        <v>57867</v>
      </c>
      <c r="O14" s="179">
        <f t="shared" si="7"/>
        <v>11173</v>
      </c>
      <c r="P14" s="180">
        <v>11173</v>
      </c>
      <c r="Q14" s="180"/>
      <c r="R14" s="180"/>
      <c r="S14" s="180"/>
      <c r="T14" s="180"/>
      <c r="U14" s="180"/>
      <c r="V14" s="180"/>
      <c r="W14" s="179">
        <f t="shared" si="8"/>
        <v>45315</v>
      </c>
      <c r="X14" s="180">
        <v>45315</v>
      </c>
      <c r="Y14" s="180"/>
      <c r="Z14" s="180"/>
      <c r="AA14" s="180"/>
      <c r="AB14" s="180"/>
      <c r="AC14" s="180"/>
      <c r="AD14" s="180"/>
      <c r="AE14" s="179">
        <f t="shared" si="9"/>
        <v>1379</v>
      </c>
      <c r="AF14" s="180">
        <v>1379</v>
      </c>
      <c r="AG14" s="180"/>
      <c r="AH14" s="179">
        <f t="shared" si="10"/>
        <v>565</v>
      </c>
      <c r="AI14" s="180">
        <v>565</v>
      </c>
      <c r="AJ14" s="180"/>
      <c r="AK14" s="180"/>
      <c r="AL14" s="179">
        <f t="shared" si="11"/>
        <v>47904</v>
      </c>
      <c r="AM14" s="180">
        <v>47520</v>
      </c>
      <c r="AN14" s="180"/>
      <c r="AO14" s="180">
        <v>204</v>
      </c>
      <c r="AP14" s="180">
        <v>180</v>
      </c>
      <c r="AQ14" s="180"/>
      <c r="AR14" s="180"/>
      <c r="AS14" s="180"/>
      <c r="AT14" s="180"/>
      <c r="AU14" s="180"/>
      <c r="AV14" s="180"/>
      <c r="AW14" s="179">
        <f t="shared" si="12"/>
        <v>181</v>
      </c>
      <c r="AX14" s="180">
        <v>177</v>
      </c>
      <c r="AY14" s="180">
        <v>4</v>
      </c>
      <c r="AZ14" s="180"/>
      <c r="BA14" s="180"/>
      <c r="BB14" s="180"/>
      <c r="BC14" s="179">
        <f t="shared" si="13"/>
        <v>375</v>
      </c>
      <c r="BD14" s="180">
        <v>375</v>
      </c>
      <c r="BE14" s="180"/>
      <c r="BF14" s="180"/>
    </row>
    <row r="15" spans="1:58" s="20" customFormat="1" ht="13.5">
      <c r="A15" s="174" t="s">
        <v>187</v>
      </c>
      <c r="B15" s="174">
        <v>35210</v>
      </c>
      <c r="C15" s="174" t="s">
        <v>230</v>
      </c>
      <c r="D15" s="179">
        <f t="shared" si="2"/>
        <v>16226</v>
      </c>
      <c r="E15" s="179">
        <f t="shared" si="3"/>
        <v>0</v>
      </c>
      <c r="F15" s="180"/>
      <c r="G15" s="180"/>
      <c r="H15" s="179">
        <f t="shared" si="4"/>
        <v>0</v>
      </c>
      <c r="I15" s="180"/>
      <c r="J15" s="180"/>
      <c r="K15" s="179">
        <f t="shared" si="5"/>
        <v>16226</v>
      </c>
      <c r="L15" s="180">
        <v>3331</v>
      </c>
      <c r="M15" s="180">
        <v>12895</v>
      </c>
      <c r="N15" s="179">
        <f t="shared" si="6"/>
        <v>16351</v>
      </c>
      <c r="O15" s="179">
        <f t="shared" si="7"/>
        <v>3331</v>
      </c>
      <c r="P15" s="180">
        <v>3331</v>
      </c>
      <c r="Q15" s="180"/>
      <c r="R15" s="180"/>
      <c r="S15" s="180"/>
      <c r="T15" s="180"/>
      <c r="U15" s="180"/>
      <c r="V15" s="180"/>
      <c r="W15" s="179">
        <f t="shared" si="8"/>
        <v>12895</v>
      </c>
      <c r="X15" s="180">
        <v>12895</v>
      </c>
      <c r="Y15" s="180"/>
      <c r="Z15" s="180"/>
      <c r="AA15" s="180"/>
      <c r="AB15" s="180"/>
      <c r="AC15" s="180"/>
      <c r="AD15" s="180"/>
      <c r="AE15" s="179">
        <f t="shared" si="9"/>
        <v>125</v>
      </c>
      <c r="AF15" s="180">
        <v>125</v>
      </c>
      <c r="AG15" s="180"/>
      <c r="AH15" s="179">
        <f t="shared" si="10"/>
        <v>39</v>
      </c>
      <c r="AI15" s="180">
        <v>39</v>
      </c>
      <c r="AJ15" s="180"/>
      <c r="AK15" s="180"/>
      <c r="AL15" s="179">
        <f t="shared" si="11"/>
        <v>39</v>
      </c>
      <c r="AM15" s="180"/>
      <c r="AN15" s="180"/>
      <c r="AO15" s="180"/>
      <c r="AP15" s="180">
        <v>39</v>
      </c>
      <c r="AQ15" s="180"/>
      <c r="AR15" s="180"/>
      <c r="AS15" s="180"/>
      <c r="AT15" s="180"/>
      <c r="AU15" s="180"/>
      <c r="AV15" s="180"/>
      <c r="AW15" s="179">
        <f t="shared" si="12"/>
        <v>0</v>
      </c>
      <c r="AX15" s="180"/>
      <c r="AY15" s="180"/>
      <c r="AZ15" s="180"/>
      <c r="BA15" s="180"/>
      <c r="BB15" s="180"/>
      <c r="BC15" s="179">
        <f t="shared" si="13"/>
        <v>39</v>
      </c>
      <c r="BD15" s="180">
        <v>39</v>
      </c>
      <c r="BE15" s="180"/>
      <c r="BF15" s="180"/>
    </row>
    <row r="16" spans="1:58" s="20" customFormat="1" ht="13.5">
      <c r="A16" s="174" t="s">
        <v>187</v>
      </c>
      <c r="B16" s="174">
        <v>35211</v>
      </c>
      <c r="C16" s="174" t="s">
        <v>231</v>
      </c>
      <c r="D16" s="179">
        <f t="shared" si="2"/>
        <v>11817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11817</v>
      </c>
      <c r="L16" s="180">
        <v>5207</v>
      </c>
      <c r="M16" s="180">
        <v>6610</v>
      </c>
      <c r="N16" s="179">
        <f t="shared" si="6"/>
        <v>13134</v>
      </c>
      <c r="O16" s="179">
        <f t="shared" si="7"/>
        <v>5206</v>
      </c>
      <c r="P16" s="180">
        <v>575</v>
      </c>
      <c r="Q16" s="180"/>
      <c r="R16" s="180"/>
      <c r="S16" s="180">
        <v>2468</v>
      </c>
      <c r="T16" s="180">
        <v>2163</v>
      </c>
      <c r="U16" s="180"/>
      <c r="V16" s="180"/>
      <c r="W16" s="179">
        <f t="shared" si="8"/>
        <v>7560</v>
      </c>
      <c r="X16" s="180">
        <v>758</v>
      </c>
      <c r="Y16" s="180"/>
      <c r="Z16" s="180"/>
      <c r="AA16" s="180">
        <v>3016</v>
      </c>
      <c r="AB16" s="180">
        <v>2836</v>
      </c>
      <c r="AC16" s="180"/>
      <c r="AD16" s="180">
        <v>950</v>
      </c>
      <c r="AE16" s="179">
        <f t="shared" si="9"/>
        <v>368</v>
      </c>
      <c r="AF16" s="180">
        <v>368</v>
      </c>
      <c r="AG16" s="180"/>
      <c r="AH16" s="179">
        <f t="shared" si="10"/>
        <v>8</v>
      </c>
      <c r="AI16" s="180">
        <v>8</v>
      </c>
      <c r="AJ16" s="180"/>
      <c r="AK16" s="180"/>
      <c r="AL16" s="179">
        <f t="shared" si="11"/>
        <v>3</v>
      </c>
      <c r="AM16" s="180"/>
      <c r="AN16" s="180"/>
      <c r="AO16" s="180">
        <v>3</v>
      </c>
      <c r="AP16" s="180"/>
      <c r="AQ16" s="180"/>
      <c r="AR16" s="180"/>
      <c r="AS16" s="180"/>
      <c r="AT16" s="180"/>
      <c r="AU16" s="180"/>
      <c r="AV16" s="180"/>
      <c r="AW16" s="179">
        <f t="shared" si="12"/>
        <v>5</v>
      </c>
      <c r="AX16" s="180">
        <v>5</v>
      </c>
      <c r="AY16" s="180"/>
      <c r="AZ16" s="180"/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187</v>
      </c>
      <c r="B17" s="174">
        <v>35212</v>
      </c>
      <c r="C17" s="174" t="s">
        <v>232</v>
      </c>
      <c r="D17" s="179">
        <f t="shared" si="2"/>
        <v>20213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20213</v>
      </c>
      <c r="L17" s="180">
        <v>6417</v>
      </c>
      <c r="M17" s="180">
        <v>13796</v>
      </c>
      <c r="N17" s="179">
        <f t="shared" si="6"/>
        <v>20635</v>
      </c>
      <c r="O17" s="179">
        <f t="shared" si="7"/>
        <v>6417</v>
      </c>
      <c r="P17" s="180">
        <v>6417</v>
      </c>
      <c r="Q17" s="180"/>
      <c r="R17" s="180"/>
      <c r="S17" s="180"/>
      <c r="T17" s="180"/>
      <c r="U17" s="180"/>
      <c r="V17" s="180"/>
      <c r="W17" s="179">
        <f t="shared" si="8"/>
        <v>13796</v>
      </c>
      <c r="X17" s="180">
        <v>13796</v>
      </c>
      <c r="Y17" s="180"/>
      <c r="Z17" s="180"/>
      <c r="AA17" s="180"/>
      <c r="AB17" s="180"/>
      <c r="AC17" s="180"/>
      <c r="AD17" s="180"/>
      <c r="AE17" s="179">
        <f t="shared" si="9"/>
        <v>422</v>
      </c>
      <c r="AF17" s="180">
        <v>422</v>
      </c>
      <c r="AG17" s="180"/>
      <c r="AH17" s="179">
        <f t="shared" si="10"/>
        <v>784</v>
      </c>
      <c r="AI17" s="180">
        <v>784</v>
      </c>
      <c r="AJ17" s="180"/>
      <c r="AK17" s="180"/>
      <c r="AL17" s="179">
        <f t="shared" si="11"/>
        <v>784</v>
      </c>
      <c r="AM17" s="180"/>
      <c r="AN17" s="180"/>
      <c r="AO17" s="180">
        <v>45</v>
      </c>
      <c r="AP17" s="180">
        <v>739</v>
      </c>
      <c r="AQ17" s="180"/>
      <c r="AR17" s="180"/>
      <c r="AS17" s="180"/>
      <c r="AT17" s="180"/>
      <c r="AU17" s="180"/>
      <c r="AV17" s="180"/>
      <c r="AW17" s="179">
        <f t="shared" si="12"/>
        <v>0</v>
      </c>
      <c r="AX17" s="180"/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187</v>
      </c>
      <c r="B18" s="174">
        <v>35213</v>
      </c>
      <c r="C18" s="174" t="s">
        <v>233</v>
      </c>
      <c r="D18" s="179">
        <f t="shared" si="2"/>
        <v>8242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8242</v>
      </c>
      <c r="L18" s="180">
        <v>3937</v>
      </c>
      <c r="M18" s="180">
        <v>4305</v>
      </c>
      <c r="N18" s="179">
        <f t="shared" si="6"/>
        <v>8449</v>
      </c>
      <c r="O18" s="179">
        <f t="shared" si="7"/>
        <v>3937</v>
      </c>
      <c r="P18" s="180">
        <v>3937</v>
      </c>
      <c r="Q18" s="180"/>
      <c r="R18" s="180"/>
      <c r="S18" s="180"/>
      <c r="T18" s="180"/>
      <c r="U18" s="180"/>
      <c r="V18" s="180"/>
      <c r="W18" s="179">
        <f t="shared" si="8"/>
        <v>4305</v>
      </c>
      <c r="X18" s="180">
        <v>4305</v>
      </c>
      <c r="Y18" s="180"/>
      <c r="Z18" s="180"/>
      <c r="AA18" s="180"/>
      <c r="AB18" s="180"/>
      <c r="AC18" s="180"/>
      <c r="AD18" s="180"/>
      <c r="AE18" s="179">
        <f t="shared" si="9"/>
        <v>207</v>
      </c>
      <c r="AF18" s="180">
        <v>207</v>
      </c>
      <c r="AG18" s="180"/>
      <c r="AH18" s="179">
        <f t="shared" si="10"/>
        <v>23</v>
      </c>
      <c r="AI18" s="180">
        <v>23</v>
      </c>
      <c r="AJ18" s="180"/>
      <c r="AK18" s="180"/>
      <c r="AL18" s="179">
        <f t="shared" si="11"/>
        <v>23</v>
      </c>
      <c r="AM18" s="180"/>
      <c r="AN18" s="180"/>
      <c r="AO18" s="180">
        <v>21</v>
      </c>
      <c r="AP18" s="180"/>
      <c r="AQ18" s="180"/>
      <c r="AR18" s="180"/>
      <c r="AS18" s="180"/>
      <c r="AT18" s="180"/>
      <c r="AU18" s="180">
        <v>2</v>
      </c>
      <c r="AV18" s="180"/>
      <c r="AW18" s="179">
        <f t="shared" si="12"/>
        <v>0</v>
      </c>
      <c r="AX18" s="180"/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187</v>
      </c>
      <c r="B19" s="174">
        <v>35215</v>
      </c>
      <c r="C19" s="174" t="s">
        <v>234</v>
      </c>
      <c r="D19" s="179">
        <f t="shared" si="2"/>
        <v>25291</v>
      </c>
      <c r="E19" s="179">
        <f t="shared" si="3"/>
        <v>0</v>
      </c>
      <c r="F19" s="180"/>
      <c r="G19" s="180"/>
      <c r="H19" s="179">
        <f t="shared" si="4"/>
        <v>10506</v>
      </c>
      <c r="I19" s="180">
        <v>10506</v>
      </c>
      <c r="J19" s="180"/>
      <c r="K19" s="179">
        <f t="shared" si="5"/>
        <v>14785</v>
      </c>
      <c r="L19" s="180">
        <v>1911</v>
      </c>
      <c r="M19" s="180">
        <v>12874</v>
      </c>
      <c r="N19" s="179">
        <f t="shared" si="6"/>
        <v>27092</v>
      </c>
      <c r="O19" s="179">
        <f t="shared" si="7"/>
        <v>12417</v>
      </c>
      <c r="P19" s="180">
        <v>2851</v>
      </c>
      <c r="Q19" s="180"/>
      <c r="R19" s="180"/>
      <c r="S19" s="180">
        <v>9566</v>
      </c>
      <c r="T19" s="180"/>
      <c r="U19" s="180"/>
      <c r="V19" s="180"/>
      <c r="W19" s="179">
        <f t="shared" si="8"/>
        <v>12874</v>
      </c>
      <c r="X19" s="180">
        <v>4096</v>
      </c>
      <c r="Y19" s="180"/>
      <c r="Z19" s="180"/>
      <c r="AA19" s="180">
        <v>8778</v>
      </c>
      <c r="AB19" s="180"/>
      <c r="AC19" s="180"/>
      <c r="AD19" s="180"/>
      <c r="AE19" s="179">
        <f t="shared" si="9"/>
        <v>1801</v>
      </c>
      <c r="AF19" s="180">
        <v>1801</v>
      </c>
      <c r="AG19" s="180"/>
      <c r="AH19" s="179">
        <f t="shared" si="10"/>
        <v>48</v>
      </c>
      <c r="AI19" s="180">
        <v>48</v>
      </c>
      <c r="AJ19" s="180"/>
      <c r="AK19" s="180"/>
      <c r="AL19" s="179">
        <f t="shared" si="11"/>
        <v>48</v>
      </c>
      <c r="AM19" s="180"/>
      <c r="AN19" s="180"/>
      <c r="AO19" s="180"/>
      <c r="AP19" s="180"/>
      <c r="AQ19" s="180"/>
      <c r="AR19" s="180"/>
      <c r="AS19" s="180"/>
      <c r="AT19" s="180"/>
      <c r="AU19" s="180"/>
      <c r="AV19" s="180">
        <v>48</v>
      </c>
      <c r="AW19" s="179">
        <f t="shared" si="12"/>
        <v>0</v>
      </c>
      <c r="AX19" s="180"/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187</v>
      </c>
      <c r="B20" s="174">
        <v>35216</v>
      </c>
      <c r="C20" s="174" t="s">
        <v>235</v>
      </c>
      <c r="D20" s="179">
        <f t="shared" si="2"/>
        <v>36415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36415</v>
      </c>
      <c r="L20" s="180">
        <v>20628</v>
      </c>
      <c r="M20" s="180">
        <v>15787</v>
      </c>
      <c r="N20" s="179">
        <f t="shared" si="6"/>
        <v>36498</v>
      </c>
      <c r="O20" s="179">
        <f t="shared" si="7"/>
        <v>20628</v>
      </c>
      <c r="P20" s="180">
        <v>20628</v>
      </c>
      <c r="Q20" s="180"/>
      <c r="R20" s="180"/>
      <c r="S20" s="180"/>
      <c r="T20" s="180"/>
      <c r="U20" s="180"/>
      <c r="V20" s="180"/>
      <c r="W20" s="179">
        <f t="shared" si="8"/>
        <v>15787</v>
      </c>
      <c r="X20" s="180">
        <v>15787</v>
      </c>
      <c r="Y20" s="180"/>
      <c r="Z20" s="180"/>
      <c r="AA20" s="180"/>
      <c r="AB20" s="180"/>
      <c r="AC20" s="180"/>
      <c r="AD20" s="180"/>
      <c r="AE20" s="179">
        <f t="shared" si="9"/>
        <v>83</v>
      </c>
      <c r="AF20" s="180">
        <v>83</v>
      </c>
      <c r="AG20" s="180"/>
      <c r="AH20" s="179">
        <f t="shared" si="10"/>
        <v>205</v>
      </c>
      <c r="AI20" s="180">
        <v>205</v>
      </c>
      <c r="AJ20" s="180"/>
      <c r="AK20" s="180"/>
      <c r="AL20" s="179">
        <f t="shared" si="11"/>
        <v>106</v>
      </c>
      <c r="AM20" s="180"/>
      <c r="AN20" s="180"/>
      <c r="AO20" s="180"/>
      <c r="AP20" s="180"/>
      <c r="AQ20" s="180"/>
      <c r="AR20" s="180"/>
      <c r="AS20" s="180"/>
      <c r="AT20" s="180">
        <v>106</v>
      </c>
      <c r="AU20" s="180"/>
      <c r="AV20" s="180"/>
      <c r="AW20" s="179">
        <f t="shared" si="12"/>
        <v>99</v>
      </c>
      <c r="AX20" s="180">
        <v>99</v>
      </c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187</v>
      </c>
      <c r="B21" s="174">
        <v>35305</v>
      </c>
      <c r="C21" s="174" t="s">
        <v>236</v>
      </c>
      <c r="D21" s="179">
        <f t="shared" si="2"/>
        <v>16772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16772</v>
      </c>
      <c r="L21" s="180">
        <v>6445</v>
      </c>
      <c r="M21" s="180">
        <v>10327</v>
      </c>
      <c r="N21" s="179">
        <f t="shared" si="6"/>
        <v>17261</v>
      </c>
      <c r="O21" s="179">
        <f t="shared" si="7"/>
        <v>6445</v>
      </c>
      <c r="P21" s="180">
        <v>6445</v>
      </c>
      <c r="Q21" s="180"/>
      <c r="R21" s="180"/>
      <c r="S21" s="180"/>
      <c r="T21" s="180"/>
      <c r="U21" s="180"/>
      <c r="V21" s="180"/>
      <c r="W21" s="179">
        <f t="shared" si="8"/>
        <v>10327</v>
      </c>
      <c r="X21" s="180">
        <v>10327</v>
      </c>
      <c r="Y21" s="180"/>
      <c r="Z21" s="180"/>
      <c r="AA21" s="180"/>
      <c r="AB21" s="180"/>
      <c r="AC21" s="180"/>
      <c r="AD21" s="180"/>
      <c r="AE21" s="179">
        <f t="shared" si="9"/>
        <v>489</v>
      </c>
      <c r="AF21" s="180">
        <v>489</v>
      </c>
      <c r="AG21" s="180"/>
      <c r="AH21" s="179">
        <f t="shared" si="10"/>
        <v>514</v>
      </c>
      <c r="AI21" s="180">
        <v>514</v>
      </c>
      <c r="AJ21" s="180"/>
      <c r="AK21" s="180"/>
      <c r="AL21" s="179">
        <f t="shared" si="11"/>
        <v>514</v>
      </c>
      <c r="AM21" s="180"/>
      <c r="AN21" s="180"/>
      <c r="AO21" s="180">
        <v>10</v>
      </c>
      <c r="AP21" s="180"/>
      <c r="AQ21" s="180"/>
      <c r="AR21" s="180"/>
      <c r="AS21" s="180"/>
      <c r="AT21" s="180"/>
      <c r="AU21" s="180"/>
      <c r="AV21" s="180">
        <v>504</v>
      </c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187</v>
      </c>
      <c r="B22" s="174">
        <v>35321</v>
      </c>
      <c r="C22" s="174" t="s">
        <v>237</v>
      </c>
      <c r="D22" s="179">
        <f t="shared" si="2"/>
        <v>4</v>
      </c>
      <c r="E22" s="179">
        <f t="shared" si="3"/>
        <v>0</v>
      </c>
      <c r="F22" s="180"/>
      <c r="G22" s="180"/>
      <c r="H22" s="179">
        <f t="shared" si="4"/>
        <v>4</v>
      </c>
      <c r="I22" s="180">
        <v>4</v>
      </c>
      <c r="J22" s="180"/>
      <c r="K22" s="179">
        <f t="shared" si="5"/>
        <v>0</v>
      </c>
      <c r="L22" s="180"/>
      <c r="M22" s="180"/>
      <c r="N22" s="179">
        <f t="shared" si="6"/>
        <v>4</v>
      </c>
      <c r="O22" s="179">
        <f t="shared" si="7"/>
        <v>4</v>
      </c>
      <c r="P22" s="180"/>
      <c r="Q22" s="180"/>
      <c r="R22" s="180"/>
      <c r="S22" s="180">
        <v>4</v>
      </c>
      <c r="T22" s="180"/>
      <c r="U22" s="180"/>
      <c r="V22" s="180"/>
      <c r="W22" s="179">
        <f t="shared" si="8"/>
        <v>0</v>
      </c>
      <c r="X22" s="180"/>
      <c r="Y22" s="180"/>
      <c r="Z22" s="180"/>
      <c r="AA22" s="180"/>
      <c r="AB22" s="180"/>
      <c r="AC22" s="180"/>
      <c r="AD22" s="180"/>
      <c r="AE22" s="179">
        <f t="shared" si="9"/>
        <v>0</v>
      </c>
      <c r="AF22" s="180"/>
      <c r="AG22" s="180"/>
      <c r="AH22" s="179">
        <f t="shared" si="10"/>
        <v>0</v>
      </c>
      <c r="AI22" s="180"/>
      <c r="AJ22" s="180"/>
      <c r="AK22" s="180"/>
      <c r="AL22" s="179">
        <f t="shared" si="11"/>
        <v>0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79">
        <f t="shared" si="12"/>
        <v>0</v>
      </c>
      <c r="AX22" s="180"/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187</v>
      </c>
      <c r="B23" s="174">
        <v>35341</v>
      </c>
      <c r="C23" s="174" t="s">
        <v>238</v>
      </c>
      <c r="D23" s="179">
        <f t="shared" si="2"/>
        <v>2797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2797</v>
      </c>
      <c r="L23" s="180">
        <v>1971</v>
      </c>
      <c r="M23" s="180">
        <v>826</v>
      </c>
      <c r="N23" s="179">
        <f t="shared" si="6"/>
        <v>2732</v>
      </c>
      <c r="O23" s="179">
        <f t="shared" si="7"/>
        <v>1971</v>
      </c>
      <c r="P23" s="180">
        <v>1971</v>
      </c>
      <c r="Q23" s="180"/>
      <c r="R23" s="180"/>
      <c r="S23" s="180"/>
      <c r="T23" s="180"/>
      <c r="U23" s="180"/>
      <c r="V23" s="180"/>
      <c r="W23" s="179">
        <f t="shared" si="8"/>
        <v>731</v>
      </c>
      <c r="X23" s="180">
        <v>731</v>
      </c>
      <c r="Y23" s="180"/>
      <c r="Z23" s="180"/>
      <c r="AA23" s="180"/>
      <c r="AB23" s="180"/>
      <c r="AC23" s="180"/>
      <c r="AD23" s="180"/>
      <c r="AE23" s="179">
        <f t="shared" si="9"/>
        <v>30</v>
      </c>
      <c r="AF23" s="180">
        <v>30</v>
      </c>
      <c r="AG23" s="180"/>
      <c r="AH23" s="179">
        <f t="shared" si="10"/>
        <v>93</v>
      </c>
      <c r="AI23" s="180">
        <v>93</v>
      </c>
      <c r="AJ23" s="180"/>
      <c r="AK23" s="180"/>
      <c r="AL23" s="179">
        <f t="shared" si="11"/>
        <v>93</v>
      </c>
      <c r="AM23" s="180"/>
      <c r="AN23" s="180"/>
      <c r="AO23" s="180">
        <v>92</v>
      </c>
      <c r="AP23" s="180"/>
      <c r="AQ23" s="180"/>
      <c r="AR23" s="180"/>
      <c r="AS23" s="180"/>
      <c r="AT23" s="180">
        <v>1</v>
      </c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1</v>
      </c>
      <c r="BD23" s="180">
        <v>1</v>
      </c>
      <c r="BE23" s="180"/>
      <c r="BF23" s="180"/>
    </row>
    <row r="24" spans="1:58" s="20" customFormat="1" ht="13.5">
      <c r="A24" s="174" t="s">
        <v>187</v>
      </c>
      <c r="B24" s="174">
        <v>35343</v>
      </c>
      <c r="C24" s="174" t="s">
        <v>239</v>
      </c>
      <c r="D24" s="179">
        <f t="shared" si="2"/>
        <v>6494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6494</v>
      </c>
      <c r="L24" s="180">
        <v>2357</v>
      </c>
      <c r="M24" s="180">
        <v>4137</v>
      </c>
      <c r="N24" s="179">
        <f t="shared" si="6"/>
        <v>6511</v>
      </c>
      <c r="O24" s="179">
        <f t="shared" si="7"/>
        <v>2357</v>
      </c>
      <c r="P24" s="180">
        <v>2357</v>
      </c>
      <c r="Q24" s="180"/>
      <c r="R24" s="180"/>
      <c r="S24" s="180"/>
      <c r="T24" s="180"/>
      <c r="U24" s="180"/>
      <c r="V24" s="180"/>
      <c r="W24" s="179">
        <f t="shared" si="8"/>
        <v>4137</v>
      </c>
      <c r="X24" s="180">
        <v>4137</v>
      </c>
      <c r="Y24" s="180"/>
      <c r="Z24" s="180"/>
      <c r="AA24" s="180"/>
      <c r="AB24" s="180"/>
      <c r="AC24" s="180"/>
      <c r="AD24" s="180"/>
      <c r="AE24" s="179">
        <f t="shared" si="9"/>
        <v>17</v>
      </c>
      <c r="AF24" s="180">
        <v>17</v>
      </c>
      <c r="AG24" s="180"/>
      <c r="AH24" s="179">
        <f t="shared" si="10"/>
        <v>15</v>
      </c>
      <c r="AI24" s="180">
        <v>15</v>
      </c>
      <c r="AJ24" s="180"/>
      <c r="AK24" s="180"/>
      <c r="AL24" s="179">
        <f t="shared" si="11"/>
        <v>15</v>
      </c>
      <c r="AM24" s="180"/>
      <c r="AN24" s="180"/>
      <c r="AO24" s="180">
        <v>15</v>
      </c>
      <c r="AP24" s="180"/>
      <c r="AQ24" s="180"/>
      <c r="AR24" s="180"/>
      <c r="AS24" s="180"/>
      <c r="AT24" s="180"/>
      <c r="AU24" s="180"/>
      <c r="AV24" s="180"/>
      <c r="AW24" s="179">
        <f t="shared" si="12"/>
        <v>0</v>
      </c>
      <c r="AX24" s="180"/>
      <c r="AY24" s="180"/>
      <c r="AZ24" s="180"/>
      <c r="BA24" s="180"/>
      <c r="BB24" s="180"/>
      <c r="BC24" s="179">
        <f t="shared" si="13"/>
        <v>238</v>
      </c>
      <c r="BD24" s="180">
        <v>238</v>
      </c>
      <c r="BE24" s="180"/>
      <c r="BF24" s="180"/>
    </row>
    <row r="25" spans="1:58" s="20" customFormat="1" ht="13.5">
      <c r="A25" s="174" t="s">
        <v>187</v>
      </c>
      <c r="B25" s="174">
        <v>35344</v>
      </c>
      <c r="C25" s="174" t="s">
        <v>240</v>
      </c>
      <c r="D25" s="179">
        <f t="shared" si="2"/>
        <v>5083</v>
      </c>
      <c r="E25" s="179">
        <f t="shared" si="3"/>
        <v>0</v>
      </c>
      <c r="F25" s="180"/>
      <c r="G25" s="180"/>
      <c r="H25" s="179">
        <f t="shared" si="4"/>
        <v>0</v>
      </c>
      <c r="I25" s="180"/>
      <c r="J25" s="180"/>
      <c r="K25" s="179">
        <f t="shared" si="5"/>
        <v>5083</v>
      </c>
      <c r="L25" s="180">
        <v>2273</v>
      </c>
      <c r="M25" s="180">
        <v>2810</v>
      </c>
      <c r="N25" s="179">
        <f t="shared" si="6"/>
        <v>5083</v>
      </c>
      <c r="O25" s="179">
        <f t="shared" si="7"/>
        <v>2273</v>
      </c>
      <c r="P25" s="180">
        <v>2273</v>
      </c>
      <c r="Q25" s="180"/>
      <c r="R25" s="180"/>
      <c r="S25" s="180"/>
      <c r="T25" s="180"/>
      <c r="U25" s="180"/>
      <c r="V25" s="180"/>
      <c r="W25" s="179">
        <f t="shared" si="8"/>
        <v>2810</v>
      </c>
      <c r="X25" s="180">
        <v>2810</v>
      </c>
      <c r="Y25" s="180"/>
      <c r="Z25" s="180"/>
      <c r="AA25" s="180"/>
      <c r="AB25" s="180"/>
      <c r="AC25" s="180"/>
      <c r="AD25" s="180"/>
      <c r="AE25" s="179">
        <f t="shared" si="9"/>
        <v>0</v>
      </c>
      <c r="AF25" s="180"/>
      <c r="AG25" s="180"/>
      <c r="AH25" s="179">
        <f t="shared" si="10"/>
        <v>12</v>
      </c>
      <c r="AI25" s="180">
        <v>12</v>
      </c>
      <c r="AJ25" s="180"/>
      <c r="AK25" s="180"/>
      <c r="AL25" s="179">
        <f t="shared" si="11"/>
        <v>12</v>
      </c>
      <c r="AM25" s="180"/>
      <c r="AN25" s="180"/>
      <c r="AO25" s="180">
        <v>12</v>
      </c>
      <c r="AP25" s="180"/>
      <c r="AQ25" s="180"/>
      <c r="AR25" s="180"/>
      <c r="AS25" s="180"/>
      <c r="AT25" s="180"/>
      <c r="AU25" s="180"/>
      <c r="AV25" s="180"/>
      <c r="AW25" s="179">
        <f t="shared" si="12"/>
        <v>0</v>
      </c>
      <c r="AX25" s="180"/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187</v>
      </c>
      <c r="B26" s="174">
        <v>35461</v>
      </c>
      <c r="C26" s="174" t="s">
        <v>241</v>
      </c>
      <c r="D26" s="179">
        <f t="shared" si="2"/>
        <v>5059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5059</v>
      </c>
      <c r="L26" s="180">
        <v>1282</v>
      </c>
      <c r="M26" s="180">
        <v>3777</v>
      </c>
      <c r="N26" s="179">
        <f t="shared" si="6"/>
        <v>9451</v>
      </c>
      <c r="O26" s="179">
        <f t="shared" si="7"/>
        <v>1282</v>
      </c>
      <c r="P26" s="180">
        <v>1282</v>
      </c>
      <c r="Q26" s="180"/>
      <c r="R26" s="180"/>
      <c r="S26" s="180"/>
      <c r="T26" s="180"/>
      <c r="U26" s="180"/>
      <c r="V26" s="180"/>
      <c r="W26" s="179">
        <f t="shared" si="8"/>
        <v>3777</v>
      </c>
      <c r="X26" s="180">
        <v>3777</v>
      </c>
      <c r="Y26" s="180"/>
      <c r="Z26" s="180"/>
      <c r="AA26" s="180"/>
      <c r="AB26" s="180"/>
      <c r="AC26" s="180"/>
      <c r="AD26" s="180"/>
      <c r="AE26" s="179">
        <f t="shared" si="9"/>
        <v>4392</v>
      </c>
      <c r="AF26" s="180">
        <v>615</v>
      </c>
      <c r="AG26" s="180">
        <v>3777</v>
      </c>
      <c r="AH26" s="179">
        <f t="shared" si="10"/>
        <v>0</v>
      </c>
      <c r="AI26" s="180"/>
      <c r="AJ26" s="180"/>
      <c r="AK26" s="180"/>
      <c r="AL26" s="179">
        <f t="shared" si="11"/>
        <v>0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79">
        <f t="shared" si="12"/>
        <v>0</v>
      </c>
      <c r="AX26" s="180"/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187</v>
      </c>
      <c r="B27" s="174">
        <v>35462</v>
      </c>
      <c r="C27" s="174" t="s">
        <v>242</v>
      </c>
      <c r="D27" s="179">
        <f t="shared" si="2"/>
        <v>4734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4734</v>
      </c>
      <c r="L27" s="180">
        <v>1255</v>
      </c>
      <c r="M27" s="180">
        <v>3479</v>
      </c>
      <c r="N27" s="179">
        <f t="shared" si="6"/>
        <v>4828</v>
      </c>
      <c r="O27" s="179">
        <f t="shared" si="7"/>
        <v>1255</v>
      </c>
      <c r="P27" s="180">
        <v>1255</v>
      </c>
      <c r="Q27" s="180"/>
      <c r="R27" s="180"/>
      <c r="S27" s="180"/>
      <c r="T27" s="180"/>
      <c r="U27" s="180"/>
      <c r="V27" s="180"/>
      <c r="W27" s="179">
        <f t="shared" si="8"/>
        <v>3479</v>
      </c>
      <c r="X27" s="180">
        <v>3479</v>
      </c>
      <c r="Y27" s="180"/>
      <c r="Z27" s="180"/>
      <c r="AA27" s="180"/>
      <c r="AB27" s="180"/>
      <c r="AC27" s="180"/>
      <c r="AD27" s="180"/>
      <c r="AE27" s="179">
        <f t="shared" si="9"/>
        <v>94</v>
      </c>
      <c r="AF27" s="180">
        <v>94</v>
      </c>
      <c r="AG27" s="180"/>
      <c r="AH27" s="179">
        <f t="shared" si="10"/>
        <v>0</v>
      </c>
      <c r="AI27" s="180"/>
      <c r="AJ27" s="180"/>
      <c r="AK27" s="180"/>
      <c r="AL27" s="179">
        <f t="shared" si="11"/>
        <v>0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79">
        <f t="shared" si="12"/>
        <v>0</v>
      </c>
      <c r="AX27" s="180"/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187</v>
      </c>
      <c r="B28" s="174">
        <v>35502</v>
      </c>
      <c r="C28" s="174" t="s">
        <v>243</v>
      </c>
      <c r="D28" s="179">
        <f t="shared" si="2"/>
        <v>209</v>
      </c>
      <c r="E28" s="179">
        <f t="shared" si="3"/>
        <v>0</v>
      </c>
      <c r="F28" s="180"/>
      <c r="G28" s="180"/>
      <c r="H28" s="179">
        <f t="shared" si="4"/>
        <v>0</v>
      </c>
      <c r="I28" s="180"/>
      <c r="J28" s="180"/>
      <c r="K28" s="179">
        <f t="shared" si="5"/>
        <v>209</v>
      </c>
      <c r="L28" s="180">
        <v>209</v>
      </c>
      <c r="M28" s="180"/>
      <c r="N28" s="179">
        <f t="shared" si="6"/>
        <v>359</v>
      </c>
      <c r="O28" s="179">
        <f t="shared" si="7"/>
        <v>209</v>
      </c>
      <c r="P28" s="180">
        <v>209</v>
      </c>
      <c r="Q28" s="180"/>
      <c r="R28" s="180"/>
      <c r="S28" s="180"/>
      <c r="T28" s="180"/>
      <c r="U28" s="180"/>
      <c r="V28" s="180"/>
      <c r="W28" s="179">
        <f t="shared" si="8"/>
        <v>0</v>
      </c>
      <c r="X28" s="180"/>
      <c r="Y28" s="180"/>
      <c r="Z28" s="180"/>
      <c r="AA28" s="180"/>
      <c r="AB28" s="180"/>
      <c r="AC28" s="180"/>
      <c r="AD28" s="180"/>
      <c r="AE28" s="179">
        <f t="shared" si="9"/>
        <v>150</v>
      </c>
      <c r="AF28" s="180">
        <v>150</v>
      </c>
      <c r="AG28" s="180"/>
      <c r="AH28" s="179">
        <f t="shared" si="10"/>
        <v>0</v>
      </c>
      <c r="AI28" s="180"/>
      <c r="AJ28" s="180"/>
      <c r="AK28" s="180"/>
      <c r="AL28" s="179">
        <f t="shared" si="11"/>
        <v>0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79">
        <f t="shared" si="12"/>
        <v>0</v>
      </c>
      <c r="AX28" s="180"/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187</v>
      </c>
      <c r="B29" s="174">
        <v>35504</v>
      </c>
      <c r="C29" s="174" t="s">
        <v>244</v>
      </c>
      <c r="D29" s="179">
        <f t="shared" si="2"/>
        <v>6008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6008</v>
      </c>
      <c r="L29" s="180">
        <v>2213</v>
      </c>
      <c r="M29" s="180">
        <v>3795</v>
      </c>
      <c r="N29" s="179">
        <f t="shared" si="6"/>
        <v>7818</v>
      </c>
      <c r="O29" s="179">
        <f t="shared" si="7"/>
        <v>2213</v>
      </c>
      <c r="P29" s="180">
        <v>2213</v>
      </c>
      <c r="Q29" s="180"/>
      <c r="R29" s="180"/>
      <c r="S29" s="180"/>
      <c r="T29" s="180"/>
      <c r="U29" s="180"/>
      <c r="V29" s="180"/>
      <c r="W29" s="179">
        <f t="shared" si="8"/>
        <v>3795</v>
      </c>
      <c r="X29" s="180">
        <v>3795</v>
      </c>
      <c r="Y29" s="180"/>
      <c r="Z29" s="180"/>
      <c r="AA29" s="180"/>
      <c r="AB29" s="180"/>
      <c r="AC29" s="180"/>
      <c r="AD29" s="180"/>
      <c r="AE29" s="179">
        <f t="shared" si="9"/>
        <v>1810</v>
      </c>
      <c r="AF29" s="180">
        <v>1810</v>
      </c>
      <c r="AG29" s="180"/>
      <c r="AH29" s="179">
        <f t="shared" si="10"/>
        <v>246</v>
      </c>
      <c r="AI29" s="180">
        <v>246</v>
      </c>
      <c r="AJ29" s="180"/>
      <c r="AK29" s="180"/>
      <c r="AL29" s="179">
        <f t="shared" si="11"/>
        <v>246</v>
      </c>
      <c r="AM29" s="180"/>
      <c r="AN29" s="180"/>
      <c r="AO29" s="180">
        <v>10</v>
      </c>
      <c r="AP29" s="180"/>
      <c r="AQ29" s="180"/>
      <c r="AR29" s="180"/>
      <c r="AS29" s="180">
        <v>10</v>
      </c>
      <c r="AT29" s="180">
        <v>1</v>
      </c>
      <c r="AU29" s="180">
        <v>1</v>
      </c>
      <c r="AV29" s="180">
        <v>224</v>
      </c>
      <c r="AW29" s="179">
        <f t="shared" si="12"/>
        <v>0</v>
      </c>
      <c r="AX29" s="180"/>
      <c r="AY29" s="180"/>
      <c r="AZ29" s="180"/>
      <c r="BA29" s="180"/>
      <c r="BB29" s="180"/>
      <c r="BC29" s="179">
        <f t="shared" si="13"/>
        <v>1</v>
      </c>
      <c r="BD29" s="180">
        <v>1</v>
      </c>
      <c r="BE29" s="180"/>
      <c r="BF29" s="180"/>
    </row>
    <row r="30" spans="1:58" s="20" customFormat="1" ht="13.5">
      <c r="A30" s="95"/>
      <c r="B30" s="95"/>
      <c r="C30" s="9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8" s="20" customFormat="1" ht="13.5">
      <c r="A31" s="95"/>
      <c r="B31" s="95"/>
      <c r="C31" s="9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20" customFormat="1" ht="13.5">
      <c r="A32" s="95"/>
      <c r="B32" s="95"/>
      <c r="C32" s="9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20" customFormat="1" ht="13.5">
      <c r="A33" s="95"/>
      <c r="B33" s="95"/>
      <c r="C33" s="9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20" customFormat="1" ht="13.5">
      <c r="A34" s="95"/>
      <c r="B34" s="95"/>
      <c r="C34" s="9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20" customFormat="1" ht="13.5">
      <c r="A35" s="95"/>
      <c r="B35" s="95"/>
      <c r="C35" s="9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35000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山口県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29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242397</v>
      </c>
      <c r="F7" s="149" t="s">
        <v>75</v>
      </c>
      <c r="G7" s="47" t="s">
        <v>76</v>
      </c>
      <c r="H7" s="48">
        <f>AD13</f>
        <v>150026</v>
      </c>
      <c r="I7" s="48">
        <f>AD24</f>
        <v>271782</v>
      </c>
      <c r="J7" s="48">
        <f>SUM(H7:I7)</f>
        <v>421808</v>
      </c>
      <c r="K7" s="49">
        <f>IF(J$14&gt;0,J7/J$14,0)</f>
        <v>0.7662771770724335</v>
      </c>
      <c r="L7" s="50">
        <f>AD35</f>
        <v>7363</v>
      </c>
      <c r="M7" s="81">
        <f>AD38</f>
        <v>754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242397</v>
      </c>
      <c r="AF7" s="67">
        <f>'水洗化人口等'!B7</f>
        <v>35000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16868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16868</v>
      </c>
      <c r="AF8" s="67">
        <f>'水洗化人口等'!B8</f>
        <v>35201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259265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754680</v>
      </c>
      <c r="AF9" s="67">
        <f>'水洗化人口等'!B9</f>
        <v>35202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754680</v>
      </c>
      <c r="F10" s="149"/>
      <c r="G10" s="47" t="s">
        <v>83</v>
      </c>
      <c r="H10" s="48">
        <f t="shared" si="1"/>
        <v>14093</v>
      </c>
      <c r="I10" s="48">
        <f t="shared" si="2"/>
        <v>30845</v>
      </c>
      <c r="J10" s="48">
        <f t="shared" si="3"/>
        <v>44938</v>
      </c>
      <c r="K10" s="49">
        <f t="shared" si="4"/>
        <v>0.0816365829554703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10479</v>
      </c>
      <c r="AF10" s="67">
        <f>'水洗化人口等'!B10</f>
        <v>35203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10479</v>
      </c>
      <c r="F11" s="149"/>
      <c r="G11" s="47" t="s">
        <v>86</v>
      </c>
      <c r="H11" s="48">
        <f t="shared" si="1"/>
        <v>17820</v>
      </c>
      <c r="I11" s="48">
        <f t="shared" si="2"/>
        <v>62285</v>
      </c>
      <c r="J11" s="48">
        <f t="shared" si="3"/>
        <v>80105</v>
      </c>
      <c r="K11" s="49">
        <f t="shared" si="4"/>
        <v>0.1455226863155447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478414</v>
      </c>
      <c r="AF11" s="67">
        <f>'水洗化人口等'!B11</f>
        <v>35204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478414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238004</v>
      </c>
      <c r="AF12" s="67">
        <f>'水洗化人口等'!B12</f>
        <v>35206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1243573</v>
      </c>
      <c r="F13" s="149"/>
      <c r="G13" s="47" t="s">
        <v>91</v>
      </c>
      <c r="H13" s="48">
        <f t="shared" si="1"/>
        <v>872</v>
      </c>
      <c r="I13" s="48">
        <f t="shared" si="2"/>
        <v>2741</v>
      </c>
      <c r="J13" s="48">
        <f t="shared" si="3"/>
        <v>3613</v>
      </c>
      <c r="K13" s="49">
        <f t="shared" si="4"/>
        <v>0.006563553656551564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150026</v>
      </c>
      <c r="AF13" s="67">
        <f>'水洗化人口等'!B13</f>
        <v>35207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1502838</v>
      </c>
      <c r="F14" s="149"/>
      <c r="G14" s="47" t="s">
        <v>79</v>
      </c>
      <c r="H14" s="48">
        <f>SUM(H7:H13)</f>
        <v>182811</v>
      </c>
      <c r="I14" s="48">
        <f>SUM(I7:I13)</f>
        <v>367653</v>
      </c>
      <c r="J14" s="48">
        <f>SUM(J7:J13)</f>
        <v>550464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35208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10571</v>
      </c>
      <c r="I15" s="48">
        <f>AD31</f>
        <v>3777</v>
      </c>
      <c r="J15" s="48">
        <f>SUM(H15:I15)</f>
        <v>14348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35210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193382</v>
      </c>
      <c r="I16" s="83">
        <f>SUM(I14:I15)</f>
        <v>371430</v>
      </c>
      <c r="J16" s="83">
        <f>SUM(J14:J15)</f>
        <v>564812</v>
      </c>
      <c r="K16" s="84" t="s">
        <v>92</v>
      </c>
      <c r="L16" s="85">
        <f>SUM(L7:L9)</f>
        <v>7363</v>
      </c>
      <c r="M16" s="86">
        <f>SUM(M7:M9)</f>
        <v>754</v>
      </c>
      <c r="AA16" s="46" t="s">
        <v>83</v>
      </c>
      <c r="AB16" s="46" t="s">
        <v>124</v>
      </c>
      <c r="AC16" s="46" t="s">
        <v>136</v>
      </c>
      <c r="AD16" s="61">
        <f ca="1" t="shared" si="0"/>
        <v>14093</v>
      </c>
      <c r="AF16" s="67">
        <f>'水洗化人口等'!B16</f>
        <v>35211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238004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17820</v>
      </c>
      <c r="AF17" s="67">
        <f>'水洗化人口等'!B17</f>
        <v>35212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35213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0.827483068700685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872</v>
      </c>
      <c r="AF19" s="67">
        <f>'水洗化人口等'!B19</f>
        <v>35215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0.17251693129931503</v>
      </c>
      <c r="F20" s="155" t="s">
        <v>101</v>
      </c>
      <c r="G20" s="156"/>
      <c r="H20" s="48">
        <f>AD21</f>
        <v>8776</v>
      </c>
      <c r="I20" s="48">
        <f>AD32</f>
        <v>36</v>
      </c>
      <c r="J20" s="75">
        <f>SUM(H20:I20)</f>
        <v>8812</v>
      </c>
      <c r="AA20" s="46" t="s">
        <v>94</v>
      </c>
      <c r="AB20" s="46" t="s">
        <v>124</v>
      </c>
      <c r="AC20" s="46" t="s">
        <v>172</v>
      </c>
      <c r="AD20" s="61">
        <f ca="1" t="shared" si="0"/>
        <v>10571</v>
      </c>
      <c r="AF20" s="67">
        <f>'水洗化人口等'!B20</f>
        <v>35216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0.5021698945594935</v>
      </c>
      <c r="F21" s="155" t="s">
        <v>103</v>
      </c>
      <c r="G21" s="156"/>
      <c r="H21" s="48">
        <f>AD22</f>
        <v>41336</v>
      </c>
      <c r="I21" s="48">
        <f>AD33</f>
        <v>0</v>
      </c>
      <c r="J21" s="75">
        <f>SUM(H21:I21)</f>
        <v>41336</v>
      </c>
      <c r="AA21" s="46" t="s">
        <v>101</v>
      </c>
      <c r="AB21" s="46" t="s">
        <v>124</v>
      </c>
      <c r="AC21" s="46" t="s">
        <v>147</v>
      </c>
      <c r="AD21" s="61">
        <f ca="1" t="shared" si="0"/>
        <v>8776</v>
      </c>
      <c r="AF21" s="67">
        <f>'水洗化人口等'!B21</f>
        <v>35305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0.31834036669288374</v>
      </c>
      <c r="F22" s="155" t="s">
        <v>105</v>
      </c>
      <c r="G22" s="156"/>
      <c r="H22" s="48">
        <f>AD23</f>
        <v>131789</v>
      </c>
      <c r="I22" s="48">
        <f>AD34</f>
        <v>354418</v>
      </c>
      <c r="J22" s="75">
        <f>SUM(H22:I22)</f>
        <v>486207</v>
      </c>
      <c r="AA22" s="46" t="s">
        <v>103</v>
      </c>
      <c r="AB22" s="46" t="s">
        <v>124</v>
      </c>
      <c r="AC22" s="46" t="s">
        <v>148</v>
      </c>
      <c r="AD22" s="61">
        <f ca="1" t="shared" si="0"/>
        <v>41336</v>
      </c>
      <c r="AF22" s="67">
        <f>'水洗化人口等'!B22</f>
        <v>35321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0.1583696978649728</v>
      </c>
      <c r="F23" s="153" t="s">
        <v>8</v>
      </c>
      <c r="G23" s="154"/>
      <c r="H23" s="83">
        <f>SUM(H20:H22)</f>
        <v>181901</v>
      </c>
      <c r="I23" s="83">
        <f>SUM(I20:I22)</f>
        <v>354454</v>
      </c>
      <c r="J23" s="88">
        <f>SUM(J20:J22)</f>
        <v>536355</v>
      </c>
      <c r="AA23" s="44" t="s">
        <v>105</v>
      </c>
      <c r="AB23" s="46" t="s">
        <v>124</v>
      </c>
      <c r="AC23" s="44" t="s">
        <v>149</v>
      </c>
      <c r="AD23" s="61">
        <f ca="1" t="shared" si="0"/>
        <v>131789</v>
      </c>
      <c r="AF23" s="67">
        <f>'水洗化人口等'!B23</f>
        <v>35341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0.9349391549187125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271782</v>
      </c>
      <c r="AF24" s="67">
        <f>'水洗化人口等'!B24</f>
        <v>35343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0.06506084508128748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35344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35461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30845</v>
      </c>
      <c r="AF27" s="67">
        <f>'水洗化人口等'!B27</f>
        <v>35462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52681</v>
      </c>
      <c r="J28" s="90">
        <f>AD51</f>
        <v>515</v>
      </c>
      <c r="AA28" s="44" t="s">
        <v>86</v>
      </c>
      <c r="AB28" s="46" t="s">
        <v>124</v>
      </c>
      <c r="AC28" s="44" t="s">
        <v>144</v>
      </c>
      <c r="AD28" s="61">
        <f ca="1" t="shared" si="0"/>
        <v>62285</v>
      </c>
      <c r="AF28" s="67">
        <f>'水洗化人口等'!B28</f>
        <v>35502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4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35504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557</v>
      </c>
      <c r="J30" s="90">
        <f>AD53</f>
        <v>0</v>
      </c>
      <c r="AA30" s="44" t="s">
        <v>91</v>
      </c>
      <c r="AB30" s="46" t="s">
        <v>124</v>
      </c>
      <c r="AC30" s="44" t="s">
        <v>146</v>
      </c>
      <c r="AD30" s="61">
        <f ca="1" t="shared" si="0"/>
        <v>2741</v>
      </c>
      <c r="AF30" s="67">
        <f>'水洗化人口等'!B30</f>
        <v>0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958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3777</v>
      </c>
      <c r="AF31" s="67">
        <f>'水洗化人口等'!B31</f>
        <v>0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36</v>
      </c>
      <c r="AF32" s="67">
        <f>'水洗化人口等'!B32</f>
        <v>0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0</v>
      </c>
      <c r="AF33" s="67">
        <f>'水洗化人口等'!B33</f>
        <v>0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105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354418</v>
      </c>
      <c r="AF34" s="67">
        <f>'水洗化人口等'!B34</f>
        <v>0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122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7363</v>
      </c>
      <c r="AF35" s="67">
        <f>'水洗化人口等'!B35</f>
        <v>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15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5087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59525</v>
      </c>
      <c r="J38" s="92">
        <f>SUM(J28:J32)</f>
        <v>519</v>
      </c>
      <c r="AA38" s="44" t="s">
        <v>76</v>
      </c>
      <c r="AB38" s="46" t="s">
        <v>124</v>
      </c>
      <c r="AC38" s="44" t="s">
        <v>154</v>
      </c>
      <c r="AD38" s="72">
        <f ca="1" t="shared" si="0"/>
        <v>754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52681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557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958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105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122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15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5087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515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4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0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2008-09-16T08:48:44Z</dcterms:modified>
  <cp:category/>
  <cp:version/>
  <cp:contentType/>
  <cp:contentStatus/>
</cp:coreProperties>
</file>