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'し尿処理状況'!$A$7:$BF$49</definedName>
    <definedName name="_xlnm.Print_Area" localSheetId="0">'水洗化人口等'!$A$7:$Y$49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<sst xmlns="http://schemas.openxmlformats.org/spreadsheetml/2006/main" count="701" uniqueCount="265">
  <si>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</si>
  <si>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</si>
  <si>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</si>
  <si>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</si>
  <si>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</si>
  <si>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</si>
  <si>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</si>
  <si>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</si>
  <si>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</si>
  <si>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</si>
  <si>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</si>
  <si>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</si>
  <si>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</si>
  <si>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</si>
  <si>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</si>
  <si>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</si>
  <si>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</si>
  <si>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</si>
  <si>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</si>
  <si>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</si>
  <si>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</si>
  <si>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</si>
  <si>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</si>
  <si>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</si>
  <si>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</si>
  <si>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</si>
  <si>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</si>
  <si>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</si>
  <si>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</si>
  <si>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</si>
  <si>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</si>
  <si>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</si>
  <si>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</si>
  <si>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</si>
  <si>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</si>
  <si>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</si>
  <si>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</si>
  <si>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</si>
  <si>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</si>
  <si>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</si>
  <si>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</si>
  <si>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</si>
  <si>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</si>
  <si>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</si>
  <si>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</si>
  <si>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</si>
  <si>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</si>
  <si>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</si>
  <si>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</si>
  <si>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</si>
  <si>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</si>
  <si>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</si>
  <si>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</si>
  <si>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</si>
  <si>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</si>
  <si>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</si>
  <si>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</si>
  <si>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</si>
  <si>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</si>
  <si>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</si>
  <si>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</si>
  <si>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</si>
  <si>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</si>
  <si>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</si>
  <si>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</si>
  <si>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</si>
  <si>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</si>
  <si>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</si>
  <si>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</si>
  <si>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</si>
  <si>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</si>
  <si>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</si>
  <si>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</si>
  <si>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</si>
  <si>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</si>
  <si>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</si>
  <si>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</si>
  <si>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</si>
  <si>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</si>
  <si>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</si>
  <si>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</si>
  <si>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</si>
  <si>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</si>
  <si>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</si>
  <si>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</si>
  <si>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</si>
  <si>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</si>
  <si>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</si>
  <si>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</si>
  <si>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</si>
  <si>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</si>
  <si>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</si>
  <si>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</si>
  <si>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</si>
  <si>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</si>
  <si>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</si>
  <si>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</si>
  <si>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</si>
  <si>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</si>
  <si>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</si>
  <si>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</si>
  <si>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</si>
  <si>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</si>
  <si>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</si>
  <si>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</si>
  <si>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</si>
  <si>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</si>
  <si>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</si>
  <si>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</si>
  <si>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</si>
  <si>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</si>
  <si>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</si>
  <si>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</si>
  <si>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</si>
  <si>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</si>
  <si>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</si>
  <si>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</si>
  <si>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</si>
  <si>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</si>
  <si>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</si>
  <si>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</si>
  <si>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</si>
  <si>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</si>
  <si>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</si>
  <si>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</si>
  <si>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</si>
  <si>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</si>
  <si>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</si>
  <si>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</si>
  <si>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</si>
  <si>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</si>
  <si>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</si>
  <si>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</si>
  <si>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</si>
  <si>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</si>
  <si>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</si>
  <si>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</si>
  <si>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</si>
  <si>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</si>
  <si>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</si>
  <si>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</si>
  <si>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</si>
  <si>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</si>
  <si>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</si>
  <si>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</si>
  <si>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</si>
  <si>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</si>
  <si>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</si>
  <si>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</si>
  <si>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</si>
  <si>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</si>
  <si>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</si>
  <si>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</si>
  <si>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</si>
  <si>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</si>
  <si>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</si>
  <si>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</si>
  <si>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</si>
  <si>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</si>
  <si>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</si>
  <si>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</si>
  <si>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</si>
  <si>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</si>
  <si>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</si>
  <si>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</si>
  <si>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</si>
  <si>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</si>
  <si>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</si>
  <si>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</si>
  <si>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</si>
  <si>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</si>
  <si>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</si>
  <si>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</si>
  <si>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</si>
  <si>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</si>
  <si>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</si>
  <si>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</si>
  <si>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</si>
  <si>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</si>
  <si>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</si>
  <si>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</si>
  <si>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</si>
  <si>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</si>
  <si>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</si>
  <si>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</si>
  <si>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</si>
  <si>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</si>
  <si>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</si>
  <si>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</si>
  <si>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</si>
  <si>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</si>
  <si>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</si>
  <si>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</si>
  <si>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</si>
  <si>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</si>
  <si>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</si>
  <si>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</si>
  <si>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</si>
  <si>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</si>
  <si>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</si>
  <si>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</si>
  <si>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</si>
  <si>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</si>
  <si>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</si>
  <si>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</si>
  <si>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</si>
  <si>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</si>
  <si>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</si>
  <si>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</si>
  <si>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</si>
  <si>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</si>
  <si>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</si>
  <si>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</si>
  <si>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</si>
  <si>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</si>
  <si>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</si>
  <si>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</si>
  <si>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</si>
  <si>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</si>
  <si>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</si>
  <si>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</si>
  <si>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</si>
  <si>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静岡市</t>
  </si>
  <si>
    <t>○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</si>
  <si>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</si>
  <si>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</si>
  <si>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</si>
  <si>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</si>
  <si>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</si>
  <si>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</si>
  <si>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</si>
  <si>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</si>
  <si>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</si>
  <si>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</si>
  <si>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</si>
  <si>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</si>
  <si>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</si>
  <si>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</si>
  <si>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</si>
  <si>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</si>
  <si>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</si>
  <si>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</si>
  <si>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</si>
  <si>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</si>
  <si>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</si>
  <si>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</si>
  <si>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</si>
  <si>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</si>
  <si>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</si>
  <si>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</si>
  <si>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</si>
  <si>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</si>
  <si>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</si>
  <si>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</si>
  <si>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</si>
  <si>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</si>
  <si>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</si>
  <si>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</si>
  <si>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</si>
  <si>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</si>
  <si>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</si>
  <si>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</si>
  <si>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川根本町</t>
  </si>
  <si>
    <t>森町</t>
  </si>
  <si>
    <t>新居町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</si>
</sst>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静岡県</v>
      </c>
      <c r="B7" s="103">
        <f>INT(B8/1000)*1000</f>
        <v>22000</v>
      </c>
      <c r="C7" s="98" t="s">
        <v>174</v>
      </c>
      <c r="D7" s="99">
        <f>SUM(E7,I7)</f>
        <v>3790116</v>
      </c>
      <c r="E7" s="100">
        <f>SUM(G7:H7)</f>
        <v>187931</v>
      </c>
      <c r="F7" s="101">
        <f>IF(D7&gt;0,E7/D7*100,0)</f>
        <v>4.958449820533197</v>
      </c>
      <c r="G7" s="99">
        <f>SUM(G8:G200)</f>
        <v>185296</v>
      </c>
      <c r="H7" s="99">
        <f>SUM(H8:H200)</f>
        <v>2635</v>
      </c>
      <c r="I7" s="100">
        <f>SUM(K7,M7,O7)</f>
        <v>3602185</v>
      </c>
      <c r="J7" s="101">
        <f>IF($D7&gt;0,I7/$D7*100,0)</f>
        <v>95.04155017946681</v>
      </c>
      <c r="K7" s="99">
        <f>SUM(K8:K200)</f>
        <v>1746916</v>
      </c>
      <c r="L7" s="101">
        <f>IF($D7&gt;0,K7/$D7*100,0)</f>
        <v>46.091359736746845</v>
      </c>
      <c r="M7" s="99">
        <f>SUM(M8:M200)</f>
        <v>19867</v>
      </c>
      <c r="N7" s="101">
        <f>IF($D7&gt;0,M7/$D7*100,0)</f>
        <v>0.5241792071799385</v>
      </c>
      <c r="O7" s="99">
        <f>SUM(O8:O200)</f>
        <v>1835402</v>
      </c>
      <c r="P7" s="99">
        <f>SUM(P8:P200)</f>
        <v>506122</v>
      </c>
      <c r="Q7" s="101">
        <f>IF($D7&gt;0,O7/$D7*100,0)</f>
        <v>48.426011235540024</v>
      </c>
      <c r="R7" s="99">
        <f>COUNTA(R8:R200)</f>
        <v>36</v>
      </c>
      <c r="S7" s="99">
        <f aca="true" t="shared" si="0" ref="S7:Y7">COUNTA(S8:S200)</f>
        <v>3</v>
      </c>
      <c r="T7" s="99">
        <f t="shared" si="0"/>
        <v>1</v>
      </c>
      <c r="U7" s="99">
        <f t="shared" si="0"/>
        <v>2</v>
      </c>
      <c r="V7" s="99">
        <f t="shared" si="0"/>
        <v>34</v>
      </c>
      <c r="W7" s="99">
        <f t="shared" si="0"/>
        <v>2</v>
      </c>
      <c r="X7" s="99">
        <f t="shared" si="0"/>
        <v>1</v>
      </c>
      <c r="Y7" s="99">
        <f t="shared" si="0"/>
        <v>5</v>
      </c>
    </row>
    <row r="8" spans="1:25" s="20" customFormat="1" ht="13.5">
      <c r="A8" s="174" t="s">
        <v>200</v>
      </c>
      <c r="B8" s="174">
        <v>22100</v>
      </c>
      <c r="C8" s="174" t="s">
        <v>222</v>
      </c>
      <c r="D8" s="175">
        <f aca="true" t="shared" si="1" ref="D8:D49">SUM(E8,I8)</f>
        <v>721896</v>
      </c>
      <c r="E8" s="176">
        <f aca="true" t="shared" si="2" ref="E8:E49">SUM(G8:H8)</f>
        <v>19247</v>
      </c>
      <c r="F8" s="177">
        <f aca="true" t="shared" si="3" ref="F8:F49">IF(D8&gt;0,E8/D8*100,0)</f>
        <v>2.6661735208395667</v>
      </c>
      <c r="G8" s="174">
        <v>18117</v>
      </c>
      <c r="H8" s="174">
        <v>1130</v>
      </c>
      <c r="I8" s="176">
        <f aca="true" t="shared" si="4" ref="I8:I49">SUM(K8,M8,O8)</f>
        <v>702649</v>
      </c>
      <c r="J8" s="177">
        <f aca="true" t="shared" si="5" ref="J8:J49">IF($D8&gt;0,I8/$D8*100,0)</f>
        <v>97.33382647916044</v>
      </c>
      <c r="K8" s="174">
        <v>438237</v>
      </c>
      <c r="L8" s="177">
        <f aca="true" t="shared" si="6" ref="L8:L49">IF($D8&gt;0,K8/$D8*100,0)</f>
        <v>60.70638984008777</v>
      </c>
      <c r="M8" s="174"/>
      <c r="N8" s="177">
        <f aca="true" t="shared" si="7" ref="N8:N49">IF($D8&gt;0,M8/$D8*100,0)</f>
        <v>0</v>
      </c>
      <c r="O8" s="174">
        <v>264412</v>
      </c>
      <c r="P8" s="174">
        <v>68223</v>
      </c>
      <c r="Q8" s="177">
        <f aca="true" t="shared" si="8" ref="Q8:Q49">IF($D8&gt;0,O8/$D8*100,0)</f>
        <v>36.62743663907266</v>
      </c>
      <c r="R8" s="178"/>
      <c r="S8" s="178" t="s">
        <v>223</v>
      </c>
      <c r="T8" s="178"/>
      <c r="U8" s="178"/>
      <c r="V8" s="178" t="s">
        <v>223</v>
      </c>
      <c r="W8" s="178"/>
      <c r="X8" s="178"/>
      <c r="Y8" s="178"/>
    </row>
    <row r="9" spans="1:25" s="20" customFormat="1" ht="13.5">
      <c r="A9" s="174" t="s">
        <v>200</v>
      </c>
      <c r="B9" s="174">
        <v>22130</v>
      </c>
      <c r="C9" s="174" t="s">
        <v>224</v>
      </c>
      <c r="D9" s="175">
        <f t="shared" si="1"/>
        <v>788102</v>
      </c>
      <c r="E9" s="176">
        <f t="shared" si="2"/>
        <v>48431</v>
      </c>
      <c r="F9" s="177">
        <f t="shared" si="3"/>
        <v>6.145270536047365</v>
      </c>
      <c r="G9" s="174">
        <v>47528</v>
      </c>
      <c r="H9" s="174">
        <v>903</v>
      </c>
      <c r="I9" s="176">
        <f t="shared" si="4"/>
        <v>739671</v>
      </c>
      <c r="J9" s="177">
        <f t="shared" si="5"/>
        <v>93.85472946395264</v>
      </c>
      <c r="K9" s="174">
        <v>525243</v>
      </c>
      <c r="L9" s="177">
        <f t="shared" si="6"/>
        <v>66.64657620460297</v>
      </c>
      <c r="M9" s="174"/>
      <c r="N9" s="177">
        <f t="shared" si="7"/>
        <v>0</v>
      </c>
      <c r="O9" s="174">
        <v>214428</v>
      </c>
      <c r="P9" s="174">
        <v>56026</v>
      </c>
      <c r="Q9" s="177">
        <f t="shared" si="8"/>
        <v>27.208153259349675</v>
      </c>
      <c r="R9" s="178"/>
      <c r="S9" s="178" t="s">
        <v>223</v>
      </c>
      <c r="T9" s="178"/>
      <c r="U9" s="178"/>
      <c r="V9" s="178" t="s">
        <v>223</v>
      </c>
      <c r="W9" s="178"/>
      <c r="X9" s="178"/>
      <c r="Y9" s="178"/>
    </row>
    <row r="10" spans="1:25" s="20" customFormat="1" ht="13.5">
      <c r="A10" s="174" t="s">
        <v>200</v>
      </c>
      <c r="B10" s="174">
        <v>22203</v>
      </c>
      <c r="C10" s="174" t="s">
        <v>225</v>
      </c>
      <c r="D10" s="175">
        <f t="shared" si="1"/>
        <v>210821</v>
      </c>
      <c r="E10" s="176">
        <f t="shared" si="2"/>
        <v>8573</v>
      </c>
      <c r="F10" s="177">
        <f t="shared" si="3"/>
        <v>4.066482940504029</v>
      </c>
      <c r="G10" s="174">
        <v>8573</v>
      </c>
      <c r="H10" s="174"/>
      <c r="I10" s="176">
        <f t="shared" si="4"/>
        <v>202248</v>
      </c>
      <c r="J10" s="177">
        <f t="shared" si="5"/>
        <v>95.93351705949597</v>
      </c>
      <c r="K10" s="174">
        <v>79832</v>
      </c>
      <c r="L10" s="177">
        <f t="shared" si="6"/>
        <v>37.867195393248295</v>
      </c>
      <c r="M10" s="174">
        <v>259</v>
      </c>
      <c r="N10" s="177">
        <f t="shared" si="7"/>
        <v>0.12285303646221203</v>
      </c>
      <c r="O10" s="174">
        <v>122157</v>
      </c>
      <c r="P10" s="174">
        <v>34787</v>
      </c>
      <c r="Q10" s="177">
        <f t="shared" si="8"/>
        <v>57.94346862978546</v>
      </c>
      <c r="R10" s="178"/>
      <c r="S10" s="178" t="s">
        <v>223</v>
      </c>
      <c r="T10" s="178"/>
      <c r="U10" s="178"/>
      <c r="V10" s="178"/>
      <c r="W10" s="178"/>
      <c r="X10" s="178"/>
      <c r="Y10" s="178" t="s">
        <v>223</v>
      </c>
    </row>
    <row r="11" spans="1:25" s="20" customFormat="1" ht="13.5">
      <c r="A11" s="174" t="s">
        <v>200</v>
      </c>
      <c r="B11" s="174">
        <v>22205</v>
      </c>
      <c r="C11" s="174" t="s">
        <v>226</v>
      </c>
      <c r="D11" s="175">
        <f t="shared" si="1"/>
        <v>41645</v>
      </c>
      <c r="E11" s="176">
        <f t="shared" si="2"/>
        <v>547</v>
      </c>
      <c r="F11" s="177">
        <f t="shared" si="3"/>
        <v>1.3134830111658062</v>
      </c>
      <c r="G11" s="174">
        <v>547</v>
      </c>
      <c r="H11" s="174"/>
      <c r="I11" s="176">
        <f t="shared" si="4"/>
        <v>41098</v>
      </c>
      <c r="J11" s="177">
        <f t="shared" si="5"/>
        <v>98.6865169888342</v>
      </c>
      <c r="K11" s="174">
        <v>22286</v>
      </c>
      <c r="L11" s="177">
        <f t="shared" si="6"/>
        <v>53.514227398247094</v>
      </c>
      <c r="M11" s="174"/>
      <c r="N11" s="177">
        <f t="shared" si="7"/>
        <v>0</v>
      </c>
      <c r="O11" s="174">
        <v>18812</v>
      </c>
      <c r="P11" s="174">
        <v>3200</v>
      </c>
      <c r="Q11" s="177">
        <f t="shared" si="8"/>
        <v>45.172289590587106</v>
      </c>
      <c r="R11" s="178" t="s">
        <v>223</v>
      </c>
      <c r="S11" s="178"/>
      <c r="T11" s="178"/>
      <c r="U11" s="178"/>
      <c r="V11" s="178"/>
      <c r="W11" s="178"/>
      <c r="X11" s="178"/>
      <c r="Y11" s="178" t="s">
        <v>223</v>
      </c>
    </row>
    <row r="12" spans="1:25" s="20" customFormat="1" ht="13.5">
      <c r="A12" s="174" t="s">
        <v>200</v>
      </c>
      <c r="B12" s="174">
        <v>22206</v>
      </c>
      <c r="C12" s="174" t="s">
        <v>227</v>
      </c>
      <c r="D12" s="175">
        <f t="shared" si="1"/>
        <v>112569</v>
      </c>
      <c r="E12" s="176">
        <f t="shared" si="2"/>
        <v>1802</v>
      </c>
      <c r="F12" s="177">
        <f t="shared" si="3"/>
        <v>1.6007959562579395</v>
      </c>
      <c r="G12" s="174">
        <v>1802</v>
      </c>
      <c r="H12" s="174"/>
      <c r="I12" s="176">
        <f t="shared" si="4"/>
        <v>110767</v>
      </c>
      <c r="J12" s="177">
        <f t="shared" si="5"/>
        <v>98.39920404374206</v>
      </c>
      <c r="K12" s="174">
        <v>64666</v>
      </c>
      <c r="L12" s="177">
        <f t="shared" si="6"/>
        <v>57.44565555348275</v>
      </c>
      <c r="M12" s="174"/>
      <c r="N12" s="177">
        <f t="shared" si="7"/>
        <v>0</v>
      </c>
      <c r="O12" s="174">
        <v>46101</v>
      </c>
      <c r="P12" s="174">
        <v>13169</v>
      </c>
      <c r="Q12" s="177">
        <f t="shared" si="8"/>
        <v>40.95354849025931</v>
      </c>
      <c r="R12" s="178" t="s">
        <v>223</v>
      </c>
      <c r="S12" s="178"/>
      <c r="T12" s="178"/>
      <c r="U12" s="178"/>
      <c r="V12" s="178" t="s">
        <v>223</v>
      </c>
      <c r="W12" s="178"/>
      <c r="X12" s="178"/>
      <c r="Y12" s="178"/>
    </row>
    <row r="13" spans="1:25" s="20" customFormat="1" ht="13.5">
      <c r="A13" s="174" t="s">
        <v>200</v>
      </c>
      <c r="B13" s="174">
        <v>22207</v>
      </c>
      <c r="C13" s="174" t="s">
        <v>228</v>
      </c>
      <c r="D13" s="175">
        <f t="shared" si="1"/>
        <v>123845</v>
      </c>
      <c r="E13" s="176">
        <f t="shared" si="2"/>
        <v>1197</v>
      </c>
      <c r="F13" s="177">
        <f t="shared" si="3"/>
        <v>0.9665307440752554</v>
      </c>
      <c r="G13" s="174">
        <v>1197</v>
      </c>
      <c r="H13" s="174"/>
      <c r="I13" s="176">
        <f t="shared" si="4"/>
        <v>122648</v>
      </c>
      <c r="J13" s="177">
        <f t="shared" si="5"/>
        <v>99.03346925592474</v>
      </c>
      <c r="K13" s="174">
        <v>50303</v>
      </c>
      <c r="L13" s="177">
        <f t="shared" si="6"/>
        <v>40.617707618393965</v>
      </c>
      <c r="M13" s="174"/>
      <c r="N13" s="177">
        <f t="shared" si="7"/>
        <v>0</v>
      </c>
      <c r="O13" s="174">
        <v>72345</v>
      </c>
      <c r="P13" s="174"/>
      <c r="Q13" s="177">
        <f t="shared" si="8"/>
        <v>58.415761637530785</v>
      </c>
      <c r="R13" s="178" t="s">
        <v>223</v>
      </c>
      <c r="S13" s="178"/>
      <c r="T13" s="178"/>
      <c r="U13" s="178"/>
      <c r="V13" s="178" t="s">
        <v>223</v>
      </c>
      <c r="W13" s="178"/>
      <c r="X13" s="178"/>
      <c r="Y13" s="178"/>
    </row>
    <row r="14" spans="1:25" s="20" customFormat="1" ht="13.5">
      <c r="A14" s="174" t="s">
        <v>200</v>
      </c>
      <c r="B14" s="174">
        <v>22208</v>
      </c>
      <c r="C14" s="174" t="s">
        <v>229</v>
      </c>
      <c r="D14" s="175">
        <f t="shared" si="1"/>
        <v>75180</v>
      </c>
      <c r="E14" s="176">
        <f t="shared" si="2"/>
        <v>296</v>
      </c>
      <c r="F14" s="177">
        <f t="shared" si="3"/>
        <v>0.3937217345038574</v>
      </c>
      <c r="G14" s="174">
        <v>296</v>
      </c>
      <c r="H14" s="174"/>
      <c r="I14" s="176">
        <f t="shared" si="4"/>
        <v>74884</v>
      </c>
      <c r="J14" s="177">
        <f t="shared" si="5"/>
        <v>99.60627826549614</v>
      </c>
      <c r="K14" s="174">
        <v>19770</v>
      </c>
      <c r="L14" s="177">
        <f t="shared" si="6"/>
        <v>26.296887470071827</v>
      </c>
      <c r="M14" s="174">
        <v>1977</v>
      </c>
      <c r="N14" s="177">
        <f t="shared" si="7"/>
        <v>2.6296887470071826</v>
      </c>
      <c r="O14" s="174">
        <v>53137</v>
      </c>
      <c r="P14" s="174">
        <v>14115</v>
      </c>
      <c r="Q14" s="177">
        <f t="shared" si="8"/>
        <v>70.67970204841714</v>
      </c>
      <c r="R14" s="178" t="s">
        <v>223</v>
      </c>
      <c r="S14" s="178"/>
      <c r="T14" s="178"/>
      <c r="U14" s="178"/>
      <c r="V14" s="178" t="s">
        <v>223</v>
      </c>
      <c r="W14" s="178"/>
      <c r="X14" s="178"/>
      <c r="Y14" s="178"/>
    </row>
    <row r="15" spans="1:25" s="20" customFormat="1" ht="13.5">
      <c r="A15" s="174" t="s">
        <v>200</v>
      </c>
      <c r="B15" s="174">
        <v>22209</v>
      </c>
      <c r="C15" s="174" t="s">
        <v>230</v>
      </c>
      <c r="D15" s="175">
        <f t="shared" si="1"/>
        <v>97139</v>
      </c>
      <c r="E15" s="176">
        <f t="shared" si="2"/>
        <v>16702</v>
      </c>
      <c r="F15" s="177">
        <f t="shared" si="3"/>
        <v>17.193917993802696</v>
      </c>
      <c r="G15" s="174">
        <v>16702</v>
      </c>
      <c r="H15" s="174"/>
      <c r="I15" s="176">
        <f t="shared" si="4"/>
        <v>80437</v>
      </c>
      <c r="J15" s="177">
        <f t="shared" si="5"/>
        <v>82.8060820061973</v>
      </c>
      <c r="K15" s="174">
        <v>7925</v>
      </c>
      <c r="L15" s="177">
        <f t="shared" si="6"/>
        <v>8.158412172248015</v>
      </c>
      <c r="M15" s="174">
        <v>1785</v>
      </c>
      <c r="N15" s="177">
        <f t="shared" si="7"/>
        <v>1.837572962455862</v>
      </c>
      <c r="O15" s="174">
        <v>70727</v>
      </c>
      <c r="P15" s="174">
        <v>14409</v>
      </c>
      <c r="Q15" s="177">
        <f t="shared" si="8"/>
        <v>72.81009687149343</v>
      </c>
      <c r="R15" s="178"/>
      <c r="S15" s="178"/>
      <c r="T15" s="178"/>
      <c r="U15" s="178" t="s">
        <v>223</v>
      </c>
      <c r="V15" s="178"/>
      <c r="W15" s="178"/>
      <c r="X15" s="178"/>
      <c r="Y15" s="178" t="s">
        <v>223</v>
      </c>
    </row>
    <row r="16" spans="1:25" s="20" customFormat="1" ht="13.5">
      <c r="A16" s="174" t="s">
        <v>200</v>
      </c>
      <c r="B16" s="174">
        <v>22210</v>
      </c>
      <c r="C16" s="174" t="s">
        <v>231</v>
      </c>
      <c r="D16" s="175">
        <f t="shared" si="1"/>
        <v>238759</v>
      </c>
      <c r="E16" s="176">
        <f t="shared" si="2"/>
        <v>8988</v>
      </c>
      <c r="F16" s="177">
        <f t="shared" si="3"/>
        <v>3.7644654232929438</v>
      </c>
      <c r="G16" s="174">
        <v>8988</v>
      </c>
      <c r="H16" s="174"/>
      <c r="I16" s="176">
        <f t="shared" si="4"/>
        <v>229771</v>
      </c>
      <c r="J16" s="177">
        <f t="shared" si="5"/>
        <v>96.23553457670707</v>
      </c>
      <c r="K16" s="174">
        <v>146865</v>
      </c>
      <c r="L16" s="177">
        <f t="shared" si="6"/>
        <v>61.51181735557613</v>
      </c>
      <c r="M16" s="174">
        <v>372</v>
      </c>
      <c r="N16" s="177">
        <f t="shared" si="7"/>
        <v>0.15580564502280542</v>
      </c>
      <c r="O16" s="174">
        <v>82534</v>
      </c>
      <c r="P16" s="174">
        <v>23031</v>
      </c>
      <c r="Q16" s="177">
        <f t="shared" si="8"/>
        <v>34.56791157610812</v>
      </c>
      <c r="R16" s="178" t="s">
        <v>223</v>
      </c>
      <c r="S16" s="178"/>
      <c r="T16" s="178"/>
      <c r="U16" s="178"/>
      <c r="V16" s="178" t="s">
        <v>223</v>
      </c>
      <c r="W16" s="178"/>
      <c r="X16" s="178"/>
      <c r="Y16" s="178"/>
    </row>
    <row r="17" spans="1:25" s="20" customFormat="1" ht="13.5">
      <c r="A17" s="174" t="s">
        <v>200</v>
      </c>
      <c r="B17" s="174">
        <v>22211</v>
      </c>
      <c r="C17" s="174" t="s">
        <v>232</v>
      </c>
      <c r="D17" s="175">
        <f t="shared" si="1"/>
        <v>166574</v>
      </c>
      <c r="E17" s="176">
        <f t="shared" si="2"/>
        <v>16204</v>
      </c>
      <c r="F17" s="177">
        <f t="shared" si="3"/>
        <v>9.727808661615859</v>
      </c>
      <c r="G17" s="174">
        <v>16204</v>
      </c>
      <c r="H17" s="174"/>
      <c r="I17" s="176">
        <f t="shared" si="4"/>
        <v>150370</v>
      </c>
      <c r="J17" s="177">
        <f t="shared" si="5"/>
        <v>90.27219133838415</v>
      </c>
      <c r="K17" s="174">
        <v>97951</v>
      </c>
      <c r="L17" s="177">
        <f t="shared" si="6"/>
        <v>58.803294631815284</v>
      </c>
      <c r="M17" s="174"/>
      <c r="N17" s="177">
        <f t="shared" si="7"/>
        <v>0</v>
      </c>
      <c r="O17" s="174">
        <v>52419</v>
      </c>
      <c r="P17" s="174">
        <v>10324</v>
      </c>
      <c r="Q17" s="177">
        <f t="shared" si="8"/>
        <v>31.46889670656885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200</v>
      </c>
      <c r="B18" s="174">
        <v>22212</v>
      </c>
      <c r="C18" s="174" t="s">
        <v>233</v>
      </c>
      <c r="D18" s="175">
        <f t="shared" si="1"/>
        <v>120057</v>
      </c>
      <c r="E18" s="176">
        <f t="shared" si="2"/>
        <v>4464</v>
      </c>
      <c r="F18" s="177">
        <f t="shared" si="3"/>
        <v>3.71823383892651</v>
      </c>
      <c r="G18" s="174">
        <v>4464</v>
      </c>
      <c r="H18" s="174"/>
      <c r="I18" s="176">
        <f t="shared" si="4"/>
        <v>115593</v>
      </c>
      <c r="J18" s="177">
        <f t="shared" si="5"/>
        <v>96.28176616107349</v>
      </c>
      <c r="K18" s="174">
        <v>31068</v>
      </c>
      <c r="L18" s="177">
        <f t="shared" si="6"/>
        <v>25.877708088657887</v>
      </c>
      <c r="M18" s="174">
        <v>1841</v>
      </c>
      <c r="N18" s="177">
        <f t="shared" si="7"/>
        <v>1.5334382834820126</v>
      </c>
      <c r="O18" s="174">
        <v>82684</v>
      </c>
      <c r="P18" s="174">
        <v>18641</v>
      </c>
      <c r="Q18" s="177">
        <f t="shared" si="8"/>
        <v>68.87061978893358</v>
      </c>
      <c r="R18" s="178" t="s">
        <v>223</v>
      </c>
      <c r="S18" s="178"/>
      <c r="T18" s="178"/>
      <c r="U18" s="178"/>
      <c r="V18" s="178" t="s">
        <v>223</v>
      </c>
      <c r="W18" s="178"/>
      <c r="X18" s="178"/>
      <c r="Y18" s="178"/>
    </row>
    <row r="19" spans="1:25" s="20" customFormat="1" ht="13.5">
      <c r="A19" s="174" t="s">
        <v>200</v>
      </c>
      <c r="B19" s="174">
        <v>22213</v>
      </c>
      <c r="C19" s="174" t="s">
        <v>234</v>
      </c>
      <c r="D19" s="175">
        <f t="shared" si="1"/>
        <v>115216</v>
      </c>
      <c r="E19" s="176">
        <f t="shared" si="2"/>
        <v>7376</v>
      </c>
      <c r="F19" s="177">
        <f t="shared" si="3"/>
        <v>6.401888626579642</v>
      </c>
      <c r="G19" s="174">
        <v>7326</v>
      </c>
      <c r="H19" s="174">
        <v>50</v>
      </c>
      <c r="I19" s="176">
        <f t="shared" si="4"/>
        <v>107840</v>
      </c>
      <c r="J19" s="177">
        <f t="shared" si="5"/>
        <v>93.59811137342035</v>
      </c>
      <c r="K19" s="174">
        <v>15228</v>
      </c>
      <c r="L19" s="177">
        <f t="shared" si="6"/>
        <v>13.216914317455908</v>
      </c>
      <c r="M19" s="174">
        <v>4447</v>
      </c>
      <c r="N19" s="177">
        <f t="shared" si="7"/>
        <v>3.8597069851409525</v>
      </c>
      <c r="O19" s="174">
        <v>88165</v>
      </c>
      <c r="P19" s="174">
        <v>24048</v>
      </c>
      <c r="Q19" s="177">
        <f t="shared" si="8"/>
        <v>76.52149007082349</v>
      </c>
      <c r="R19" s="178" t="s">
        <v>223</v>
      </c>
      <c r="S19" s="178"/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200</v>
      </c>
      <c r="B20" s="174">
        <v>22214</v>
      </c>
      <c r="C20" s="174" t="s">
        <v>235</v>
      </c>
      <c r="D20" s="175">
        <f t="shared" si="1"/>
        <v>130778</v>
      </c>
      <c r="E20" s="176">
        <f t="shared" si="2"/>
        <v>6766</v>
      </c>
      <c r="F20" s="177">
        <f t="shared" si="3"/>
        <v>5.173653060912386</v>
      </c>
      <c r="G20" s="174">
        <v>6766</v>
      </c>
      <c r="H20" s="174"/>
      <c r="I20" s="176">
        <f t="shared" si="4"/>
        <v>124012</v>
      </c>
      <c r="J20" s="177">
        <f t="shared" si="5"/>
        <v>94.82634693908761</v>
      </c>
      <c r="K20" s="174">
        <v>50185</v>
      </c>
      <c r="L20" s="177">
        <f t="shared" si="6"/>
        <v>38.37419137775467</v>
      </c>
      <c r="M20" s="174"/>
      <c r="N20" s="177">
        <f t="shared" si="7"/>
        <v>0</v>
      </c>
      <c r="O20" s="174">
        <v>73827</v>
      </c>
      <c r="P20" s="174">
        <v>20407</v>
      </c>
      <c r="Q20" s="177">
        <f t="shared" si="8"/>
        <v>56.45215556133295</v>
      </c>
      <c r="R20" s="178" t="s">
        <v>223</v>
      </c>
      <c r="S20" s="178"/>
      <c r="T20" s="178"/>
      <c r="U20" s="178"/>
      <c r="V20" s="178" t="s">
        <v>223</v>
      </c>
      <c r="W20" s="178"/>
      <c r="X20" s="178"/>
      <c r="Y20" s="178"/>
    </row>
    <row r="21" spans="1:25" s="20" customFormat="1" ht="13.5">
      <c r="A21" s="174" t="s">
        <v>200</v>
      </c>
      <c r="B21" s="174">
        <v>22215</v>
      </c>
      <c r="C21" s="174" t="s">
        <v>236</v>
      </c>
      <c r="D21" s="175">
        <f t="shared" si="1"/>
        <v>85967</v>
      </c>
      <c r="E21" s="176">
        <f t="shared" si="2"/>
        <v>3262</v>
      </c>
      <c r="F21" s="177">
        <f t="shared" si="3"/>
        <v>3.7944792769318463</v>
      </c>
      <c r="G21" s="174">
        <v>3262</v>
      </c>
      <c r="H21" s="174"/>
      <c r="I21" s="176">
        <f t="shared" si="4"/>
        <v>82705</v>
      </c>
      <c r="J21" s="177">
        <f t="shared" si="5"/>
        <v>96.20552072306815</v>
      </c>
      <c r="K21" s="174">
        <v>18260</v>
      </c>
      <c r="L21" s="177">
        <f t="shared" si="6"/>
        <v>21.240708644014564</v>
      </c>
      <c r="M21" s="174">
        <v>1509</v>
      </c>
      <c r="N21" s="177">
        <f t="shared" si="7"/>
        <v>1.7553247176242046</v>
      </c>
      <c r="O21" s="174">
        <v>62936</v>
      </c>
      <c r="P21" s="174">
        <v>21026</v>
      </c>
      <c r="Q21" s="177">
        <f t="shared" si="8"/>
        <v>73.20948736142938</v>
      </c>
      <c r="R21" s="178" t="s">
        <v>223</v>
      </c>
      <c r="S21" s="178"/>
      <c r="T21" s="178"/>
      <c r="U21" s="178"/>
      <c r="V21" s="178" t="s">
        <v>223</v>
      </c>
      <c r="W21" s="178"/>
      <c r="X21" s="178"/>
      <c r="Y21" s="178"/>
    </row>
    <row r="22" spans="1:25" s="20" customFormat="1" ht="13.5">
      <c r="A22" s="174" t="s">
        <v>200</v>
      </c>
      <c r="B22" s="174">
        <v>22216</v>
      </c>
      <c r="C22" s="174" t="s">
        <v>237</v>
      </c>
      <c r="D22" s="175">
        <f t="shared" si="1"/>
        <v>81141</v>
      </c>
      <c r="E22" s="176">
        <f t="shared" si="2"/>
        <v>3542</v>
      </c>
      <c r="F22" s="177">
        <f t="shared" si="3"/>
        <v>4.365240753749646</v>
      </c>
      <c r="G22" s="174">
        <v>3542</v>
      </c>
      <c r="H22" s="174"/>
      <c r="I22" s="176">
        <f t="shared" si="4"/>
        <v>77599</v>
      </c>
      <c r="J22" s="177">
        <f t="shared" si="5"/>
        <v>95.63475924625035</v>
      </c>
      <c r="K22" s="174">
        <v>17679</v>
      </c>
      <c r="L22" s="177">
        <f t="shared" si="6"/>
        <v>21.787998668983622</v>
      </c>
      <c r="M22" s="174">
        <v>2588</v>
      </c>
      <c r="N22" s="177">
        <f t="shared" si="7"/>
        <v>3.1895096190581826</v>
      </c>
      <c r="O22" s="174">
        <v>57332</v>
      </c>
      <c r="P22" s="174">
        <v>17770</v>
      </c>
      <c r="Q22" s="177">
        <f t="shared" si="8"/>
        <v>70.65725095820855</v>
      </c>
      <c r="R22" s="178" t="s">
        <v>223</v>
      </c>
      <c r="S22" s="178"/>
      <c r="T22" s="178"/>
      <c r="U22" s="178"/>
      <c r="V22" s="178" t="s">
        <v>223</v>
      </c>
      <c r="W22" s="178"/>
      <c r="X22" s="178"/>
      <c r="Y22" s="178"/>
    </row>
    <row r="23" spans="1:25" s="20" customFormat="1" ht="13.5">
      <c r="A23" s="174" t="s">
        <v>200</v>
      </c>
      <c r="B23" s="174">
        <v>22219</v>
      </c>
      <c r="C23" s="174" t="s">
        <v>238</v>
      </c>
      <c r="D23" s="175">
        <f t="shared" si="1"/>
        <v>26558</v>
      </c>
      <c r="E23" s="176">
        <f t="shared" si="2"/>
        <v>249</v>
      </c>
      <c r="F23" s="177">
        <f t="shared" si="3"/>
        <v>0.9375706001957979</v>
      </c>
      <c r="G23" s="174">
        <v>158</v>
      </c>
      <c r="H23" s="174">
        <v>91</v>
      </c>
      <c r="I23" s="176">
        <f t="shared" si="4"/>
        <v>26309</v>
      </c>
      <c r="J23" s="177">
        <f t="shared" si="5"/>
        <v>99.0624293998042</v>
      </c>
      <c r="K23" s="174">
        <v>6706</v>
      </c>
      <c r="L23" s="177">
        <f t="shared" si="6"/>
        <v>25.250395361096466</v>
      </c>
      <c r="M23" s="174"/>
      <c r="N23" s="177">
        <f t="shared" si="7"/>
        <v>0</v>
      </c>
      <c r="O23" s="174">
        <v>19603</v>
      </c>
      <c r="P23" s="174">
        <v>4470</v>
      </c>
      <c r="Q23" s="177">
        <f t="shared" si="8"/>
        <v>73.81203403870774</v>
      </c>
      <c r="R23" s="178" t="s">
        <v>223</v>
      </c>
      <c r="S23" s="178"/>
      <c r="T23" s="178"/>
      <c r="U23" s="178"/>
      <c r="V23" s="178" t="s">
        <v>223</v>
      </c>
      <c r="W23" s="178"/>
      <c r="X23" s="178"/>
      <c r="Y23" s="178"/>
    </row>
    <row r="24" spans="1:25" s="20" customFormat="1" ht="13.5">
      <c r="A24" s="174" t="s">
        <v>200</v>
      </c>
      <c r="B24" s="174">
        <v>22220</v>
      </c>
      <c r="C24" s="174" t="s">
        <v>239</v>
      </c>
      <c r="D24" s="175">
        <f t="shared" si="1"/>
        <v>53074</v>
      </c>
      <c r="E24" s="176">
        <f t="shared" si="2"/>
        <v>2214</v>
      </c>
      <c r="F24" s="177">
        <f t="shared" si="3"/>
        <v>4.171534084485812</v>
      </c>
      <c r="G24" s="174">
        <v>2214</v>
      </c>
      <c r="H24" s="174"/>
      <c r="I24" s="176">
        <f t="shared" si="4"/>
        <v>50860</v>
      </c>
      <c r="J24" s="177">
        <f t="shared" si="5"/>
        <v>95.82846591551419</v>
      </c>
      <c r="K24" s="174">
        <v>12233</v>
      </c>
      <c r="L24" s="177">
        <f t="shared" si="6"/>
        <v>23.0489505219128</v>
      </c>
      <c r="M24" s="174"/>
      <c r="N24" s="177">
        <f t="shared" si="7"/>
        <v>0</v>
      </c>
      <c r="O24" s="174">
        <v>38627</v>
      </c>
      <c r="P24" s="174">
        <v>17140</v>
      </c>
      <c r="Q24" s="177">
        <f t="shared" si="8"/>
        <v>72.77951539360139</v>
      </c>
      <c r="R24" s="178" t="s">
        <v>223</v>
      </c>
      <c r="S24" s="178"/>
      <c r="T24" s="178"/>
      <c r="U24" s="178"/>
      <c r="V24" s="178" t="s">
        <v>223</v>
      </c>
      <c r="W24" s="178"/>
      <c r="X24" s="178"/>
      <c r="Y24" s="178"/>
    </row>
    <row r="25" spans="1:25" s="20" customFormat="1" ht="13.5">
      <c r="A25" s="174" t="s">
        <v>200</v>
      </c>
      <c r="B25" s="174">
        <v>22221</v>
      </c>
      <c r="C25" s="174" t="s">
        <v>240</v>
      </c>
      <c r="D25" s="175">
        <f t="shared" si="1"/>
        <v>42285</v>
      </c>
      <c r="E25" s="176">
        <f t="shared" si="2"/>
        <v>5330</v>
      </c>
      <c r="F25" s="177">
        <f t="shared" si="3"/>
        <v>12.604942651058296</v>
      </c>
      <c r="G25" s="174">
        <v>5330</v>
      </c>
      <c r="H25" s="174"/>
      <c r="I25" s="176">
        <f t="shared" si="4"/>
        <v>36955</v>
      </c>
      <c r="J25" s="177">
        <f t="shared" si="5"/>
        <v>87.3950573489417</v>
      </c>
      <c r="K25" s="174">
        <v>6134</v>
      </c>
      <c r="L25" s="177">
        <f t="shared" si="6"/>
        <v>14.506326120373656</v>
      </c>
      <c r="M25" s="174"/>
      <c r="N25" s="177">
        <f t="shared" si="7"/>
        <v>0</v>
      </c>
      <c r="O25" s="174">
        <v>30821</v>
      </c>
      <c r="P25" s="174">
        <v>15557</v>
      </c>
      <c r="Q25" s="177">
        <f t="shared" si="8"/>
        <v>72.88873122856805</v>
      </c>
      <c r="R25" s="178" t="s">
        <v>223</v>
      </c>
      <c r="S25" s="178"/>
      <c r="T25" s="178"/>
      <c r="U25" s="178"/>
      <c r="V25" s="178"/>
      <c r="W25" s="178"/>
      <c r="X25" s="178"/>
      <c r="Y25" s="178" t="s">
        <v>223</v>
      </c>
    </row>
    <row r="26" spans="1:25" s="20" customFormat="1" ht="13.5">
      <c r="A26" s="174" t="s">
        <v>200</v>
      </c>
      <c r="B26" s="174">
        <v>22222</v>
      </c>
      <c r="C26" s="174" t="s">
        <v>241</v>
      </c>
      <c r="D26" s="175">
        <f t="shared" si="1"/>
        <v>37095</v>
      </c>
      <c r="E26" s="176">
        <f t="shared" si="2"/>
        <v>611</v>
      </c>
      <c r="F26" s="177">
        <f t="shared" si="3"/>
        <v>1.647122253673002</v>
      </c>
      <c r="G26" s="174">
        <v>611</v>
      </c>
      <c r="H26" s="174"/>
      <c r="I26" s="176">
        <f t="shared" si="4"/>
        <v>36484</v>
      </c>
      <c r="J26" s="177">
        <f t="shared" si="5"/>
        <v>98.352877746327</v>
      </c>
      <c r="K26" s="174">
        <v>17962</v>
      </c>
      <c r="L26" s="177">
        <f t="shared" si="6"/>
        <v>48.42162016444264</v>
      </c>
      <c r="M26" s="174"/>
      <c r="N26" s="177">
        <f t="shared" si="7"/>
        <v>0</v>
      </c>
      <c r="O26" s="174">
        <v>18522</v>
      </c>
      <c r="P26" s="174">
        <v>2271</v>
      </c>
      <c r="Q26" s="177">
        <f t="shared" si="8"/>
        <v>49.93125758188435</v>
      </c>
      <c r="R26" s="178"/>
      <c r="S26" s="178"/>
      <c r="T26" s="178" t="s">
        <v>223</v>
      </c>
      <c r="U26" s="178"/>
      <c r="V26" s="178"/>
      <c r="W26" s="178"/>
      <c r="X26" s="178" t="s">
        <v>223</v>
      </c>
      <c r="Y26" s="178"/>
    </row>
    <row r="27" spans="1:25" s="20" customFormat="1" ht="13.5">
      <c r="A27" s="174" t="s">
        <v>200</v>
      </c>
      <c r="B27" s="174">
        <v>22223</v>
      </c>
      <c r="C27" s="174" t="s">
        <v>242</v>
      </c>
      <c r="D27" s="175">
        <f t="shared" si="1"/>
        <v>34971</v>
      </c>
      <c r="E27" s="176">
        <f t="shared" si="2"/>
        <v>2147</v>
      </c>
      <c r="F27" s="177">
        <f t="shared" si="3"/>
        <v>6.1393726230305115</v>
      </c>
      <c r="G27" s="174">
        <v>2147</v>
      </c>
      <c r="H27" s="174"/>
      <c r="I27" s="176">
        <f t="shared" si="4"/>
        <v>32824</v>
      </c>
      <c r="J27" s="177">
        <f t="shared" si="5"/>
        <v>93.86062737696949</v>
      </c>
      <c r="K27" s="174">
        <v>11729</v>
      </c>
      <c r="L27" s="177">
        <f t="shared" si="6"/>
        <v>33.53921820937348</v>
      </c>
      <c r="M27" s="174"/>
      <c r="N27" s="177">
        <f t="shared" si="7"/>
        <v>0</v>
      </c>
      <c r="O27" s="174">
        <v>21095</v>
      </c>
      <c r="P27" s="174">
        <v>13276</v>
      </c>
      <c r="Q27" s="177">
        <f t="shared" si="8"/>
        <v>60.32140916759601</v>
      </c>
      <c r="R27" s="178" t="s">
        <v>223</v>
      </c>
      <c r="S27" s="178"/>
      <c r="T27" s="178"/>
      <c r="U27" s="178"/>
      <c r="V27" s="178" t="s">
        <v>223</v>
      </c>
      <c r="W27" s="178"/>
      <c r="X27" s="178"/>
      <c r="Y27" s="178"/>
    </row>
    <row r="28" spans="1:25" s="20" customFormat="1" ht="13.5">
      <c r="A28" s="174" t="s">
        <v>200</v>
      </c>
      <c r="B28" s="174">
        <v>22224</v>
      </c>
      <c r="C28" s="174" t="s">
        <v>243</v>
      </c>
      <c r="D28" s="175">
        <f t="shared" si="1"/>
        <v>45682</v>
      </c>
      <c r="E28" s="176">
        <f t="shared" si="2"/>
        <v>3000</v>
      </c>
      <c r="F28" s="177">
        <f t="shared" si="3"/>
        <v>6.567138041241627</v>
      </c>
      <c r="G28" s="174">
        <v>3000</v>
      </c>
      <c r="H28" s="174"/>
      <c r="I28" s="176">
        <f t="shared" si="4"/>
        <v>42682</v>
      </c>
      <c r="J28" s="177">
        <f t="shared" si="5"/>
        <v>93.43286195875837</v>
      </c>
      <c r="K28" s="174">
        <v>2841</v>
      </c>
      <c r="L28" s="177">
        <f t="shared" si="6"/>
        <v>6.2190797250558205</v>
      </c>
      <c r="M28" s="174">
        <v>2604</v>
      </c>
      <c r="N28" s="177">
        <f t="shared" si="7"/>
        <v>5.700275819797732</v>
      </c>
      <c r="O28" s="174">
        <v>37237</v>
      </c>
      <c r="P28" s="174">
        <v>11961</v>
      </c>
      <c r="Q28" s="177">
        <f t="shared" si="8"/>
        <v>81.51350641390482</v>
      </c>
      <c r="R28" s="178" t="s">
        <v>223</v>
      </c>
      <c r="S28" s="178"/>
      <c r="T28" s="178"/>
      <c r="U28" s="178"/>
      <c r="V28" s="178"/>
      <c r="W28" s="178" t="s">
        <v>223</v>
      </c>
      <c r="X28" s="178"/>
      <c r="Y28" s="178"/>
    </row>
    <row r="29" spans="1:25" s="20" customFormat="1" ht="13.5">
      <c r="A29" s="174" t="s">
        <v>200</v>
      </c>
      <c r="B29" s="174">
        <v>22225</v>
      </c>
      <c r="C29" s="174" t="s">
        <v>244</v>
      </c>
      <c r="D29" s="175">
        <f t="shared" si="1"/>
        <v>50708</v>
      </c>
      <c r="E29" s="176">
        <f t="shared" si="2"/>
        <v>1098</v>
      </c>
      <c r="F29" s="177">
        <f t="shared" si="3"/>
        <v>2.1653388025558096</v>
      </c>
      <c r="G29" s="174">
        <v>1098</v>
      </c>
      <c r="H29" s="174"/>
      <c r="I29" s="176">
        <f t="shared" si="4"/>
        <v>49610</v>
      </c>
      <c r="J29" s="177">
        <f t="shared" si="5"/>
        <v>97.83466119744419</v>
      </c>
      <c r="K29" s="174">
        <v>30783</v>
      </c>
      <c r="L29" s="177">
        <f t="shared" si="6"/>
        <v>60.70639741263706</v>
      </c>
      <c r="M29" s="174"/>
      <c r="N29" s="177">
        <f t="shared" si="7"/>
        <v>0</v>
      </c>
      <c r="O29" s="174">
        <v>18827</v>
      </c>
      <c r="P29" s="174">
        <v>5313</v>
      </c>
      <c r="Q29" s="177">
        <f t="shared" si="8"/>
        <v>37.12826378480713</v>
      </c>
      <c r="R29" s="178" t="s">
        <v>223</v>
      </c>
      <c r="S29" s="178"/>
      <c r="T29" s="178"/>
      <c r="U29" s="178"/>
      <c r="V29" s="178" t="s">
        <v>223</v>
      </c>
      <c r="W29" s="178"/>
      <c r="X29" s="178"/>
      <c r="Y29" s="178"/>
    </row>
    <row r="30" spans="1:25" s="20" customFormat="1" ht="13.5">
      <c r="A30" s="174" t="s">
        <v>200</v>
      </c>
      <c r="B30" s="174">
        <v>22226</v>
      </c>
      <c r="C30" s="174" t="s">
        <v>245</v>
      </c>
      <c r="D30" s="175">
        <f t="shared" si="1"/>
        <v>50769</v>
      </c>
      <c r="E30" s="176">
        <f t="shared" si="2"/>
        <v>2640</v>
      </c>
      <c r="F30" s="177">
        <f t="shared" si="3"/>
        <v>5.200023636471075</v>
      </c>
      <c r="G30" s="174">
        <v>2640</v>
      </c>
      <c r="H30" s="174"/>
      <c r="I30" s="176">
        <f t="shared" si="4"/>
        <v>48129</v>
      </c>
      <c r="J30" s="177">
        <f t="shared" si="5"/>
        <v>94.79997636352893</v>
      </c>
      <c r="K30" s="174"/>
      <c r="L30" s="177">
        <f t="shared" si="6"/>
        <v>0</v>
      </c>
      <c r="M30" s="174"/>
      <c r="N30" s="177">
        <f t="shared" si="7"/>
        <v>0</v>
      </c>
      <c r="O30" s="174">
        <v>48129</v>
      </c>
      <c r="P30" s="174">
        <v>13633</v>
      </c>
      <c r="Q30" s="177">
        <f t="shared" si="8"/>
        <v>94.79997636352893</v>
      </c>
      <c r="R30" s="178" t="s">
        <v>223</v>
      </c>
      <c r="S30" s="178"/>
      <c r="T30" s="178"/>
      <c r="U30" s="178"/>
      <c r="V30" s="178" t="s">
        <v>223</v>
      </c>
      <c r="W30" s="178"/>
      <c r="X30" s="178"/>
      <c r="Y30" s="178"/>
    </row>
    <row r="31" spans="1:25" s="20" customFormat="1" ht="13.5">
      <c r="A31" s="174" t="s">
        <v>200</v>
      </c>
      <c r="B31" s="174">
        <v>22301</v>
      </c>
      <c r="C31" s="174" t="s">
        <v>246</v>
      </c>
      <c r="D31" s="175">
        <f t="shared" si="1"/>
        <v>14824</v>
      </c>
      <c r="E31" s="176">
        <f t="shared" si="2"/>
        <v>171</v>
      </c>
      <c r="F31" s="177">
        <f t="shared" si="3"/>
        <v>1.1535348084187804</v>
      </c>
      <c r="G31" s="174">
        <v>171</v>
      </c>
      <c r="H31" s="174"/>
      <c r="I31" s="176">
        <f t="shared" si="4"/>
        <v>14653</v>
      </c>
      <c r="J31" s="177">
        <f t="shared" si="5"/>
        <v>98.84646519158122</v>
      </c>
      <c r="K31" s="174"/>
      <c r="L31" s="177">
        <f t="shared" si="6"/>
        <v>0</v>
      </c>
      <c r="M31" s="174"/>
      <c r="N31" s="177">
        <f t="shared" si="7"/>
        <v>0</v>
      </c>
      <c r="O31" s="174">
        <v>14653</v>
      </c>
      <c r="P31" s="174">
        <v>945</v>
      </c>
      <c r="Q31" s="177">
        <f t="shared" si="8"/>
        <v>98.84646519158122</v>
      </c>
      <c r="R31" s="178" t="s">
        <v>223</v>
      </c>
      <c r="S31" s="178"/>
      <c r="T31" s="178"/>
      <c r="U31" s="178"/>
      <c r="V31" s="178" t="s">
        <v>223</v>
      </c>
      <c r="W31" s="178"/>
      <c r="X31" s="178"/>
      <c r="Y31" s="178"/>
    </row>
    <row r="32" spans="1:25" s="20" customFormat="1" ht="13.5">
      <c r="A32" s="174" t="s">
        <v>200</v>
      </c>
      <c r="B32" s="174">
        <v>22302</v>
      </c>
      <c r="C32" s="174" t="s">
        <v>247</v>
      </c>
      <c r="D32" s="175">
        <f t="shared" si="1"/>
        <v>8425</v>
      </c>
      <c r="E32" s="176">
        <f t="shared" si="2"/>
        <v>220</v>
      </c>
      <c r="F32" s="177">
        <f t="shared" si="3"/>
        <v>2.6112759643916914</v>
      </c>
      <c r="G32" s="174">
        <v>220</v>
      </c>
      <c r="H32" s="174"/>
      <c r="I32" s="176">
        <f t="shared" si="4"/>
        <v>8205</v>
      </c>
      <c r="J32" s="177">
        <f t="shared" si="5"/>
        <v>97.3887240356083</v>
      </c>
      <c r="K32" s="174"/>
      <c r="L32" s="177">
        <f t="shared" si="6"/>
        <v>0</v>
      </c>
      <c r="M32" s="174"/>
      <c r="N32" s="177">
        <f t="shared" si="7"/>
        <v>0</v>
      </c>
      <c r="O32" s="174">
        <v>8205</v>
      </c>
      <c r="P32" s="174">
        <v>1680</v>
      </c>
      <c r="Q32" s="177">
        <f t="shared" si="8"/>
        <v>97.3887240356083</v>
      </c>
      <c r="R32" s="178" t="s">
        <v>223</v>
      </c>
      <c r="S32" s="178"/>
      <c r="T32" s="178"/>
      <c r="U32" s="178"/>
      <c r="V32" s="178" t="s">
        <v>223</v>
      </c>
      <c r="W32" s="178"/>
      <c r="X32" s="178"/>
      <c r="Y32" s="178"/>
    </row>
    <row r="33" spans="1:25" s="20" customFormat="1" ht="13.5">
      <c r="A33" s="174" t="s">
        <v>200</v>
      </c>
      <c r="B33" s="174">
        <v>22304</v>
      </c>
      <c r="C33" s="174" t="s">
        <v>248</v>
      </c>
      <c r="D33" s="175">
        <f t="shared" si="1"/>
        <v>10052</v>
      </c>
      <c r="E33" s="176">
        <f t="shared" si="2"/>
        <v>658</v>
      </c>
      <c r="F33" s="177">
        <f t="shared" si="3"/>
        <v>6.545961002785515</v>
      </c>
      <c r="G33" s="174">
        <v>658</v>
      </c>
      <c r="H33" s="174"/>
      <c r="I33" s="176">
        <f t="shared" si="4"/>
        <v>9394</v>
      </c>
      <c r="J33" s="177">
        <f t="shared" si="5"/>
        <v>93.45403899721448</v>
      </c>
      <c r="K33" s="174">
        <v>938</v>
      </c>
      <c r="L33" s="177">
        <f t="shared" si="6"/>
        <v>9.331476323119778</v>
      </c>
      <c r="M33" s="174"/>
      <c r="N33" s="177">
        <f t="shared" si="7"/>
        <v>0</v>
      </c>
      <c r="O33" s="174">
        <v>8456</v>
      </c>
      <c r="P33" s="174">
        <v>4329</v>
      </c>
      <c r="Q33" s="177">
        <f t="shared" si="8"/>
        <v>84.12256267409471</v>
      </c>
      <c r="R33" s="178" t="s">
        <v>223</v>
      </c>
      <c r="S33" s="178"/>
      <c r="T33" s="178"/>
      <c r="U33" s="178"/>
      <c r="V33" s="178" t="s">
        <v>223</v>
      </c>
      <c r="W33" s="178"/>
      <c r="X33" s="178"/>
      <c r="Y33" s="178"/>
    </row>
    <row r="34" spans="1:25" s="20" customFormat="1" ht="13.5">
      <c r="A34" s="174" t="s">
        <v>200</v>
      </c>
      <c r="B34" s="174">
        <v>22305</v>
      </c>
      <c r="C34" s="174" t="s">
        <v>249</v>
      </c>
      <c r="D34" s="175">
        <f t="shared" si="1"/>
        <v>8473</v>
      </c>
      <c r="E34" s="176">
        <f t="shared" si="2"/>
        <v>478</v>
      </c>
      <c r="F34" s="177">
        <f t="shared" si="3"/>
        <v>5.6414493095715805</v>
      </c>
      <c r="G34" s="174">
        <v>478</v>
      </c>
      <c r="H34" s="174"/>
      <c r="I34" s="176">
        <f t="shared" si="4"/>
        <v>7995</v>
      </c>
      <c r="J34" s="177">
        <f t="shared" si="5"/>
        <v>94.35855069042842</v>
      </c>
      <c r="K34" s="174"/>
      <c r="L34" s="177">
        <f t="shared" si="6"/>
        <v>0</v>
      </c>
      <c r="M34" s="174"/>
      <c r="N34" s="177">
        <f t="shared" si="7"/>
        <v>0</v>
      </c>
      <c r="O34" s="174">
        <v>7995</v>
      </c>
      <c r="P34" s="174">
        <v>2379</v>
      </c>
      <c r="Q34" s="177">
        <f t="shared" si="8"/>
        <v>94.35855069042842</v>
      </c>
      <c r="R34" s="178"/>
      <c r="S34" s="178"/>
      <c r="T34" s="178"/>
      <c r="U34" s="178" t="s">
        <v>223</v>
      </c>
      <c r="V34" s="178"/>
      <c r="W34" s="178"/>
      <c r="X34" s="178"/>
      <c r="Y34" s="178" t="s">
        <v>223</v>
      </c>
    </row>
    <row r="35" spans="1:25" s="20" customFormat="1" ht="13.5">
      <c r="A35" s="174" t="s">
        <v>200</v>
      </c>
      <c r="B35" s="174">
        <v>22306</v>
      </c>
      <c r="C35" s="174" t="s">
        <v>250</v>
      </c>
      <c r="D35" s="175">
        <f t="shared" si="1"/>
        <v>10706</v>
      </c>
      <c r="E35" s="176">
        <f t="shared" si="2"/>
        <v>640</v>
      </c>
      <c r="F35" s="177">
        <f t="shared" si="3"/>
        <v>5.977956286194657</v>
      </c>
      <c r="G35" s="174">
        <v>640</v>
      </c>
      <c r="H35" s="174"/>
      <c r="I35" s="176">
        <f t="shared" si="4"/>
        <v>10066</v>
      </c>
      <c r="J35" s="177">
        <f t="shared" si="5"/>
        <v>94.02204371380535</v>
      </c>
      <c r="K35" s="174"/>
      <c r="L35" s="177">
        <f t="shared" si="6"/>
        <v>0</v>
      </c>
      <c r="M35" s="174"/>
      <c r="N35" s="177">
        <f t="shared" si="7"/>
        <v>0</v>
      </c>
      <c r="O35" s="174">
        <v>10066</v>
      </c>
      <c r="P35" s="174">
        <v>3325</v>
      </c>
      <c r="Q35" s="177">
        <f t="shared" si="8"/>
        <v>94.02204371380535</v>
      </c>
      <c r="R35" s="178" t="s">
        <v>223</v>
      </c>
      <c r="S35" s="178"/>
      <c r="T35" s="178"/>
      <c r="U35" s="178"/>
      <c r="V35" s="178" t="s">
        <v>223</v>
      </c>
      <c r="W35" s="178"/>
      <c r="X35" s="178"/>
      <c r="Y35" s="178"/>
    </row>
    <row r="36" spans="1:25" s="20" customFormat="1" ht="13.5">
      <c r="A36" s="174" t="s">
        <v>200</v>
      </c>
      <c r="B36" s="174">
        <v>22325</v>
      </c>
      <c r="C36" s="174" t="s">
        <v>251</v>
      </c>
      <c r="D36" s="175">
        <f t="shared" si="1"/>
        <v>39184</v>
      </c>
      <c r="E36" s="176">
        <f t="shared" si="2"/>
        <v>646</v>
      </c>
      <c r="F36" s="177">
        <f t="shared" si="3"/>
        <v>1.648632094732544</v>
      </c>
      <c r="G36" s="174">
        <v>646</v>
      </c>
      <c r="H36" s="174"/>
      <c r="I36" s="176">
        <f t="shared" si="4"/>
        <v>38538</v>
      </c>
      <c r="J36" s="177">
        <f t="shared" si="5"/>
        <v>98.35136790526747</v>
      </c>
      <c r="K36" s="174">
        <v>22154</v>
      </c>
      <c r="L36" s="177">
        <f t="shared" si="6"/>
        <v>56.53838301347489</v>
      </c>
      <c r="M36" s="174"/>
      <c r="N36" s="177">
        <f t="shared" si="7"/>
        <v>0</v>
      </c>
      <c r="O36" s="174">
        <v>16384</v>
      </c>
      <c r="P36" s="174"/>
      <c r="Q36" s="177">
        <f t="shared" si="8"/>
        <v>41.81298489179257</v>
      </c>
      <c r="R36" s="178" t="s">
        <v>223</v>
      </c>
      <c r="S36" s="178"/>
      <c r="T36" s="178"/>
      <c r="U36" s="178"/>
      <c r="V36" s="178" t="s">
        <v>223</v>
      </c>
      <c r="W36" s="178"/>
      <c r="X36" s="178"/>
      <c r="Y36" s="178"/>
    </row>
    <row r="37" spans="1:25" s="20" customFormat="1" ht="13.5">
      <c r="A37" s="174" t="s">
        <v>200</v>
      </c>
      <c r="B37" s="174">
        <v>22341</v>
      </c>
      <c r="C37" s="174" t="s">
        <v>252</v>
      </c>
      <c r="D37" s="175">
        <f t="shared" si="1"/>
        <v>32635</v>
      </c>
      <c r="E37" s="176">
        <f t="shared" si="2"/>
        <v>457</v>
      </c>
      <c r="F37" s="177">
        <f t="shared" si="3"/>
        <v>1.4003370614371073</v>
      </c>
      <c r="G37" s="174">
        <v>457</v>
      </c>
      <c r="H37" s="174"/>
      <c r="I37" s="176">
        <f t="shared" si="4"/>
        <v>32178</v>
      </c>
      <c r="J37" s="177">
        <f t="shared" si="5"/>
        <v>98.59966293856289</v>
      </c>
      <c r="K37" s="174">
        <v>14417</v>
      </c>
      <c r="L37" s="177">
        <f t="shared" si="6"/>
        <v>44.17649762524897</v>
      </c>
      <c r="M37" s="174"/>
      <c r="N37" s="177">
        <f t="shared" si="7"/>
        <v>0</v>
      </c>
      <c r="O37" s="174">
        <v>17761</v>
      </c>
      <c r="P37" s="174">
        <v>15993</v>
      </c>
      <c r="Q37" s="177">
        <f t="shared" si="8"/>
        <v>54.42316531331392</v>
      </c>
      <c r="R37" s="178" t="s">
        <v>223</v>
      </c>
      <c r="S37" s="178"/>
      <c r="T37" s="178"/>
      <c r="U37" s="178"/>
      <c r="V37" s="178" t="s">
        <v>223</v>
      </c>
      <c r="W37" s="178"/>
      <c r="X37" s="178"/>
      <c r="Y37" s="178"/>
    </row>
    <row r="38" spans="1:25" s="20" customFormat="1" ht="13.5">
      <c r="A38" s="174" t="s">
        <v>200</v>
      </c>
      <c r="B38" s="174">
        <v>22342</v>
      </c>
      <c r="C38" s="174" t="s">
        <v>253</v>
      </c>
      <c r="D38" s="175">
        <f t="shared" si="1"/>
        <v>39657</v>
      </c>
      <c r="E38" s="176">
        <f t="shared" si="2"/>
        <v>1488</v>
      </c>
      <c r="F38" s="177">
        <f t="shared" si="3"/>
        <v>3.752174899765489</v>
      </c>
      <c r="G38" s="174">
        <v>1488</v>
      </c>
      <c r="H38" s="174"/>
      <c r="I38" s="176">
        <f t="shared" si="4"/>
        <v>38169</v>
      </c>
      <c r="J38" s="177">
        <f t="shared" si="5"/>
        <v>96.24782510023451</v>
      </c>
      <c r="K38" s="174">
        <v>20332</v>
      </c>
      <c r="L38" s="177">
        <f t="shared" si="6"/>
        <v>51.26963713846231</v>
      </c>
      <c r="M38" s="174"/>
      <c r="N38" s="177">
        <f t="shared" si="7"/>
        <v>0</v>
      </c>
      <c r="O38" s="174">
        <v>17837</v>
      </c>
      <c r="P38" s="174">
        <v>4291</v>
      </c>
      <c r="Q38" s="177">
        <f t="shared" si="8"/>
        <v>44.9781879617722</v>
      </c>
      <c r="R38" s="178" t="s">
        <v>223</v>
      </c>
      <c r="S38" s="178"/>
      <c r="T38" s="178"/>
      <c r="U38" s="178"/>
      <c r="V38" s="178" t="s">
        <v>223</v>
      </c>
      <c r="W38" s="178"/>
      <c r="X38" s="178"/>
      <c r="Y38" s="178"/>
    </row>
    <row r="39" spans="1:25" s="20" customFormat="1" ht="13.5">
      <c r="A39" s="174" t="s">
        <v>200</v>
      </c>
      <c r="B39" s="174">
        <v>22344</v>
      </c>
      <c r="C39" s="174" t="s">
        <v>254</v>
      </c>
      <c r="D39" s="175">
        <f t="shared" si="1"/>
        <v>21116</v>
      </c>
      <c r="E39" s="176">
        <f t="shared" si="2"/>
        <v>1056</v>
      </c>
      <c r="F39" s="177">
        <f t="shared" si="3"/>
        <v>5.000947149081266</v>
      </c>
      <c r="G39" s="174">
        <v>1056</v>
      </c>
      <c r="H39" s="174"/>
      <c r="I39" s="176">
        <f t="shared" si="4"/>
        <v>20060</v>
      </c>
      <c r="J39" s="177">
        <f t="shared" si="5"/>
        <v>94.99905285091873</v>
      </c>
      <c r="K39" s="174">
        <v>4458</v>
      </c>
      <c r="L39" s="177">
        <f t="shared" si="6"/>
        <v>21.11195302140557</v>
      </c>
      <c r="M39" s="174"/>
      <c r="N39" s="177">
        <f t="shared" si="7"/>
        <v>0</v>
      </c>
      <c r="O39" s="174">
        <v>15602</v>
      </c>
      <c r="P39" s="174">
        <v>5783</v>
      </c>
      <c r="Q39" s="177">
        <f t="shared" si="8"/>
        <v>73.88709982951318</v>
      </c>
      <c r="R39" s="178" t="s">
        <v>223</v>
      </c>
      <c r="S39" s="178"/>
      <c r="T39" s="178"/>
      <c r="U39" s="178"/>
      <c r="V39" s="178" t="s">
        <v>223</v>
      </c>
      <c r="W39" s="178"/>
      <c r="X39" s="178"/>
      <c r="Y39" s="178"/>
    </row>
    <row r="40" spans="1:25" s="20" customFormat="1" ht="13.5">
      <c r="A40" s="174" t="s">
        <v>200</v>
      </c>
      <c r="B40" s="174">
        <v>22361</v>
      </c>
      <c r="C40" s="174" t="s">
        <v>255</v>
      </c>
      <c r="D40" s="175">
        <f t="shared" si="1"/>
        <v>9988</v>
      </c>
      <c r="E40" s="176">
        <f t="shared" si="2"/>
        <v>1360</v>
      </c>
      <c r="F40" s="177">
        <f t="shared" si="3"/>
        <v>13.616339607529035</v>
      </c>
      <c r="G40" s="174">
        <v>1360</v>
      </c>
      <c r="H40" s="174"/>
      <c r="I40" s="176">
        <f t="shared" si="4"/>
        <v>8628</v>
      </c>
      <c r="J40" s="177">
        <f t="shared" si="5"/>
        <v>86.38366039247096</v>
      </c>
      <c r="K40" s="174"/>
      <c r="L40" s="177">
        <f t="shared" si="6"/>
        <v>0</v>
      </c>
      <c r="M40" s="174"/>
      <c r="N40" s="177">
        <f t="shared" si="7"/>
        <v>0</v>
      </c>
      <c r="O40" s="174">
        <v>8628</v>
      </c>
      <c r="P40" s="174">
        <v>3453</v>
      </c>
      <c r="Q40" s="177">
        <f t="shared" si="8"/>
        <v>86.38366039247096</v>
      </c>
      <c r="R40" s="178" t="s">
        <v>223</v>
      </c>
      <c r="S40" s="178"/>
      <c r="T40" s="178"/>
      <c r="U40" s="178"/>
      <c r="V40" s="178" t="s">
        <v>223</v>
      </c>
      <c r="W40" s="178"/>
      <c r="X40" s="178"/>
      <c r="Y40" s="178"/>
    </row>
    <row r="41" spans="1:25" s="20" customFormat="1" ht="13.5">
      <c r="A41" s="174" t="s">
        <v>200</v>
      </c>
      <c r="B41" s="174">
        <v>22381</v>
      </c>
      <c r="C41" s="174" t="s">
        <v>256</v>
      </c>
      <c r="D41" s="175">
        <f t="shared" si="1"/>
        <v>17059</v>
      </c>
      <c r="E41" s="176">
        <f t="shared" si="2"/>
        <v>2933</v>
      </c>
      <c r="F41" s="177">
        <f t="shared" si="3"/>
        <v>17.19327041444399</v>
      </c>
      <c r="G41" s="174">
        <v>2933</v>
      </c>
      <c r="H41" s="174"/>
      <c r="I41" s="176">
        <f t="shared" si="4"/>
        <v>14126</v>
      </c>
      <c r="J41" s="177">
        <f t="shared" si="5"/>
        <v>82.80672958555601</v>
      </c>
      <c r="K41" s="174"/>
      <c r="L41" s="177">
        <f t="shared" si="6"/>
        <v>0</v>
      </c>
      <c r="M41" s="174">
        <v>2362</v>
      </c>
      <c r="N41" s="177">
        <f t="shared" si="7"/>
        <v>13.8460636614104</v>
      </c>
      <c r="O41" s="174">
        <v>11764</v>
      </c>
      <c r="P41" s="174">
        <v>5654</v>
      </c>
      <c r="Q41" s="177">
        <f t="shared" si="8"/>
        <v>68.96066592414562</v>
      </c>
      <c r="R41" s="178" t="s">
        <v>223</v>
      </c>
      <c r="S41" s="178"/>
      <c r="T41" s="178"/>
      <c r="U41" s="178"/>
      <c r="V41" s="178"/>
      <c r="W41" s="178" t="s">
        <v>223</v>
      </c>
      <c r="X41" s="178"/>
      <c r="Y41" s="178"/>
    </row>
    <row r="42" spans="1:25" s="20" customFormat="1" ht="13.5">
      <c r="A42" s="174" t="s">
        <v>200</v>
      </c>
      <c r="B42" s="174">
        <v>22383</v>
      </c>
      <c r="C42" s="174" t="s">
        <v>257</v>
      </c>
      <c r="D42" s="175">
        <f t="shared" si="1"/>
        <v>9762</v>
      </c>
      <c r="E42" s="176">
        <f t="shared" si="2"/>
        <v>1667</v>
      </c>
      <c r="F42" s="177">
        <f t="shared" si="3"/>
        <v>17.076418766646178</v>
      </c>
      <c r="G42" s="174">
        <v>1667</v>
      </c>
      <c r="H42" s="174"/>
      <c r="I42" s="176">
        <f t="shared" si="4"/>
        <v>8095</v>
      </c>
      <c r="J42" s="177">
        <f t="shared" si="5"/>
        <v>82.92358123335381</v>
      </c>
      <c r="K42" s="174"/>
      <c r="L42" s="177">
        <f t="shared" si="6"/>
        <v>0</v>
      </c>
      <c r="M42" s="174"/>
      <c r="N42" s="177">
        <f t="shared" si="7"/>
        <v>0</v>
      </c>
      <c r="O42" s="174">
        <v>8095</v>
      </c>
      <c r="P42" s="174">
        <v>1342</v>
      </c>
      <c r="Q42" s="177">
        <f t="shared" si="8"/>
        <v>82.92358123335381</v>
      </c>
      <c r="R42" s="178" t="s">
        <v>223</v>
      </c>
      <c r="S42" s="178"/>
      <c r="T42" s="178"/>
      <c r="U42" s="178"/>
      <c r="V42" s="178" t="s">
        <v>223</v>
      </c>
      <c r="W42" s="178"/>
      <c r="X42" s="178"/>
      <c r="Y42" s="178"/>
    </row>
    <row r="43" spans="1:25" s="20" customFormat="1" ht="13.5">
      <c r="A43" s="174" t="s">
        <v>200</v>
      </c>
      <c r="B43" s="174">
        <v>22401</v>
      </c>
      <c r="C43" s="174" t="s">
        <v>258</v>
      </c>
      <c r="D43" s="175">
        <f t="shared" si="1"/>
        <v>12725</v>
      </c>
      <c r="E43" s="176">
        <f t="shared" si="2"/>
        <v>955</v>
      </c>
      <c r="F43" s="177">
        <f t="shared" si="3"/>
        <v>7.504911591355599</v>
      </c>
      <c r="G43" s="174">
        <v>955</v>
      </c>
      <c r="H43" s="174"/>
      <c r="I43" s="176">
        <f t="shared" si="4"/>
        <v>11770</v>
      </c>
      <c r="J43" s="177">
        <f t="shared" si="5"/>
        <v>92.49508840864439</v>
      </c>
      <c r="K43" s="174"/>
      <c r="L43" s="177">
        <f t="shared" si="6"/>
        <v>0</v>
      </c>
      <c r="M43" s="174">
        <v>123</v>
      </c>
      <c r="N43" s="177">
        <f t="shared" si="7"/>
        <v>0.9666011787819253</v>
      </c>
      <c r="O43" s="174">
        <v>11647</v>
      </c>
      <c r="P43" s="174">
        <v>5090</v>
      </c>
      <c r="Q43" s="177">
        <f t="shared" si="8"/>
        <v>91.52848722986248</v>
      </c>
      <c r="R43" s="178" t="s">
        <v>223</v>
      </c>
      <c r="S43" s="178"/>
      <c r="T43" s="178"/>
      <c r="U43" s="178"/>
      <c r="V43" s="178" t="s">
        <v>223</v>
      </c>
      <c r="W43" s="178"/>
      <c r="X43" s="178"/>
      <c r="Y43" s="178"/>
    </row>
    <row r="44" spans="1:25" s="20" customFormat="1" ht="13.5">
      <c r="A44" s="174" t="s">
        <v>200</v>
      </c>
      <c r="B44" s="174">
        <v>22402</v>
      </c>
      <c r="C44" s="174" t="s">
        <v>259</v>
      </c>
      <c r="D44" s="175">
        <f t="shared" si="1"/>
        <v>23360</v>
      </c>
      <c r="E44" s="176">
        <f t="shared" si="2"/>
        <v>1750</v>
      </c>
      <c r="F44" s="177">
        <f t="shared" si="3"/>
        <v>7.491438356164383</v>
      </c>
      <c r="G44" s="174">
        <v>1750</v>
      </c>
      <c r="H44" s="174"/>
      <c r="I44" s="176">
        <f t="shared" si="4"/>
        <v>21610</v>
      </c>
      <c r="J44" s="177">
        <f t="shared" si="5"/>
        <v>92.50856164383562</v>
      </c>
      <c r="K44" s="174"/>
      <c r="L44" s="177">
        <f t="shared" si="6"/>
        <v>0</v>
      </c>
      <c r="M44" s="174"/>
      <c r="N44" s="177">
        <f t="shared" si="7"/>
        <v>0</v>
      </c>
      <c r="O44" s="174">
        <v>21610</v>
      </c>
      <c r="P44" s="174">
        <v>12587</v>
      </c>
      <c r="Q44" s="177">
        <f t="shared" si="8"/>
        <v>92.50856164383562</v>
      </c>
      <c r="R44" s="178" t="s">
        <v>223</v>
      </c>
      <c r="S44" s="178"/>
      <c r="T44" s="178"/>
      <c r="U44" s="178"/>
      <c r="V44" s="178" t="s">
        <v>223</v>
      </c>
      <c r="W44" s="178"/>
      <c r="X44" s="178"/>
      <c r="Y44" s="178"/>
    </row>
    <row r="45" spans="1:25" s="20" customFormat="1" ht="13.5">
      <c r="A45" s="174" t="s">
        <v>200</v>
      </c>
      <c r="B45" s="174">
        <v>22424</v>
      </c>
      <c r="C45" s="174" t="s">
        <v>260</v>
      </c>
      <c r="D45" s="175">
        <f t="shared" si="1"/>
        <v>28627</v>
      </c>
      <c r="E45" s="176">
        <f t="shared" si="2"/>
        <v>2011</v>
      </c>
      <c r="F45" s="177">
        <f t="shared" si="3"/>
        <v>7.02483669263283</v>
      </c>
      <c r="G45" s="174">
        <v>2011</v>
      </c>
      <c r="H45" s="174"/>
      <c r="I45" s="176">
        <f t="shared" si="4"/>
        <v>26616</v>
      </c>
      <c r="J45" s="177">
        <f t="shared" si="5"/>
        <v>92.97516330736717</v>
      </c>
      <c r="K45" s="174">
        <v>6052</v>
      </c>
      <c r="L45" s="177">
        <f t="shared" si="6"/>
        <v>21.140880986481296</v>
      </c>
      <c r="M45" s="174"/>
      <c r="N45" s="177">
        <f t="shared" si="7"/>
        <v>0</v>
      </c>
      <c r="O45" s="174">
        <v>20564</v>
      </c>
      <c r="P45" s="174">
        <v>6284</v>
      </c>
      <c r="Q45" s="177">
        <f t="shared" si="8"/>
        <v>71.83428232088588</v>
      </c>
      <c r="R45" s="178" t="s">
        <v>223</v>
      </c>
      <c r="S45" s="178"/>
      <c r="T45" s="178"/>
      <c r="U45" s="178"/>
      <c r="V45" s="178" t="s">
        <v>223</v>
      </c>
      <c r="W45" s="178"/>
      <c r="X45" s="178"/>
      <c r="Y45" s="178"/>
    </row>
    <row r="46" spans="1:25" s="20" customFormat="1" ht="13.5">
      <c r="A46" s="174" t="s">
        <v>200</v>
      </c>
      <c r="B46" s="174">
        <v>22426</v>
      </c>
      <c r="C46" s="174" t="s">
        <v>261</v>
      </c>
      <c r="D46" s="175">
        <f t="shared" si="1"/>
        <v>6194</v>
      </c>
      <c r="E46" s="176">
        <f t="shared" si="2"/>
        <v>1011</v>
      </c>
      <c r="F46" s="177">
        <f t="shared" si="3"/>
        <v>16.32224733613174</v>
      </c>
      <c r="G46" s="174">
        <v>971</v>
      </c>
      <c r="H46" s="174">
        <v>40</v>
      </c>
      <c r="I46" s="176">
        <f t="shared" si="4"/>
        <v>5183</v>
      </c>
      <c r="J46" s="177">
        <f t="shared" si="5"/>
        <v>83.67775266386826</v>
      </c>
      <c r="K46" s="174"/>
      <c r="L46" s="177">
        <f t="shared" si="6"/>
        <v>0</v>
      </c>
      <c r="M46" s="174"/>
      <c r="N46" s="177">
        <f t="shared" si="7"/>
        <v>0</v>
      </c>
      <c r="O46" s="174">
        <v>5183</v>
      </c>
      <c r="P46" s="174">
        <v>1586</v>
      </c>
      <c r="Q46" s="177">
        <f t="shared" si="8"/>
        <v>83.67775266386826</v>
      </c>
      <c r="R46" s="178" t="s">
        <v>223</v>
      </c>
      <c r="S46" s="178"/>
      <c r="T46" s="178"/>
      <c r="U46" s="178"/>
      <c r="V46" s="178" t="s">
        <v>223</v>
      </c>
      <c r="W46" s="178"/>
      <c r="X46" s="178"/>
      <c r="Y46" s="178"/>
    </row>
    <row r="47" spans="1:25" s="20" customFormat="1" ht="13.5">
      <c r="A47" s="174" t="s">
        <v>200</v>
      </c>
      <c r="B47" s="174">
        <v>22429</v>
      </c>
      <c r="C47" s="174" t="s">
        <v>262</v>
      </c>
      <c r="D47" s="175">
        <f t="shared" si="1"/>
        <v>9165</v>
      </c>
      <c r="E47" s="176">
        <f t="shared" si="2"/>
        <v>1512</v>
      </c>
      <c r="F47" s="177">
        <f t="shared" si="3"/>
        <v>16.497545008183305</v>
      </c>
      <c r="G47" s="174">
        <v>1512</v>
      </c>
      <c r="H47" s="174"/>
      <c r="I47" s="176">
        <f t="shared" si="4"/>
        <v>7653</v>
      </c>
      <c r="J47" s="177">
        <f t="shared" si="5"/>
        <v>83.5024549918167</v>
      </c>
      <c r="K47" s="174"/>
      <c r="L47" s="177">
        <f t="shared" si="6"/>
        <v>0</v>
      </c>
      <c r="M47" s="174"/>
      <c r="N47" s="177">
        <f t="shared" si="7"/>
        <v>0</v>
      </c>
      <c r="O47" s="174">
        <v>7653</v>
      </c>
      <c r="P47" s="174">
        <v>3072</v>
      </c>
      <c r="Q47" s="177">
        <f t="shared" si="8"/>
        <v>83.5024549918167</v>
      </c>
      <c r="R47" s="178" t="s">
        <v>223</v>
      </c>
      <c r="S47" s="178"/>
      <c r="T47" s="178"/>
      <c r="U47" s="178"/>
      <c r="V47" s="178" t="s">
        <v>223</v>
      </c>
      <c r="W47" s="178"/>
      <c r="X47" s="178"/>
      <c r="Y47" s="178"/>
    </row>
    <row r="48" spans="1:25" s="20" customFormat="1" ht="13.5">
      <c r="A48" s="174" t="s">
        <v>200</v>
      </c>
      <c r="B48" s="174">
        <v>22461</v>
      </c>
      <c r="C48" s="174" t="s">
        <v>263</v>
      </c>
      <c r="D48" s="175">
        <f t="shared" si="1"/>
        <v>20725</v>
      </c>
      <c r="E48" s="176">
        <f t="shared" si="2"/>
        <v>1975</v>
      </c>
      <c r="F48" s="177">
        <f t="shared" si="3"/>
        <v>9.529553679131483</v>
      </c>
      <c r="G48" s="174">
        <v>1554</v>
      </c>
      <c r="H48" s="174">
        <v>421</v>
      </c>
      <c r="I48" s="176">
        <f t="shared" si="4"/>
        <v>18750</v>
      </c>
      <c r="J48" s="177">
        <f t="shared" si="5"/>
        <v>90.47044632086852</v>
      </c>
      <c r="K48" s="174"/>
      <c r="L48" s="177">
        <f t="shared" si="6"/>
        <v>0</v>
      </c>
      <c r="M48" s="174"/>
      <c r="N48" s="177">
        <f t="shared" si="7"/>
        <v>0</v>
      </c>
      <c r="O48" s="174">
        <v>18750</v>
      </c>
      <c r="P48" s="174">
        <v>2883</v>
      </c>
      <c r="Q48" s="177">
        <f t="shared" si="8"/>
        <v>90.47044632086852</v>
      </c>
      <c r="R48" s="178" t="s">
        <v>223</v>
      </c>
      <c r="S48" s="178"/>
      <c r="T48" s="178"/>
      <c r="U48" s="178"/>
      <c r="V48" s="178" t="s">
        <v>223</v>
      </c>
      <c r="W48" s="178"/>
      <c r="X48" s="178"/>
      <c r="Y48" s="178"/>
    </row>
    <row r="49" spans="1:25" s="20" customFormat="1" ht="13.5">
      <c r="A49" s="174" t="s">
        <v>200</v>
      </c>
      <c r="B49" s="174">
        <v>22503</v>
      </c>
      <c r="C49" s="174" t="s">
        <v>264</v>
      </c>
      <c r="D49" s="175">
        <f t="shared" si="1"/>
        <v>16608</v>
      </c>
      <c r="E49" s="176">
        <f t="shared" si="2"/>
        <v>2257</v>
      </c>
      <c r="F49" s="177">
        <f t="shared" si="3"/>
        <v>13.589836223506744</v>
      </c>
      <c r="G49" s="174">
        <v>2257</v>
      </c>
      <c r="H49" s="174"/>
      <c r="I49" s="176">
        <f t="shared" si="4"/>
        <v>14351</v>
      </c>
      <c r="J49" s="177">
        <f t="shared" si="5"/>
        <v>86.41016377649325</v>
      </c>
      <c r="K49" s="174">
        <v>4679</v>
      </c>
      <c r="L49" s="177">
        <f t="shared" si="6"/>
        <v>28.173169556840076</v>
      </c>
      <c r="M49" s="174"/>
      <c r="N49" s="177">
        <f t="shared" si="7"/>
        <v>0</v>
      </c>
      <c r="O49" s="174">
        <v>9672</v>
      </c>
      <c r="P49" s="174">
        <v>2649</v>
      </c>
      <c r="Q49" s="177">
        <f t="shared" si="8"/>
        <v>58.236994219653184</v>
      </c>
      <c r="R49" s="178" t="s">
        <v>223</v>
      </c>
      <c r="S49" s="178"/>
      <c r="T49" s="178"/>
      <c r="U49" s="178"/>
      <c r="V49" s="178" t="s">
        <v>223</v>
      </c>
      <c r="W49" s="178"/>
      <c r="X49" s="178"/>
      <c r="Y49" s="178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49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静岡県</v>
      </c>
      <c r="B7" s="103">
        <f>INT(B8/1000)*1000</f>
        <v>22000</v>
      </c>
      <c r="C7" s="98" t="s">
        <v>174</v>
      </c>
      <c r="D7" s="99">
        <f aca="true" t="shared" si="0" ref="D7:AI7">SUM(D8:D200)</f>
        <v>1026335</v>
      </c>
      <c r="E7" s="99">
        <f t="shared" si="0"/>
        <v>32585</v>
      </c>
      <c r="F7" s="99">
        <f t="shared" si="0"/>
        <v>4124</v>
      </c>
      <c r="G7" s="99">
        <f t="shared" si="0"/>
        <v>28461</v>
      </c>
      <c r="H7" s="99">
        <f t="shared" si="0"/>
        <v>24823</v>
      </c>
      <c r="I7" s="99">
        <f t="shared" si="0"/>
        <v>9507</v>
      </c>
      <c r="J7" s="99">
        <f t="shared" si="0"/>
        <v>15316</v>
      </c>
      <c r="K7" s="99">
        <f t="shared" si="0"/>
        <v>968927</v>
      </c>
      <c r="L7" s="99">
        <f t="shared" si="0"/>
        <v>101780</v>
      </c>
      <c r="M7" s="99">
        <f t="shared" si="0"/>
        <v>867147</v>
      </c>
      <c r="N7" s="99">
        <f t="shared" si="0"/>
        <v>1028001</v>
      </c>
      <c r="O7" s="99">
        <f t="shared" si="0"/>
        <v>115411</v>
      </c>
      <c r="P7" s="99">
        <f t="shared" si="0"/>
        <v>114420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682</v>
      </c>
      <c r="U7" s="99">
        <f t="shared" si="0"/>
        <v>309</v>
      </c>
      <c r="V7" s="99">
        <f t="shared" si="0"/>
        <v>0</v>
      </c>
      <c r="W7" s="99">
        <f t="shared" si="0"/>
        <v>910924</v>
      </c>
      <c r="X7" s="99">
        <f t="shared" si="0"/>
        <v>897449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9391</v>
      </c>
      <c r="AC7" s="99">
        <f t="shared" si="0"/>
        <v>4084</v>
      </c>
      <c r="AD7" s="99">
        <f t="shared" si="0"/>
        <v>0</v>
      </c>
      <c r="AE7" s="99">
        <f t="shared" si="0"/>
        <v>1666</v>
      </c>
      <c r="AF7" s="99">
        <f t="shared" si="0"/>
        <v>1666</v>
      </c>
      <c r="AG7" s="99">
        <f t="shared" si="0"/>
        <v>0</v>
      </c>
      <c r="AH7" s="99">
        <f t="shared" si="0"/>
        <v>13612</v>
      </c>
      <c r="AI7" s="99">
        <f t="shared" si="0"/>
        <v>13612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49788</v>
      </c>
      <c r="AM7" s="99">
        <f t="shared" si="1"/>
        <v>36520</v>
      </c>
      <c r="AN7" s="99">
        <f t="shared" si="1"/>
        <v>1255</v>
      </c>
      <c r="AO7" s="99">
        <f t="shared" si="1"/>
        <v>6653</v>
      </c>
      <c r="AP7" s="99">
        <f t="shared" si="1"/>
        <v>3244</v>
      </c>
      <c r="AQ7" s="99">
        <f t="shared" si="1"/>
        <v>0</v>
      </c>
      <c r="AR7" s="99">
        <f t="shared" si="1"/>
        <v>0</v>
      </c>
      <c r="AS7" s="99">
        <f t="shared" si="1"/>
        <v>0</v>
      </c>
      <c r="AT7" s="99">
        <f t="shared" si="1"/>
        <v>1082</v>
      </c>
      <c r="AU7" s="99">
        <f t="shared" si="1"/>
        <v>100</v>
      </c>
      <c r="AV7" s="99">
        <f t="shared" si="1"/>
        <v>934</v>
      </c>
      <c r="AW7" s="99">
        <f t="shared" si="1"/>
        <v>2115</v>
      </c>
      <c r="AX7" s="99">
        <f t="shared" si="1"/>
        <v>1520</v>
      </c>
      <c r="AY7" s="99">
        <f t="shared" si="1"/>
        <v>79</v>
      </c>
      <c r="AZ7" s="99">
        <f t="shared" si="1"/>
        <v>511</v>
      </c>
      <c r="BA7" s="99">
        <f t="shared" si="1"/>
        <v>5</v>
      </c>
      <c r="BB7" s="99">
        <f t="shared" si="1"/>
        <v>0</v>
      </c>
      <c r="BC7" s="99">
        <f t="shared" si="1"/>
        <v>844</v>
      </c>
      <c r="BD7" s="99">
        <f t="shared" si="1"/>
        <v>844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200</v>
      </c>
      <c r="B8" s="174">
        <v>22100</v>
      </c>
      <c r="C8" s="174" t="s">
        <v>222</v>
      </c>
      <c r="D8" s="179">
        <f aca="true" t="shared" si="2" ref="D8:D49">SUM(E8,H8,K8)</f>
        <v>132376</v>
      </c>
      <c r="E8" s="179">
        <f aca="true" t="shared" si="3" ref="E8:E49">SUM(F8:G8)</f>
        <v>0</v>
      </c>
      <c r="F8" s="180"/>
      <c r="G8" s="180"/>
      <c r="H8" s="179">
        <f aca="true" t="shared" si="4" ref="H8:H49">SUM(I8:J8)</f>
        <v>0</v>
      </c>
      <c r="I8" s="180"/>
      <c r="J8" s="180"/>
      <c r="K8" s="179">
        <f aca="true" t="shared" si="5" ref="K8:K49">SUM(L8:M8)</f>
        <v>132376</v>
      </c>
      <c r="L8" s="180">
        <v>13521</v>
      </c>
      <c r="M8" s="180">
        <v>118855</v>
      </c>
      <c r="N8" s="179">
        <f aca="true" t="shared" si="6" ref="N8:N49">SUM(O8,W8,AE8)</f>
        <v>133219</v>
      </c>
      <c r="O8" s="179">
        <f aca="true" t="shared" si="7" ref="O8:O49">SUM(P8:V8)</f>
        <v>13521</v>
      </c>
      <c r="P8" s="180">
        <v>13521</v>
      </c>
      <c r="Q8" s="180"/>
      <c r="R8" s="180"/>
      <c r="S8" s="180"/>
      <c r="T8" s="180"/>
      <c r="U8" s="180"/>
      <c r="V8" s="180"/>
      <c r="W8" s="179">
        <f aca="true" t="shared" si="8" ref="W8:W49">SUM(X8:AD8)</f>
        <v>118855</v>
      </c>
      <c r="X8" s="180">
        <v>118855</v>
      </c>
      <c r="Y8" s="180"/>
      <c r="Z8" s="180"/>
      <c r="AA8" s="180"/>
      <c r="AB8" s="180"/>
      <c r="AC8" s="180"/>
      <c r="AD8" s="180"/>
      <c r="AE8" s="179">
        <f aca="true" t="shared" si="9" ref="AE8:AE49">SUM(AF8:AG8)</f>
        <v>843</v>
      </c>
      <c r="AF8" s="180">
        <v>843</v>
      </c>
      <c r="AG8" s="180"/>
      <c r="AH8" s="179">
        <f aca="true" t="shared" si="10" ref="AH8:AH49">SUM(AI8:AK8)</f>
        <v>1749</v>
      </c>
      <c r="AI8" s="180">
        <v>1749</v>
      </c>
      <c r="AJ8" s="180"/>
      <c r="AK8" s="180"/>
      <c r="AL8" s="179">
        <f aca="true" t="shared" si="11" ref="AL8:AL49">SUM(AM8:AV8)</f>
        <v>3144</v>
      </c>
      <c r="AM8" s="180">
        <v>1523</v>
      </c>
      <c r="AN8" s="180"/>
      <c r="AO8" s="180">
        <v>1621</v>
      </c>
      <c r="AP8" s="180"/>
      <c r="AQ8" s="180"/>
      <c r="AR8" s="180"/>
      <c r="AS8" s="180"/>
      <c r="AT8" s="180"/>
      <c r="AU8" s="180"/>
      <c r="AV8" s="180"/>
      <c r="AW8" s="179">
        <f aca="true" t="shared" si="12" ref="AW8:AW49">SUM(AX8:BB8)</f>
        <v>276</v>
      </c>
      <c r="AX8" s="180">
        <v>128</v>
      </c>
      <c r="AY8" s="180"/>
      <c r="AZ8" s="180">
        <v>148</v>
      </c>
      <c r="BA8" s="180"/>
      <c r="BB8" s="180"/>
      <c r="BC8" s="179">
        <f aca="true" t="shared" si="13" ref="BC8:BC49">SUM(BD8:BF8)</f>
        <v>0</v>
      </c>
      <c r="BD8" s="180"/>
      <c r="BE8" s="180"/>
      <c r="BF8" s="180"/>
    </row>
    <row r="9" spans="1:58" s="20" customFormat="1" ht="13.5">
      <c r="A9" s="174" t="s">
        <v>200</v>
      </c>
      <c r="B9" s="174">
        <v>22130</v>
      </c>
      <c r="C9" s="174" t="s">
        <v>224</v>
      </c>
      <c r="D9" s="179">
        <f t="shared" si="2"/>
        <v>138999</v>
      </c>
      <c r="E9" s="179">
        <f t="shared" si="3"/>
        <v>0</v>
      </c>
      <c r="F9" s="180"/>
      <c r="G9" s="180"/>
      <c r="H9" s="179">
        <f t="shared" si="4"/>
        <v>0</v>
      </c>
      <c r="I9" s="180"/>
      <c r="J9" s="180"/>
      <c r="K9" s="179">
        <f t="shared" si="5"/>
        <v>138999</v>
      </c>
      <c r="L9" s="180">
        <v>26604</v>
      </c>
      <c r="M9" s="180">
        <v>112395</v>
      </c>
      <c r="N9" s="179">
        <f t="shared" si="6"/>
        <v>139503</v>
      </c>
      <c r="O9" s="179">
        <f t="shared" si="7"/>
        <v>26604</v>
      </c>
      <c r="P9" s="180">
        <v>26604</v>
      </c>
      <c r="Q9" s="180"/>
      <c r="R9" s="180"/>
      <c r="S9" s="180"/>
      <c r="T9" s="180"/>
      <c r="U9" s="180"/>
      <c r="V9" s="180"/>
      <c r="W9" s="179">
        <f t="shared" si="8"/>
        <v>112395</v>
      </c>
      <c r="X9" s="180">
        <v>112395</v>
      </c>
      <c r="Y9" s="180"/>
      <c r="Z9" s="180"/>
      <c r="AA9" s="180"/>
      <c r="AB9" s="180"/>
      <c r="AC9" s="180"/>
      <c r="AD9" s="180"/>
      <c r="AE9" s="179">
        <f t="shared" si="9"/>
        <v>504</v>
      </c>
      <c r="AF9" s="180">
        <v>504</v>
      </c>
      <c r="AG9" s="180"/>
      <c r="AH9" s="179">
        <f t="shared" si="10"/>
        <v>1067</v>
      </c>
      <c r="AI9" s="180">
        <v>1067</v>
      </c>
      <c r="AJ9" s="180"/>
      <c r="AK9" s="180"/>
      <c r="AL9" s="179">
        <f t="shared" si="11"/>
        <v>2648</v>
      </c>
      <c r="AM9" s="180">
        <v>1715</v>
      </c>
      <c r="AN9" s="180"/>
      <c r="AO9" s="180">
        <v>69</v>
      </c>
      <c r="AP9" s="180"/>
      <c r="AQ9" s="180"/>
      <c r="AR9" s="180"/>
      <c r="AS9" s="180"/>
      <c r="AT9" s="180">
        <v>778</v>
      </c>
      <c r="AU9" s="180">
        <v>86</v>
      </c>
      <c r="AV9" s="180"/>
      <c r="AW9" s="179">
        <f t="shared" si="12"/>
        <v>134</v>
      </c>
      <c r="AX9" s="180">
        <v>134</v>
      </c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200</v>
      </c>
      <c r="B10" s="174">
        <v>22203</v>
      </c>
      <c r="C10" s="174" t="s">
        <v>225</v>
      </c>
      <c r="D10" s="179">
        <f t="shared" si="2"/>
        <v>49725</v>
      </c>
      <c r="E10" s="179">
        <f t="shared" si="3"/>
        <v>0</v>
      </c>
      <c r="F10" s="180"/>
      <c r="G10" s="180"/>
      <c r="H10" s="179">
        <f t="shared" si="4"/>
        <v>0</v>
      </c>
      <c r="I10" s="180"/>
      <c r="J10" s="180"/>
      <c r="K10" s="179">
        <f t="shared" si="5"/>
        <v>49725</v>
      </c>
      <c r="L10" s="180">
        <v>5755</v>
      </c>
      <c r="M10" s="180">
        <v>43970</v>
      </c>
      <c r="N10" s="179">
        <f t="shared" si="6"/>
        <v>49725</v>
      </c>
      <c r="O10" s="179">
        <f t="shared" si="7"/>
        <v>5755</v>
      </c>
      <c r="P10" s="180">
        <v>5755</v>
      </c>
      <c r="Q10" s="180"/>
      <c r="R10" s="180"/>
      <c r="S10" s="180"/>
      <c r="T10" s="180"/>
      <c r="U10" s="180"/>
      <c r="V10" s="180"/>
      <c r="W10" s="179">
        <f t="shared" si="8"/>
        <v>43970</v>
      </c>
      <c r="X10" s="180">
        <v>43970</v>
      </c>
      <c r="Y10" s="180"/>
      <c r="Z10" s="180"/>
      <c r="AA10" s="180"/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113</v>
      </c>
      <c r="AI10" s="180">
        <v>113</v>
      </c>
      <c r="AJ10" s="180"/>
      <c r="AK10" s="180"/>
      <c r="AL10" s="179">
        <f t="shared" si="11"/>
        <v>113</v>
      </c>
      <c r="AM10" s="180"/>
      <c r="AN10" s="180"/>
      <c r="AO10" s="180">
        <v>113</v>
      </c>
      <c r="AP10" s="180"/>
      <c r="AQ10" s="180"/>
      <c r="AR10" s="180"/>
      <c r="AS10" s="180"/>
      <c r="AT10" s="180"/>
      <c r="AU10" s="180"/>
      <c r="AV10" s="180"/>
      <c r="AW10" s="179">
        <f t="shared" si="12"/>
        <v>3</v>
      </c>
      <c r="AX10" s="180"/>
      <c r="AY10" s="180"/>
      <c r="AZ10" s="180">
        <v>3</v>
      </c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200</v>
      </c>
      <c r="B11" s="174">
        <v>22205</v>
      </c>
      <c r="C11" s="174" t="s">
        <v>226</v>
      </c>
      <c r="D11" s="179">
        <f t="shared" si="2"/>
        <v>9421</v>
      </c>
      <c r="E11" s="179">
        <f t="shared" si="3"/>
        <v>0</v>
      </c>
      <c r="F11" s="180"/>
      <c r="G11" s="180"/>
      <c r="H11" s="179">
        <f t="shared" si="4"/>
        <v>0</v>
      </c>
      <c r="I11" s="180"/>
      <c r="J11" s="180"/>
      <c r="K11" s="179">
        <f t="shared" si="5"/>
        <v>9421</v>
      </c>
      <c r="L11" s="180">
        <v>563</v>
      </c>
      <c r="M11" s="180">
        <v>8858</v>
      </c>
      <c r="N11" s="179">
        <f t="shared" si="6"/>
        <v>9421</v>
      </c>
      <c r="O11" s="179">
        <f t="shared" si="7"/>
        <v>563</v>
      </c>
      <c r="P11" s="180">
        <v>563</v>
      </c>
      <c r="Q11" s="180"/>
      <c r="R11" s="180"/>
      <c r="S11" s="180"/>
      <c r="T11" s="180"/>
      <c r="U11" s="180"/>
      <c r="V11" s="180"/>
      <c r="W11" s="179">
        <f t="shared" si="8"/>
        <v>8858</v>
      </c>
      <c r="X11" s="180">
        <v>8399</v>
      </c>
      <c r="Y11" s="180"/>
      <c r="Z11" s="180"/>
      <c r="AA11" s="180"/>
      <c r="AB11" s="180">
        <v>459</v>
      </c>
      <c r="AC11" s="180"/>
      <c r="AD11" s="180"/>
      <c r="AE11" s="179">
        <f t="shared" si="9"/>
        <v>0</v>
      </c>
      <c r="AF11" s="180"/>
      <c r="AG11" s="180"/>
      <c r="AH11" s="179">
        <f t="shared" si="10"/>
        <v>43</v>
      </c>
      <c r="AI11" s="180">
        <v>43</v>
      </c>
      <c r="AJ11" s="180"/>
      <c r="AK11" s="180"/>
      <c r="AL11" s="179">
        <f t="shared" si="11"/>
        <v>432</v>
      </c>
      <c r="AM11" s="180">
        <v>432</v>
      </c>
      <c r="AN11" s="180"/>
      <c r="AO11" s="180"/>
      <c r="AP11" s="180"/>
      <c r="AQ11" s="180"/>
      <c r="AR11" s="180"/>
      <c r="AS11" s="180"/>
      <c r="AT11" s="180"/>
      <c r="AU11" s="180"/>
      <c r="AV11" s="180"/>
      <c r="AW11" s="179">
        <f t="shared" si="12"/>
        <v>43</v>
      </c>
      <c r="AX11" s="180">
        <v>43</v>
      </c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200</v>
      </c>
      <c r="B12" s="174">
        <v>22206</v>
      </c>
      <c r="C12" s="174" t="s">
        <v>227</v>
      </c>
      <c r="D12" s="179">
        <f t="shared" si="2"/>
        <v>25156</v>
      </c>
      <c r="E12" s="179">
        <f t="shared" si="3"/>
        <v>0</v>
      </c>
      <c r="F12" s="180"/>
      <c r="G12" s="180"/>
      <c r="H12" s="179">
        <f t="shared" si="4"/>
        <v>0</v>
      </c>
      <c r="I12" s="180"/>
      <c r="J12" s="180"/>
      <c r="K12" s="179">
        <f t="shared" si="5"/>
        <v>25156</v>
      </c>
      <c r="L12" s="180">
        <v>1107</v>
      </c>
      <c r="M12" s="180">
        <v>24049</v>
      </c>
      <c r="N12" s="179">
        <f t="shared" si="6"/>
        <v>25156</v>
      </c>
      <c r="O12" s="179">
        <f t="shared" si="7"/>
        <v>1107</v>
      </c>
      <c r="P12" s="180">
        <v>1107</v>
      </c>
      <c r="Q12" s="180"/>
      <c r="R12" s="180"/>
      <c r="S12" s="180"/>
      <c r="T12" s="180"/>
      <c r="U12" s="180"/>
      <c r="V12" s="180"/>
      <c r="W12" s="179">
        <f t="shared" si="8"/>
        <v>24049</v>
      </c>
      <c r="X12" s="180">
        <v>24049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68</v>
      </c>
      <c r="AI12" s="180">
        <v>68</v>
      </c>
      <c r="AJ12" s="180"/>
      <c r="AK12" s="180"/>
      <c r="AL12" s="179">
        <f t="shared" si="11"/>
        <v>1572</v>
      </c>
      <c r="AM12" s="180">
        <v>1572</v>
      </c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68</v>
      </c>
      <c r="AX12" s="180">
        <v>68</v>
      </c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200</v>
      </c>
      <c r="B13" s="174">
        <v>22207</v>
      </c>
      <c r="C13" s="174" t="s">
        <v>228</v>
      </c>
      <c r="D13" s="179">
        <f t="shared" si="2"/>
        <v>39946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39946</v>
      </c>
      <c r="L13" s="180">
        <v>4674</v>
      </c>
      <c r="M13" s="180">
        <v>35272</v>
      </c>
      <c r="N13" s="179">
        <f t="shared" si="6"/>
        <v>39946</v>
      </c>
      <c r="O13" s="179">
        <f t="shared" si="7"/>
        <v>4674</v>
      </c>
      <c r="P13" s="180">
        <v>4674</v>
      </c>
      <c r="Q13" s="180"/>
      <c r="R13" s="180"/>
      <c r="S13" s="180"/>
      <c r="T13" s="180"/>
      <c r="U13" s="180"/>
      <c r="V13" s="180"/>
      <c r="W13" s="179">
        <f t="shared" si="8"/>
        <v>35272</v>
      </c>
      <c r="X13" s="180">
        <v>35272</v>
      </c>
      <c r="Y13" s="180"/>
      <c r="Z13" s="180"/>
      <c r="AA13" s="180"/>
      <c r="AB13" s="180"/>
      <c r="AC13" s="180"/>
      <c r="AD13" s="180"/>
      <c r="AE13" s="179">
        <f t="shared" si="9"/>
        <v>0</v>
      </c>
      <c r="AF13" s="180"/>
      <c r="AG13" s="180"/>
      <c r="AH13" s="179">
        <f t="shared" si="10"/>
        <v>566</v>
      </c>
      <c r="AI13" s="180">
        <v>566</v>
      </c>
      <c r="AJ13" s="180"/>
      <c r="AK13" s="180"/>
      <c r="AL13" s="179">
        <f t="shared" si="11"/>
        <v>1069</v>
      </c>
      <c r="AM13" s="180"/>
      <c r="AN13" s="180">
        <v>572</v>
      </c>
      <c r="AO13" s="180">
        <v>428</v>
      </c>
      <c r="AP13" s="180"/>
      <c r="AQ13" s="180"/>
      <c r="AR13" s="180"/>
      <c r="AS13" s="180"/>
      <c r="AT13" s="180"/>
      <c r="AU13" s="180"/>
      <c r="AV13" s="180">
        <v>69</v>
      </c>
      <c r="AW13" s="179">
        <f t="shared" si="12"/>
        <v>121</v>
      </c>
      <c r="AX13" s="180"/>
      <c r="AY13" s="180">
        <v>69</v>
      </c>
      <c r="AZ13" s="180">
        <v>52</v>
      </c>
      <c r="BA13" s="180"/>
      <c r="BB13" s="180"/>
      <c r="BC13" s="179">
        <f t="shared" si="13"/>
        <v>69</v>
      </c>
      <c r="BD13" s="180">
        <v>69</v>
      </c>
      <c r="BE13" s="180"/>
      <c r="BF13" s="180"/>
    </row>
    <row r="14" spans="1:58" s="20" customFormat="1" ht="13.5">
      <c r="A14" s="174" t="s">
        <v>200</v>
      </c>
      <c r="B14" s="174">
        <v>22208</v>
      </c>
      <c r="C14" s="174" t="s">
        <v>229</v>
      </c>
      <c r="D14" s="179">
        <f t="shared" si="2"/>
        <v>29374</v>
      </c>
      <c r="E14" s="179">
        <f t="shared" si="3"/>
        <v>0</v>
      </c>
      <c r="F14" s="180"/>
      <c r="G14" s="180"/>
      <c r="H14" s="179">
        <f t="shared" si="4"/>
        <v>0</v>
      </c>
      <c r="I14" s="180"/>
      <c r="J14" s="180"/>
      <c r="K14" s="179">
        <f t="shared" si="5"/>
        <v>29374</v>
      </c>
      <c r="L14" s="180">
        <v>74</v>
      </c>
      <c r="M14" s="180">
        <v>29300</v>
      </c>
      <c r="N14" s="179">
        <f t="shared" si="6"/>
        <v>29374</v>
      </c>
      <c r="O14" s="179">
        <f t="shared" si="7"/>
        <v>74</v>
      </c>
      <c r="P14" s="180">
        <v>74</v>
      </c>
      <c r="Q14" s="180"/>
      <c r="R14" s="180"/>
      <c r="S14" s="180"/>
      <c r="T14" s="180"/>
      <c r="U14" s="180"/>
      <c r="V14" s="180"/>
      <c r="W14" s="179">
        <f t="shared" si="8"/>
        <v>29300</v>
      </c>
      <c r="X14" s="180">
        <v>29300</v>
      </c>
      <c r="Y14" s="180"/>
      <c r="Z14" s="180"/>
      <c r="AA14" s="180"/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1032</v>
      </c>
      <c r="AI14" s="180">
        <v>1032</v>
      </c>
      <c r="AJ14" s="180"/>
      <c r="AK14" s="180"/>
      <c r="AL14" s="179">
        <f t="shared" si="11"/>
        <v>1032</v>
      </c>
      <c r="AM14" s="180"/>
      <c r="AN14" s="180"/>
      <c r="AO14" s="180"/>
      <c r="AP14" s="180">
        <v>1032</v>
      </c>
      <c r="AQ14" s="180"/>
      <c r="AR14" s="180"/>
      <c r="AS14" s="180"/>
      <c r="AT14" s="180"/>
      <c r="AU14" s="180"/>
      <c r="AV14" s="180"/>
      <c r="AW14" s="179">
        <f t="shared" si="12"/>
        <v>5</v>
      </c>
      <c r="AX14" s="180"/>
      <c r="AY14" s="180"/>
      <c r="AZ14" s="180"/>
      <c r="BA14" s="180">
        <v>5</v>
      </c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200</v>
      </c>
      <c r="B15" s="174">
        <v>22209</v>
      </c>
      <c r="C15" s="174" t="s">
        <v>230</v>
      </c>
      <c r="D15" s="179">
        <f t="shared" si="2"/>
        <v>45445</v>
      </c>
      <c r="E15" s="179">
        <f t="shared" si="3"/>
        <v>0</v>
      </c>
      <c r="F15" s="180"/>
      <c r="G15" s="180"/>
      <c r="H15" s="179">
        <f t="shared" si="4"/>
        <v>0</v>
      </c>
      <c r="I15" s="180"/>
      <c r="J15" s="180"/>
      <c r="K15" s="179">
        <f t="shared" si="5"/>
        <v>45445</v>
      </c>
      <c r="L15" s="180">
        <v>4911</v>
      </c>
      <c r="M15" s="180">
        <v>40534</v>
      </c>
      <c r="N15" s="179">
        <f t="shared" si="6"/>
        <v>45445</v>
      </c>
      <c r="O15" s="179">
        <f t="shared" si="7"/>
        <v>4911</v>
      </c>
      <c r="P15" s="180">
        <v>4911</v>
      </c>
      <c r="Q15" s="180"/>
      <c r="R15" s="180"/>
      <c r="S15" s="180"/>
      <c r="T15" s="180"/>
      <c r="U15" s="180"/>
      <c r="V15" s="180"/>
      <c r="W15" s="179">
        <f t="shared" si="8"/>
        <v>40534</v>
      </c>
      <c r="X15" s="180">
        <v>40534</v>
      </c>
      <c r="Y15" s="180"/>
      <c r="Z15" s="180"/>
      <c r="AA15" s="180"/>
      <c r="AB15" s="180"/>
      <c r="AC15" s="180"/>
      <c r="AD15" s="180"/>
      <c r="AE15" s="179">
        <f t="shared" si="9"/>
        <v>0</v>
      </c>
      <c r="AF15" s="180"/>
      <c r="AG15" s="180"/>
      <c r="AH15" s="179">
        <f t="shared" si="10"/>
        <v>345</v>
      </c>
      <c r="AI15" s="180">
        <v>345</v>
      </c>
      <c r="AJ15" s="180"/>
      <c r="AK15" s="180"/>
      <c r="AL15" s="179">
        <f t="shared" si="11"/>
        <v>615</v>
      </c>
      <c r="AM15" s="180">
        <v>174</v>
      </c>
      <c r="AN15" s="180">
        <v>166</v>
      </c>
      <c r="AO15" s="180">
        <v>264</v>
      </c>
      <c r="AP15" s="180"/>
      <c r="AQ15" s="180"/>
      <c r="AR15" s="180"/>
      <c r="AS15" s="180"/>
      <c r="AT15" s="180"/>
      <c r="AU15" s="180">
        <v>11</v>
      </c>
      <c r="AV15" s="180"/>
      <c r="AW15" s="179">
        <f t="shared" si="12"/>
        <v>70</v>
      </c>
      <c r="AX15" s="180">
        <v>70</v>
      </c>
      <c r="AY15" s="180"/>
      <c r="AZ15" s="180"/>
      <c r="BA15" s="180"/>
      <c r="BB15" s="180"/>
      <c r="BC15" s="179">
        <f t="shared" si="13"/>
        <v>166</v>
      </c>
      <c r="BD15" s="180">
        <v>166</v>
      </c>
      <c r="BE15" s="180"/>
      <c r="BF15" s="180"/>
    </row>
    <row r="16" spans="1:58" s="20" customFormat="1" ht="13.5">
      <c r="A16" s="174" t="s">
        <v>200</v>
      </c>
      <c r="B16" s="174">
        <v>22210</v>
      </c>
      <c r="C16" s="174" t="s">
        <v>231</v>
      </c>
      <c r="D16" s="179">
        <f t="shared" si="2"/>
        <v>56847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56847</v>
      </c>
      <c r="L16" s="180">
        <v>5352</v>
      </c>
      <c r="M16" s="180">
        <v>51495</v>
      </c>
      <c r="N16" s="179">
        <f t="shared" si="6"/>
        <v>56847</v>
      </c>
      <c r="O16" s="179">
        <f t="shared" si="7"/>
        <v>5352</v>
      </c>
      <c r="P16" s="180">
        <v>5352</v>
      </c>
      <c r="Q16" s="180"/>
      <c r="R16" s="180"/>
      <c r="S16" s="180"/>
      <c r="T16" s="180"/>
      <c r="U16" s="180"/>
      <c r="V16" s="180"/>
      <c r="W16" s="179">
        <f t="shared" si="8"/>
        <v>51495</v>
      </c>
      <c r="X16" s="180">
        <v>51495</v>
      </c>
      <c r="Y16" s="180"/>
      <c r="Z16" s="180"/>
      <c r="AA16" s="180"/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1792</v>
      </c>
      <c r="AI16" s="180">
        <v>1792</v>
      </c>
      <c r="AJ16" s="180"/>
      <c r="AK16" s="180"/>
      <c r="AL16" s="179">
        <f t="shared" si="11"/>
        <v>1792</v>
      </c>
      <c r="AM16" s="180"/>
      <c r="AN16" s="180"/>
      <c r="AO16" s="180">
        <v>1792</v>
      </c>
      <c r="AP16" s="180"/>
      <c r="AQ16" s="180"/>
      <c r="AR16" s="180"/>
      <c r="AS16" s="180"/>
      <c r="AT16" s="180"/>
      <c r="AU16" s="180"/>
      <c r="AV16" s="180"/>
      <c r="AW16" s="179">
        <f t="shared" si="12"/>
        <v>194</v>
      </c>
      <c r="AX16" s="180"/>
      <c r="AY16" s="180"/>
      <c r="AZ16" s="180">
        <v>194</v>
      </c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200</v>
      </c>
      <c r="B17" s="174">
        <v>22211</v>
      </c>
      <c r="C17" s="174" t="s">
        <v>232</v>
      </c>
      <c r="D17" s="179">
        <f t="shared" si="2"/>
        <v>39156</v>
      </c>
      <c r="E17" s="179">
        <f t="shared" si="3"/>
        <v>187</v>
      </c>
      <c r="F17" s="180">
        <v>187</v>
      </c>
      <c r="G17" s="180"/>
      <c r="H17" s="179">
        <f t="shared" si="4"/>
        <v>0</v>
      </c>
      <c r="I17" s="180"/>
      <c r="J17" s="180"/>
      <c r="K17" s="179">
        <f t="shared" si="5"/>
        <v>38969</v>
      </c>
      <c r="L17" s="180">
        <v>7987</v>
      </c>
      <c r="M17" s="180">
        <v>30982</v>
      </c>
      <c r="N17" s="179">
        <f t="shared" si="6"/>
        <v>39156</v>
      </c>
      <c r="O17" s="179">
        <f t="shared" si="7"/>
        <v>8174</v>
      </c>
      <c r="P17" s="180">
        <v>8174</v>
      </c>
      <c r="Q17" s="180"/>
      <c r="R17" s="180"/>
      <c r="S17" s="180"/>
      <c r="T17" s="180"/>
      <c r="U17" s="180"/>
      <c r="V17" s="180"/>
      <c r="W17" s="179">
        <f t="shared" si="8"/>
        <v>30982</v>
      </c>
      <c r="X17" s="180">
        <v>30982</v>
      </c>
      <c r="Y17" s="180"/>
      <c r="Z17" s="180"/>
      <c r="AA17" s="180"/>
      <c r="AB17" s="180"/>
      <c r="AC17" s="180"/>
      <c r="AD17" s="180"/>
      <c r="AE17" s="179">
        <f t="shared" si="9"/>
        <v>0</v>
      </c>
      <c r="AF17" s="180"/>
      <c r="AG17" s="180"/>
      <c r="AH17" s="179">
        <f t="shared" si="10"/>
        <v>77</v>
      </c>
      <c r="AI17" s="180">
        <v>77</v>
      </c>
      <c r="AJ17" s="180"/>
      <c r="AK17" s="180"/>
      <c r="AL17" s="179">
        <f t="shared" si="11"/>
        <v>1778</v>
      </c>
      <c r="AM17" s="180">
        <v>1778</v>
      </c>
      <c r="AN17" s="180"/>
      <c r="AO17" s="180"/>
      <c r="AP17" s="180"/>
      <c r="AQ17" s="180"/>
      <c r="AR17" s="180"/>
      <c r="AS17" s="180"/>
      <c r="AT17" s="180"/>
      <c r="AU17" s="180"/>
      <c r="AV17" s="180"/>
      <c r="AW17" s="179">
        <f t="shared" si="12"/>
        <v>77</v>
      </c>
      <c r="AX17" s="180">
        <v>77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200</v>
      </c>
      <c r="B18" s="174">
        <v>22212</v>
      </c>
      <c r="C18" s="174" t="s">
        <v>233</v>
      </c>
      <c r="D18" s="179">
        <f t="shared" si="2"/>
        <v>32398</v>
      </c>
      <c r="E18" s="179">
        <f t="shared" si="3"/>
        <v>32398</v>
      </c>
      <c r="F18" s="180">
        <v>3937</v>
      </c>
      <c r="G18" s="180">
        <v>28461</v>
      </c>
      <c r="H18" s="179">
        <f t="shared" si="4"/>
        <v>0</v>
      </c>
      <c r="I18" s="180"/>
      <c r="J18" s="180"/>
      <c r="K18" s="179">
        <f t="shared" si="5"/>
        <v>0</v>
      </c>
      <c r="L18" s="180"/>
      <c r="M18" s="180"/>
      <c r="N18" s="179">
        <f t="shared" si="6"/>
        <v>32398</v>
      </c>
      <c r="O18" s="179">
        <f t="shared" si="7"/>
        <v>3937</v>
      </c>
      <c r="P18" s="180">
        <v>3937</v>
      </c>
      <c r="Q18" s="180"/>
      <c r="R18" s="180"/>
      <c r="S18" s="180"/>
      <c r="T18" s="180"/>
      <c r="U18" s="180"/>
      <c r="V18" s="180"/>
      <c r="W18" s="179">
        <f t="shared" si="8"/>
        <v>28461</v>
      </c>
      <c r="X18" s="180">
        <v>28461</v>
      </c>
      <c r="Y18" s="180"/>
      <c r="Z18" s="180"/>
      <c r="AA18" s="180"/>
      <c r="AB18" s="180"/>
      <c r="AC18" s="180"/>
      <c r="AD18" s="180"/>
      <c r="AE18" s="179">
        <f t="shared" si="9"/>
        <v>0</v>
      </c>
      <c r="AF18" s="180"/>
      <c r="AG18" s="180"/>
      <c r="AH18" s="179">
        <f t="shared" si="10"/>
        <v>108</v>
      </c>
      <c r="AI18" s="180">
        <v>108</v>
      </c>
      <c r="AJ18" s="180"/>
      <c r="AK18" s="180"/>
      <c r="AL18" s="179">
        <f t="shared" si="11"/>
        <v>1401</v>
      </c>
      <c r="AM18" s="180">
        <v>1401</v>
      </c>
      <c r="AN18" s="180"/>
      <c r="AO18" s="180"/>
      <c r="AP18" s="180"/>
      <c r="AQ18" s="180"/>
      <c r="AR18" s="180"/>
      <c r="AS18" s="180"/>
      <c r="AT18" s="180"/>
      <c r="AU18" s="180"/>
      <c r="AV18" s="180"/>
      <c r="AW18" s="179">
        <f t="shared" si="12"/>
        <v>108</v>
      </c>
      <c r="AX18" s="180">
        <v>108</v>
      </c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200</v>
      </c>
      <c r="B19" s="174">
        <v>22213</v>
      </c>
      <c r="C19" s="174" t="s">
        <v>234</v>
      </c>
      <c r="D19" s="179">
        <f t="shared" si="2"/>
        <v>55572</v>
      </c>
      <c r="E19" s="179">
        <f t="shared" si="3"/>
        <v>0</v>
      </c>
      <c r="F19" s="180"/>
      <c r="G19" s="180"/>
      <c r="H19" s="179">
        <f t="shared" si="4"/>
        <v>0</v>
      </c>
      <c r="I19" s="180"/>
      <c r="J19" s="180"/>
      <c r="K19" s="179">
        <f t="shared" si="5"/>
        <v>55572</v>
      </c>
      <c r="L19" s="180">
        <v>5348</v>
      </c>
      <c r="M19" s="180">
        <v>50224</v>
      </c>
      <c r="N19" s="179">
        <f t="shared" si="6"/>
        <v>55610</v>
      </c>
      <c r="O19" s="179">
        <f t="shared" si="7"/>
        <v>5348</v>
      </c>
      <c r="P19" s="180">
        <v>5348</v>
      </c>
      <c r="Q19" s="180"/>
      <c r="R19" s="180"/>
      <c r="S19" s="180"/>
      <c r="T19" s="180"/>
      <c r="U19" s="180"/>
      <c r="V19" s="180"/>
      <c r="W19" s="179">
        <f t="shared" si="8"/>
        <v>50224</v>
      </c>
      <c r="X19" s="180">
        <v>50224</v>
      </c>
      <c r="Y19" s="180"/>
      <c r="Z19" s="180"/>
      <c r="AA19" s="180"/>
      <c r="AB19" s="180"/>
      <c r="AC19" s="180"/>
      <c r="AD19" s="180"/>
      <c r="AE19" s="179">
        <f t="shared" si="9"/>
        <v>38</v>
      </c>
      <c r="AF19" s="180">
        <v>38</v>
      </c>
      <c r="AG19" s="180"/>
      <c r="AH19" s="179">
        <f t="shared" si="10"/>
        <v>523</v>
      </c>
      <c r="AI19" s="180">
        <v>523</v>
      </c>
      <c r="AJ19" s="180"/>
      <c r="AK19" s="180"/>
      <c r="AL19" s="179">
        <f t="shared" si="11"/>
        <v>2504</v>
      </c>
      <c r="AM19" s="180">
        <v>2115</v>
      </c>
      <c r="AN19" s="180"/>
      <c r="AO19" s="180">
        <v>284</v>
      </c>
      <c r="AP19" s="180"/>
      <c r="AQ19" s="180"/>
      <c r="AR19" s="180"/>
      <c r="AS19" s="180"/>
      <c r="AT19" s="180">
        <v>44</v>
      </c>
      <c r="AU19" s="180"/>
      <c r="AV19" s="180">
        <v>61</v>
      </c>
      <c r="AW19" s="179">
        <f t="shared" si="12"/>
        <v>134</v>
      </c>
      <c r="AX19" s="180">
        <v>134</v>
      </c>
      <c r="AY19" s="180"/>
      <c r="AZ19" s="180"/>
      <c r="BA19" s="180"/>
      <c r="BB19" s="180"/>
      <c r="BC19" s="179">
        <f t="shared" si="13"/>
        <v>44</v>
      </c>
      <c r="BD19" s="180">
        <v>44</v>
      </c>
      <c r="BE19" s="180"/>
      <c r="BF19" s="180"/>
    </row>
    <row r="20" spans="1:58" s="20" customFormat="1" ht="13.5">
      <c r="A20" s="174" t="s">
        <v>200</v>
      </c>
      <c r="B20" s="174">
        <v>22214</v>
      </c>
      <c r="C20" s="174" t="s">
        <v>235</v>
      </c>
      <c r="D20" s="179">
        <f t="shared" si="2"/>
        <v>36494</v>
      </c>
      <c r="E20" s="179">
        <f t="shared" si="3"/>
        <v>0</v>
      </c>
      <c r="F20" s="180"/>
      <c r="G20" s="180"/>
      <c r="H20" s="179">
        <f t="shared" si="4"/>
        <v>2756</v>
      </c>
      <c r="I20" s="180">
        <v>2756</v>
      </c>
      <c r="J20" s="180"/>
      <c r="K20" s="179">
        <f t="shared" si="5"/>
        <v>33738</v>
      </c>
      <c r="L20" s="180">
        <v>1146</v>
      </c>
      <c r="M20" s="180">
        <v>32592</v>
      </c>
      <c r="N20" s="179">
        <f t="shared" si="6"/>
        <v>36494</v>
      </c>
      <c r="O20" s="179">
        <f t="shared" si="7"/>
        <v>3902</v>
      </c>
      <c r="P20" s="180">
        <v>3902</v>
      </c>
      <c r="Q20" s="180"/>
      <c r="R20" s="180"/>
      <c r="S20" s="180"/>
      <c r="T20" s="180"/>
      <c r="U20" s="180"/>
      <c r="V20" s="180"/>
      <c r="W20" s="179">
        <f t="shared" si="8"/>
        <v>32592</v>
      </c>
      <c r="X20" s="180">
        <v>32592</v>
      </c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121</v>
      </c>
      <c r="AI20" s="180">
        <v>121</v>
      </c>
      <c r="AJ20" s="180"/>
      <c r="AK20" s="180"/>
      <c r="AL20" s="179">
        <f t="shared" si="11"/>
        <v>1798</v>
      </c>
      <c r="AM20" s="180">
        <v>1798</v>
      </c>
      <c r="AN20" s="180"/>
      <c r="AO20" s="180"/>
      <c r="AP20" s="180"/>
      <c r="AQ20" s="180"/>
      <c r="AR20" s="180"/>
      <c r="AS20" s="180"/>
      <c r="AT20" s="180"/>
      <c r="AU20" s="180"/>
      <c r="AV20" s="180"/>
      <c r="AW20" s="179">
        <f t="shared" si="12"/>
        <v>121</v>
      </c>
      <c r="AX20" s="180">
        <v>121</v>
      </c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200</v>
      </c>
      <c r="B21" s="174">
        <v>22215</v>
      </c>
      <c r="C21" s="174" t="s">
        <v>236</v>
      </c>
      <c r="D21" s="179">
        <f t="shared" si="2"/>
        <v>32360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32360</v>
      </c>
      <c r="L21" s="180">
        <v>3856</v>
      </c>
      <c r="M21" s="180">
        <v>28504</v>
      </c>
      <c r="N21" s="179">
        <f t="shared" si="6"/>
        <v>32360</v>
      </c>
      <c r="O21" s="179">
        <f t="shared" si="7"/>
        <v>3856</v>
      </c>
      <c r="P21" s="180">
        <v>3856</v>
      </c>
      <c r="Q21" s="180"/>
      <c r="R21" s="180"/>
      <c r="S21" s="180"/>
      <c r="T21" s="180"/>
      <c r="U21" s="180"/>
      <c r="V21" s="180"/>
      <c r="W21" s="179">
        <f t="shared" si="8"/>
        <v>28504</v>
      </c>
      <c r="X21" s="180">
        <v>28504</v>
      </c>
      <c r="Y21" s="180"/>
      <c r="Z21" s="180"/>
      <c r="AA21" s="180"/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1975</v>
      </c>
      <c r="AI21" s="180">
        <v>1975</v>
      </c>
      <c r="AJ21" s="180"/>
      <c r="AK21" s="180"/>
      <c r="AL21" s="179">
        <f t="shared" si="11"/>
        <v>1975</v>
      </c>
      <c r="AM21" s="180"/>
      <c r="AN21" s="180"/>
      <c r="AO21" s="180"/>
      <c r="AP21" s="180">
        <v>1925</v>
      </c>
      <c r="AQ21" s="180"/>
      <c r="AR21" s="180"/>
      <c r="AS21" s="180"/>
      <c r="AT21" s="180"/>
      <c r="AU21" s="180"/>
      <c r="AV21" s="180">
        <v>50</v>
      </c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200</v>
      </c>
      <c r="B22" s="174">
        <v>22216</v>
      </c>
      <c r="C22" s="174" t="s">
        <v>237</v>
      </c>
      <c r="D22" s="179">
        <f t="shared" si="2"/>
        <v>42914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42914</v>
      </c>
      <c r="L22" s="180">
        <v>2907</v>
      </c>
      <c r="M22" s="180">
        <v>40007</v>
      </c>
      <c r="N22" s="179">
        <f t="shared" si="6"/>
        <v>42914</v>
      </c>
      <c r="O22" s="179">
        <f t="shared" si="7"/>
        <v>2907</v>
      </c>
      <c r="P22" s="180">
        <v>2907</v>
      </c>
      <c r="Q22" s="180"/>
      <c r="R22" s="180"/>
      <c r="S22" s="180"/>
      <c r="T22" s="180"/>
      <c r="U22" s="180"/>
      <c r="V22" s="180"/>
      <c r="W22" s="179">
        <f t="shared" si="8"/>
        <v>40007</v>
      </c>
      <c r="X22" s="180">
        <v>40007</v>
      </c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311</v>
      </c>
      <c r="AI22" s="180">
        <v>311</v>
      </c>
      <c r="AJ22" s="180"/>
      <c r="AK22" s="180"/>
      <c r="AL22" s="179">
        <f t="shared" si="11"/>
        <v>577</v>
      </c>
      <c r="AM22" s="180"/>
      <c r="AN22" s="180">
        <v>266</v>
      </c>
      <c r="AO22" s="180">
        <v>311</v>
      </c>
      <c r="AP22" s="180"/>
      <c r="AQ22" s="180"/>
      <c r="AR22" s="180"/>
      <c r="AS22" s="180"/>
      <c r="AT22" s="180"/>
      <c r="AU22" s="180"/>
      <c r="AV22" s="180"/>
      <c r="AW22" s="179">
        <f t="shared" si="12"/>
        <v>30</v>
      </c>
      <c r="AX22" s="180"/>
      <c r="AY22" s="180"/>
      <c r="AZ22" s="180">
        <v>30</v>
      </c>
      <c r="BA22" s="180"/>
      <c r="BB22" s="180"/>
      <c r="BC22" s="179">
        <f t="shared" si="13"/>
        <v>266</v>
      </c>
      <c r="BD22" s="180">
        <v>266</v>
      </c>
      <c r="BE22" s="180"/>
      <c r="BF22" s="180"/>
    </row>
    <row r="23" spans="1:58" s="20" customFormat="1" ht="13.5">
      <c r="A23" s="174" t="s">
        <v>200</v>
      </c>
      <c r="B23" s="174">
        <v>22219</v>
      </c>
      <c r="C23" s="174" t="s">
        <v>238</v>
      </c>
      <c r="D23" s="179">
        <f t="shared" si="2"/>
        <v>8158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8158</v>
      </c>
      <c r="L23" s="180">
        <v>379</v>
      </c>
      <c r="M23" s="180">
        <v>7779</v>
      </c>
      <c r="N23" s="179">
        <f t="shared" si="6"/>
        <v>8198</v>
      </c>
      <c r="O23" s="179">
        <f t="shared" si="7"/>
        <v>379</v>
      </c>
      <c r="P23" s="180">
        <v>379</v>
      </c>
      <c r="Q23" s="180"/>
      <c r="R23" s="180"/>
      <c r="S23" s="180"/>
      <c r="T23" s="180"/>
      <c r="U23" s="180"/>
      <c r="V23" s="180"/>
      <c r="W23" s="179">
        <f t="shared" si="8"/>
        <v>7779</v>
      </c>
      <c r="X23" s="180">
        <v>7779</v>
      </c>
      <c r="Y23" s="180"/>
      <c r="Z23" s="180"/>
      <c r="AA23" s="180"/>
      <c r="AB23" s="180"/>
      <c r="AC23" s="180"/>
      <c r="AD23" s="180"/>
      <c r="AE23" s="179">
        <f t="shared" si="9"/>
        <v>40</v>
      </c>
      <c r="AF23" s="180">
        <v>40</v>
      </c>
      <c r="AG23" s="180"/>
      <c r="AH23" s="179">
        <f t="shared" si="10"/>
        <v>27</v>
      </c>
      <c r="AI23" s="180">
        <v>27</v>
      </c>
      <c r="AJ23" s="180"/>
      <c r="AK23" s="180"/>
      <c r="AL23" s="179">
        <f t="shared" si="11"/>
        <v>27</v>
      </c>
      <c r="AM23" s="180"/>
      <c r="AN23" s="180"/>
      <c r="AO23" s="180"/>
      <c r="AP23" s="180"/>
      <c r="AQ23" s="180"/>
      <c r="AR23" s="180"/>
      <c r="AS23" s="180"/>
      <c r="AT23" s="180"/>
      <c r="AU23" s="180"/>
      <c r="AV23" s="180">
        <v>27</v>
      </c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200</v>
      </c>
      <c r="B24" s="174">
        <v>22220</v>
      </c>
      <c r="C24" s="174" t="s">
        <v>239</v>
      </c>
      <c r="D24" s="179">
        <f t="shared" si="2"/>
        <v>14893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14893</v>
      </c>
      <c r="L24" s="180">
        <v>959</v>
      </c>
      <c r="M24" s="180">
        <v>13934</v>
      </c>
      <c r="N24" s="179">
        <f t="shared" si="6"/>
        <v>14893</v>
      </c>
      <c r="O24" s="179">
        <f t="shared" si="7"/>
        <v>959</v>
      </c>
      <c r="P24" s="180">
        <v>959</v>
      </c>
      <c r="Q24" s="180"/>
      <c r="R24" s="180"/>
      <c r="S24" s="180"/>
      <c r="T24" s="180"/>
      <c r="U24" s="180"/>
      <c r="V24" s="180"/>
      <c r="W24" s="179">
        <f t="shared" si="8"/>
        <v>13934</v>
      </c>
      <c r="X24" s="180">
        <v>13934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791</v>
      </c>
      <c r="AI24" s="180">
        <v>791</v>
      </c>
      <c r="AJ24" s="180"/>
      <c r="AK24" s="180"/>
      <c r="AL24" s="179">
        <f t="shared" si="11"/>
        <v>791</v>
      </c>
      <c r="AM24" s="180"/>
      <c r="AN24" s="180"/>
      <c r="AO24" s="180">
        <v>788</v>
      </c>
      <c r="AP24" s="180"/>
      <c r="AQ24" s="180"/>
      <c r="AR24" s="180"/>
      <c r="AS24" s="180"/>
      <c r="AT24" s="180"/>
      <c r="AU24" s="180">
        <v>3</v>
      </c>
      <c r="AV24" s="180"/>
      <c r="AW24" s="179">
        <f t="shared" si="12"/>
        <v>11</v>
      </c>
      <c r="AX24" s="180"/>
      <c r="AY24" s="180"/>
      <c r="AZ24" s="180">
        <v>11</v>
      </c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200</v>
      </c>
      <c r="B25" s="174">
        <v>22221</v>
      </c>
      <c r="C25" s="174" t="s">
        <v>240</v>
      </c>
      <c r="D25" s="179">
        <f t="shared" si="2"/>
        <v>23221</v>
      </c>
      <c r="E25" s="179">
        <f t="shared" si="3"/>
        <v>0</v>
      </c>
      <c r="F25" s="180"/>
      <c r="G25" s="180"/>
      <c r="H25" s="179">
        <f t="shared" si="4"/>
        <v>2716</v>
      </c>
      <c r="I25" s="180">
        <v>2716</v>
      </c>
      <c r="J25" s="180"/>
      <c r="K25" s="179">
        <f t="shared" si="5"/>
        <v>20505</v>
      </c>
      <c r="L25" s="180">
        <v>239</v>
      </c>
      <c r="M25" s="180">
        <v>20266</v>
      </c>
      <c r="N25" s="179">
        <f t="shared" si="6"/>
        <v>23221</v>
      </c>
      <c r="O25" s="179">
        <f t="shared" si="7"/>
        <v>2955</v>
      </c>
      <c r="P25" s="180">
        <v>2955</v>
      </c>
      <c r="Q25" s="180"/>
      <c r="R25" s="180"/>
      <c r="S25" s="180"/>
      <c r="T25" s="180"/>
      <c r="U25" s="180"/>
      <c r="V25" s="180"/>
      <c r="W25" s="179">
        <f t="shared" si="8"/>
        <v>20266</v>
      </c>
      <c r="X25" s="180">
        <v>20266</v>
      </c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206</v>
      </c>
      <c r="AI25" s="180">
        <v>206</v>
      </c>
      <c r="AJ25" s="180"/>
      <c r="AK25" s="180"/>
      <c r="AL25" s="179">
        <f t="shared" si="11"/>
        <v>206</v>
      </c>
      <c r="AM25" s="180"/>
      <c r="AN25" s="180"/>
      <c r="AO25" s="180">
        <v>60</v>
      </c>
      <c r="AP25" s="180"/>
      <c r="AQ25" s="180"/>
      <c r="AR25" s="180"/>
      <c r="AS25" s="180"/>
      <c r="AT25" s="180"/>
      <c r="AU25" s="180"/>
      <c r="AV25" s="180">
        <v>146</v>
      </c>
      <c r="AW25" s="179">
        <f t="shared" si="12"/>
        <v>0</v>
      </c>
      <c r="AX25" s="180"/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200</v>
      </c>
      <c r="B26" s="174">
        <v>22222</v>
      </c>
      <c r="C26" s="174" t="s">
        <v>241</v>
      </c>
      <c r="D26" s="179">
        <f t="shared" si="2"/>
        <v>6951</v>
      </c>
      <c r="E26" s="179">
        <f t="shared" si="3"/>
        <v>0</v>
      </c>
      <c r="F26" s="180"/>
      <c r="G26" s="180"/>
      <c r="H26" s="179">
        <f t="shared" si="4"/>
        <v>0</v>
      </c>
      <c r="I26" s="180"/>
      <c r="J26" s="180"/>
      <c r="K26" s="179">
        <f t="shared" si="5"/>
        <v>6951</v>
      </c>
      <c r="L26" s="180">
        <v>282</v>
      </c>
      <c r="M26" s="180">
        <v>6669</v>
      </c>
      <c r="N26" s="179">
        <f t="shared" si="6"/>
        <v>6951</v>
      </c>
      <c r="O26" s="179">
        <f t="shared" si="7"/>
        <v>282</v>
      </c>
      <c r="P26" s="180">
        <v>282</v>
      </c>
      <c r="Q26" s="180"/>
      <c r="R26" s="180"/>
      <c r="S26" s="180"/>
      <c r="T26" s="180"/>
      <c r="U26" s="180"/>
      <c r="V26" s="180"/>
      <c r="W26" s="179">
        <f t="shared" si="8"/>
        <v>6669</v>
      </c>
      <c r="X26" s="180">
        <v>6669</v>
      </c>
      <c r="Y26" s="180"/>
      <c r="Z26" s="180"/>
      <c r="AA26" s="180"/>
      <c r="AB26" s="180"/>
      <c r="AC26" s="180"/>
      <c r="AD26" s="180"/>
      <c r="AE26" s="179">
        <f t="shared" si="9"/>
        <v>0</v>
      </c>
      <c r="AF26" s="180"/>
      <c r="AG26" s="180"/>
      <c r="AH26" s="179">
        <f t="shared" si="10"/>
        <v>129</v>
      </c>
      <c r="AI26" s="180">
        <v>129</v>
      </c>
      <c r="AJ26" s="180"/>
      <c r="AK26" s="180"/>
      <c r="AL26" s="179">
        <f t="shared" si="11"/>
        <v>197</v>
      </c>
      <c r="AM26" s="180"/>
      <c r="AN26" s="180">
        <v>68</v>
      </c>
      <c r="AO26" s="180">
        <v>29</v>
      </c>
      <c r="AP26" s="180"/>
      <c r="AQ26" s="180"/>
      <c r="AR26" s="180"/>
      <c r="AS26" s="180"/>
      <c r="AT26" s="180"/>
      <c r="AU26" s="180"/>
      <c r="AV26" s="180">
        <v>100</v>
      </c>
      <c r="AW26" s="179">
        <f t="shared" si="12"/>
        <v>1</v>
      </c>
      <c r="AX26" s="180"/>
      <c r="AY26" s="180"/>
      <c r="AZ26" s="180">
        <v>1</v>
      </c>
      <c r="BA26" s="180"/>
      <c r="BB26" s="180"/>
      <c r="BC26" s="179">
        <f t="shared" si="13"/>
        <v>68</v>
      </c>
      <c r="BD26" s="180">
        <v>68</v>
      </c>
      <c r="BE26" s="180"/>
      <c r="BF26" s="180"/>
    </row>
    <row r="27" spans="1:58" s="20" customFormat="1" ht="13.5">
      <c r="A27" s="174" t="s">
        <v>200</v>
      </c>
      <c r="B27" s="174">
        <v>22223</v>
      </c>
      <c r="C27" s="174" t="s">
        <v>242</v>
      </c>
      <c r="D27" s="179">
        <f t="shared" si="2"/>
        <v>14497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0"/>
      <c r="K27" s="179">
        <f t="shared" si="5"/>
        <v>14497</v>
      </c>
      <c r="L27" s="180">
        <v>1800</v>
      </c>
      <c r="M27" s="180">
        <v>12697</v>
      </c>
      <c r="N27" s="179">
        <f t="shared" si="6"/>
        <v>14497</v>
      </c>
      <c r="O27" s="179">
        <f t="shared" si="7"/>
        <v>1800</v>
      </c>
      <c r="P27" s="180">
        <v>1800</v>
      </c>
      <c r="Q27" s="180"/>
      <c r="R27" s="180"/>
      <c r="S27" s="180"/>
      <c r="T27" s="180"/>
      <c r="U27" s="180"/>
      <c r="V27" s="180"/>
      <c r="W27" s="179">
        <f t="shared" si="8"/>
        <v>12697</v>
      </c>
      <c r="X27" s="180">
        <v>12697</v>
      </c>
      <c r="Y27" s="180"/>
      <c r="Z27" s="180"/>
      <c r="AA27" s="180"/>
      <c r="AB27" s="180"/>
      <c r="AC27" s="180"/>
      <c r="AD27" s="180"/>
      <c r="AE27" s="179">
        <f t="shared" si="9"/>
        <v>0</v>
      </c>
      <c r="AF27" s="180"/>
      <c r="AG27" s="180"/>
      <c r="AH27" s="179">
        <f t="shared" si="10"/>
        <v>68</v>
      </c>
      <c r="AI27" s="180">
        <v>68</v>
      </c>
      <c r="AJ27" s="180"/>
      <c r="AK27" s="180"/>
      <c r="AL27" s="179">
        <f t="shared" si="11"/>
        <v>269</v>
      </c>
      <c r="AM27" s="180">
        <v>229</v>
      </c>
      <c r="AN27" s="180"/>
      <c r="AO27" s="180"/>
      <c r="AP27" s="180"/>
      <c r="AQ27" s="180"/>
      <c r="AR27" s="180"/>
      <c r="AS27" s="180"/>
      <c r="AT27" s="180">
        <v>40</v>
      </c>
      <c r="AU27" s="180"/>
      <c r="AV27" s="180"/>
      <c r="AW27" s="179">
        <f t="shared" si="12"/>
        <v>28</v>
      </c>
      <c r="AX27" s="180">
        <v>28</v>
      </c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200</v>
      </c>
      <c r="B28" s="174">
        <v>22224</v>
      </c>
      <c r="C28" s="174" t="s">
        <v>243</v>
      </c>
      <c r="D28" s="179">
        <f t="shared" si="2"/>
        <v>25393</v>
      </c>
      <c r="E28" s="179">
        <f t="shared" si="3"/>
        <v>0</v>
      </c>
      <c r="F28" s="180"/>
      <c r="G28" s="180"/>
      <c r="H28" s="179">
        <f t="shared" si="4"/>
        <v>17268</v>
      </c>
      <c r="I28" s="180">
        <v>1952</v>
      </c>
      <c r="J28" s="180">
        <v>15316</v>
      </c>
      <c r="K28" s="179">
        <f t="shared" si="5"/>
        <v>8125</v>
      </c>
      <c r="L28" s="180">
        <v>796</v>
      </c>
      <c r="M28" s="180">
        <v>7329</v>
      </c>
      <c r="N28" s="179">
        <f t="shared" si="6"/>
        <v>25393</v>
      </c>
      <c r="O28" s="179">
        <f t="shared" si="7"/>
        <v>2748</v>
      </c>
      <c r="P28" s="180">
        <v>2748</v>
      </c>
      <c r="Q28" s="180"/>
      <c r="R28" s="180"/>
      <c r="S28" s="180"/>
      <c r="T28" s="180"/>
      <c r="U28" s="180"/>
      <c r="V28" s="180"/>
      <c r="W28" s="179">
        <f t="shared" si="8"/>
        <v>22645</v>
      </c>
      <c r="X28" s="180">
        <v>22645</v>
      </c>
      <c r="Y28" s="180"/>
      <c r="Z28" s="180"/>
      <c r="AA28" s="180"/>
      <c r="AB28" s="180"/>
      <c r="AC28" s="180"/>
      <c r="AD28" s="180"/>
      <c r="AE28" s="179">
        <f t="shared" si="9"/>
        <v>0</v>
      </c>
      <c r="AF28" s="180"/>
      <c r="AG28" s="180"/>
      <c r="AH28" s="179">
        <f t="shared" si="10"/>
        <v>115</v>
      </c>
      <c r="AI28" s="180">
        <v>115</v>
      </c>
      <c r="AJ28" s="180"/>
      <c r="AK28" s="180"/>
      <c r="AL28" s="179">
        <f t="shared" si="11"/>
        <v>463</v>
      </c>
      <c r="AM28" s="180">
        <v>394</v>
      </c>
      <c r="AN28" s="180"/>
      <c r="AO28" s="180"/>
      <c r="AP28" s="180"/>
      <c r="AQ28" s="180"/>
      <c r="AR28" s="180"/>
      <c r="AS28" s="180"/>
      <c r="AT28" s="180">
        <v>69</v>
      </c>
      <c r="AU28" s="180"/>
      <c r="AV28" s="180"/>
      <c r="AW28" s="179">
        <f t="shared" si="12"/>
        <v>46</v>
      </c>
      <c r="AX28" s="180">
        <v>46</v>
      </c>
      <c r="AY28" s="180"/>
      <c r="AZ28" s="180"/>
      <c r="BA28" s="180"/>
      <c r="BB28" s="180"/>
      <c r="BC28" s="179">
        <f t="shared" si="13"/>
        <v>69</v>
      </c>
      <c r="BD28" s="180">
        <v>69</v>
      </c>
      <c r="BE28" s="180"/>
      <c r="BF28" s="180"/>
    </row>
    <row r="29" spans="1:58" s="20" customFormat="1" ht="13.5">
      <c r="A29" s="174" t="s">
        <v>200</v>
      </c>
      <c r="B29" s="174">
        <v>22225</v>
      </c>
      <c r="C29" s="174" t="s">
        <v>244</v>
      </c>
      <c r="D29" s="179">
        <f t="shared" si="2"/>
        <v>7673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7673</v>
      </c>
      <c r="L29" s="180">
        <v>561</v>
      </c>
      <c r="M29" s="180">
        <v>7112</v>
      </c>
      <c r="N29" s="179">
        <f t="shared" si="6"/>
        <v>7673</v>
      </c>
      <c r="O29" s="179">
        <f t="shared" si="7"/>
        <v>561</v>
      </c>
      <c r="P29" s="180">
        <v>561</v>
      </c>
      <c r="Q29" s="180"/>
      <c r="R29" s="180"/>
      <c r="S29" s="180"/>
      <c r="T29" s="180"/>
      <c r="U29" s="180"/>
      <c r="V29" s="180"/>
      <c r="W29" s="179">
        <f t="shared" si="8"/>
        <v>7112</v>
      </c>
      <c r="X29" s="180">
        <v>7112</v>
      </c>
      <c r="Y29" s="180"/>
      <c r="Z29" s="180"/>
      <c r="AA29" s="180"/>
      <c r="AB29" s="180"/>
      <c r="AC29" s="180"/>
      <c r="AD29" s="180"/>
      <c r="AE29" s="179">
        <f t="shared" si="9"/>
        <v>0</v>
      </c>
      <c r="AF29" s="180"/>
      <c r="AG29" s="180"/>
      <c r="AH29" s="179">
        <f t="shared" si="10"/>
        <v>162</v>
      </c>
      <c r="AI29" s="180">
        <v>162</v>
      </c>
      <c r="AJ29" s="180"/>
      <c r="AK29" s="180"/>
      <c r="AL29" s="179">
        <f t="shared" si="11"/>
        <v>208</v>
      </c>
      <c r="AM29" s="180"/>
      <c r="AN29" s="180">
        <v>46</v>
      </c>
      <c r="AO29" s="180">
        <v>162</v>
      </c>
      <c r="AP29" s="180"/>
      <c r="AQ29" s="180"/>
      <c r="AR29" s="180"/>
      <c r="AS29" s="180"/>
      <c r="AT29" s="180"/>
      <c r="AU29" s="180"/>
      <c r="AV29" s="180"/>
      <c r="AW29" s="179">
        <f t="shared" si="12"/>
        <v>1</v>
      </c>
      <c r="AX29" s="180"/>
      <c r="AY29" s="180"/>
      <c r="AZ29" s="180">
        <v>1</v>
      </c>
      <c r="BA29" s="180"/>
      <c r="BB29" s="180"/>
      <c r="BC29" s="179">
        <f t="shared" si="13"/>
        <v>46</v>
      </c>
      <c r="BD29" s="180">
        <v>46</v>
      </c>
      <c r="BE29" s="180"/>
      <c r="BF29" s="180"/>
    </row>
    <row r="30" spans="1:58" s="20" customFormat="1" ht="13.5">
      <c r="A30" s="174" t="s">
        <v>200</v>
      </c>
      <c r="B30" s="174">
        <v>22226</v>
      </c>
      <c r="C30" s="174" t="s">
        <v>245</v>
      </c>
      <c r="D30" s="179">
        <f t="shared" si="2"/>
        <v>27866</v>
      </c>
      <c r="E30" s="179">
        <f t="shared" si="3"/>
        <v>0</v>
      </c>
      <c r="F30" s="180"/>
      <c r="G30" s="180"/>
      <c r="H30" s="179">
        <f t="shared" si="4"/>
        <v>0</v>
      </c>
      <c r="I30" s="180"/>
      <c r="J30" s="180"/>
      <c r="K30" s="179">
        <f t="shared" si="5"/>
        <v>27866</v>
      </c>
      <c r="L30" s="180">
        <v>2827</v>
      </c>
      <c r="M30" s="180">
        <v>25039</v>
      </c>
      <c r="N30" s="179">
        <f t="shared" si="6"/>
        <v>27866</v>
      </c>
      <c r="O30" s="179">
        <f t="shared" si="7"/>
        <v>2827</v>
      </c>
      <c r="P30" s="180">
        <v>2827</v>
      </c>
      <c r="Q30" s="180"/>
      <c r="R30" s="180"/>
      <c r="S30" s="180"/>
      <c r="T30" s="180"/>
      <c r="U30" s="180"/>
      <c r="V30" s="180"/>
      <c r="W30" s="179">
        <f t="shared" si="8"/>
        <v>25039</v>
      </c>
      <c r="X30" s="180">
        <v>25039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133</v>
      </c>
      <c r="AI30" s="180">
        <v>133</v>
      </c>
      <c r="AJ30" s="180"/>
      <c r="AK30" s="180"/>
      <c r="AL30" s="179">
        <f t="shared" si="11"/>
        <v>348</v>
      </c>
      <c r="AM30" s="180">
        <v>278</v>
      </c>
      <c r="AN30" s="180"/>
      <c r="AO30" s="180"/>
      <c r="AP30" s="180"/>
      <c r="AQ30" s="180"/>
      <c r="AR30" s="180"/>
      <c r="AS30" s="180"/>
      <c r="AT30" s="180">
        <v>70</v>
      </c>
      <c r="AU30" s="180"/>
      <c r="AV30" s="180"/>
      <c r="AW30" s="179">
        <f t="shared" si="12"/>
        <v>63</v>
      </c>
      <c r="AX30" s="180">
        <v>63</v>
      </c>
      <c r="AY30" s="180"/>
      <c r="AZ30" s="180"/>
      <c r="BA30" s="180"/>
      <c r="BB30" s="180"/>
      <c r="BC30" s="179">
        <f t="shared" si="13"/>
        <v>0</v>
      </c>
      <c r="BD30" s="180"/>
      <c r="BE30" s="180"/>
      <c r="BF30" s="180"/>
    </row>
    <row r="31" spans="1:58" s="20" customFormat="1" ht="13.5">
      <c r="A31" s="174" t="s">
        <v>200</v>
      </c>
      <c r="B31" s="174">
        <v>22301</v>
      </c>
      <c r="C31" s="174" t="s">
        <v>246</v>
      </c>
      <c r="D31" s="179">
        <f t="shared" si="2"/>
        <v>6659</v>
      </c>
      <c r="E31" s="179">
        <f t="shared" si="3"/>
        <v>0</v>
      </c>
      <c r="F31" s="180"/>
      <c r="G31" s="180"/>
      <c r="H31" s="179">
        <f t="shared" si="4"/>
        <v>0</v>
      </c>
      <c r="I31" s="180"/>
      <c r="J31" s="180"/>
      <c r="K31" s="179">
        <f t="shared" si="5"/>
        <v>6659</v>
      </c>
      <c r="L31" s="180">
        <v>152</v>
      </c>
      <c r="M31" s="180">
        <v>6507</v>
      </c>
      <c r="N31" s="179">
        <f t="shared" si="6"/>
        <v>6659</v>
      </c>
      <c r="O31" s="179">
        <f t="shared" si="7"/>
        <v>152</v>
      </c>
      <c r="P31" s="180">
        <v>152</v>
      </c>
      <c r="Q31" s="180"/>
      <c r="R31" s="180"/>
      <c r="S31" s="180"/>
      <c r="T31" s="180"/>
      <c r="U31" s="180"/>
      <c r="V31" s="180"/>
      <c r="W31" s="179">
        <f t="shared" si="8"/>
        <v>6507</v>
      </c>
      <c r="X31" s="180">
        <v>6507</v>
      </c>
      <c r="Y31" s="180"/>
      <c r="Z31" s="180"/>
      <c r="AA31" s="180"/>
      <c r="AB31" s="180"/>
      <c r="AC31" s="180"/>
      <c r="AD31" s="180"/>
      <c r="AE31" s="179">
        <f t="shared" si="9"/>
        <v>0</v>
      </c>
      <c r="AF31" s="180"/>
      <c r="AG31" s="180"/>
      <c r="AH31" s="179">
        <f t="shared" si="10"/>
        <v>266</v>
      </c>
      <c r="AI31" s="180">
        <v>266</v>
      </c>
      <c r="AJ31" s="180"/>
      <c r="AK31" s="180"/>
      <c r="AL31" s="179">
        <f t="shared" si="11"/>
        <v>266</v>
      </c>
      <c r="AM31" s="180"/>
      <c r="AN31" s="180"/>
      <c r="AO31" s="180">
        <v>266</v>
      </c>
      <c r="AP31" s="180"/>
      <c r="AQ31" s="180"/>
      <c r="AR31" s="180"/>
      <c r="AS31" s="180"/>
      <c r="AT31" s="180"/>
      <c r="AU31" s="180"/>
      <c r="AV31" s="180"/>
      <c r="AW31" s="179">
        <f t="shared" si="12"/>
        <v>27</v>
      </c>
      <c r="AX31" s="180"/>
      <c r="AY31" s="180"/>
      <c r="AZ31" s="180">
        <v>27</v>
      </c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200</v>
      </c>
      <c r="B32" s="174">
        <v>22302</v>
      </c>
      <c r="C32" s="174" t="s">
        <v>247</v>
      </c>
      <c r="D32" s="179">
        <f t="shared" si="2"/>
        <v>5011</v>
      </c>
      <c r="E32" s="179">
        <f t="shared" si="3"/>
        <v>0</v>
      </c>
      <c r="F32" s="180"/>
      <c r="G32" s="180"/>
      <c r="H32" s="179">
        <f t="shared" si="4"/>
        <v>0</v>
      </c>
      <c r="I32" s="180"/>
      <c r="J32" s="180"/>
      <c r="K32" s="179">
        <f t="shared" si="5"/>
        <v>5011</v>
      </c>
      <c r="L32" s="180">
        <v>180</v>
      </c>
      <c r="M32" s="180">
        <v>4831</v>
      </c>
      <c r="N32" s="179">
        <f t="shared" si="6"/>
        <v>5011</v>
      </c>
      <c r="O32" s="179">
        <f t="shared" si="7"/>
        <v>180</v>
      </c>
      <c r="P32" s="180">
        <v>180</v>
      </c>
      <c r="Q32" s="180"/>
      <c r="R32" s="180"/>
      <c r="S32" s="180"/>
      <c r="T32" s="180"/>
      <c r="U32" s="180"/>
      <c r="V32" s="180"/>
      <c r="W32" s="179">
        <f t="shared" si="8"/>
        <v>4831</v>
      </c>
      <c r="X32" s="180">
        <v>4831</v>
      </c>
      <c r="Y32" s="180"/>
      <c r="Z32" s="180"/>
      <c r="AA32" s="180"/>
      <c r="AB32" s="180"/>
      <c r="AC32" s="180"/>
      <c r="AD32" s="180"/>
      <c r="AE32" s="179">
        <f t="shared" si="9"/>
        <v>0</v>
      </c>
      <c r="AF32" s="180"/>
      <c r="AG32" s="180"/>
      <c r="AH32" s="179">
        <f t="shared" si="10"/>
        <v>199</v>
      </c>
      <c r="AI32" s="180">
        <v>199</v>
      </c>
      <c r="AJ32" s="180"/>
      <c r="AK32" s="180"/>
      <c r="AL32" s="179">
        <f t="shared" si="11"/>
        <v>199</v>
      </c>
      <c r="AM32" s="180"/>
      <c r="AN32" s="180"/>
      <c r="AO32" s="180">
        <v>199</v>
      </c>
      <c r="AP32" s="180"/>
      <c r="AQ32" s="180"/>
      <c r="AR32" s="180"/>
      <c r="AS32" s="180"/>
      <c r="AT32" s="180"/>
      <c r="AU32" s="180"/>
      <c r="AV32" s="180"/>
      <c r="AW32" s="179">
        <f t="shared" si="12"/>
        <v>20</v>
      </c>
      <c r="AX32" s="180"/>
      <c r="AY32" s="180"/>
      <c r="AZ32" s="180">
        <v>20</v>
      </c>
      <c r="BA32" s="180"/>
      <c r="BB32" s="180"/>
      <c r="BC32" s="179">
        <f t="shared" si="13"/>
        <v>0</v>
      </c>
      <c r="BD32" s="180"/>
      <c r="BE32" s="180"/>
      <c r="BF32" s="180"/>
    </row>
    <row r="33" spans="1:58" s="20" customFormat="1" ht="13.5">
      <c r="A33" s="174" t="s">
        <v>200</v>
      </c>
      <c r="B33" s="174">
        <v>22304</v>
      </c>
      <c r="C33" s="174" t="s">
        <v>248</v>
      </c>
      <c r="D33" s="179">
        <f t="shared" si="2"/>
        <v>4124</v>
      </c>
      <c r="E33" s="179">
        <f t="shared" si="3"/>
        <v>0</v>
      </c>
      <c r="F33" s="180"/>
      <c r="G33" s="180"/>
      <c r="H33" s="179">
        <f t="shared" si="4"/>
        <v>0</v>
      </c>
      <c r="I33" s="180"/>
      <c r="J33" s="180"/>
      <c r="K33" s="179">
        <f t="shared" si="5"/>
        <v>4124</v>
      </c>
      <c r="L33" s="180">
        <v>318</v>
      </c>
      <c r="M33" s="180">
        <v>3806</v>
      </c>
      <c r="N33" s="179">
        <f t="shared" si="6"/>
        <v>4124</v>
      </c>
      <c r="O33" s="179">
        <f t="shared" si="7"/>
        <v>318</v>
      </c>
      <c r="P33" s="180">
        <v>318</v>
      </c>
      <c r="Q33" s="180"/>
      <c r="R33" s="180"/>
      <c r="S33" s="180"/>
      <c r="T33" s="180"/>
      <c r="U33" s="180"/>
      <c r="V33" s="180"/>
      <c r="W33" s="179">
        <f t="shared" si="8"/>
        <v>3806</v>
      </c>
      <c r="X33" s="180">
        <v>3806</v>
      </c>
      <c r="Y33" s="180"/>
      <c r="Z33" s="180"/>
      <c r="AA33" s="180"/>
      <c r="AB33" s="180"/>
      <c r="AC33" s="180"/>
      <c r="AD33" s="180"/>
      <c r="AE33" s="179">
        <f t="shared" si="9"/>
        <v>0</v>
      </c>
      <c r="AF33" s="180"/>
      <c r="AG33" s="180"/>
      <c r="AH33" s="179">
        <f t="shared" si="10"/>
        <v>13</v>
      </c>
      <c r="AI33" s="180">
        <v>13</v>
      </c>
      <c r="AJ33" s="180"/>
      <c r="AK33" s="180"/>
      <c r="AL33" s="179">
        <f t="shared" si="11"/>
        <v>13</v>
      </c>
      <c r="AM33" s="180"/>
      <c r="AN33" s="180"/>
      <c r="AO33" s="180"/>
      <c r="AP33" s="180"/>
      <c r="AQ33" s="180"/>
      <c r="AR33" s="180"/>
      <c r="AS33" s="180"/>
      <c r="AT33" s="180"/>
      <c r="AU33" s="180"/>
      <c r="AV33" s="180">
        <v>13</v>
      </c>
      <c r="AW33" s="179">
        <f t="shared" si="12"/>
        <v>0</v>
      </c>
      <c r="AX33" s="180"/>
      <c r="AY33" s="180"/>
      <c r="AZ33" s="180"/>
      <c r="BA33" s="180"/>
      <c r="BB33" s="180"/>
      <c r="BC33" s="179">
        <f t="shared" si="13"/>
        <v>0</v>
      </c>
      <c r="BD33" s="180"/>
      <c r="BE33" s="180"/>
      <c r="BF33" s="180"/>
    </row>
    <row r="34" spans="1:58" s="20" customFormat="1" ht="13.5">
      <c r="A34" s="174" t="s">
        <v>200</v>
      </c>
      <c r="B34" s="174">
        <v>22305</v>
      </c>
      <c r="C34" s="174" t="s">
        <v>249</v>
      </c>
      <c r="D34" s="179">
        <f t="shared" si="2"/>
        <v>4520</v>
      </c>
      <c r="E34" s="179">
        <f t="shared" si="3"/>
        <v>0</v>
      </c>
      <c r="F34" s="180"/>
      <c r="G34" s="180"/>
      <c r="H34" s="179">
        <f t="shared" si="4"/>
        <v>0</v>
      </c>
      <c r="I34" s="180"/>
      <c r="J34" s="180"/>
      <c r="K34" s="179">
        <f t="shared" si="5"/>
        <v>4520</v>
      </c>
      <c r="L34" s="180">
        <v>317</v>
      </c>
      <c r="M34" s="180">
        <v>4203</v>
      </c>
      <c r="N34" s="179">
        <f t="shared" si="6"/>
        <v>4520</v>
      </c>
      <c r="O34" s="179">
        <f t="shared" si="7"/>
        <v>317</v>
      </c>
      <c r="P34" s="180">
        <v>81</v>
      </c>
      <c r="Q34" s="180"/>
      <c r="R34" s="180"/>
      <c r="S34" s="180"/>
      <c r="T34" s="180">
        <v>236</v>
      </c>
      <c r="U34" s="180"/>
      <c r="V34" s="180"/>
      <c r="W34" s="179">
        <f t="shared" si="8"/>
        <v>4203</v>
      </c>
      <c r="X34" s="180">
        <v>998</v>
      </c>
      <c r="Y34" s="180"/>
      <c r="Z34" s="180"/>
      <c r="AA34" s="180"/>
      <c r="AB34" s="180">
        <v>3205</v>
      </c>
      <c r="AC34" s="180"/>
      <c r="AD34" s="180"/>
      <c r="AE34" s="179">
        <f t="shared" si="9"/>
        <v>0</v>
      </c>
      <c r="AF34" s="180"/>
      <c r="AG34" s="180"/>
      <c r="AH34" s="179">
        <f t="shared" si="10"/>
        <v>25</v>
      </c>
      <c r="AI34" s="180">
        <v>25</v>
      </c>
      <c r="AJ34" s="180"/>
      <c r="AK34" s="180"/>
      <c r="AL34" s="179">
        <f t="shared" si="11"/>
        <v>25</v>
      </c>
      <c r="AM34" s="180"/>
      <c r="AN34" s="180"/>
      <c r="AO34" s="180">
        <v>25</v>
      </c>
      <c r="AP34" s="180"/>
      <c r="AQ34" s="180"/>
      <c r="AR34" s="180"/>
      <c r="AS34" s="180"/>
      <c r="AT34" s="180"/>
      <c r="AU34" s="180"/>
      <c r="AV34" s="180"/>
      <c r="AW34" s="179">
        <f t="shared" si="12"/>
        <v>3</v>
      </c>
      <c r="AX34" s="180"/>
      <c r="AY34" s="180"/>
      <c r="AZ34" s="180">
        <v>3</v>
      </c>
      <c r="BA34" s="180"/>
      <c r="BB34" s="180"/>
      <c r="BC34" s="179">
        <f t="shared" si="13"/>
        <v>0</v>
      </c>
      <c r="BD34" s="180"/>
      <c r="BE34" s="180"/>
      <c r="BF34" s="180"/>
    </row>
    <row r="35" spans="1:58" s="20" customFormat="1" ht="13.5">
      <c r="A35" s="174" t="s">
        <v>200</v>
      </c>
      <c r="B35" s="174">
        <v>22306</v>
      </c>
      <c r="C35" s="174" t="s">
        <v>250</v>
      </c>
      <c r="D35" s="179">
        <f t="shared" si="2"/>
        <v>8440</v>
      </c>
      <c r="E35" s="179">
        <f t="shared" si="3"/>
        <v>0</v>
      </c>
      <c r="F35" s="180"/>
      <c r="G35" s="180"/>
      <c r="H35" s="179">
        <f t="shared" si="4"/>
        <v>0</v>
      </c>
      <c r="I35" s="180"/>
      <c r="J35" s="180"/>
      <c r="K35" s="179">
        <f t="shared" si="5"/>
        <v>8440</v>
      </c>
      <c r="L35" s="180">
        <v>570</v>
      </c>
      <c r="M35" s="180">
        <v>7870</v>
      </c>
      <c r="N35" s="179">
        <f t="shared" si="6"/>
        <v>8440</v>
      </c>
      <c r="O35" s="179">
        <f t="shared" si="7"/>
        <v>570</v>
      </c>
      <c r="P35" s="180">
        <v>124</v>
      </c>
      <c r="Q35" s="180"/>
      <c r="R35" s="180"/>
      <c r="S35" s="180"/>
      <c r="T35" s="180">
        <v>446</v>
      </c>
      <c r="U35" s="180"/>
      <c r="V35" s="180"/>
      <c r="W35" s="179">
        <f t="shared" si="8"/>
        <v>7870</v>
      </c>
      <c r="X35" s="180">
        <v>2143</v>
      </c>
      <c r="Y35" s="180"/>
      <c r="Z35" s="180"/>
      <c r="AA35" s="180"/>
      <c r="AB35" s="180">
        <v>5727</v>
      </c>
      <c r="AC35" s="180"/>
      <c r="AD35" s="180"/>
      <c r="AE35" s="179">
        <f t="shared" si="9"/>
        <v>0</v>
      </c>
      <c r="AF35" s="180"/>
      <c r="AG35" s="180"/>
      <c r="AH35" s="179">
        <f t="shared" si="10"/>
        <v>48</v>
      </c>
      <c r="AI35" s="180">
        <v>48</v>
      </c>
      <c r="AJ35" s="180"/>
      <c r="AK35" s="180"/>
      <c r="AL35" s="179">
        <f t="shared" si="11"/>
        <v>48</v>
      </c>
      <c r="AM35" s="180"/>
      <c r="AN35" s="180"/>
      <c r="AO35" s="180">
        <v>48</v>
      </c>
      <c r="AP35" s="180"/>
      <c r="AQ35" s="180"/>
      <c r="AR35" s="180"/>
      <c r="AS35" s="180"/>
      <c r="AT35" s="180"/>
      <c r="AU35" s="180"/>
      <c r="AV35" s="180"/>
      <c r="AW35" s="179">
        <f t="shared" si="12"/>
        <v>5</v>
      </c>
      <c r="AX35" s="180"/>
      <c r="AY35" s="180"/>
      <c r="AZ35" s="180">
        <v>5</v>
      </c>
      <c r="BA35" s="180"/>
      <c r="BB35" s="180"/>
      <c r="BC35" s="179">
        <f t="shared" si="13"/>
        <v>0</v>
      </c>
      <c r="BD35" s="180"/>
      <c r="BE35" s="180"/>
      <c r="BF35" s="180"/>
    </row>
    <row r="36" spans="1:58" s="20" customFormat="1" ht="13.5">
      <c r="A36" s="174" t="s">
        <v>200</v>
      </c>
      <c r="B36" s="174">
        <v>22325</v>
      </c>
      <c r="C36" s="174" t="s">
        <v>251</v>
      </c>
      <c r="D36" s="179">
        <f t="shared" si="2"/>
        <v>4393</v>
      </c>
      <c r="E36" s="179">
        <f t="shared" si="3"/>
        <v>0</v>
      </c>
      <c r="F36" s="180"/>
      <c r="G36" s="180"/>
      <c r="H36" s="179">
        <f t="shared" si="4"/>
        <v>0</v>
      </c>
      <c r="I36" s="180"/>
      <c r="J36" s="180"/>
      <c r="K36" s="179">
        <f t="shared" si="5"/>
        <v>4393</v>
      </c>
      <c r="L36" s="180">
        <v>309</v>
      </c>
      <c r="M36" s="180">
        <v>4084</v>
      </c>
      <c r="N36" s="179">
        <f t="shared" si="6"/>
        <v>4393</v>
      </c>
      <c r="O36" s="179">
        <f t="shared" si="7"/>
        <v>309</v>
      </c>
      <c r="P36" s="180"/>
      <c r="Q36" s="180"/>
      <c r="R36" s="180"/>
      <c r="S36" s="180"/>
      <c r="T36" s="180"/>
      <c r="U36" s="180">
        <v>309</v>
      </c>
      <c r="V36" s="180"/>
      <c r="W36" s="179">
        <f t="shared" si="8"/>
        <v>4084</v>
      </c>
      <c r="X36" s="180"/>
      <c r="Y36" s="180"/>
      <c r="Z36" s="180"/>
      <c r="AA36" s="180"/>
      <c r="AB36" s="180"/>
      <c r="AC36" s="180">
        <v>4084</v>
      </c>
      <c r="AD36" s="180"/>
      <c r="AE36" s="179">
        <f t="shared" si="9"/>
        <v>0</v>
      </c>
      <c r="AF36" s="180"/>
      <c r="AG36" s="180"/>
      <c r="AH36" s="179">
        <f t="shared" si="10"/>
        <v>25</v>
      </c>
      <c r="AI36" s="180">
        <v>25</v>
      </c>
      <c r="AJ36" s="180"/>
      <c r="AK36" s="180"/>
      <c r="AL36" s="179">
        <f t="shared" si="11"/>
        <v>25</v>
      </c>
      <c r="AM36" s="180"/>
      <c r="AN36" s="180"/>
      <c r="AO36" s="180">
        <v>25</v>
      </c>
      <c r="AP36" s="180"/>
      <c r="AQ36" s="180"/>
      <c r="AR36" s="180"/>
      <c r="AS36" s="180"/>
      <c r="AT36" s="180"/>
      <c r="AU36" s="180"/>
      <c r="AV36" s="180"/>
      <c r="AW36" s="179">
        <f t="shared" si="12"/>
        <v>0</v>
      </c>
      <c r="AX36" s="180"/>
      <c r="AY36" s="180"/>
      <c r="AZ36" s="180"/>
      <c r="BA36" s="180"/>
      <c r="BB36" s="180"/>
      <c r="BC36" s="179">
        <f t="shared" si="13"/>
        <v>0</v>
      </c>
      <c r="BD36" s="180"/>
      <c r="BE36" s="180"/>
      <c r="BF36" s="180"/>
    </row>
    <row r="37" spans="1:58" s="20" customFormat="1" ht="13.5">
      <c r="A37" s="174" t="s">
        <v>200</v>
      </c>
      <c r="B37" s="174">
        <v>22341</v>
      </c>
      <c r="C37" s="174" t="s">
        <v>252</v>
      </c>
      <c r="D37" s="179">
        <f t="shared" si="2"/>
        <v>5757</v>
      </c>
      <c r="E37" s="179">
        <f t="shared" si="3"/>
        <v>0</v>
      </c>
      <c r="F37" s="180"/>
      <c r="G37" s="180"/>
      <c r="H37" s="179">
        <f t="shared" si="4"/>
        <v>0</v>
      </c>
      <c r="I37" s="180"/>
      <c r="J37" s="180"/>
      <c r="K37" s="179">
        <f t="shared" si="5"/>
        <v>5757</v>
      </c>
      <c r="L37" s="180">
        <v>234</v>
      </c>
      <c r="M37" s="180">
        <v>5523</v>
      </c>
      <c r="N37" s="179">
        <f t="shared" si="6"/>
        <v>5757</v>
      </c>
      <c r="O37" s="179">
        <f t="shared" si="7"/>
        <v>234</v>
      </c>
      <c r="P37" s="180">
        <v>234</v>
      </c>
      <c r="Q37" s="180"/>
      <c r="R37" s="180"/>
      <c r="S37" s="180"/>
      <c r="T37" s="180"/>
      <c r="U37" s="180"/>
      <c r="V37" s="180"/>
      <c r="W37" s="179">
        <f t="shared" si="8"/>
        <v>5523</v>
      </c>
      <c r="X37" s="180">
        <v>5523</v>
      </c>
      <c r="Y37" s="180"/>
      <c r="Z37" s="180"/>
      <c r="AA37" s="180"/>
      <c r="AB37" s="180"/>
      <c r="AC37" s="180"/>
      <c r="AD37" s="180"/>
      <c r="AE37" s="179">
        <f t="shared" si="9"/>
        <v>0</v>
      </c>
      <c r="AF37" s="180"/>
      <c r="AG37" s="180"/>
      <c r="AH37" s="179">
        <f t="shared" si="10"/>
        <v>16</v>
      </c>
      <c r="AI37" s="180">
        <v>16</v>
      </c>
      <c r="AJ37" s="180"/>
      <c r="AK37" s="180"/>
      <c r="AL37" s="179">
        <f t="shared" si="11"/>
        <v>16</v>
      </c>
      <c r="AM37" s="180"/>
      <c r="AN37" s="180"/>
      <c r="AO37" s="180">
        <v>16</v>
      </c>
      <c r="AP37" s="180"/>
      <c r="AQ37" s="180"/>
      <c r="AR37" s="180"/>
      <c r="AS37" s="180"/>
      <c r="AT37" s="180"/>
      <c r="AU37" s="180"/>
      <c r="AV37" s="180"/>
      <c r="AW37" s="179">
        <f t="shared" si="12"/>
        <v>0</v>
      </c>
      <c r="AX37" s="180"/>
      <c r="AY37" s="180"/>
      <c r="AZ37" s="180"/>
      <c r="BA37" s="180"/>
      <c r="BB37" s="180"/>
      <c r="BC37" s="179">
        <f t="shared" si="13"/>
        <v>0</v>
      </c>
      <c r="BD37" s="180"/>
      <c r="BE37" s="180"/>
      <c r="BF37" s="180"/>
    </row>
    <row r="38" spans="1:58" s="20" customFormat="1" ht="13.5">
      <c r="A38" s="174" t="s">
        <v>200</v>
      </c>
      <c r="B38" s="174">
        <v>22342</v>
      </c>
      <c r="C38" s="174" t="s">
        <v>253</v>
      </c>
      <c r="D38" s="179">
        <f t="shared" si="2"/>
        <v>6952</v>
      </c>
      <c r="E38" s="179">
        <f t="shared" si="3"/>
        <v>0</v>
      </c>
      <c r="F38" s="180"/>
      <c r="G38" s="180"/>
      <c r="H38" s="179">
        <f t="shared" si="4"/>
        <v>0</v>
      </c>
      <c r="I38" s="180"/>
      <c r="J38" s="180"/>
      <c r="K38" s="179">
        <f t="shared" si="5"/>
        <v>6952</v>
      </c>
      <c r="L38" s="180">
        <v>617</v>
      </c>
      <c r="M38" s="180">
        <v>6335</v>
      </c>
      <c r="N38" s="179">
        <f t="shared" si="6"/>
        <v>6952</v>
      </c>
      <c r="O38" s="179">
        <f t="shared" si="7"/>
        <v>617</v>
      </c>
      <c r="P38" s="180">
        <v>617</v>
      </c>
      <c r="Q38" s="180"/>
      <c r="R38" s="180"/>
      <c r="S38" s="180"/>
      <c r="T38" s="180"/>
      <c r="U38" s="180"/>
      <c r="V38" s="180"/>
      <c r="W38" s="179">
        <f t="shared" si="8"/>
        <v>6335</v>
      </c>
      <c r="X38" s="180">
        <v>6335</v>
      </c>
      <c r="Y38" s="180"/>
      <c r="Z38" s="180"/>
      <c r="AA38" s="180"/>
      <c r="AB38" s="180"/>
      <c r="AC38" s="180"/>
      <c r="AD38" s="180"/>
      <c r="AE38" s="179">
        <f t="shared" si="9"/>
        <v>0</v>
      </c>
      <c r="AF38" s="180"/>
      <c r="AG38" s="180"/>
      <c r="AH38" s="179">
        <f t="shared" si="10"/>
        <v>31</v>
      </c>
      <c r="AI38" s="180">
        <v>31</v>
      </c>
      <c r="AJ38" s="180"/>
      <c r="AK38" s="180"/>
      <c r="AL38" s="179">
        <f t="shared" si="11"/>
        <v>385</v>
      </c>
      <c r="AM38" s="180">
        <v>385</v>
      </c>
      <c r="AN38" s="180"/>
      <c r="AO38" s="180"/>
      <c r="AP38" s="180"/>
      <c r="AQ38" s="180"/>
      <c r="AR38" s="180"/>
      <c r="AS38" s="180"/>
      <c r="AT38" s="180"/>
      <c r="AU38" s="180"/>
      <c r="AV38" s="180"/>
      <c r="AW38" s="179">
        <f t="shared" si="12"/>
        <v>31</v>
      </c>
      <c r="AX38" s="180">
        <v>31</v>
      </c>
      <c r="AY38" s="180"/>
      <c r="AZ38" s="180"/>
      <c r="BA38" s="180"/>
      <c r="BB38" s="180"/>
      <c r="BC38" s="179">
        <f t="shared" si="13"/>
        <v>0</v>
      </c>
      <c r="BD38" s="180"/>
      <c r="BE38" s="180"/>
      <c r="BF38" s="180"/>
    </row>
    <row r="39" spans="1:58" s="20" customFormat="1" ht="13.5">
      <c r="A39" s="174" t="s">
        <v>200</v>
      </c>
      <c r="B39" s="174">
        <v>22344</v>
      </c>
      <c r="C39" s="174" t="s">
        <v>254</v>
      </c>
      <c r="D39" s="179">
        <f t="shared" si="2"/>
        <v>9369</v>
      </c>
      <c r="E39" s="179">
        <f t="shared" si="3"/>
        <v>0</v>
      </c>
      <c r="F39" s="180"/>
      <c r="G39" s="180"/>
      <c r="H39" s="179">
        <f t="shared" si="4"/>
        <v>0</v>
      </c>
      <c r="I39" s="180"/>
      <c r="J39" s="180"/>
      <c r="K39" s="179">
        <f t="shared" si="5"/>
        <v>9369</v>
      </c>
      <c r="L39" s="180">
        <v>696</v>
      </c>
      <c r="M39" s="180">
        <v>8673</v>
      </c>
      <c r="N39" s="179">
        <f t="shared" si="6"/>
        <v>9369</v>
      </c>
      <c r="O39" s="179">
        <f t="shared" si="7"/>
        <v>696</v>
      </c>
      <c r="P39" s="180">
        <v>696</v>
      </c>
      <c r="Q39" s="180"/>
      <c r="R39" s="180"/>
      <c r="S39" s="180"/>
      <c r="T39" s="180"/>
      <c r="U39" s="180"/>
      <c r="V39" s="180"/>
      <c r="W39" s="179">
        <f t="shared" si="8"/>
        <v>8673</v>
      </c>
      <c r="X39" s="180">
        <v>8673</v>
      </c>
      <c r="Y39" s="180"/>
      <c r="Z39" s="180"/>
      <c r="AA39" s="180"/>
      <c r="AB39" s="180"/>
      <c r="AC39" s="180"/>
      <c r="AD39" s="180"/>
      <c r="AE39" s="179">
        <f t="shared" si="9"/>
        <v>0</v>
      </c>
      <c r="AF39" s="180"/>
      <c r="AG39" s="180"/>
      <c r="AH39" s="179">
        <f t="shared" si="10"/>
        <v>458</v>
      </c>
      <c r="AI39" s="180">
        <v>458</v>
      </c>
      <c r="AJ39" s="180"/>
      <c r="AK39" s="180"/>
      <c r="AL39" s="179">
        <f t="shared" si="11"/>
        <v>458</v>
      </c>
      <c r="AM39" s="180"/>
      <c r="AN39" s="180"/>
      <c r="AO39" s="180"/>
      <c r="AP39" s="180"/>
      <c r="AQ39" s="180"/>
      <c r="AR39" s="180"/>
      <c r="AS39" s="180"/>
      <c r="AT39" s="180"/>
      <c r="AU39" s="180"/>
      <c r="AV39" s="180">
        <v>458</v>
      </c>
      <c r="AW39" s="179">
        <f t="shared" si="12"/>
        <v>0</v>
      </c>
      <c r="AX39" s="180"/>
      <c r="AY39" s="180"/>
      <c r="AZ39" s="180"/>
      <c r="BA39" s="180"/>
      <c r="BB39" s="180"/>
      <c r="BC39" s="179">
        <f t="shared" si="13"/>
        <v>0</v>
      </c>
      <c r="BD39" s="180"/>
      <c r="BE39" s="180"/>
      <c r="BF39" s="180"/>
    </row>
    <row r="40" spans="1:58" s="20" customFormat="1" ht="13.5">
      <c r="A40" s="174" t="s">
        <v>200</v>
      </c>
      <c r="B40" s="174">
        <v>22361</v>
      </c>
      <c r="C40" s="174" t="s">
        <v>255</v>
      </c>
      <c r="D40" s="179">
        <f t="shared" si="2"/>
        <v>5807</v>
      </c>
      <c r="E40" s="179">
        <f t="shared" si="3"/>
        <v>0</v>
      </c>
      <c r="F40" s="180"/>
      <c r="G40" s="180"/>
      <c r="H40" s="179">
        <f t="shared" si="4"/>
        <v>0</v>
      </c>
      <c r="I40" s="180"/>
      <c r="J40" s="180"/>
      <c r="K40" s="179">
        <f t="shared" si="5"/>
        <v>5807</v>
      </c>
      <c r="L40" s="180">
        <v>444</v>
      </c>
      <c r="M40" s="180">
        <v>5363</v>
      </c>
      <c r="N40" s="179">
        <f t="shared" si="6"/>
        <v>5807</v>
      </c>
      <c r="O40" s="179">
        <f t="shared" si="7"/>
        <v>444</v>
      </c>
      <c r="P40" s="180">
        <v>444</v>
      </c>
      <c r="Q40" s="180"/>
      <c r="R40" s="180"/>
      <c r="S40" s="180"/>
      <c r="T40" s="180"/>
      <c r="U40" s="180"/>
      <c r="V40" s="180"/>
      <c r="W40" s="179">
        <f t="shared" si="8"/>
        <v>5363</v>
      </c>
      <c r="X40" s="180">
        <v>5363</v>
      </c>
      <c r="Y40" s="180"/>
      <c r="Z40" s="180"/>
      <c r="AA40" s="180"/>
      <c r="AB40" s="180"/>
      <c r="AC40" s="180"/>
      <c r="AD40" s="180"/>
      <c r="AE40" s="179">
        <f t="shared" si="9"/>
        <v>0</v>
      </c>
      <c r="AF40" s="180"/>
      <c r="AG40" s="180"/>
      <c r="AH40" s="179">
        <f t="shared" si="10"/>
        <v>82</v>
      </c>
      <c r="AI40" s="180">
        <v>82</v>
      </c>
      <c r="AJ40" s="180"/>
      <c r="AK40" s="180"/>
      <c r="AL40" s="179">
        <f t="shared" si="11"/>
        <v>155</v>
      </c>
      <c r="AM40" s="180"/>
      <c r="AN40" s="180">
        <v>83</v>
      </c>
      <c r="AO40" s="180">
        <v>62</v>
      </c>
      <c r="AP40" s="180"/>
      <c r="AQ40" s="180"/>
      <c r="AR40" s="180"/>
      <c r="AS40" s="180"/>
      <c r="AT40" s="180"/>
      <c r="AU40" s="180"/>
      <c r="AV40" s="180">
        <v>10</v>
      </c>
      <c r="AW40" s="179">
        <f t="shared" si="12"/>
        <v>17</v>
      </c>
      <c r="AX40" s="180"/>
      <c r="AY40" s="180">
        <v>10</v>
      </c>
      <c r="AZ40" s="180">
        <v>7</v>
      </c>
      <c r="BA40" s="180"/>
      <c r="BB40" s="180"/>
      <c r="BC40" s="179">
        <f t="shared" si="13"/>
        <v>10</v>
      </c>
      <c r="BD40" s="180">
        <v>10</v>
      </c>
      <c r="BE40" s="180"/>
      <c r="BF40" s="180"/>
    </row>
    <row r="41" spans="1:58" s="20" customFormat="1" ht="13.5">
      <c r="A41" s="174" t="s">
        <v>200</v>
      </c>
      <c r="B41" s="174">
        <v>22381</v>
      </c>
      <c r="C41" s="174" t="s">
        <v>256</v>
      </c>
      <c r="D41" s="179">
        <f t="shared" si="2"/>
        <v>12619</v>
      </c>
      <c r="E41" s="179">
        <f t="shared" si="3"/>
        <v>0</v>
      </c>
      <c r="F41" s="180"/>
      <c r="G41" s="180"/>
      <c r="H41" s="179">
        <f t="shared" si="4"/>
        <v>0</v>
      </c>
      <c r="I41" s="180"/>
      <c r="J41" s="180"/>
      <c r="K41" s="179">
        <f t="shared" si="5"/>
        <v>12619</v>
      </c>
      <c r="L41" s="180">
        <v>1430</v>
      </c>
      <c r="M41" s="180">
        <v>11189</v>
      </c>
      <c r="N41" s="179">
        <f t="shared" si="6"/>
        <v>12619</v>
      </c>
      <c r="O41" s="179">
        <f t="shared" si="7"/>
        <v>1430</v>
      </c>
      <c r="P41" s="180">
        <v>1430</v>
      </c>
      <c r="Q41" s="180"/>
      <c r="R41" s="180"/>
      <c r="S41" s="180"/>
      <c r="T41" s="180"/>
      <c r="U41" s="180"/>
      <c r="V41" s="180"/>
      <c r="W41" s="179">
        <f t="shared" si="8"/>
        <v>11189</v>
      </c>
      <c r="X41" s="180">
        <v>11189</v>
      </c>
      <c r="Y41" s="180"/>
      <c r="Z41" s="180"/>
      <c r="AA41" s="180"/>
      <c r="AB41" s="180"/>
      <c r="AC41" s="180"/>
      <c r="AD41" s="180"/>
      <c r="AE41" s="179">
        <f t="shared" si="9"/>
        <v>0</v>
      </c>
      <c r="AF41" s="180"/>
      <c r="AG41" s="180"/>
      <c r="AH41" s="179">
        <f t="shared" si="10"/>
        <v>25</v>
      </c>
      <c r="AI41" s="180">
        <v>25</v>
      </c>
      <c r="AJ41" s="180"/>
      <c r="AK41" s="180"/>
      <c r="AL41" s="179">
        <f t="shared" si="11"/>
        <v>12619</v>
      </c>
      <c r="AM41" s="180">
        <v>12619</v>
      </c>
      <c r="AN41" s="180"/>
      <c r="AO41" s="180"/>
      <c r="AP41" s="180"/>
      <c r="AQ41" s="180"/>
      <c r="AR41" s="180"/>
      <c r="AS41" s="180"/>
      <c r="AT41" s="180"/>
      <c r="AU41" s="180"/>
      <c r="AV41" s="180"/>
      <c r="AW41" s="179">
        <f t="shared" si="12"/>
        <v>25</v>
      </c>
      <c r="AX41" s="180">
        <v>25</v>
      </c>
      <c r="AY41" s="180"/>
      <c r="AZ41" s="180"/>
      <c r="BA41" s="180"/>
      <c r="BB41" s="180"/>
      <c r="BC41" s="179">
        <f t="shared" si="13"/>
        <v>0</v>
      </c>
      <c r="BD41" s="180"/>
      <c r="BE41" s="180"/>
      <c r="BF41" s="180"/>
    </row>
    <row r="42" spans="1:58" s="20" customFormat="1" ht="13.5">
      <c r="A42" s="174" t="s">
        <v>200</v>
      </c>
      <c r="B42" s="174">
        <v>22383</v>
      </c>
      <c r="C42" s="174" t="s">
        <v>257</v>
      </c>
      <c r="D42" s="179">
        <f t="shared" si="2"/>
        <v>6590</v>
      </c>
      <c r="E42" s="179">
        <f t="shared" si="3"/>
        <v>0</v>
      </c>
      <c r="F42" s="180"/>
      <c r="G42" s="180"/>
      <c r="H42" s="179">
        <f t="shared" si="4"/>
        <v>0</v>
      </c>
      <c r="I42" s="180"/>
      <c r="J42" s="180"/>
      <c r="K42" s="179">
        <f t="shared" si="5"/>
        <v>6590</v>
      </c>
      <c r="L42" s="180">
        <v>914</v>
      </c>
      <c r="M42" s="180">
        <v>5676</v>
      </c>
      <c r="N42" s="179">
        <f t="shared" si="6"/>
        <v>6590</v>
      </c>
      <c r="O42" s="179">
        <f t="shared" si="7"/>
        <v>914</v>
      </c>
      <c r="P42" s="180">
        <v>914</v>
      </c>
      <c r="Q42" s="180"/>
      <c r="R42" s="180"/>
      <c r="S42" s="180"/>
      <c r="T42" s="180"/>
      <c r="U42" s="180"/>
      <c r="V42" s="180"/>
      <c r="W42" s="179">
        <f t="shared" si="8"/>
        <v>5676</v>
      </c>
      <c r="X42" s="180">
        <v>5676</v>
      </c>
      <c r="Y42" s="180"/>
      <c r="Z42" s="180"/>
      <c r="AA42" s="180"/>
      <c r="AB42" s="180"/>
      <c r="AC42" s="180"/>
      <c r="AD42" s="180"/>
      <c r="AE42" s="179">
        <f t="shared" si="9"/>
        <v>0</v>
      </c>
      <c r="AF42" s="180"/>
      <c r="AG42" s="180"/>
      <c r="AH42" s="179">
        <f t="shared" si="10"/>
        <v>13</v>
      </c>
      <c r="AI42" s="180">
        <v>13</v>
      </c>
      <c r="AJ42" s="180"/>
      <c r="AK42" s="180"/>
      <c r="AL42" s="179">
        <f t="shared" si="11"/>
        <v>232</v>
      </c>
      <c r="AM42" s="180">
        <v>232</v>
      </c>
      <c r="AN42" s="180"/>
      <c r="AO42" s="180"/>
      <c r="AP42" s="180"/>
      <c r="AQ42" s="180"/>
      <c r="AR42" s="180"/>
      <c r="AS42" s="180"/>
      <c r="AT42" s="180"/>
      <c r="AU42" s="180"/>
      <c r="AV42" s="180"/>
      <c r="AW42" s="179">
        <f t="shared" si="12"/>
        <v>13</v>
      </c>
      <c r="AX42" s="180">
        <v>13</v>
      </c>
      <c r="AY42" s="180"/>
      <c r="AZ42" s="180"/>
      <c r="BA42" s="180"/>
      <c r="BB42" s="180"/>
      <c r="BC42" s="179">
        <f t="shared" si="13"/>
        <v>0</v>
      </c>
      <c r="BD42" s="180"/>
      <c r="BE42" s="180"/>
      <c r="BF42" s="180"/>
    </row>
    <row r="43" spans="1:58" s="20" customFormat="1" ht="13.5">
      <c r="A43" s="174" t="s">
        <v>200</v>
      </c>
      <c r="B43" s="174">
        <v>22401</v>
      </c>
      <c r="C43" s="174" t="s">
        <v>258</v>
      </c>
      <c r="D43" s="179">
        <f t="shared" si="2"/>
        <v>5545</v>
      </c>
      <c r="E43" s="179">
        <f t="shared" si="3"/>
        <v>0</v>
      </c>
      <c r="F43" s="180"/>
      <c r="G43" s="180"/>
      <c r="H43" s="179">
        <f t="shared" si="4"/>
        <v>356</v>
      </c>
      <c r="I43" s="180">
        <v>356</v>
      </c>
      <c r="J43" s="180"/>
      <c r="K43" s="179">
        <f t="shared" si="5"/>
        <v>5189</v>
      </c>
      <c r="L43" s="180">
        <v>324</v>
      </c>
      <c r="M43" s="180">
        <v>4865</v>
      </c>
      <c r="N43" s="179">
        <f t="shared" si="6"/>
        <v>5545</v>
      </c>
      <c r="O43" s="179">
        <f t="shared" si="7"/>
        <v>680</v>
      </c>
      <c r="P43" s="180">
        <v>680</v>
      </c>
      <c r="Q43" s="180"/>
      <c r="R43" s="180"/>
      <c r="S43" s="180"/>
      <c r="T43" s="180"/>
      <c r="U43" s="180"/>
      <c r="V43" s="180"/>
      <c r="W43" s="179">
        <f t="shared" si="8"/>
        <v>4865</v>
      </c>
      <c r="X43" s="180">
        <v>4865</v>
      </c>
      <c r="Y43" s="180"/>
      <c r="Z43" s="180"/>
      <c r="AA43" s="180"/>
      <c r="AB43" s="180"/>
      <c r="AC43" s="180"/>
      <c r="AD43" s="180"/>
      <c r="AE43" s="179">
        <f t="shared" si="9"/>
        <v>0</v>
      </c>
      <c r="AF43" s="180"/>
      <c r="AG43" s="180"/>
      <c r="AH43" s="179">
        <f t="shared" si="10"/>
        <v>19</v>
      </c>
      <c r="AI43" s="180">
        <v>19</v>
      </c>
      <c r="AJ43" s="180"/>
      <c r="AK43" s="180"/>
      <c r="AL43" s="179">
        <f t="shared" si="11"/>
        <v>275</v>
      </c>
      <c r="AM43" s="180">
        <v>275</v>
      </c>
      <c r="AN43" s="180"/>
      <c r="AO43" s="180"/>
      <c r="AP43" s="180"/>
      <c r="AQ43" s="180"/>
      <c r="AR43" s="180"/>
      <c r="AS43" s="180"/>
      <c r="AT43" s="180"/>
      <c r="AU43" s="180"/>
      <c r="AV43" s="180"/>
      <c r="AW43" s="179">
        <f t="shared" si="12"/>
        <v>19</v>
      </c>
      <c r="AX43" s="180">
        <v>19</v>
      </c>
      <c r="AY43" s="180"/>
      <c r="AZ43" s="180"/>
      <c r="BA43" s="180"/>
      <c r="BB43" s="180"/>
      <c r="BC43" s="179">
        <f t="shared" si="13"/>
        <v>0</v>
      </c>
      <c r="BD43" s="180"/>
      <c r="BE43" s="180"/>
      <c r="BF43" s="180"/>
    </row>
    <row r="44" spans="1:58" s="20" customFormat="1" ht="13.5">
      <c r="A44" s="174" t="s">
        <v>200</v>
      </c>
      <c r="B44" s="174">
        <v>22402</v>
      </c>
      <c r="C44" s="174" t="s">
        <v>259</v>
      </c>
      <c r="D44" s="179">
        <f t="shared" si="2"/>
        <v>9408</v>
      </c>
      <c r="E44" s="179">
        <f t="shared" si="3"/>
        <v>0</v>
      </c>
      <c r="F44" s="180"/>
      <c r="G44" s="180"/>
      <c r="H44" s="179">
        <f t="shared" si="4"/>
        <v>624</v>
      </c>
      <c r="I44" s="180">
        <v>624</v>
      </c>
      <c r="J44" s="180"/>
      <c r="K44" s="179">
        <f t="shared" si="5"/>
        <v>8784</v>
      </c>
      <c r="L44" s="180">
        <v>219</v>
      </c>
      <c r="M44" s="180">
        <v>8565</v>
      </c>
      <c r="N44" s="179">
        <f t="shared" si="6"/>
        <v>9408</v>
      </c>
      <c r="O44" s="179">
        <f t="shared" si="7"/>
        <v>843</v>
      </c>
      <c r="P44" s="180">
        <v>843</v>
      </c>
      <c r="Q44" s="180"/>
      <c r="R44" s="180"/>
      <c r="S44" s="180"/>
      <c r="T44" s="180"/>
      <c r="U44" s="180"/>
      <c r="V44" s="180"/>
      <c r="W44" s="179">
        <f t="shared" si="8"/>
        <v>8565</v>
      </c>
      <c r="X44" s="180">
        <v>8565</v>
      </c>
      <c r="Y44" s="180"/>
      <c r="Z44" s="180"/>
      <c r="AA44" s="180"/>
      <c r="AB44" s="180"/>
      <c r="AC44" s="180"/>
      <c r="AD44" s="180"/>
      <c r="AE44" s="179">
        <f t="shared" si="9"/>
        <v>0</v>
      </c>
      <c r="AF44" s="180"/>
      <c r="AG44" s="180"/>
      <c r="AH44" s="179">
        <f t="shared" si="10"/>
        <v>373</v>
      </c>
      <c r="AI44" s="180">
        <v>373</v>
      </c>
      <c r="AJ44" s="180"/>
      <c r="AK44" s="180"/>
      <c r="AL44" s="179">
        <f t="shared" si="11"/>
        <v>9408</v>
      </c>
      <c r="AM44" s="180">
        <v>9408</v>
      </c>
      <c r="AN44" s="180"/>
      <c r="AO44" s="180"/>
      <c r="AP44" s="180"/>
      <c r="AQ44" s="180"/>
      <c r="AR44" s="180"/>
      <c r="AS44" s="180"/>
      <c r="AT44" s="180"/>
      <c r="AU44" s="180"/>
      <c r="AV44" s="180"/>
      <c r="AW44" s="179">
        <f t="shared" si="12"/>
        <v>373</v>
      </c>
      <c r="AX44" s="180">
        <v>373</v>
      </c>
      <c r="AY44" s="180"/>
      <c r="AZ44" s="180"/>
      <c r="BA44" s="180"/>
      <c r="BB44" s="180"/>
      <c r="BC44" s="179">
        <f t="shared" si="13"/>
        <v>0</v>
      </c>
      <c r="BD44" s="180"/>
      <c r="BE44" s="180"/>
      <c r="BF44" s="180"/>
    </row>
    <row r="45" spans="1:58" s="20" customFormat="1" ht="13.5">
      <c r="A45" s="174" t="s">
        <v>200</v>
      </c>
      <c r="B45" s="174">
        <v>22424</v>
      </c>
      <c r="C45" s="174" t="s">
        <v>260</v>
      </c>
      <c r="D45" s="179">
        <f t="shared" si="2"/>
        <v>12084</v>
      </c>
      <c r="E45" s="179">
        <f t="shared" si="3"/>
        <v>0</v>
      </c>
      <c r="F45" s="180"/>
      <c r="G45" s="180"/>
      <c r="H45" s="179">
        <f t="shared" si="4"/>
        <v>0</v>
      </c>
      <c r="I45" s="180"/>
      <c r="J45" s="180"/>
      <c r="K45" s="179">
        <f t="shared" si="5"/>
        <v>12084</v>
      </c>
      <c r="L45" s="180">
        <v>881</v>
      </c>
      <c r="M45" s="180">
        <v>11203</v>
      </c>
      <c r="N45" s="179">
        <f t="shared" si="6"/>
        <v>12084</v>
      </c>
      <c r="O45" s="179">
        <f t="shared" si="7"/>
        <v>881</v>
      </c>
      <c r="P45" s="180">
        <v>881</v>
      </c>
      <c r="Q45" s="180"/>
      <c r="R45" s="180"/>
      <c r="S45" s="180"/>
      <c r="T45" s="180"/>
      <c r="U45" s="180"/>
      <c r="V45" s="180"/>
      <c r="W45" s="179">
        <f t="shared" si="8"/>
        <v>11203</v>
      </c>
      <c r="X45" s="180">
        <v>11203</v>
      </c>
      <c r="Y45" s="180"/>
      <c r="Z45" s="180"/>
      <c r="AA45" s="180"/>
      <c r="AB45" s="180"/>
      <c r="AC45" s="180"/>
      <c r="AD45" s="180"/>
      <c r="AE45" s="179">
        <f t="shared" si="9"/>
        <v>0</v>
      </c>
      <c r="AF45" s="180"/>
      <c r="AG45" s="180"/>
      <c r="AH45" s="179">
        <f t="shared" si="10"/>
        <v>60</v>
      </c>
      <c r="AI45" s="180">
        <v>60</v>
      </c>
      <c r="AJ45" s="180"/>
      <c r="AK45" s="180"/>
      <c r="AL45" s="179">
        <f t="shared" si="11"/>
        <v>81</v>
      </c>
      <c r="AM45" s="180">
        <v>53</v>
      </c>
      <c r="AN45" s="180"/>
      <c r="AO45" s="180"/>
      <c r="AP45" s="180"/>
      <c r="AQ45" s="180"/>
      <c r="AR45" s="180"/>
      <c r="AS45" s="180"/>
      <c r="AT45" s="180">
        <v>28</v>
      </c>
      <c r="AU45" s="180"/>
      <c r="AV45" s="180"/>
      <c r="AW45" s="179">
        <f t="shared" si="12"/>
        <v>32</v>
      </c>
      <c r="AX45" s="180">
        <v>32</v>
      </c>
      <c r="AY45" s="180"/>
      <c r="AZ45" s="180"/>
      <c r="BA45" s="180"/>
      <c r="BB45" s="180"/>
      <c r="BC45" s="179">
        <f t="shared" si="13"/>
        <v>0</v>
      </c>
      <c r="BD45" s="180"/>
      <c r="BE45" s="180"/>
      <c r="BF45" s="180"/>
    </row>
    <row r="46" spans="1:58" s="20" customFormat="1" ht="13.5">
      <c r="A46" s="174" t="s">
        <v>200</v>
      </c>
      <c r="B46" s="174">
        <v>22426</v>
      </c>
      <c r="C46" s="174" t="s">
        <v>261</v>
      </c>
      <c r="D46" s="179">
        <f t="shared" si="2"/>
        <v>2443</v>
      </c>
      <c r="E46" s="179">
        <f t="shared" si="3"/>
        <v>0</v>
      </c>
      <c r="F46" s="180"/>
      <c r="G46" s="180"/>
      <c r="H46" s="179">
        <f t="shared" si="4"/>
        <v>0</v>
      </c>
      <c r="I46" s="180"/>
      <c r="J46" s="180"/>
      <c r="K46" s="179">
        <f t="shared" si="5"/>
        <v>2443</v>
      </c>
      <c r="L46" s="180">
        <v>720</v>
      </c>
      <c r="M46" s="180">
        <v>1723</v>
      </c>
      <c r="N46" s="179">
        <f t="shared" si="6"/>
        <v>2469</v>
      </c>
      <c r="O46" s="179">
        <f t="shared" si="7"/>
        <v>720</v>
      </c>
      <c r="P46" s="180">
        <v>720</v>
      </c>
      <c r="Q46" s="180"/>
      <c r="R46" s="180"/>
      <c r="S46" s="180"/>
      <c r="T46" s="180"/>
      <c r="U46" s="180"/>
      <c r="V46" s="180"/>
      <c r="W46" s="179">
        <f t="shared" si="8"/>
        <v>1723</v>
      </c>
      <c r="X46" s="180">
        <v>1723</v>
      </c>
      <c r="Y46" s="180"/>
      <c r="Z46" s="180"/>
      <c r="AA46" s="180"/>
      <c r="AB46" s="180"/>
      <c r="AC46" s="180"/>
      <c r="AD46" s="180"/>
      <c r="AE46" s="179">
        <f t="shared" si="9"/>
        <v>26</v>
      </c>
      <c r="AF46" s="180">
        <v>26</v>
      </c>
      <c r="AG46" s="180"/>
      <c r="AH46" s="179">
        <f t="shared" si="10"/>
        <v>24</v>
      </c>
      <c r="AI46" s="180">
        <v>24</v>
      </c>
      <c r="AJ46" s="180"/>
      <c r="AK46" s="180"/>
      <c r="AL46" s="179">
        <f t="shared" si="11"/>
        <v>83</v>
      </c>
      <c r="AM46" s="180">
        <v>62</v>
      </c>
      <c r="AN46" s="180"/>
      <c r="AO46" s="180"/>
      <c r="AP46" s="180"/>
      <c r="AQ46" s="180"/>
      <c r="AR46" s="180"/>
      <c r="AS46" s="180"/>
      <c r="AT46" s="180">
        <v>21</v>
      </c>
      <c r="AU46" s="180"/>
      <c r="AV46" s="180"/>
      <c r="AW46" s="179">
        <f t="shared" si="12"/>
        <v>3</v>
      </c>
      <c r="AX46" s="180">
        <v>3</v>
      </c>
      <c r="AY46" s="180"/>
      <c r="AZ46" s="180"/>
      <c r="BA46" s="180"/>
      <c r="BB46" s="180"/>
      <c r="BC46" s="179">
        <f t="shared" si="13"/>
        <v>20</v>
      </c>
      <c r="BD46" s="180">
        <v>20</v>
      </c>
      <c r="BE46" s="180"/>
      <c r="BF46" s="180"/>
    </row>
    <row r="47" spans="1:58" s="20" customFormat="1" ht="13.5">
      <c r="A47" s="174" t="s">
        <v>200</v>
      </c>
      <c r="B47" s="174">
        <v>22429</v>
      </c>
      <c r="C47" s="174" t="s">
        <v>262</v>
      </c>
      <c r="D47" s="179">
        <f t="shared" si="2"/>
        <v>3857</v>
      </c>
      <c r="E47" s="179">
        <f t="shared" si="3"/>
        <v>0</v>
      </c>
      <c r="F47" s="180"/>
      <c r="G47" s="180"/>
      <c r="H47" s="179">
        <f t="shared" si="4"/>
        <v>0</v>
      </c>
      <c r="I47" s="180"/>
      <c r="J47" s="180"/>
      <c r="K47" s="179">
        <f t="shared" si="5"/>
        <v>3857</v>
      </c>
      <c r="L47" s="180">
        <v>687</v>
      </c>
      <c r="M47" s="180">
        <v>3170</v>
      </c>
      <c r="N47" s="179">
        <f t="shared" si="6"/>
        <v>3857</v>
      </c>
      <c r="O47" s="179">
        <f t="shared" si="7"/>
        <v>687</v>
      </c>
      <c r="P47" s="180">
        <v>687</v>
      </c>
      <c r="Q47" s="180"/>
      <c r="R47" s="180"/>
      <c r="S47" s="180"/>
      <c r="T47" s="180"/>
      <c r="U47" s="180"/>
      <c r="V47" s="180"/>
      <c r="W47" s="179">
        <f t="shared" si="8"/>
        <v>3170</v>
      </c>
      <c r="X47" s="180">
        <v>3170</v>
      </c>
      <c r="Y47" s="180"/>
      <c r="Z47" s="180"/>
      <c r="AA47" s="180"/>
      <c r="AB47" s="180"/>
      <c r="AC47" s="180"/>
      <c r="AD47" s="180"/>
      <c r="AE47" s="179">
        <f t="shared" si="9"/>
        <v>0</v>
      </c>
      <c r="AF47" s="180"/>
      <c r="AG47" s="180"/>
      <c r="AH47" s="179">
        <f t="shared" si="10"/>
        <v>36</v>
      </c>
      <c r="AI47" s="180">
        <v>36</v>
      </c>
      <c r="AJ47" s="180"/>
      <c r="AK47" s="180"/>
      <c r="AL47" s="179">
        <f t="shared" si="11"/>
        <v>109</v>
      </c>
      <c r="AM47" s="180">
        <v>77</v>
      </c>
      <c r="AN47" s="180"/>
      <c r="AO47" s="180"/>
      <c r="AP47" s="180"/>
      <c r="AQ47" s="180"/>
      <c r="AR47" s="180"/>
      <c r="AS47" s="180"/>
      <c r="AT47" s="180">
        <v>32</v>
      </c>
      <c r="AU47" s="180"/>
      <c r="AV47" s="180"/>
      <c r="AW47" s="179">
        <f t="shared" si="12"/>
        <v>4</v>
      </c>
      <c r="AX47" s="180">
        <v>4</v>
      </c>
      <c r="AY47" s="180"/>
      <c r="AZ47" s="180"/>
      <c r="BA47" s="180"/>
      <c r="BB47" s="180"/>
      <c r="BC47" s="179">
        <f t="shared" si="13"/>
        <v>32</v>
      </c>
      <c r="BD47" s="180">
        <v>32</v>
      </c>
      <c r="BE47" s="180"/>
      <c r="BF47" s="180"/>
    </row>
    <row r="48" spans="1:58" s="20" customFormat="1" ht="13.5">
      <c r="A48" s="174" t="s">
        <v>200</v>
      </c>
      <c r="B48" s="174">
        <v>22461</v>
      </c>
      <c r="C48" s="174" t="s">
        <v>263</v>
      </c>
      <c r="D48" s="179">
        <f t="shared" si="2"/>
        <v>8976</v>
      </c>
      <c r="E48" s="179">
        <f t="shared" si="3"/>
        <v>0</v>
      </c>
      <c r="F48" s="180"/>
      <c r="G48" s="180"/>
      <c r="H48" s="179">
        <f t="shared" si="4"/>
        <v>0</v>
      </c>
      <c r="I48" s="180"/>
      <c r="J48" s="180"/>
      <c r="K48" s="179">
        <f t="shared" si="5"/>
        <v>8976</v>
      </c>
      <c r="L48" s="180">
        <v>1120</v>
      </c>
      <c r="M48" s="180">
        <v>7856</v>
      </c>
      <c r="N48" s="179">
        <f t="shared" si="6"/>
        <v>9191</v>
      </c>
      <c r="O48" s="179">
        <f t="shared" si="7"/>
        <v>1120</v>
      </c>
      <c r="P48" s="180">
        <v>1120</v>
      </c>
      <c r="Q48" s="180"/>
      <c r="R48" s="180"/>
      <c r="S48" s="180"/>
      <c r="T48" s="180"/>
      <c r="U48" s="180"/>
      <c r="V48" s="180"/>
      <c r="W48" s="179">
        <f t="shared" si="8"/>
        <v>7856</v>
      </c>
      <c r="X48" s="180">
        <v>7856</v>
      </c>
      <c r="Y48" s="180"/>
      <c r="Z48" s="180"/>
      <c r="AA48" s="180"/>
      <c r="AB48" s="180"/>
      <c r="AC48" s="180"/>
      <c r="AD48" s="180"/>
      <c r="AE48" s="179">
        <f t="shared" si="9"/>
        <v>215</v>
      </c>
      <c r="AF48" s="180">
        <v>215</v>
      </c>
      <c r="AG48" s="180"/>
      <c r="AH48" s="179">
        <f t="shared" si="10"/>
        <v>64</v>
      </c>
      <c r="AI48" s="180">
        <v>64</v>
      </c>
      <c r="AJ48" s="180"/>
      <c r="AK48" s="180"/>
      <c r="AL48" s="179">
        <f t="shared" si="11"/>
        <v>118</v>
      </c>
      <c r="AM48" s="180"/>
      <c r="AN48" s="180">
        <v>54</v>
      </c>
      <c r="AO48" s="180">
        <v>64</v>
      </c>
      <c r="AP48" s="180"/>
      <c r="AQ48" s="180"/>
      <c r="AR48" s="180"/>
      <c r="AS48" s="180"/>
      <c r="AT48" s="180"/>
      <c r="AU48" s="180"/>
      <c r="AV48" s="180"/>
      <c r="AW48" s="179">
        <f t="shared" si="12"/>
        <v>6</v>
      </c>
      <c r="AX48" s="180"/>
      <c r="AY48" s="180"/>
      <c r="AZ48" s="180">
        <v>6</v>
      </c>
      <c r="BA48" s="180"/>
      <c r="BB48" s="180"/>
      <c r="BC48" s="179">
        <f t="shared" si="13"/>
        <v>54</v>
      </c>
      <c r="BD48" s="180">
        <v>54</v>
      </c>
      <c r="BE48" s="180"/>
      <c r="BF48" s="180"/>
    </row>
    <row r="49" spans="1:58" s="20" customFormat="1" ht="13.5">
      <c r="A49" s="174" t="s">
        <v>200</v>
      </c>
      <c r="B49" s="174">
        <v>22503</v>
      </c>
      <c r="C49" s="174" t="s">
        <v>264</v>
      </c>
      <c r="D49" s="179">
        <f t="shared" si="2"/>
        <v>8946</v>
      </c>
      <c r="E49" s="179">
        <f t="shared" si="3"/>
        <v>0</v>
      </c>
      <c r="F49" s="180"/>
      <c r="G49" s="180"/>
      <c r="H49" s="179">
        <f t="shared" si="4"/>
        <v>1103</v>
      </c>
      <c r="I49" s="180">
        <v>1103</v>
      </c>
      <c r="J49" s="180"/>
      <c r="K49" s="179">
        <f t="shared" si="5"/>
        <v>7843</v>
      </c>
      <c r="L49" s="180"/>
      <c r="M49" s="180">
        <v>7843</v>
      </c>
      <c r="N49" s="179">
        <f t="shared" si="6"/>
        <v>8946</v>
      </c>
      <c r="O49" s="179">
        <f t="shared" si="7"/>
        <v>1103</v>
      </c>
      <c r="P49" s="180">
        <v>1103</v>
      </c>
      <c r="Q49" s="180"/>
      <c r="R49" s="180"/>
      <c r="S49" s="180"/>
      <c r="T49" s="180"/>
      <c r="U49" s="180"/>
      <c r="V49" s="180"/>
      <c r="W49" s="179">
        <f t="shared" si="8"/>
        <v>7843</v>
      </c>
      <c r="X49" s="180">
        <v>7843</v>
      </c>
      <c r="Y49" s="180"/>
      <c r="Z49" s="180"/>
      <c r="AA49" s="180"/>
      <c r="AB49" s="180"/>
      <c r="AC49" s="180"/>
      <c r="AD49" s="180"/>
      <c r="AE49" s="179">
        <f t="shared" si="9"/>
        <v>0</v>
      </c>
      <c r="AF49" s="180"/>
      <c r="AG49" s="180"/>
      <c r="AH49" s="179">
        <f t="shared" si="10"/>
        <v>314</v>
      </c>
      <c r="AI49" s="180">
        <v>314</v>
      </c>
      <c r="AJ49" s="180"/>
      <c r="AK49" s="180"/>
      <c r="AL49" s="179">
        <f t="shared" si="11"/>
        <v>314</v>
      </c>
      <c r="AM49" s="180"/>
      <c r="AN49" s="180"/>
      <c r="AO49" s="180">
        <v>27</v>
      </c>
      <c r="AP49" s="180">
        <v>287</v>
      </c>
      <c r="AQ49" s="180"/>
      <c r="AR49" s="180"/>
      <c r="AS49" s="180"/>
      <c r="AT49" s="180"/>
      <c r="AU49" s="180"/>
      <c r="AV49" s="180"/>
      <c r="AW49" s="179">
        <f t="shared" si="12"/>
        <v>3</v>
      </c>
      <c r="AX49" s="180"/>
      <c r="AY49" s="180"/>
      <c r="AZ49" s="180">
        <v>3</v>
      </c>
      <c r="BA49" s="180"/>
      <c r="BB49" s="180"/>
      <c r="BC49" s="179">
        <f t="shared" si="13"/>
        <v>0</v>
      </c>
      <c r="BD49" s="180"/>
      <c r="BE49" s="180"/>
      <c r="BF49" s="180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22000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静岡県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49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185296</v>
      </c>
      <c r="F7" s="149" t="s">
        <v>75</v>
      </c>
      <c r="G7" s="47" t="s">
        <v>76</v>
      </c>
      <c r="H7" s="48">
        <f>AD13</f>
        <v>114420</v>
      </c>
      <c r="I7" s="48">
        <f>AD24</f>
        <v>897449</v>
      </c>
      <c r="J7" s="48">
        <f>SUM(H7:I7)</f>
        <v>1011869</v>
      </c>
      <c r="K7" s="49">
        <f>IF(J$14&gt;0,J7/J$14,0)</f>
        <v>0.9859051869029118</v>
      </c>
      <c r="L7" s="50">
        <f>AD35</f>
        <v>13612</v>
      </c>
      <c r="M7" s="81">
        <f>AD38</f>
        <v>844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185296</v>
      </c>
      <c r="AF7" s="67">
        <f>'水洗化人口等'!B7</f>
        <v>22000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2635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2635</v>
      </c>
      <c r="AF8" s="67">
        <f>'水洗化人口等'!B8</f>
        <v>22100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187931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1746916</v>
      </c>
      <c r="AF9" s="67">
        <f>'水洗化人口等'!B9</f>
        <v>22130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1746916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19867</v>
      </c>
      <c r="AF10" s="67">
        <f>'水洗化人口等'!B10</f>
        <v>22203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19867</v>
      </c>
      <c r="F11" s="149"/>
      <c r="G11" s="47" t="s">
        <v>86</v>
      </c>
      <c r="H11" s="48">
        <f t="shared" si="1"/>
        <v>682</v>
      </c>
      <c r="I11" s="48">
        <f t="shared" si="2"/>
        <v>9391</v>
      </c>
      <c r="J11" s="48">
        <f t="shared" si="3"/>
        <v>10073</v>
      </c>
      <c r="K11" s="49">
        <f t="shared" si="4"/>
        <v>0.00981453424076934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1835402</v>
      </c>
      <c r="AF11" s="67">
        <f>'水洗化人口等'!B11</f>
        <v>22205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1835402</v>
      </c>
      <c r="F12" s="149"/>
      <c r="G12" s="47" t="s">
        <v>89</v>
      </c>
      <c r="H12" s="48">
        <f t="shared" si="1"/>
        <v>309</v>
      </c>
      <c r="I12" s="48">
        <f t="shared" si="2"/>
        <v>4084</v>
      </c>
      <c r="J12" s="48">
        <f t="shared" si="3"/>
        <v>4393</v>
      </c>
      <c r="K12" s="49">
        <f t="shared" si="4"/>
        <v>0.004280278856318843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506122</v>
      </c>
      <c r="AF12" s="67">
        <f>'水洗化人口等'!B12</f>
        <v>22206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3602185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114420</v>
      </c>
      <c r="AF13" s="67">
        <f>'水洗化人口等'!B13</f>
        <v>22207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3790116</v>
      </c>
      <c r="F14" s="149"/>
      <c r="G14" s="47" t="s">
        <v>79</v>
      </c>
      <c r="H14" s="48">
        <f>SUM(H7:H13)</f>
        <v>115411</v>
      </c>
      <c r="I14" s="48">
        <f>SUM(I7:I13)</f>
        <v>910924</v>
      </c>
      <c r="J14" s="48">
        <f>SUM(J7:J13)</f>
        <v>1026335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22208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1666</v>
      </c>
      <c r="I15" s="48">
        <f>AD31</f>
        <v>0</v>
      </c>
      <c r="J15" s="48">
        <f>SUM(H15:I15)</f>
        <v>1666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22209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117077</v>
      </c>
      <c r="I16" s="83">
        <f>SUM(I14:I15)</f>
        <v>910924</v>
      </c>
      <c r="J16" s="83">
        <f>SUM(J14:J15)</f>
        <v>1028001</v>
      </c>
      <c r="K16" s="84" t="s">
        <v>92</v>
      </c>
      <c r="L16" s="85">
        <f>SUM(L7:L9)</f>
        <v>13612</v>
      </c>
      <c r="M16" s="86">
        <f>SUM(M7:M9)</f>
        <v>844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22210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506122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682</v>
      </c>
      <c r="AF17" s="67">
        <f>'水洗化人口等'!B17</f>
        <v>22211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309</v>
      </c>
      <c r="AF18" s="67">
        <f>'水洗化人口等'!B18</f>
        <v>22212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0.950415501794668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22213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0.04958449820533197</v>
      </c>
      <c r="F20" s="155" t="s">
        <v>101</v>
      </c>
      <c r="G20" s="156"/>
      <c r="H20" s="48">
        <f>AD21</f>
        <v>4124</v>
      </c>
      <c r="I20" s="48">
        <f>AD32</f>
        <v>28461</v>
      </c>
      <c r="J20" s="75">
        <f>SUM(H20:I20)</f>
        <v>32585</v>
      </c>
      <c r="AA20" s="46" t="s">
        <v>94</v>
      </c>
      <c r="AB20" s="46" t="s">
        <v>124</v>
      </c>
      <c r="AC20" s="46" t="s">
        <v>172</v>
      </c>
      <c r="AD20" s="61">
        <f ca="1" t="shared" si="0"/>
        <v>1666</v>
      </c>
      <c r="AF20" s="67">
        <f>'水洗化人口等'!B20</f>
        <v>22214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0.46091359736746845</v>
      </c>
      <c r="F21" s="155" t="s">
        <v>103</v>
      </c>
      <c r="G21" s="156"/>
      <c r="H21" s="48">
        <f>AD22</f>
        <v>9507</v>
      </c>
      <c r="I21" s="48">
        <f>AD33</f>
        <v>15316</v>
      </c>
      <c r="J21" s="75">
        <f>SUM(H21:I21)</f>
        <v>24823</v>
      </c>
      <c r="AA21" s="46" t="s">
        <v>101</v>
      </c>
      <c r="AB21" s="46" t="s">
        <v>124</v>
      </c>
      <c r="AC21" s="46" t="s">
        <v>147</v>
      </c>
      <c r="AD21" s="61">
        <f ca="1" t="shared" si="0"/>
        <v>4124</v>
      </c>
      <c r="AF21" s="67">
        <f>'水洗化人口等'!B21</f>
        <v>22215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0.48426011235540023</v>
      </c>
      <c r="F22" s="155" t="s">
        <v>105</v>
      </c>
      <c r="G22" s="156"/>
      <c r="H22" s="48">
        <f>AD23</f>
        <v>101780</v>
      </c>
      <c r="I22" s="48">
        <f>AD34</f>
        <v>867147</v>
      </c>
      <c r="J22" s="75">
        <f>SUM(H22:I22)</f>
        <v>968927</v>
      </c>
      <c r="AA22" s="46" t="s">
        <v>103</v>
      </c>
      <c r="AB22" s="46" t="s">
        <v>124</v>
      </c>
      <c r="AC22" s="46" t="s">
        <v>148</v>
      </c>
      <c r="AD22" s="61">
        <f ca="1" t="shared" si="0"/>
        <v>9507</v>
      </c>
      <c r="AF22" s="67">
        <f>'水洗化人口等'!B22</f>
        <v>22216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0.13353733764349165</v>
      </c>
      <c r="F23" s="153" t="s">
        <v>8</v>
      </c>
      <c r="G23" s="154"/>
      <c r="H23" s="83">
        <f>SUM(H20:H22)</f>
        <v>115411</v>
      </c>
      <c r="I23" s="83">
        <f>SUM(I20:I22)</f>
        <v>910924</v>
      </c>
      <c r="J23" s="88">
        <f>SUM(J20:J22)</f>
        <v>1026335</v>
      </c>
      <c r="AA23" s="44" t="s">
        <v>105</v>
      </c>
      <c r="AB23" s="46" t="s">
        <v>124</v>
      </c>
      <c r="AC23" s="44" t="s">
        <v>149</v>
      </c>
      <c r="AD23" s="61">
        <f ca="1" t="shared" si="0"/>
        <v>101780</v>
      </c>
      <c r="AF23" s="67">
        <f>'水洗化人口等'!B23</f>
        <v>22219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0.9859788965098892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897449</v>
      </c>
      <c r="AF24" s="67">
        <f>'水洗化人口等'!B24</f>
        <v>22220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0.014021103490110732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22221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22222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22223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36520</v>
      </c>
      <c r="J28" s="90">
        <f>AD51</f>
        <v>1520</v>
      </c>
      <c r="AA28" s="44" t="s">
        <v>86</v>
      </c>
      <c r="AB28" s="46" t="s">
        <v>124</v>
      </c>
      <c r="AC28" s="44" t="s">
        <v>144</v>
      </c>
      <c r="AD28" s="61">
        <f ca="1" t="shared" si="0"/>
        <v>9391</v>
      </c>
      <c r="AF28" s="67">
        <f>'水洗化人口等'!B28</f>
        <v>22224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1255</v>
      </c>
      <c r="J29" s="90">
        <f>AD52</f>
        <v>79</v>
      </c>
      <c r="AA29" s="44" t="s">
        <v>89</v>
      </c>
      <c r="AB29" s="46" t="s">
        <v>124</v>
      </c>
      <c r="AC29" s="44" t="s">
        <v>145</v>
      </c>
      <c r="AD29" s="61">
        <f ca="1" t="shared" si="0"/>
        <v>4084</v>
      </c>
      <c r="AF29" s="67">
        <f>'水洗化人口等'!B29</f>
        <v>22225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6653</v>
      </c>
      <c r="J30" s="90">
        <f>AD53</f>
        <v>511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22226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3244</v>
      </c>
      <c r="J31" s="90">
        <f>AD54</f>
        <v>5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22301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28461</v>
      </c>
      <c r="AF32" s="67">
        <f>'水洗化人口等'!B32</f>
        <v>22302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15316</v>
      </c>
      <c r="AF33" s="67">
        <f>'水洗化人口等'!B33</f>
        <v>22304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867147</v>
      </c>
      <c r="AF34" s="67">
        <f>'水洗化人口等'!B34</f>
        <v>22305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1082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13612</v>
      </c>
      <c r="AF35" s="67">
        <f>'水洗化人口等'!B35</f>
        <v>22306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100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22325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934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22341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49788</v>
      </c>
      <c r="J38" s="92">
        <f>SUM(J28:J32)</f>
        <v>2115</v>
      </c>
      <c r="AA38" s="44" t="s">
        <v>76</v>
      </c>
      <c r="AB38" s="46" t="s">
        <v>124</v>
      </c>
      <c r="AC38" s="44" t="s">
        <v>154</v>
      </c>
      <c r="AD38" s="72">
        <f ca="1" t="shared" si="0"/>
        <v>844</v>
      </c>
      <c r="AF38" s="67">
        <f>'水洗化人口等'!B38</f>
        <v>22342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22344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22361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36520</v>
      </c>
      <c r="AF41" s="67">
        <f>'水洗化人口等'!B41</f>
        <v>22381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1255</v>
      </c>
      <c r="AF42" s="67">
        <f>'水洗化人口等'!B42</f>
        <v>22383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6653</v>
      </c>
      <c r="AF43" s="67">
        <f>'水洗化人口等'!B43</f>
        <v>22401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3244</v>
      </c>
      <c r="AF44" s="67">
        <f>'水洗化人口等'!B44</f>
        <v>22402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22424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22426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22429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1082</v>
      </c>
      <c r="AF48" s="67">
        <f>'水洗化人口等'!B48</f>
        <v>22461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100</v>
      </c>
      <c r="AF49" s="67">
        <f>'水洗化人口等'!B49</f>
        <v>22503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934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1520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79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511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5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2008-09-16T08:33:13Z</dcterms:modified>
  <cp:category/>
  <cp:version/>
  <cp:contentType/>
  <cp:contentStatus/>
</cp:coreProperties>
</file>