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'し尿処理状況'!$A$7:$BF$40</definedName>
    <definedName name="_xlnm.Print_Area" localSheetId="0">'水洗化人口等'!$A$7:$Y$40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<sst xmlns="http://schemas.openxmlformats.org/spreadsheetml/2006/main" count="647" uniqueCount="259">
  <si>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</si>
  <si>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</si>
  <si>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</si>
  <si>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</si>
  <si>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</si>
  <si>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</si>
  <si>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</si>
  <si>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</si>
  <si>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</si>
  <si>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</si>
  <si>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</si>
  <si>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</si>
  <si>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</si>
  <si>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</si>
  <si>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</si>
  <si>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</si>
  <si>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</si>
  <si>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</si>
  <si>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</si>
  <si>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</si>
  <si>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</si>
  <si>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</si>
  <si>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</si>
  <si>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</si>
  <si>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</si>
  <si>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</si>
  <si>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</si>
  <si>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</si>
  <si>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</si>
  <si>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</si>
  <si>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</si>
  <si>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</si>
  <si>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</si>
  <si>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</si>
  <si>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</si>
  <si>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</si>
  <si>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</si>
  <si>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</si>
  <si>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</si>
  <si>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</si>
  <si>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</si>
  <si>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</si>
  <si>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</si>
  <si>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</si>
  <si>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</si>
  <si>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</si>
  <si>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</si>
  <si>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</si>
  <si>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</si>
  <si>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</si>
  <si>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</si>
  <si>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</si>
  <si>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</si>
  <si>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</si>
  <si>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</si>
  <si>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</si>
  <si>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</si>
  <si>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</si>
  <si>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</si>
  <si>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</si>
  <si>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</si>
  <si>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</si>
  <si>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</si>
  <si>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</si>
  <si>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</si>
  <si>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</si>
  <si>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</si>
  <si>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</si>
  <si>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</si>
  <si>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</si>
  <si>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</si>
  <si>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</si>
  <si>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</si>
  <si>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</si>
  <si>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</si>
  <si>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</si>
  <si>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</si>
  <si>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</si>
  <si>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</si>
  <si>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</si>
  <si>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</si>
  <si>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</si>
  <si>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</si>
  <si>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</si>
  <si>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</si>
  <si>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</si>
  <si>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</si>
  <si>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</si>
  <si>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</si>
  <si>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</si>
  <si>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</si>
  <si>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</si>
  <si>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</si>
  <si>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</si>
  <si>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</si>
  <si>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</si>
  <si>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</si>
  <si>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</si>
  <si>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</si>
  <si>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</si>
  <si>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</si>
  <si>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</si>
  <si>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</si>
  <si>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</si>
  <si>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</si>
  <si>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</si>
  <si>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</si>
  <si>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</si>
  <si>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</si>
  <si>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</si>
  <si>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</si>
  <si>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</si>
  <si>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</si>
  <si>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</si>
  <si>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</si>
  <si>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</si>
  <si>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</si>
  <si>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</si>
  <si>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</si>
  <si>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</si>
  <si>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</si>
  <si>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</si>
  <si>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</si>
  <si>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</si>
  <si>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</si>
  <si>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</si>
  <si>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</si>
  <si>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</si>
  <si>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</si>
  <si>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</si>
  <si>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</si>
  <si>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</si>
  <si>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</si>
  <si>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</si>
  <si>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</si>
  <si>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</si>
  <si>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</si>
  <si>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</si>
  <si>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</si>
  <si>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</si>
  <si>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</si>
  <si>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</si>
  <si>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</si>
  <si>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</si>
  <si>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</si>
  <si>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</si>
  <si>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</si>
  <si>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</si>
  <si>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</si>
  <si>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</si>
  <si>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</si>
  <si>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</si>
  <si>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</si>
  <si>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</si>
  <si>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</si>
  <si>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</si>
  <si>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</si>
  <si>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</si>
  <si>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</si>
  <si>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</si>
  <si>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</si>
  <si>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</si>
  <si>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</si>
  <si>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</si>
  <si>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</si>
  <si>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</si>
  <si>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</si>
  <si>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</si>
  <si>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</si>
  <si>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</si>
  <si>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</si>
  <si>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</si>
  <si>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</si>
  <si>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</si>
  <si>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</si>
  <si>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</si>
  <si>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</si>
  <si>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</si>
  <si>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</si>
  <si>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</si>
  <si>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</si>
  <si>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</si>
  <si>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</si>
  <si>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</si>
  <si>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</si>
  <si>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</si>
  <si>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</si>
  <si>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</si>
  <si>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</si>
  <si>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</si>
  <si>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</si>
  <si>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</si>
  <si>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</si>
  <si>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</si>
  <si>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</si>
  <si>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</si>
  <si>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</si>
  <si>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</si>
  <si>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</si>
  <si>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</si>
  <si>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</si>
  <si>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</si>
  <si>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</si>
  <si>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</si>
  <si>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</si>
  <si>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</si>
  <si>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</si>
  <si>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</si>
  <si>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</si>
  <si>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</si>
  <si>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</si>
  <si>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</si>
  <si>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</si>
  <si>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</si>
  <si>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</si>
  <si>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</si>
  <si>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</si>
  <si>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</si>
  <si>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</si>
  <si>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</si>
  <si>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</si>
  <si>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</si>
  <si>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横浜市</t>
  </si>
  <si>
    <t>○</t>
  </si>
  <si>
    <t>川崎市</t>
  </si>
  <si>
    <t>横須賀市</t>
  </si>
  <si>
    <t>平塚市</t>
  </si>
  <si>
    <t>鎌倉市</t>
  </si>
  <si>
    <t>○</t>
  </si>
  <si>
    <t>藤沢市</t>
  </si>
  <si>
    <t>○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</si>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</sst>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神奈川県</v>
      </c>
      <c r="B7" s="103">
        <f>INT(B8/1000)*1000</f>
        <v>14000</v>
      </c>
      <c r="C7" s="98" t="s">
        <v>174</v>
      </c>
      <c r="D7" s="99">
        <f>SUM(E7,I7)</f>
        <v>8840657</v>
      </c>
      <c r="E7" s="100">
        <f>SUM(G7:H7)</f>
        <v>83983</v>
      </c>
      <c r="F7" s="101">
        <f>IF(D7&gt;0,E7/D7*100,0)</f>
        <v>0.9499633341730145</v>
      </c>
      <c r="G7" s="99">
        <f>SUM(G8:G200)</f>
        <v>83776</v>
      </c>
      <c r="H7" s="99">
        <f>SUM(H8:H200)</f>
        <v>207</v>
      </c>
      <c r="I7" s="100">
        <f>SUM(K7,M7,O7)</f>
        <v>8756674</v>
      </c>
      <c r="J7" s="101">
        <f>IF($D7&gt;0,I7/$D7*100,0)</f>
        <v>99.050036665827</v>
      </c>
      <c r="K7" s="99">
        <f>SUM(K8:K200)</f>
        <v>8138963</v>
      </c>
      <c r="L7" s="101">
        <f>IF($D7&gt;0,K7/$D7*100,0)</f>
        <v>92.06287496506198</v>
      </c>
      <c r="M7" s="99">
        <f>SUM(M8:M200)</f>
        <v>5018</v>
      </c>
      <c r="N7" s="101">
        <f>IF($D7&gt;0,M7/$D7*100,0)</f>
        <v>0.056760487371017784</v>
      </c>
      <c r="O7" s="99">
        <f>SUM(O8:O200)</f>
        <v>612693</v>
      </c>
      <c r="P7" s="99">
        <f>SUM(P8:P200)</f>
        <v>102818</v>
      </c>
      <c r="Q7" s="101">
        <f>IF($D7&gt;0,O7/$D7*100,0)</f>
        <v>6.930401213393981</v>
      </c>
      <c r="R7" s="99">
        <f>COUNTA(R8:R200)</f>
        <v>6</v>
      </c>
      <c r="S7" s="99">
        <f aca="true" t="shared" si="0" ref="S7:Y7">COUNTA(S8:S200)</f>
        <v>26</v>
      </c>
      <c r="T7" s="99">
        <f t="shared" si="0"/>
        <v>1</v>
      </c>
      <c r="U7" s="99">
        <f t="shared" si="0"/>
        <v>0</v>
      </c>
      <c r="V7" s="99">
        <f t="shared" si="0"/>
        <v>11</v>
      </c>
      <c r="W7" s="99">
        <f t="shared" si="0"/>
        <v>2</v>
      </c>
      <c r="X7" s="99">
        <f t="shared" si="0"/>
        <v>3</v>
      </c>
      <c r="Y7" s="99">
        <f t="shared" si="0"/>
        <v>17</v>
      </c>
    </row>
    <row r="8" spans="1:25" s="20" customFormat="1" ht="13.5">
      <c r="A8" s="174" t="s">
        <v>208</v>
      </c>
      <c r="B8" s="174">
        <v>14100</v>
      </c>
      <c r="C8" s="174" t="s">
        <v>222</v>
      </c>
      <c r="D8" s="175">
        <f aca="true" t="shared" si="1" ref="D8:D40">SUM(E8,I8)</f>
        <v>3602758</v>
      </c>
      <c r="E8" s="176">
        <f aca="true" t="shared" si="2" ref="E8:E40">SUM(G8:H8)</f>
        <v>9856</v>
      </c>
      <c r="F8" s="177">
        <f aca="true" t="shared" si="3" ref="F8:F40">IF(D8&gt;0,E8/D8*100,0)</f>
        <v>0.273568194144597</v>
      </c>
      <c r="G8" s="174">
        <v>9856</v>
      </c>
      <c r="H8" s="174"/>
      <c r="I8" s="176">
        <f aca="true" t="shared" si="4" ref="I8:I40">SUM(K8,M8,O8)</f>
        <v>3592902</v>
      </c>
      <c r="J8" s="177">
        <f aca="true" t="shared" si="5" ref="J8:J40">IF($D8&gt;0,I8/$D8*100,0)</f>
        <v>99.7264318058554</v>
      </c>
      <c r="K8" s="174">
        <v>3566430</v>
      </c>
      <c r="L8" s="177">
        <f aca="true" t="shared" si="6" ref="L8:L40">IF($D8&gt;0,K8/$D8*100,0)</f>
        <v>98.99166138830307</v>
      </c>
      <c r="M8" s="174"/>
      <c r="N8" s="177">
        <f aca="true" t="shared" si="7" ref="N8:N40">IF($D8&gt;0,M8/$D8*100,0)</f>
        <v>0</v>
      </c>
      <c r="O8" s="174">
        <v>26472</v>
      </c>
      <c r="P8" s="174"/>
      <c r="Q8" s="177">
        <f aca="true" t="shared" si="8" ref="Q8:Q40">IF($D8&gt;0,O8/$D8*100,0)</f>
        <v>0.7347704175523307</v>
      </c>
      <c r="R8" s="178" t="s">
        <v>223</v>
      </c>
      <c r="S8" s="178"/>
      <c r="T8" s="178"/>
      <c r="U8" s="178"/>
      <c r="V8" s="178"/>
      <c r="W8" s="178"/>
      <c r="X8" s="178"/>
      <c r="Y8" s="178" t="s">
        <v>223</v>
      </c>
    </row>
    <row r="9" spans="1:25" s="20" customFormat="1" ht="13.5">
      <c r="A9" s="174" t="s">
        <v>208</v>
      </c>
      <c r="B9" s="174">
        <v>14130</v>
      </c>
      <c r="C9" s="174" t="s">
        <v>224</v>
      </c>
      <c r="D9" s="175">
        <f t="shared" si="1"/>
        <v>1342262</v>
      </c>
      <c r="E9" s="176">
        <f t="shared" si="2"/>
        <v>14044</v>
      </c>
      <c r="F9" s="177">
        <f t="shared" si="3"/>
        <v>1.04629349560667</v>
      </c>
      <c r="G9" s="174">
        <v>14044</v>
      </c>
      <c r="H9" s="174"/>
      <c r="I9" s="176">
        <f t="shared" si="4"/>
        <v>1328218</v>
      </c>
      <c r="J9" s="177">
        <f t="shared" si="5"/>
        <v>98.95370650439334</v>
      </c>
      <c r="K9" s="174">
        <v>1315954</v>
      </c>
      <c r="L9" s="177">
        <f t="shared" si="6"/>
        <v>98.04002497276984</v>
      </c>
      <c r="M9" s="174"/>
      <c r="N9" s="177">
        <f t="shared" si="7"/>
        <v>0</v>
      </c>
      <c r="O9" s="174">
        <v>12264</v>
      </c>
      <c r="P9" s="174">
        <v>6959</v>
      </c>
      <c r="Q9" s="177">
        <f t="shared" si="8"/>
        <v>0.9136815316234833</v>
      </c>
      <c r="R9" s="178"/>
      <c r="S9" s="178"/>
      <c r="T9" s="178" t="s">
        <v>223</v>
      </c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208</v>
      </c>
      <c r="B10" s="174">
        <v>14201</v>
      </c>
      <c r="C10" s="174" t="s">
        <v>225</v>
      </c>
      <c r="D10" s="175">
        <f t="shared" si="1"/>
        <v>423151</v>
      </c>
      <c r="E10" s="176">
        <f t="shared" si="2"/>
        <v>2301</v>
      </c>
      <c r="F10" s="177">
        <f t="shared" si="3"/>
        <v>0.5437775167729723</v>
      </c>
      <c r="G10" s="174">
        <v>2301</v>
      </c>
      <c r="H10" s="174"/>
      <c r="I10" s="176">
        <f t="shared" si="4"/>
        <v>420850</v>
      </c>
      <c r="J10" s="177">
        <f t="shared" si="5"/>
        <v>99.45622248322704</v>
      </c>
      <c r="K10" s="174">
        <v>382878</v>
      </c>
      <c r="L10" s="177">
        <f t="shared" si="6"/>
        <v>90.48259368405131</v>
      </c>
      <c r="M10" s="174"/>
      <c r="N10" s="177">
        <f t="shared" si="7"/>
        <v>0</v>
      </c>
      <c r="O10" s="174">
        <v>37972</v>
      </c>
      <c r="P10" s="174">
        <v>4787</v>
      </c>
      <c r="Q10" s="177">
        <f t="shared" si="8"/>
        <v>8.973628799175708</v>
      </c>
      <c r="R10" s="178"/>
      <c r="S10" s="178" t="s">
        <v>223</v>
      </c>
      <c r="T10" s="178"/>
      <c r="U10" s="178"/>
      <c r="V10" s="178" t="s">
        <v>223</v>
      </c>
      <c r="W10" s="178"/>
      <c r="X10" s="178"/>
      <c r="Y10" s="178"/>
    </row>
    <row r="11" spans="1:25" s="20" customFormat="1" ht="13.5">
      <c r="A11" s="174" t="s">
        <v>208</v>
      </c>
      <c r="B11" s="174">
        <v>14203</v>
      </c>
      <c r="C11" s="174" t="s">
        <v>226</v>
      </c>
      <c r="D11" s="175">
        <f t="shared" si="1"/>
        <v>259771</v>
      </c>
      <c r="E11" s="176">
        <f t="shared" si="2"/>
        <v>3831</v>
      </c>
      <c r="F11" s="177">
        <f t="shared" si="3"/>
        <v>1.4747604620993104</v>
      </c>
      <c r="G11" s="174">
        <v>3773</v>
      </c>
      <c r="H11" s="174">
        <v>58</v>
      </c>
      <c r="I11" s="176">
        <f t="shared" si="4"/>
        <v>255940</v>
      </c>
      <c r="J11" s="177">
        <f t="shared" si="5"/>
        <v>98.52523953790069</v>
      </c>
      <c r="K11" s="174">
        <v>243019</v>
      </c>
      <c r="L11" s="177">
        <f t="shared" si="6"/>
        <v>93.55124321036605</v>
      </c>
      <c r="M11" s="174"/>
      <c r="N11" s="177">
        <f t="shared" si="7"/>
        <v>0</v>
      </c>
      <c r="O11" s="174">
        <v>12921</v>
      </c>
      <c r="P11" s="174">
        <v>6943</v>
      </c>
      <c r="Q11" s="177">
        <f t="shared" si="8"/>
        <v>4.973996327534636</v>
      </c>
      <c r="R11" s="178"/>
      <c r="S11" s="178" t="s">
        <v>223</v>
      </c>
      <c r="T11" s="178"/>
      <c r="U11" s="178"/>
      <c r="V11" s="178"/>
      <c r="W11" s="178"/>
      <c r="X11" s="178"/>
      <c r="Y11" s="178" t="s">
        <v>223</v>
      </c>
    </row>
    <row r="12" spans="1:25" s="20" customFormat="1" ht="13.5">
      <c r="A12" s="174" t="s">
        <v>208</v>
      </c>
      <c r="B12" s="174">
        <v>14204</v>
      </c>
      <c r="C12" s="174" t="s">
        <v>227</v>
      </c>
      <c r="D12" s="175">
        <f t="shared" si="1"/>
        <v>172820</v>
      </c>
      <c r="E12" s="176">
        <f t="shared" si="2"/>
        <v>1063</v>
      </c>
      <c r="F12" s="177">
        <f t="shared" si="3"/>
        <v>0.615090845966902</v>
      </c>
      <c r="G12" s="174">
        <v>1063</v>
      </c>
      <c r="H12" s="174"/>
      <c r="I12" s="176">
        <f t="shared" si="4"/>
        <v>171757</v>
      </c>
      <c r="J12" s="177">
        <f t="shared" si="5"/>
        <v>99.3849091540331</v>
      </c>
      <c r="K12" s="174">
        <v>149162</v>
      </c>
      <c r="L12" s="177">
        <f t="shared" si="6"/>
        <v>86.31061219766231</v>
      </c>
      <c r="M12" s="174"/>
      <c r="N12" s="177">
        <f t="shared" si="7"/>
        <v>0</v>
      </c>
      <c r="O12" s="174">
        <v>22595</v>
      </c>
      <c r="P12" s="174">
        <v>2246</v>
      </c>
      <c r="Q12" s="177">
        <f t="shared" si="8"/>
        <v>13.074296956370791</v>
      </c>
      <c r="R12" s="178"/>
      <c r="S12" s="178" t="s">
        <v>228</v>
      </c>
      <c r="T12" s="178"/>
      <c r="U12" s="178"/>
      <c r="V12" s="178"/>
      <c r="W12" s="178"/>
      <c r="X12" s="178" t="s">
        <v>228</v>
      </c>
      <c r="Y12" s="178"/>
    </row>
    <row r="13" spans="1:25" s="20" customFormat="1" ht="13.5">
      <c r="A13" s="174" t="s">
        <v>208</v>
      </c>
      <c r="B13" s="174">
        <v>14205</v>
      </c>
      <c r="C13" s="174" t="s">
        <v>229</v>
      </c>
      <c r="D13" s="175">
        <f t="shared" si="1"/>
        <v>398481</v>
      </c>
      <c r="E13" s="176">
        <f t="shared" si="2"/>
        <v>4138</v>
      </c>
      <c r="F13" s="177">
        <f t="shared" si="3"/>
        <v>1.0384434891500474</v>
      </c>
      <c r="G13" s="174">
        <v>4138</v>
      </c>
      <c r="H13" s="174"/>
      <c r="I13" s="176">
        <f t="shared" si="4"/>
        <v>394343</v>
      </c>
      <c r="J13" s="177">
        <f t="shared" si="5"/>
        <v>98.96155651084996</v>
      </c>
      <c r="K13" s="174">
        <v>360402</v>
      </c>
      <c r="L13" s="177">
        <f t="shared" si="6"/>
        <v>90.44396094167601</v>
      </c>
      <c r="M13" s="174"/>
      <c r="N13" s="177">
        <f t="shared" si="7"/>
        <v>0</v>
      </c>
      <c r="O13" s="174">
        <v>33941</v>
      </c>
      <c r="P13" s="174">
        <v>2189</v>
      </c>
      <c r="Q13" s="177">
        <f t="shared" si="8"/>
        <v>8.517595569173938</v>
      </c>
      <c r="R13" s="178"/>
      <c r="S13" s="178" t="s">
        <v>230</v>
      </c>
      <c r="T13" s="178"/>
      <c r="U13" s="178"/>
      <c r="V13" s="178" t="s">
        <v>230</v>
      </c>
      <c r="W13" s="178"/>
      <c r="X13" s="178"/>
      <c r="Y13" s="178"/>
    </row>
    <row r="14" spans="1:25" s="20" customFormat="1" ht="13.5">
      <c r="A14" s="174" t="s">
        <v>208</v>
      </c>
      <c r="B14" s="174">
        <v>14206</v>
      </c>
      <c r="C14" s="174" t="s">
        <v>231</v>
      </c>
      <c r="D14" s="175">
        <f t="shared" si="1"/>
        <v>198951</v>
      </c>
      <c r="E14" s="176">
        <f t="shared" si="2"/>
        <v>6054</v>
      </c>
      <c r="F14" s="177">
        <f t="shared" si="3"/>
        <v>3.0429603269146672</v>
      </c>
      <c r="G14" s="174">
        <v>6054</v>
      </c>
      <c r="H14" s="174"/>
      <c r="I14" s="176">
        <f t="shared" si="4"/>
        <v>192897</v>
      </c>
      <c r="J14" s="177">
        <f t="shared" si="5"/>
        <v>96.95703967308533</v>
      </c>
      <c r="K14" s="174">
        <v>137800</v>
      </c>
      <c r="L14" s="177">
        <f t="shared" si="6"/>
        <v>69.26328593472765</v>
      </c>
      <c r="M14" s="174">
        <v>5018</v>
      </c>
      <c r="N14" s="177">
        <f t="shared" si="7"/>
        <v>2.5222290915853653</v>
      </c>
      <c r="O14" s="174">
        <v>50079</v>
      </c>
      <c r="P14" s="174">
        <v>9440</v>
      </c>
      <c r="Q14" s="177">
        <f t="shared" si="8"/>
        <v>25.17152464677232</v>
      </c>
      <c r="R14" s="178"/>
      <c r="S14" s="178" t="s">
        <v>228</v>
      </c>
      <c r="T14" s="178"/>
      <c r="U14" s="178"/>
      <c r="V14" s="178" t="s">
        <v>228</v>
      </c>
      <c r="W14" s="178"/>
      <c r="X14" s="178"/>
      <c r="Y14" s="178"/>
    </row>
    <row r="15" spans="1:25" s="20" customFormat="1" ht="13.5">
      <c r="A15" s="174" t="s">
        <v>208</v>
      </c>
      <c r="B15" s="174">
        <v>14207</v>
      </c>
      <c r="C15" s="174" t="s">
        <v>232</v>
      </c>
      <c r="D15" s="175">
        <f t="shared" si="1"/>
        <v>228879</v>
      </c>
      <c r="E15" s="176">
        <f t="shared" si="2"/>
        <v>2407</v>
      </c>
      <c r="F15" s="177">
        <f t="shared" si="3"/>
        <v>1.0516473769983266</v>
      </c>
      <c r="G15" s="174">
        <v>2407</v>
      </c>
      <c r="H15" s="174"/>
      <c r="I15" s="176">
        <f t="shared" si="4"/>
        <v>226472</v>
      </c>
      <c r="J15" s="177">
        <f t="shared" si="5"/>
        <v>98.94835262300168</v>
      </c>
      <c r="K15" s="174">
        <v>205914</v>
      </c>
      <c r="L15" s="177">
        <f t="shared" si="6"/>
        <v>89.96631407861796</v>
      </c>
      <c r="M15" s="174"/>
      <c r="N15" s="177">
        <f t="shared" si="7"/>
        <v>0</v>
      </c>
      <c r="O15" s="174">
        <v>20558</v>
      </c>
      <c r="P15" s="174">
        <v>5087</v>
      </c>
      <c r="Q15" s="177">
        <f t="shared" si="8"/>
        <v>8.982038544383714</v>
      </c>
      <c r="R15" s="178"/>
      <c r="S15" s="178" t="s">
        <v>223</v>
      </c>
      <c r="T15" s="178"/>
      <c r="U15" s="178"/>
      <c r="V15" s="178"/>
      <c r="W15" s="178" t="s">
        <v>223</v>
      </c>
      <c r="X15" s="178"/>
      <c r="Y15" s="178"/>
    </row>
    <row r="16" spans="1:25" s="20" customFormat="1" ht="13.5">
      <c r="A16" s="174" t="s">
        <v>208</v>
      </c>
      <c r="B16" s="174">
        <v>14208</v>
      </c>
      <c r="C16" s="174" t="s">
        <v>233</v>
      </c>
      <c r="D16" s="175">
        <f t="shared" si="1"/>
        <v>61423</v>
      </c>
      <c r="E16" s="176">
        <f t="shared" si="2"/>
        <v>340</v>
      </c>
      <c r="F16" s="177">
        <f t="shared" si="3"/>
        <v>0.5535385767546359</v>
      </c>
      <c r="G16" s="174">
        <v>340</v>
      </c>
      <c r="H16" s="174"/>
      <c r="I16" s="176">
        <f t="shared" si="4"/>
        <v>61083</v>
      </c>
      <c r="J16" s="177">
        <f t="shared" si="5"/>
        <v>99.44646142324537</v>
      </c>
      <c r="K16" s="174">
        <v>60277</v>
      </c>
      <c r="L16" s="177">
        <f t="shared" si="6"/>
        <v>98.13424938540938</v>
      </c>
      <c r="M16" s="174"/>
      <c r="N16" s="177">
        <f t="shared" si="7"/>
        <v>0</v>
      </c>
      <c r="O16" s="174">
        <v>806</v>
      </c>
      <c r="P16" s="174"/>
      <c r="Q16" s="177">
        <f t="shared" si="8"/>
        <v>1.3122120378359898</v>
      </c>
      <c r="R16" s="178"/>
      <c r="S16" s="178" t="s">
        <v>228</v>
      </c>
      <c r="T16" s="178"/>
      <c r="U16" s="178"/>
      <c r="V16" s="178" t="s">
        <v>228</v>
      </c>
      <c r="W16" s="178"/>
      <c r="X16" s="178"/>
      <c r="Y16" s="178"/>
    </row>
    <row r="17" spans="1:25" s="20" customFormat="1" ht="13.5">
      <c r="A17" s="174" t="s">
        <v>208</v>
      </c>
      <c r="B17" s="174">
        <v>14209</v>
      </c>
      <c r="C17" s="174" t="s">
        <v>234</v>
      </c>
      <c r="D17" s="175">
        <f t="shared" si="1"/>
        <v>703717</v>
      </c>
      <c r="E17" s="176">
        <f t="shared" si="2"/>
        <v>9512</v>
      </c>
      <c r="F17" s="177">
        <f t="shared" si="3"/>
        <v>1.3516797235252238</v>
      </c>
      <c r="G17" s="174">
        <v>9512</v>
      </c>
      <c r="H17" s="174"/>
      <c r="I17" s="176">
        <f t="shared" si="4"/>
        <v>694205</v>
      </c>
      <c r="J17" s="177">
        <f t="shared" si="5"/>
        <v>98.64832027647478</v>
      </c>
      <c r="K17" s="174">
        <v>644760</v>
      </c>
      <c r="L17" s="177">
        <f t="shared" si="6"/>
        <v>91.62205829900371</v>
      </c>
      <c r="M17" s="174"/>
      <c r="N17" s="177">
        <f t="shared" si="7"/>
        <v>0</v>
      </c>
      <c r="O17" s="174">
        <v>49445</v>
      </c>
      <c r="P17" s="174">
        <v>9887</v>
      </c>
      <c r="Q17" s="177">
        <f t="shared" si="8"/>
        <v>7.026261977471057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208</v>
      </c>
      <c r="B18" s="174">
        <v>14210</v>
      </c>
      <c r="C18" s="174" t="s">
        <v>235</v>
      </c>
      <c r="D18" s="175">
        <f t="shared" si="1"/>
        <v>49646</v>
      </c>
      <c r="E18" s="176">
        <f t="shared" si="2"/>
        <v>5963</v>
      </c>
      <c r="F18" s="177">
        <f t="shared" si="3"/>
        <v>12.011038150102728</v>
      </c>
      <c r="G18" s="174">
        <v>5963</v>
      </c>
      <c r="H18" s="174"/>
      <c r="I18" s="176">
        <f t="shared" si="4"/>
        <v>43683</v>
      </c>
      <c r="J18" s="177">
        <f t="shared" si="5"/>
        <v>87.98896184989728</v>
      </c>
      <c r="K18" s="174">
        <v>12094</v>
      </c>
      <c r="L18" s="177">
        <f t="shared" si="6"/>
        <v>24.360472142770817</v>
      </c>
      <c r="M18" s="174"/>
      <c r="N18" s="177">
        <f t="shared" si="7"/>
        <v>0</v>
      </c>
      <c r="O18" s="174">
        <v>31589</v>
      </c>
      <c r="P18" s="174">
        <v>10431</v>
      </c>
      <c r="Q18" s="177">
        <f t="shared" si="8"/>
        <v>63.628489707126455</v>
      </c>
      <c r="R18" s="178"/>
      <c r="S18" s="178" t="s">
        <v>228</v>
      </c>
      <c r="T18" s="178"/>
      <c r="U18" s="178"/>
      <c r="V18" s="178" t="s">
        <v>228</v>
      </c>
      <c r="W18" s="178"/>
      <c r="X18" s="178"/>
      <c r="Y18" s="178"/>
    </row>
    <row r="19" spans="1:25" s="20" customFormat="1" ht="13.5">
      <c r="A19" s="174" t="s">
        <v>208</v>
      </c>
      <c r="B19" s="174">
        <v>14211</v>
      </c>
      <c r="C19" s="174" t="s">
        <v>236</v>
      </c>
      <c r="D19" s="175">
        <f t="shared" si="1"/>
        <v>168587</v>
      </c>
      <c r="E19" s="176">
        <f t="shared" si="2"/>
        <v>2559</v>
      </c>
      <c r="F19" s="177">
        <f t="shared" si="3"/>
        <v>1.5179106336787536</v>
      </c>
      <c r="G19" s="174">
        <v>2542</v>
      </c>
      <c r="H19" s="174">
        <v>17</v>
      </c>
      <c r="I19" s="176">
        <f t="shared" si="4"/>
        <v>166028</v>
      </c>
      <c r="J19" s="177">
        <f t="shared" si="5"/>
        <v>98.48208936632125</v>
      </c>
      <c r="K19" s="174">
        <v>103957</v>
      </c>
      <c r="L19" s="177">
        <f t="shared" si="6"/>
        <v>61.66371072502624</v>
      </c>
      <c r="M19" s="174"/>
      <c r="N19" s="177">
        <f t="shared" si="7"/>
        <v>0</v>
      </c>
      <c r="O19" s="174">
        <v>62071</v>
      </c>
      <c r="P19" s="174"/>
      <c r="Q19" s="177">
        <f t="shared" si="8"/>
        <v>36.818378641295</v>
      </c>
      <c r="R19" s="178"/>
      <c r="S19" s="178" t="s">
        <v>223</v>
      </c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208</v>
      </c>
      <c r="B20" s="174">
        <v>14212</v>
      </c>
      <c r="C20" s="174" t="s">
        <v>237</v>
      </c>
      <c r="D20" s="175">
        <f t="shared" si="1"/>
        <v>223841</v>
      </c>
      <c r="E20" s="176">
        <f t="shared" si="2"/>
        <v>2411</v>
      </c>
      <c r="F20" s="177">
        <f t="shared" si="3"/>
        <v>1.077103837098655</v>
      </c>
      <c r="G20" s="174">
        <v>2411</v>
      </c>
      <c r="H20" s="174"/>
      <c r="I20" s="176">
        <f t="shared" si="4"/>
        <v>221430</v>
      </c>
      <c r="J20" s="177">
        <f t="shared" si="5"/>
        <v>98.92289616290134</v>
      </c>
      <c r="K20" s="174">
        <v>196885</v>
      </c>
      <c r="L20" s="177">
        <f t="shared" si="6"/>
        <v>87.95752342064233</v>
      </c>
      <c r="M20" s="174"/>
      <c r="N20" s="177">
        <f t="shared" si="7"/>
        <v>0</v>
      </c>
      <c r="O20" s="174">
        <v>24545</v>
      </c>
      <c r="P20" s="174">
        <v>5085</v>
      </c>
      <c r="Q20" s="177">
        <f t="shared" si="8"/>
        <v>10.965372742259014</v>
      </c>
      <c r="R20" s="178" t="s">
        <v>223</v>
      </c>
      <c r="S20" s="178"/>
      <c r="T20" s="178"/>
      <c r="U20" s="178"/>
      <c r="V20" s="178"/>
      <c r="W20" s="178"/>
      <c r="X20" s="178"/>
      <c r="Y20" s="178" t="s">
        <v>223</v>
      </c>
    </row>
    <row r="21" spans="1:25" s="20" customFormat="1" ht="13.5">
      <c r="A21" s="174" t="s">
        <v>208</v>
      </c>
      <c r="B21" s="174">
        <v>14213</v>
      </c>
      <c r="C21" s="174" t="s">
        <v>238</v>
      </c>
      <c r="D21" s="175">
        <f t="shared" si="1"/>
        <v>222368</v>
      </c>
      <c r="E21" s="176">
        <f t="shared" si="2"/>
        <v>1752</v>
      </c>
      <c r="F21" s="177">
        <f t="shared" si="3"/>
        <v>0.7878831486544826</v>
      </c>
      <c r="G21" s="174">
        <v>1752</v>
      </c>
      <c r="H21" s="174"/>
      <c r="I21" s="176">
        <f t="shared" si="4"/>
        <v>220616</v>
      </c>
      <c r="J21" s="177">
        <f t="shared" si="5"/>
        <v>99.21211685134553</v>
      </c>
      <c r="K21" s="174">
        <v>193012</v>
      </c>
      <c r="L21" s="177">
        <f t="shared" si="6"/>
        <v>86.79846021010216</v>
      </c>
      <c r="M21" s="174"/>
      <c r="N21" s="177">
        <f t="shared" si="7"/>
        <v>0</v>
      </c>
      <c r="O21" s="174">
        <v>27604</v>
      </c>
      <c r="P21" s="174">
        <v>4666</v>
      </c>
      <c r="Q21" s="177">
        <f t="shared" si="8"/>
        <v>12.413656641243344</v>
      </c>
      <c r="R21" s="178"/>
      <c r="S21" s="178" t="s">
        <v>223</v>
      </c>
      <c r="T21" s="178"/>
      <c r="U21" s="178"/>
      <c r="V21" s="178"/>
      <c r="W21" s="178"/>
      <c r="X21" s="178"/>
      <c r="Y21" s="178" t="s">
        <v>223</v>
      </c>
    </row>
    <row r="22" spans="1:25" s="20" customFormat="1" ht="13.5">
      <c r="A22" s="174" t="s">
        <v>208</v>
      </c>
      <c r="B22" s="174">
        <v>14214</v>
      </c>
      <c r="C22" s="174" t="s">
        <v>239</v>
      </c>
      <c r="D22" s="175">
        <f t="shared" si="1"/>
        <v>100614</v>
      </c>
      <c r="E22" s="176">
        <f t="shared" si="2"/>
        <v>2489</v>
      </c>
      <c r="F22" s="177">
        <f t="shared" si="3"/>
        <v>2.4738108016776987</v>
      </c>
      <c r="G22" s="174">
        <v>2389</v>
      </c>
      <c r="H22" s="174">
        <v>100</v>
      </c>
      <c r="I22" s="176">
        <f t="shared" si="4"/>
        <v>98125</v>
      </c>
      <c r="J22" s="177">
        <f t="shared" si="5"/>
        <v>97.5261891983223</v>
      </c>
      <c r="K22" s="174">
        <v>69542</v>
      </c>
      <c r="L22" s="177">
        <f t="shared" si="6"/>
        <v>69.11761782654501</v>
      </c>
      <c r="M22" s="174"/>
      <c r="N22" s="177">
        <f t="shared" si="7"/>
        <v>0</v>
      </c>
      <c r="O22" s="174">
        <v>28583</v>
      </c>
      <c r="P22" s="174">
        <v>8858</v>
      </c>
      <c r="Q22" s="177">
        <f t="shared" si="8"/>
        <v>28.408571371777285</v>
      </c>
      <c r="R22" s="178"/>
      <c r="S22" s="178" t="s">
        <v>228</v>
      </c>
      <c r="T22" s="178"/>
      <c r="U22" s="178"/>
      <c r="V22" s="178" t="s">
        <v>228</v>
      </c>
      <c r="W22" s="178"/>
      <c r="X22" s="178"/>
      <c r="Y22" s="178"/>
    </row>
    <row r="23" spans="1:25" s="20" customFormat="1" ht="13.5">
      <c r="A23" s="174" t="s">
        <v>208</v>
      </c>
      <c r="B23" s="174">
        <v>14215</v>
      </c>
      <c r="C23" s="174" t="s">
        <v>240</v>
      </c>
      <c r="D23" s="175">
        <f t="shared" si="1"/>
        <v>124523</v>
      </c>
      <c r="E23" s="176">
        <f t="shared" si="2"/>
        <v>2197</v>
      </c>
      <c r="F23" s="177">
        <f t="shared" si="3"/>
        <v>1.7643326935586197</v>
      </c>
      <c r="G23" s="174">
        <v>2197</v>
      </c>
      <c r="H23" s="174"/>
      <c r="I23" s="176">
        <f t="shared" si="4"/>
        <v>122326</v>
      </c>
      <c r="J23" s="177">
        <f t="shared" si="5"/>
        <v>98.23566730644137</v>
      </c>
      <c r="K23" s="174">
        <v>113620</v>
      </c>
      <c r="L23" s="177">
        <f t="shared" si="6"/>
        <v>91.2441878207239</v>
      </c>
      <c r="M23" s="174"/>
      <c r="N23" s="177">
        <f t="shared" si="7"/>
        <v>0</v>
      </c>
      <c r="O23" s="174">
        <v>8706</v>
      </c>
      <c r="P23" s="174"/>
      <c r="Q23" s="177">
        <f t="shared" si="8"/>
        <v>6.991479485717498</v>
      </c>
      <c r="R23" s="178"/>
      <c r="S23" s="178" t="s">
        <v>230</v>
      </c>
      <c r="T23" s="178"/>
      <c r="U23" s="178"/>
      <c r="V23" s="178"/>
      <c r="W23" s="178"/>
      <c r="X23" s="178"/>
      <c r="Y23" s="178" t="s">
        <v>230</v>
      </c>
    </row>
    <row r="24" spans="1:25" s="20" customFormat="1" ht="13.5">
      <c r="A24" s="174" t="s">
        <v>208</v>
      </c>
      <c r="B24" s="174">
        <v>14216</v>
      </c>
      <c r="C24" s="174" t="s">
        <v>241</v>
      </c>
      <c r="D24" s="175">
        <f t="shared" si="1"/>
        <v>127691</v>
      </c>
      <c r="E24" s="176">
        <f t="shared" si="2"/>
        <v>1292</v>
      </c>
      <c r="F24" s="177">
        <f t="shared" si="3"/>
        <v>1.0118175909030394</v>
      </c>
      <c r="G24" s="174">
        <v>1292</v>
      </c>
      <c r="H24" s="174"/>
      <c r="I24" s="176">
        <f t="shared" si="4"/>
        <v>126399</v>
      </c>
      <c r="J24" s="177">
        <f t="shared" si="5"/>
        <v>98.98818240909696</v>
      </c>
      <c r="K24" s="174">
        <v>110388</v>
      </c>
      <c r="L24" s="177">
        <f t="shared" si="6"/>
        <v>86.44931905929157</v>
      </c>
      <c r="M24" s="174"/>
      <c r="N24" s="177">
        <f t="shared" si="7"/>
        <v>0</v>
      </c>
      <c r="O24" s="174">
        <v>16011</v>
      </c>
      <c r="P24" s="174">
        <v>3809</v>
      </c>
      <c r="Q24" s="177">
        <f t="shared" si="8"/>
        <v>12.538863349805391</v>
      </c>
      <c r="R24" s="178"/>
      <c r="S24" s="178" t="s">
        <v>228</v>
      </c>
      <c r="T24" s="178"/>
      <c r="U24" s="178"/>
      <c r="V24" s="178"/>
      <c r="W24" s="178"/>
      <c r="X24" s="178"/>
      <c r="Y24" s="178" t="s">
        <v>228</v>
      </c>
    </row>
    <row r="25" spans="1:25" s="20" customFormat="1" ht="13.5">
      <c r="A25" s="174" t="s">
        <v>208</v>
      </c>
      <c r="B25" s="174">
        <v>14217</v>
      </c>
      <c r="C25" s="174" t="s">
        <v>242</v>
      </c>
      <c r="D25" s="175">
        <f t="shared" si="1"/>
        <v>44128</v>
      </c>
      <c r="E25" s="176">
        <f t="shared" si="2"/>
        <v>1952</v>
      </c>
      <c r="F25" s="177">
        <f t="shared" si="3"/>
        <v>4.423495286439449</v>
      </c>
      <c r="G25" s="174">
        <v>1952</v>
      </c>
      <c r="H25" s="174"/>
      <c r="I25" s="176">
        <f t="shared" si="4"/>
        <v>42176</v>
      </c>
      <c r="J25" s="177">
        <f t="shared" si="5"/>
        <v>95.57650471356055</v>
      </c>
      <c r="K25" s="174">
        <v>21253</v>
      </c>
      <c r="L25" s="177">
        <f t="shared" si="6"/>
        <v>48.162164612037714</v>
      </c>
      <c r="M25" s="174"/>
      <c r="N25" s="177">
        <f t="shared" si="7"/>
        <v>0</v>
      </c>
      <c r="O25" s="174">
        <v>20923</v>
      </c>
      <c r="P25" s="174">
        <v>4694</v>
      </c>
      <c r="Q25" s="177">
        <f t="shared" si="8"/>
        <v>47.414340101522846</v>
      </c>
      <c r="R25" s="178"/>
      <c r="S25" s="178" t="s">
        <v>230</v>
      </c>
      <c r="T25" s="178"/>
      <c r="U25" s="178"/>
      <c r="V25" s="178"/>
      <c r="W25" s="178"/>
      <c r="X25" s="178"/>
      <c r="Y25" s="178" t="s">
        <v>230</v>
      </c>
    </row>
    <row r="26" spans="1:25" s="20" customFormat="1" ht="13.5">
      <c r="A26" s="174" t="s">
        <v>208</v>
      </c>
      <c r="B26" s="174">
        <v>14218</v>
      </c>
      <c r="C26" s="174" t="s">
        <v>243</v>
      </c>
      <c r="D26" s="175">
        <f t="shared" si="1"/>
        <v>81772</v>
      </c>
      <c r="E26" s="176">
        <f t="shared" si="2"/>
        <v>1410</v>
      </c>
      <c r="F26" s="177">
        <f t="shared" si="3"/>
        <v>1.7243066086190872</v>
      </c>
      <c r="G26" s="174">
        <v>1410</v>
      </c>
      <c r="H26" s="174"/>
      <c r="I26" s="176">
        <f t="shared" si="4"/>
        <v>80362</v>
      </c>
      <c r="J26" s="177">
        <f t="shared" si="5"/>
        <v>98.27569339138091</v>
      </c>
      <c r="K26" s="174">
        <v>72144</v>
      </c>
      <c r="L26" s="177">
        <f t="shared" si="6"/>
        <v>88.22579856185492</v>
      </c>
      <c r="M26" s="174"/>
      <c r="N26" s="177">
        <f t="shared" si="7"/>
        <v>0</v>
      </c>
      <c r="O26" s="174">
        <v>8218</v>
      </c>
      <c r="P26" s="174"/>
      <c r="Q26" s="177">
        <f t="shared" si="8"/>
        <v>10.049894829525998</v>
      </c>
      <c r="R26" s="178"/>
      <c r="S26" s="178" t="s">
        <v>228</v>
      </c>
      <c r="T26" s="178"/>
      <c r="U26" s="178"/>
      <c r="V26" s="178"/>
      <c r="W26" s="178"/>
      <c r="X26" s="178"/>
      <c r="Y26" s="178" t="s">
        <v>228</v>
      </c>
    </row>
    <row r="27" spans="1:25" s="20" customFormat="1" ht="13.5">
      <c r="A27" s="174" t="s">
        <v>208</v>
      </c>
      <c r="B27" s="174">
        <v>14301</v>
      </c>
      <c r="C27" s="174" t="s">
        <v>244</v>
      </c>
      <c r="D27" s="175">
        <f t="shared" si="1"/>
        <v>31710</v>
      </c>
      <c r="E27" s="176">
        <f t="shared" si="2"/>
        <v>451</v>
      </c>
      <c r="F27" s="177">
        <f t="shared" si="3"/>
        <v>1.4222642699463892</v>
      </c>
      <c r="G27" s="174">
        <v>419</v>
      </c>
      <c r="H27" s="174">
        <v>32</v>
      </c>
      <c r="I27" s="176">
        <f t="shared" si="4"/>
        <v>31259</v>
      </c>
      <c r="J27" s="177">
        <f t="shared" si="5"/>
        <v>98.5777357300536</v>
      </c>
      <c r="K27" s="174">
        <v>11367</v>
      </c>
      <c r="L27" s="177">
        <f t="shared" si="6"/>
        <v>35.84673604541154</v>
      </c>
      <c r="M27" s="174"/>
      <c r="N27" s="177">
        <f t="shared" si="7"/>
        <v>0</v>
      </c>
      <c r="O27" s="174">
        <v>19892</v>
      </c>
      <c r="P27" s="174">
        <v>3291</v>
      </c>
      <c r="Q27" s="177">
        <f t="shared" si="8"/>
        <v>62.730999684642065</v>
      </c>
      <c r="R27" s="178"/>
      <c r="S27" s="178" t="s">
        <v>223</v>
      </c>
      <c r="T27" s="178"/>
      <c r="U27" s="178"/>
      <c r="V27" s="178"/>
      <c r="W27" s="178" t="s">
        <v>223</v>
      </c>
      <c r="X27" s="178"/>
      <c r="Y27" s="178"/>
    </row>
    <row r="28" spans="1:25" s="20" customFormat="1" ht="13.5">
      <c r="A28" s="174" t="s">
        <v>208</v>
      </c>
      <c r="B28" s="174">
        <v>14321</v>
      </c>
      <c r="C28" s="174" t="s">
        <v>245</v>
      </c>
      <c r="D28" s="175">
        <f t="shared" si="1"/>
        <v>47456</v>
      </c>
      <c r="E28" s="176">
        <f t="shared" si="2"/>
        <v>1171</v>
      </c>
      <c r="F28" s="177">
        <f t="shared" si="3"/>
        <v>2.4675488873904246</v>
      </c>
      <c r="G28" s="174">
        <v>1171</v>
      </c>
      <c r="H28" s="174"/>
      <c r="I28" s="176">
        <f t="shared" si="4"/>
        <v>46285</v>
      </c>
      <c r="J28" s="177">
        <f t="shared" si="5"/>
        <v>97.53245111260958</v>
      </c>
      <c r="K28" s="174">
        <v>39422</v>
      </c>
      <c r="L28" s="177">
        <f t="shared" si="6"/>
        <v>83.07063385030344</v>
      </c>
      <c r="M28" s="174"/>
      <c r="N28" s="177">
        <f t="shared" si="7"/>
        <v>0</v>
      </c>
      <c r="O28" s="174">
        <v>6863</v>
      </c>
      <c r="P28" s="174">
        <v>2591</v>
      </c>
      <c r="Q28" s="177">
        <f t="shared" si="8"/>
        <v>14.461817262306138</v>
      </c>
      <c r="R28" s="178"/>
      <c r="S28" s="178" t="s">
        <v>223</v>
      </c>
      <c r="T28" s="178"/>
      <c r="U28" s="178"/>
      <c r="V28" s="178"/>
      <c r="W28" s="178"/>
      <c r="X28" s="178" t="s">
        <v>223</v>
      </c>
      <c r="Y28" s="178"/>
    </row>
    <row r="29" spans="1:25" s="20" customFormat="1" ht="13.5">
      <c r="A29" s="174" t="s">
        <v>208</v>
      </c>
      <c r="B29" s="174">
        <v>14341</v>
      </c>
      <c r="C29" s="174" t="s">
        <v>246</v>
      </c>
      <c r="D29" s="175">
        <f t="shared" si="1"/>
        <v>32722</v>
      </c>
      <c r="E29" s="176">
        <f t="shared" si="2"/>
        <v>1298</v>
      </c>
      <c r="F29" s="177">
        <f t="shared" si="3"/>
        <v>3.9667501986431146</v>
      </c>
      <c r="G29" s="174">
        <v>1298</v>
      </c>
      <c r="H29" s="174"/>
      <c r="I29" s="176">
        <f t="shared" si="4"/>
        <v>31424</v>
      </c>
      <c r="J29" s="177">
        <f t="shared" si="5"/>
        <v>96.03324980135689</v>
      </c>
      <c r="K29" s="174">
        <v>10199</v>
      </c>
      <c r="L29" s="177">
        <f t="shared" si="6"/>
        <v>31.168632724161117</v>
      </c>
      <c r="M29" s="174"/>
      <c r="N29" s="177">
        <f t="shared" si="7"/>
        <v>0</v>
      </c>
      <c r="O29" s="174">
        <v>21225</v>
      </c>
      <c r="P29" s="174"/>
      <c r="Q29" s="177">
        <f t="shared" si="8"/>
        <v>64.86461707719577</v>
      </c>
      <c r="R29" s="178"/>
      <c r="S29" s="178" t="s">
        <v>223</v>
      </c>
      <c r="T29" s="178"/>
      <c r="U29" s="178"/>
      <c r="V29" s="178"/>
      <c r="W29" s="178"/>
      <c r="X29" s="178"/>
      <c r="Y29" s="178" t="s">
        <v>223</v>
      </c>
    </row>
    <row r="30" spans="1:25" s="20" customFormat="1" ht="13.5">
      <c r="A30" s="174" t="s">
        <v>208</v>
      </c>
      <c r="B30" s="174">
        <v>14342</v>
      </c>
      <c r="C30" s="174" t="s">
        <v>247</v>
      </c>
      <c r="D30" s="175">
        <f t="shared" si="1"/>
        <v>29971</v>
      </c>
      <c r="E30" s="176">
        <f t="shared" si="2"/>
        <v>969</v>
      </c>
      <c r="F30" s="177">
        <f t="shared" si="3"/>
        <v>3.2331253545093595</v>
      </c>
      <c r="G30" s="174">
        <v>969</v>
      </c>
      <c r="H30" s="174"/>
      <c r="I30" s="176">
        <f t="shared" si="4"/>
        <v>29002</v>
      </c>
      <c r="J30" s="177">
        <f t="shared" si="5"/>
        <v>96.76687464549065</v>
      </c>
      <c r="K30" s="174">
        <v>12563</v>
      </c>
      <c r="L30" s="177">
        <f t="shared" si="6"/>
        <v>41.91718661372661</v>
      </c>
      <c r="M30" s="174"/>
      <c r="N30" s="177">
        <f t="shared" si="7"/>
        <v>0</v>
      </c>
      <c r="O30" s="174">
        <v>16439</v>
      </c>
      <c r="P30" s="174"/>
      <c r="Q30" s="177">
        <f t="shared" si="8"/>
        <v>54.849688031764046</v>
      </c>
      <c r="R30" s="178" t="s">
        <v>223</v>
      </c>
      <c r="S30" s="178"/>
      <c r="T30" s="178"/>
      <c r="U30" s="178"/>
      <c r="V30" s="178"/>
      <c r="W30" s="178"/>
      <c r="X30" s="178" t="s">
        <v>223</v>
      </c>
      <c r="Y30" s="178"/>
    </row>
    <row r="31" spans="1:25" s="20" customFormat="1" ht="13.5">
      <c r="A31" s="174" t="s">
        <v>208</v>
      </c>
      <c r="B31" s="174">
        <v>14361</v>
      </c>
      <c r="C31" s="174" t="s">
        <v>248</v>
      </c>
      <c r="D31" s="175">
        <f t="shared" si="1"/>
        <v>10126</v>
      </c>
      <c r="E31" s="176">
        <f t="shared" si="2"/>
        <v>217</v>
      </c>
      <c r="F31" s="177">
        <f t="shared" si="3"/>
        <v>2.1429982223977877</v>
      </c>
      <c r="G31" s="174">
        <v>217</v>
      </c>
      <c r="H31" s="174"/>
      <c r="I31" s="176">
        <f t="shared" si="4"/>
        <v>9909</v>
      </c>
      <c r="J31" s="177">
        <f t="shared" si="5"/>
        <v>97.85700177760222</v>
      </c>
      <c r="K31" s="174">
        <v>3083</v>
      </c>
      <c r="L31" s="177">
        <f t="shared" si="6"/>
        <v>30.44637566660083</v>
      </c>
      <c r="M31" s="174"/>
      <c r="N31" s="177">
        <f t="shared" si="7"/>
        <v>0</v>
      </c>
      <c r="O31" s="174">
        <v>6826</v>
      </c>
      <c r="P31" s="174"/>
      <c r="Q31" s="177">
        <f t="shared" si="8"/>
        <v>67.41062611100138</v>
      </c>
      <c r="R31" s="178"/>
      <c r="S31" s="178" t="s">
        <v>230</v>
      </c>
      <c r="T31" s="178"/>
      <c r="U31" s="178"/>
      <c r="V31" s="178"/>
      <c r="W31" s="178"/>
      <c r="X31" s="178"/>
      <c r="Y31" s="178" t="s">
        <v>230</v>
      </c>
    </row>
    <row r="32" spans="1:25" s="20" customFormat="1" ht="13.5">
      <c r="A32" s="174" t="s">
        <v>208</v>
      </c>
      <c r="B32" s="174">
        <v>14362</v>
      </c>
      <c r="C32" s="174" t="s">
        <v>249</v>
      </c>
      <c r="D32" s="175">
        <f t="shared" si="1"/>
        <v>17687</v>
      </c>
      <c r="E32" s="176">
        <f t="shared" si="2"/>
        <v>307</v>
      </c>
      <c r="F32" s="177">
        <f t="shared" si="3"/>
        <v>1.7357381127381695</v>
      </c>
      <c r="G32" s="174">
        <v>307</v>
      </c>
      <c r="H32" s="174"/>
      <c r="I32" s="176">
        <f t="shared" si="4"/>
        <v>17380</v>
      </c>
      <c r="J32" s="177">
        <f t="shared" si="5"/>
        <v>98.26426188726182</v>
      </c>
      <c r="K32" s="174">
        <v>14148</v>
      </c>
      <c r="L32" s="177">
        <f t="shared" si="6"/>
        <v>79.9909538078815</v>
      </c>
      <c r="M32" s="174"/>
      <c r="N32" s="177">
        <f t="shared" si="7"/>
        <v>0</v>
      </c>
      <c r="O32" s="174">
        <v>3232</v>
      </c>
      <c r="P32" s="174">
        <v>646</v>
      </c>
      <c r="Q32" s="177">
        <f t="shared" si="8"/>
        <v>18.273308079380335</v>
      </c>
      <c r="R32" s="178"/>
      <c r="S32" s="178" t="s">
        <v>223</v>
      </c>
      <c r="T32" s="178"/>
      <c r="U32" s="178"/>
      <c r="V32" s="178"/>
      <c r="W32" s="178"/>
      <c r="X32" s="178"/>
      <c r="Y32" s="178" t="s">
        <v>223</v>
      </c>
    </row>
    <row r="33" spans="1:25" s="20" customFormat="1" ht="13.5">
      <c r="A33" s="174" t="s">
        <v>208</v>
      </c>
      <c r="B33" s="174">
        <v>14363</v>
      </c>
      <c r="C33" s="174" t="s">
        <v>250</v>
      </c>
      <c r="D33" s="175">
        <f t="shared" si="1"/>
        <v>12214</v>
      </c>
      <c r="E33" s="176">
        <f t="shared" si="2"/>
        <v>561</v>
      </c>
      <c r="F33" s="177">
        <f t="shared" si="3"/>
        <v>4.593089896839692</v>
      </c>
      <c r="G33" s="174">
        <v>561</v>
      </c>
      <c r="H33" s="174"/>
      <c r="I33" s="176">
        <f t="shared" si="4"/>
        <v>11653</v>
      </c>
      <c r="J33" s="177">
        <f t="shared" si="5"/>
        <v>95.4069101031603</v>
      </c>
      <c r="K33" s="174">
        <v>8558</v>
      </c>
      <c r="L33" s="177">
        <f t="shared" si="6"/>
        <v>70.06713607335844</v>
      </c>
      <c r="M33" s="174"/>
      <c r="N33" s="177">
        <f t="shared" si="7"/>
        <v>0</v>
      </c>
      <c r="O33" s="174">
        <v>3095</v>
      </c>
      <c r="P33" s="174">
        <v>362</v>
      </c>
      <c r="Q33" s="177">
        <f t="shared" si="8"/>
        <v>25.339774029801866</v>
      </c>
      <c r="R33" s="178"/>
      <c r="S33" s="178" t="s">
        <v>223</v>
      </c>
      <c r="T33" s="178"/>
      <c r="U33" s="178"/>
      <c r="V33" s="178"/>
      <c r="W33" s="178"/>
      <c r="X33" s="178"/>
      <c r="Y33" s="178" t="s">
        <v>223</v>
      </c>
    </row>
    <row r="34" spans="1:25" s="20" customFormat="1" ht="13.5">
      <c r="A34" s="174" t="s">
        <v>208</v>
      </c>
      <c r="B34" s="174">
        <v>14364</v>
      </c>
      <c r="C34" s="174" t="s">
        <v>251</v>
      </c>
      <c r="D34" s="175">
        <f t="shared" si="1"/>
        <v>12423</v>
      </c>
      <c r="E34" s="176">
        <f t="shared" si="2"/>
        <v>970</v>
      </c>
      <c r="F34" s="177">
        <f t="shared" si="3"/>
        <v>7.808097882959028</v>
      </c>
      <c r="G34" s="174">
        <v>970</v>
      </c>
      <c r="H34" s="174"/>
      <c r="I34" s="176">
        <f t="shared" si="4"/>
        <v>11453</v>
      </c>
      <c r="J34" s="177">
        <f t="shared" si="5"/>
        <v>92.19190211704097</v>
      </c>
      <c r="K34" s="174">
        <v>7059</v>
      </c>
      <c r="L34" s="177">
        <f t="shared" si="6"/>
        <v>56.82202366578121</v>
      </c>
      <c r="M34" s="174"/>
      <c r="N34" s="177">
        <f t="shared" si="7"/>
        <v>0</v>
      </c>
      <c r="O34" s="174">
        <v>4394</v>
      </c>
      <c r="P34" s="174">
        <v>542</v>
      </c>
      <c r="Q34" s="177">
        <f t="shared" si="8"/>
        <v>35.369878451259765</v>
      </c>
      <c r="R34" s="178"/>
      <c r="S34" s="178" t="s">
        <v>223</v>
      </c>
      <c r="T34" s="178"/>
      <c r="U34" s="178"/>
      <c r="V34" s="178"/>
      <c r="W34" s="178"/>
      <c r="X34" s="178"/>
      <c r="Y34" s="178" t="s">
        <v>223</v>
      </c>
    </row>
    <row r="35" spans="1:25" s="20" customFormat="1" ht="13.5">
      <c r="A35" s="174" t="s">
        <v>208</v>
      </c>
      <c r="B35" s="174">
        <v>14366</v>
      </c>
      <c r="C35" s="174" t="s">
        <v>252</v>
      </c>
      <c r="D35" s="175">
        <f t="shared" si="1"/>
        <v>15488</v>
      </c>
      <c r="E35" s="176">
        <f t="shared" si="2"/>
        <v>601</v>
      </c>
      <c r="F35" s="177">
        <f t="shared" si="3"/>
        <v>3.8804235537190084</v>
      </c>
      <c r="G35" s="174">
        <v>601</v>
      </c>
      <c r="H35" s="174"/>
      <c r="I35" s="176">
        <f t="shared" si="4"/>
        <v>14887</v>
      </c>
      <c r="J35" s="177">
        <f t="shared" si="5"/>
        <v>96.119576446281</v>
      </c>
      <c r="K35" s="174">
        <v>8713</v>
      </c>
      <c r="L35" s="177">
        <f t="shared" si="6"/>
        <v>56.25645661157025</v>
      </c>
      <c r="M35" s="174"/>
      <c r="N35" s="177">
        <f t="shared" si="7"/>
        <v>0</v>
      </c>
      <c r="O35" s="174">
        <v>6174</v>
      </c>
      <c r="P35" s="174">
        <v>1818</v>
      </c>
      <c r="Q35" s="177">
        <f t="shared" si="8"/>
        <v>39.863119834710744</v>
      </c>
      <c r="R35" s="178"/>
      <c r="S35" s="178" t="s">
        <v>230</v>
      </c>
      <c r="T35" s="178"/>
      <c r="U35" s="178"/>
      <c r="V35" s="178"/>
      <c r="W35" s="178"/>
      <c r="X35" s="178"/>
      <c r="Y35" s="178" t="s">
        <v>230</v>
      </c>
    </row>
    <row r="36" spans="1:25" s="20" customFormat="1" ht="13.5">
      <c r="A36" s="174" t="s">
        <v>208</v>
      </c>
      <c r="B36" s="174">
        <v>14382</v>
      </c>
      <c r="C36" s="174" t="s">
        <v>253</v>
      </c>
      <c r="D36" s="175">
        <f t="shared" si="1"/>
        <v>14012</v>
      </c>
      <c r="E36" s="176">
        <f t="shared" si="2"/>
        <v>273</v>
      </c>
      <c r="F36" s="177">
        <f t="shared" si="3"/>
        <v>1.948330002854696</v>
      </c>
      <c r="G36" s="174">
        <v>273</v>
      </c>
      <c r="H36" s="174"/>
      <c r="I36" s="176">
        <f t="shared" si="4"/>
        <v>13739</v>
      </c>
      <c r="J36" s="177">
        <f t="shared" si="5"/>
        <v>98.05166999714531</v>
      </c>
      <c r="K36" s="174">
        <v>6121</v>
      </c>
      <c r="L36" s="177">
        <f t="shared" si="6"/>
        <v>43.68398515558093</v>
      </c>
      <c r="M36" s="174"/>
      <c r="N36" s="177">
        <f t="shared" si="7"/>
        <v>0</v>
      </c>
      <c r="O36" s="174">
        <v>7618</v>
      </c>
      <c r="P36" s="174">
        <v>1117</v>
      </c>
      <c r="Q36" s="177">
        <f t="shared" si="8"/>
        <v>54.367684841564376</v>
      </c>
      <c r="R36" s="178"/>
      <c r="S36" s="178" t="s">
        <v>228</v>
      </c>
      <c r="T36" s="178"/>
      <c r="U36" s="178"/>
      <c r="V36" s="178"/>
      <c r="W36" s="178"/>
      <c r="X36" s="178"/>
      <c r="Y36" s="178" t="s">
        <v>228</v>
      </c>
    </row>
    <row r="37" spans="1:25" s="20" customFormat="1" ht="13.5">
      <c r="A37" s="174" t="s">
        <v>208</v>
      </c>
      <c r="B37" s="174">
        <v>14383</v>
      </c>
      <c r="C37" s="174" t="s">
        <v>254</v>
      </c>
      <c r="D37" s="175">
        <f t="shared" si="1"/>
        <v>8666</v>
      </c>
      <c r="E37" s="176">
        <f t="shared" si="2"/>
        <v>429</v>
      </c>
      <c r="F37" s="177">
        <f t="shared" si="3"/>
        <v>4.950380798522963</v>
      </c>
      <c r="G37" s="174">
        <v>429</v>
      </c>
      <c r="H37" s="174"/>
      <c r="I37" s="176">
        <f t="shared" si="4"/>
        <v>8237</v>
      </c>
      <c r="J37" s="177">
        <f t="shared" si="5"/>
        <v>95.04961920147703</v>
      </c>
      <c r="K37" s="174"/>
      <c r="L37" s="177">
        <f t="shared" si="6"/>
        <v>0</v>
      </c>
      <c r="M37" s="174"/>
      <c r="N37" s="177">
        <f t="shared" si="7"/>
        <v>0</v>
      </c>
      <c r="O37" s="174">
        <v>8237</v>
      </c>
      <c r="P37" s="174">
        <v>984</v>
      </c>
      <c r="Q37" s="177">
        <f t="shared" si="8"/>
        <v>95.04961920147703</v>
      </c>
      <c r="R37" s="178"/>
      <c r="S37" s="178" t="s">
        <v>230</v>
      </c>
      <c r="T37" s="178"/>
      <c r="U37" s="178"/>
      <c r="V37" s="178"/>
      <c r="W37" s="178"/>
      <c r="X37" s="178"/>
      <c r="Y37" s="178" t="s">
        <v>230</v>
      </c>
    </row>
    <row r="38" spans="1:25" s="20" customFormat="1" ht="13.5">
      <c r="A38" s="174" t="s">
        <v>208</v>
      </c>
      <c r="B38" s="174">
        <v>14384</v>
      </c>
      <c r="C38" s="174" t="s">
        <v>255</v>
      </c>
      <c r="D38" s="175">
        <f t="shared" si="1"/>
        <v>27252</v>
      </c>
      <c r="E38" s="176">
        <f t="shared" si="2"/>
        <v>241</v>
      </c>
      <c r="F38" s="177">
        <f t="shared" si="3"/>
        <v>0.8843387641274035</v>
      </c>
      <c r="G38" s="174">
        <v>241</v>
      </c>
      <c r="H38" s="174"/>
      <c r="I38" s="176">
        <f t="shared" si="4"/>
        <v>27011</v>
      </c>
      <c r="J38" s="177">
        <f t="shared" si="5"/>
        <v>99.1156612358726</v>
      </c>
      <c r="K38" s="174">
        <v>20028</v>
      </c>
      <c r="L38" s="177">
        <f t="shared" si="6"/>
        <v>73.49185380889476</v>
      </c>
      <c r="M38" s="174"/>
      <c r="N38" s="177">
        <f t="shared" si="7"/>
        <v>0</v>
      </c>
      <c r="O38" s="174">
        <v>6983</v>
      </c>
      <c r="P38" s="174">
        <v>4882</v>
      </c>
      <c r="Q38" s="177">
        <f t="shared" si="8"/>
        <v>25.623807426977834</v>
      </c>
      <c r="R38" s="178"/>
      <c r="S38" s="178" t="s">
        <v>228</v>
      </c>
      <c r="T38" s="178"/>
      <c r="U38" s="178"/>
      <c r="V38" s="178"/>
      <c r="W38" s="178"/>
      <c r="X38" s="178"/>
      <c r="Y38" s="178" t="s">
        <v>228</v>
      </c>
    </row>
    <row r="39" spans="1:25" s="20" customFormat="1" ht="13.5">
      <c r="A39" s="174" t="s">
        <v>208</v>
      </c>
      <c r="B39" s="174">
        <v>14401</v>
      </c>
      <c r="C39" s="174" t="s">
        <v>256</v>
      </c>
      <c r="D39" s="175">
        <f t="shared" si="1"/>
        <v>41997</v>
      </c>
      <c r="E39" s="176">
        <f t="shared" si="2"/>
        <v>892</v>
      </c>
      <c r="F39" s="177">
        <f t="shared" si="3"/>
        <v>2.123961235326333</v>
      </c>
      <c r="G39" s="174">
        <v>892</v>
      </c>
      <c r="H39" s="174"/>
      <c r="I39" s="176">
        <f t="shared" si="4"/>
        <v>41105</v>
      </c>
      <c r="J39" s="177">
        <f t="shared" si="5"/>
        <v>97.87603876467367</v>
      </c>
      <c r="K39" s="174">
        <v>35147</v>
      </c>
      <c r="L39" s="177">
        <f t="shared" si="6"/>
        <v>83.689311141272</v>
      </c>
      <c r="M39" s="174"/>
      <c r="N39" s="177">
        <f t="shared" si="7"/>
        <v>0</v>
      </c>
      <c r="O39" s="174">
        <v>5958</v>
      </c>
      <c r="P39" s="174">
        <v>1447</v>
      </c>
      <c r="Q39" s="177">
        <f t="shared" si="8"/>
        <v>14.186727623401671</v>
      </c>
      <c r="R39" s="178" t="s">
        <v>230</v>
      </c>
      <c r="S39" s="178"/>
      <c r="T39" s="178"/>
      <c r="U39" s="178"/>
      <c r="V39" s="178" t="s">
        <v>230</v>
      </c>
      <c r="W39" s="178"/>
      <c r="X39" s="178"/>
      <c r="Y39" s="178"/>
    </row>
    <row r="40" spans="1:25" s="20" customFormat="1" ht="13.5">
      <c r="A40" s="174" t="s">
        <v>208</v>
      </c>
      <c r="B40" s="174">
        <v>14402</v>
      </c>
      <c r="C40" s="174" t="s">
        <v>257</v>
      </c>
      <c r="D40" s="175">
        <f t="shared" si="1"/>
        <v>3550</v>
      </c>
      <c r="E40" s="176">
        <f t="shared" si="2"/>
        <v>32</v>
      </c>
      <c r="F40" s="177">
        <f t="shared" si="3"/>
        <v>0.9014084507042254</v>
      </c>
      <c r="G40" s="174">
        <v>32</v>
      </c>
      <c r="H40" s="174"/>
      <c r="I40" s="176">
        <f t="shared" si="4"/>
        <v>3518</v>
      </c>
      <c r="J40" s="177">
        <f t="shared" si="5"/>
        <v>99.09859154929578</v>
      </c>
      <c r="K40" s="174">
        <v>3064</v>
      </c>
      <c r="L40" s="177">
        <f t="shared" si="6"/>
        <v>86.30985915492958</v>
      </c>
      <c r="M40" s="174"/>
      <c r="N40" s="177">
        <f t="shared" si="7"/>
        <v>0</v>
      </c>
      <c r="O40" s="174">
        <v>454</v>
      </c>
      <c r="P40" s="174">
        <v>57</v>
      </c>
      <c r="Q40" s="177">
        <f t="shared" si="8"/>
        <v>12.788732394366198</v>
      </c>
      <c r="R40" s="178" t="s">
        <v>258</v>
      </c>
      <c r="S40" s="178"/>
      <c r="T40" s="178"/>
      <c r="U40" s="178"/>
      <c r="V40" s="178" t="s">
        <v>258</v>
      </c>
      <c r="W40" s="178"/>
      <c r="X40" s="178"/>
      <c r="Y40" s="178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40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神奈川県</v>
      </c>
      <c r="B7" s="103">
        <f>INT(B8/1000)*1000</f>
        <v>14000</v>
      </c>
      <c r="C7" s="98" t="s">
        <v>174</v>
      </c>
      <c r="D7" s="99">
        <f aca="true" t="shared" si="0" ref="D7:AI7">SUM(D8:D200)</f>
        <v>435572</v>
      </c>
      <c r="E7" s="99">
        <f t="shared" si="0"/>
        <v>75332</v>
      </c>
      <c r="F7" s="99">
        <f t="shared" si="0"/>
        <v>28674</v>
      </c>
      <c r="G7" s="99">
        <f t="shared" si="0"/>
        <v>46658</v>
      </c>
      <c r="H7" s="99">
        <f t="shared" si="0"/>
        <v>123783</v>
      </c>
      <c r="I7" s="99">
        <f t="shared" si="0"/>
        <v>44442</v>
      </c>
      <c r="J7" s="99">
        <f t="shared" si="0"/>
        <v>79341</v>
      </c>
      <c r="K7" s="99">
        <f t="shared" si="0"/>
        <v>236457</v>
      </c>
      <c r="L7" s="99">
        <f t="shared" si="0"/>
        <v>4495</v>
      </c>
      <c r="M7" s="99">
        <f t="shared" si="0"/>
        <v>231962</v>
      </c>
      <c r="N7" s="99">
        <f t="shared" si="0"/>
        <v>436017</v>
      </c>
      <c r="O7" s="99">
        <f t="shared" si="0"/>
        <v>77611</v>
      </c>
      <c r="P7" s="99">
        <f t="shared" si="0"/>
        <v>44032</v>
      </c>
      <c r="Q7" s="99">
        <f t="shared" si="0"/>
        <v>0</v>
      </c>
      <c r="R7" s="99">
        <f t="shared" si="0"/>
        <v>0</v>
      </c>
      <c r="S7" s="99">
        <f t="shared" si="0"/>
        <v>33579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358163</v>
      </c>
      <c r="X7" s="99">
        <f t="shared" si="0"/>
        <v>230145</v>
      </c>
      <c r="Y7" s="99">
        <f t="shared" si="0"/>
        <v>0</v>
      </c>
      <c r="Z7" s="99">
        <f t="shared" si="0"/>
        <v>0</v>
      </c>
      <c r="AA7" s="99">
        <f t="shared" si="0"/>
        <v>127816</v>
      </c>
      <c r="AB7" s="99">
        <f t="shared" si="0"/>
        <v>0</v>
      </c>
      <c r="AC7" s="99">
        <f t="shared" si="0"/>
        <v>0</v>
      </c>
      <c r="AD7" s="99">
        <f t="shared" si="0"/>
        <v>202</v>
      </c>
      <c r="AE7" s="99">
        <f t="shared" si="0"/>
        <v>243</v>
      </c>
      <c r="AF7" s="99">
        <f t="shared" si="0"/>
        <v>243</v>
      </c>
      <c r="AG7" s="99">
        <f t="shared" si="0"/>
        <v>0</v>
      </c>
      <c r="AH7" s="99">
        <f t="shared" si="0"/>
        <v>8564</v>
      </c>
      <c r="AI7" s="99">
        <f t="shared" si="0"/>
        <v>8564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9399</v>
      </c>
      <c r="AM7" s="99">
        <f t="shared" si="1"/>
        <v>866</v>
      </c>
      <c r="AN7" s="99">
        <f t="shared" si="1"/>
        <v>0</v>
      </c>
      <c r="AO7" s="99">
        <f t="shared" si="1"/>
        <v>6153</v>
      </c>
      <c r="AP7" s="99">
        <f t="shared" si="1"/>
        <v>430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1056</v>
      </c>
      <c r="AU7" s="99">
        <f t="shared" si="1"/>
        <v>894</v>
      </c>
      <c r="AV7" s="99">
        <f t="shared" si="1"/>
        <v>0</v>
      </c>
      <c r="AW7" s="99">
        <f t="shared" si="1"/>
        <v>586</v>
      </c>
      <c r="AX7" s="99">
        <f t="shared" si="1"/>
        <v>31</v>
      </c>
      <c r="AY7" s="99">
        <f t="shared" si="1"/>
        <v>0</v>
      </c>
      <c r="AZ7" s="99">
        <f t="shared" si="1"/>
        <v>555</v>
      </c>
      <c r="BA7" s="99">
        <f t="shared" si="1"/>
        <v>0</v>
      </c>
      <c r="BB7" s="99">
        <f t="shared" si="1"/>
        <v>0</v>
      </c>
      <c r="BC7" s="99">
        <f t="shared" si="1"/>
        <v>0</v>
      </c>
      <c r="BD7" s="99">
        <f t="shared" si="1"/>
        <v>0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208</v>
      </c>
      <c r="B8" s="174">
        <v>14100</v>
      </c>
      <c r="C8" s="174" t="s">
        <v>222</v>
      </c>
      <c r="D8" s="179">
        <f aca="true" t="shared" si="2" ref="D8:D40">SUM(E8,H8,K8)</f>
        <v>41602</v>
      </c>
      <c r="E8" s="179">
        <f aca="true" t="shared" si="3" ref="E8:E40">SUM(F8:G8)</f>
        <v>11229</v>
      </c>
      <c r="F8" s="180">
        <v>11229</v>
      </c>
      <c r="G8" s="180"/>
      <c r="H8" s="179">
        <f aca="true" t="shared" si="4" ref="H8:H40">SUM(I8:J8)</f>
        <v>0</v>
      </c>
      <c r="I8" s="180"/>
      <c r="J8" s="180"/>
      <c r="K8" s="179">
        <f aca="true" t="shared" si="5" ref="K8:K40">SUM(L8:M8)</f>
        <v>30373</v>
      </c>
      <c r="L8" s="180"/>
      <c r="M8" s="180">
        <v>30373</v>
      </c>
      <c r="N8" s="179">
        <f aca="true" t="shared" si="6" ref="N8:N40">SUM(O8,W8,AE8)</f>
        <v>41602</v>
      </c>
      <c r="O8" s="179">
        <f aca="true" t="shared" si="7" ref="O8:O40">SUM(P8:V8)</f>
        <v>11229</v>
      </c>
      <c r="P8" s="180"/>
      <c r="Q8" s="180"/>
      <c r="R8" s="180"/>
      <c r="S8" s="180">
        <v>11229</v>
      </c>
      <c r="T8" s="180"/>
      <c r="U8" s="180"/>
      <c r="V8" s="180"/>
      <c r="W8" s="179">
        <f aca="true" t="shared" si="8" ref="W8:W40">SUM(X8:AD8)</f>
        <v>30373</v>
      </c>
      <c r="X8" s="180"/>
      <c r="Y8" s="180"/>
      <c r="Z8" s="180"/>
      <c r="AA8" s="180">
        <v>30373</v>
      </c>
      <c r="AB8" s="180"/>
      <c r="AC8" s="180"/>
      <c r="AD8" s="180"/>
      <c r="AE8" s="179">
        <f aca="true" t="shared" si="9" ref="AE8:AE40">SUM(AF8:AG8)</f>
        <v>0</v>
      </c>
      <c r="AF8" s="180"/>
      <c r="AG8" s="180"/>
      <c r="AH8" s="179">
        <f aca="true" t="shared" si="10" ref="AH8:AH40">SUM(AI8:AK8)</f>
        <v>0</v>
      </c>
      <c r="AI8" s="180"/>
      <c r="AJ8" s="180"/>
      <c r="AK8" s="180"/>
      <c r="AL8" s="179">
        <f aca="true" t="shared" si="11" ref="AL8:AL40">SUM(AM8:AV8)</f>
        <v>0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79">
        <f aca="true" t="shared" si="12" ref="AW8:AW40">SUM(AX8:BB8)</f>
        <v>0</v>
      </c>
      <c r="AX8" s="180"/>
      <c r="AY8" s="180"/>
      <c r="AZ8" s="180"/>
      <c r="BA8" s="180"/>
      <c r="BB8" s="180"/>
      <c r="BC8" s="179">
        <f aca="true" t="shared" si="13" ref="BC8:BC40">SUM(BD8:BF8)</f>
        <v>0</v>
      </c>
      <c r="BD8" s="180"/>
      <c r="BE8" s="180"/>
      <c r="BF8" s="180"/>
    </row>
    <row r="9" spans="1:58" s="20" customFormat="1" ht="13.5">
      <c r="A9" s="174" t="s">
        <v>208</v>
      </c>
      <c r="B9" s="174">
        <v>14130</v>
      </c>
      <c r="C9" s="174" t="s">
        <v>224</v>
      </c>
      <c r="D9" s="179">
        <f t="shared" si="2"/>
        <v>41904</v>
      </c>
      <c r="E9" s="179">
        <f t="shared" si="3"/>
        <v>41904</v>
      </c>
      <c r="F9" s="180">
        <v>8760</v>
      </c>
      <c r="G9" s="180">
        <v>33144</v>
      </c>
      <c r="H9" s="179">
        <f t="shared" si="4"/>
        <v>0</v>
      </c>
      <c r="I9" s="180"/>
      <c r="J9" s="180"/>
      <c r="K9" s="179">
        <f t="shared" si="5"/>
        <v>0</v>
      </c>
      <c r="L9" s="180"/>
      <c r="M9" s="180"/>
      <c r="N9" s="179">
        <f t="shared" si="6"/>
        <v>41904</v>
      </c>
      <c r="O9" s="179">
        <f t="shared" si="7"/>
        <v>8760</v>
      </c>
      <c r="P9" s="180"/>
      <c r="Q9" s="180"/>
      <c r="R9" s="180"/>
      <c r="S9" s="180">
        <v>8760</v>
      </c>
      <c r="T9" s="180"/>
      <c r="U9" s="180"/>
      <c r="V9" s="180"/>
      <c r="W9" s="179">
        <f t="shared" si="8"/>
        <v>33144</v>
      </c>
      <c r="X9" s="180"/>
      <c r="Y9" s="180"/>
      <c r="Z9" s="180"/>
      <c r="AA9" s="180">
        <v>33144</v>
      </c>
      <c r="AB9" s="180"/>
      <c r="AC9" s="180"/>
      <c r="AD9" s="180"/>
      <c r="AE9" s="179">
        <f t="shared" si="9"/>
        <v>0</v>
      </c>
      <c r="AF9" s="180"/>
      <c r="AG9" s="180"/>
      <c r="AH9" s="179">
        <f t="shared" si="10"/>
        <v>0</v>
      </c>
      <c r="AI9" s="180"/>
      <c r="AJ9" s="180"/>
      <c r="AK9" s="180"/>
      <c r="AL9" s="179">
        <f t="shared" si="11"/>
        <v>0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208</v>
      </c>
      <c r="B10" s="174">
        <v>14201</v>
      </c>
      <c r="C10" s="174" t="s">
        <v>225</v>
      </c>
      <c r="D10" s="179">
        <f t="shared" si="2"/>
        <v>20787</v>
      </c>
      <c r="E10" s="179">
        <f t="shared" si="3"/>
        <v>0</v>
      </c>
      <c r="F10" s="180"/>
      <c r="G10" s="180"/>
      <c r="H10" s="179">
        <f t="shared" si="4"/>
        <v>20513</v>
      </c>
      <c r="I10" s="180">
        <v>3997</v>
      </c>
      <c r="J10" s="180">
        <v>16516</v>
      </c>
      <c r="K10" s="179">
        <f t="shared" si="5"/>
        <v>274</v>
      </c>
      <c r="L10" s="180">
        <v>274</v>
      </c>
      <c r="M10" s="180"/>
      <c r="N10" s="179">
        <f t="shared" si="6"/>
        <v>20787</v>
      </c>
      <c r="O10" s="179">
        <f t="shared" si="7"/>
        <v>4271</v>
      </c>
      <c r="P10" s="180"/>
      <c r="Q10" s="180"/>
      <c r="R10" s="180"/>
      <c r="S10" s="180">
        <v>4271</v>
      </c>
      <c r="T10" s="180"/>
      <c r="U10" s="180"/>
      <c r="V10" s="180"/>
      <c r="W10" s="179">
        <f t="shared" si="8"/>
        <v>16516</v>
      </c>
      <c r="X10" s="180"/>
      <c r="Y10" s="180"/>
      <c r="Z10" s="180"/>
      <c r="AA10" s="180">
        <v>16516</v>
      </c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0</v>
      </c>
      <c r="AI10" s="180"/>
      <c r="AJ10" s="180"/>
      <c r="AK10" s="180"/>
      <c r="AL10" s="179">
        <f t="shared" si="11"/>
        <v>0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208</v>
      </c>
      <c r="B11" s="174">
        <v>14203</v>
      </c>
      <c r="C11" s="174" t="s">
        <v>226</v>
      </c>
      <c r="D11" s="179">
        <f t="shared" si="2"/>
        <v>14787</v>
      </c>
      <c r="E11" s="179">
        <f t="shared" si="3"/>
        <v>0</v>
      </c>
      <c r="F11" s="180"/>
      <c r="G11" s="180"/>
      <c r="H11" s="179">
        <f t="shared" si="4"/>
        <v>4365</v>
      </c>
      <c r="I11" s="180">
        <v>4365</v>
      </c>
      <c r="J11" s="180"/>
      <c r="K11" s="179">
        <f t="shared" si="5"/>
        <v>10422</v>
      </c>
      <c r="L11" s="180"/>
      <c r="M11" s="180">
        <v>10422</v>
      </c>
      <c r="N11" s="179">
        <f t="shared" si="6"/>
        <v>14892</v>
      </c>
      <c r="O11" s="179">
        <f t="shared" si="7"/>
        <v>4365</v>
      </c>
      <c r="P11" s="180">
        <v>4365</v>
      </c>
      <c r="Q11" s="180"/>
      <c r="R11" s="180"/>
      <c r="S11" s="180"/>
      <c r="T11" s="180"/>
      <c r="U11" s="180"/>
      <c r="V11" s="180"/>
      <c r="W11" s="179">
        <f t="shared" si="8"/>
        <v>10422</v>
      </c>
      <c r="X11" s="180">
        <v>10422</v>
      </c>
      <c r="Y11" s="180"/>
      <c r="Z11" s="180"/>
      <c r="AA11" s="180"/>
      <c r="AB11" s="180"/>
      <c r="AC11" s="180"/>
      <c r="AD11" s="180"/>
      <c r="AE11" s="179">
        <f t="shared" si="9"/>
        <v>105</v>
      </c>
      <c r="AF11" s="180">
        <v>105</v>
      </c>
      <c r="AG11" s="180"/>
      <c r="AH11" s="179">
        <f t="shared" si="10"/>
        <v>754</v>
      </c>
      <c r="AI11" s="180">
        <v>754</v>
      </c>
      <c r="AJ11" s="180"/>
      <c r="AK11" s="180"/>
      <c r="AL11" s="179">
        <f t="shared" si="11"/>
        <v>754</v>
      </c>
      <c r="AM11" s="180"/>
      <c r="AN11" s="180"/>
      <c r="AO11" s="180">
        <v>754</v>
      </c>
      <c r="AP11" s="180"/>
      <c r="AQ11" s="180"/>
      <c r="AR11" s="180"/>
      <c r="AS11" s="180"/>
      <c r="AT11" s="180"/>
      <c r="AU11" s="180"/>
      <c r="AV11" s="180"/>
      <c r="AW11" s="179">
        <f t="shared" si="12"/>
        <v>18</v>
      </c>
      <c r="AX11" s="180"/>
      <c r="AY11" s="180"/>
      <c r="AZ11" s="180">
        <v>18</v>
      </c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208</v>
      </c>
      <c r="B12" s="174">
        <v>14204</v>
      </c>
      <c r="C12" s="174" t="s">
        <v>227</v>
      </c>
      <c r="D12" s="179">
        <f t="shared" si="2"/>
        <v>7296</v>
      </c>
      <c r="E12" s="179">
        <f t="shared" si="3"/>
        <v>0</v>
      </c>
      <c r="F12" s="180"/>
      <c r="G12" s="180"/>
      <c r="H12" s="179">
        <f t="shared" si="4"/>
        <v>7296</v>
      </c>
      <c r="I12" s="180">
        <v>2007</v>
      </c>
      <c r="J12" s="180">
        <v>5289</v>
      </c>
      <c r="K12" s="179">
        <f t="shared" si="5"/>
        <v>0</v>
      </c>
      <c r="L12" s="180"/>
      <c r="M12" s="180"/>
      <c r="N12" s="179">
        <f t="shared" si="6"/>
        <v>7296</v>
      </c>
      <c r="O12" s="179">
        <f t="shared" si="7"/>
        <v>2007</v>
      </c>
      <c r="P12" s="180"/>
      <c r="Q12" s="180"/>
      <c r="R12" s="180"/>
      <c r="S12" s="180">
        <v>2007</v>
      </c>
      <c r="T12" s="180"/>
      <c r="U12" s="180"/>
      <c r="V12" s="180"/>
      <c r="W12" s="179">
        <f t="shared" si="8"/>
        <v>5289</v>
      </c>
      <c r="X12" s="180"/>
      <c r="Y12" s="180"/>
      <c r="Z12" s="180"/>
      <c r="AA12" s="180">
        <v>5289</v>
      </c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0</v>
      </c>
      <c r="AI12" s="180"/>
      <c r="AJ12" s="180"/>
      <c r="AK12" s="180"/>
      <c r="AL12" s="179">
        <f t="shared" si="11"/>
        <v>0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0</v>
      </c>
      <c r="AX12" s="180"/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208</v>
      </c>
      <c r="B13" s="174">
        <v>14205</v>
      </c>
      <c r="C13" s="174" t="s">
        <v>229</v>
      </c>
      <c r="D13" s="179">
        <f t="shared" si="2"/>
        <v>17267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17267</v>
      </c>
      <c r="L13" s="180">
        <v>4221</v>
      </c>
      <c r="M13" s="180">
        <v>13046</v>
      </c>
      <c r="N13" s="179">
        <f t="shared" si="6"/>
        <v>17267</v>
      </c>
      <c r="O13" s="179">
        <f t="shared" si="7"/>
        <v>4221</v>
      </c>
      <c r="P13" s="180">
        <v>4221</v>
      </c>
      <c r="Q13" s="180"/>
      <c r="R13" s="180"/>
      <c r="S13" s="180"/>
      <c r="T13" s="180"/>
      <c r="U13" s="180"/>
      <c r="V13" s="180"/>
      <c r="W13" s="179">
        <f t="shared" si="8"/>
        <v>13046</v>
      </c>
      <c r="X13" s="180">
        <v>13046</v>
      </c>
      <c r="Y13" s="180"/>
      <c r="Z13" s="180"/>
      <c r="AA13" s="180"/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592</v>
      </c>
      <c r="AI13" s="180">
        <v>592</v>
      </c>
      <c r="AJ13" s="180"/>
      <c r="AK13" s="180"/>
      <c r="AL13" s="179">
        <f t="shared" si="11"/>
        <v>592</v>
      </c>
      <c r="AM13" s="180"/>
      <c r="AN13" s="180"/>
      <c r="AO13" s="180">
        <v>49</v>
      </c>
      <c r="AP13" s="180"/>
      <c r="AQ13" s="180"/>
      <c r="AR13" s="180"/>
      <c r="AS13" s="180"/>
      <c r="AT13" s="180">
        <v>543</v>
      </c>
      <c r="AU13" s="180"/>
      <c r="AV13" s="180"/>
      <c r="AW13" s="179">
        <f t="shared" si="12"/>
        <v>0</v>
      </c>
      <c r="AX13" s="180"/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208</v>
      </c>
      <c r="B14" s="174">
        <v>14206</v>
      </c>
      <c r="C14" s="174" t="s">
        <v>231</v>
      </c>
      <c r="D14" s="179">
        <f t="shared" si="2"/>
        <v>39580</v>
      </c>
      <c r="E14" s="179">
        <f t="shared" si="3"/>
        <v>0</v>
      </c>
      <c r="F14" s="180"/>
      <c r="G14" s="180"/>
      <c r="H14" s="179">
        <f t="shared" si="4"/>
        <v>39580</v>
      </c>
      <c r="I14" s="180">
        <v>3662</v>
      </c>
      <c r="J14" s="180">
        <v>35918</v>
      </c>
      <c r="K14" s="179">
        <f t="shared" si="5"/>
        <v>0</v>
      </c>
      <c r="L14" s="180"/>
      <c r="M14" s="180"/>
      <c r="N14" s="179">
        <f t="shared" si="6"/>
        <v>39580</v>
      </c>
      <c r="O14" s="179">
        <f t="shared" si="7"/>
        <v>3662</v>
      </c>
      <c r="P14" s="180"/>
      <c r="Q14" s="180"/>
      <c r="R14" s="180"/>
      <c r="S14" s="180">
        <v>3662</v>
      </c>
      <c r="T14" s="180"/>
      <c r="U14" s="180"/>
      <c r="V14" s="180"/>
      <c r="W14" s="179">
        <f t="shared" si="8"/>
        <v>35918</v>
      </c>
      <c r="X14" s="180"/>
      <c r="Y14" s="180"/>
      <c r="Z14" s="180"/>
      <c r="AA14" s="180">
        <v>35918</v>
      </c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56</v>
      </c>
      <c r="AI14" s="180">
        <v>56</v>
      </c>
      <c r="AJ14" s="180"/>
      <c r="AK14" s="180"/>
      <c r="AL14" s="179">
        <f t="shared" si="11"/>
        <v>56</v>
      </c>
      <c r="AM14" s="180"/>
      <c r="AN14" s="180"/>
      <c r="AO14" s="180">
        <v>56</v>
      </c>
      <c r="AP14" s="180"/>
      <c r="AQ14" s="180"/>
      <c r="AR14" s="180"/>
      <c r="AS14" s="180"/>
      <c r="AT14" s="180"/>
      <c r="AU14" s="180"/>
      <c r="AV14" s="180"/>
      <c r="AW14" s="179">
        <f t="shared" si="12"/>
        <v>0</v>
      </c>
      <c r="AX14" s="180"/>
      <c r="AY14" s="180"/>
      <c r="AZ14" s="180"/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208</v>
      </c>
      <c r="B15" s="174">
        <v>14207</v>
      </c>
      <c r="C15" s="174" t="s">
        <v>232</v>
      </c>
      <c r="D15" s="179">
        <f t="shared" si="2"/>
        <v>12907</v>
      </c>
      <c r="E15" s="179">
        <f t="shared" si="3"/>
        <v>0</v>
      </c>
      <c r="F15" s="180"/>
      <c r="G15" s="180"/>
      <c r="H15" s="179">
        <f t="shared" si="4"/>
        <v>12907</v>
      </c>
      <c r="I15" s="180">
        <v>3090</v>
      </c>
      <c r="J15" s="180">
        <v>9817</v>
      </c>
      <c r="K15" s="179">
        <f t="shared" si="5"/>
        <v>0</v>
      </c>
      <c r="L15" s="180"/>
      <c r="M15" s="180"/>
      <c r="N15" s="179">
        <f t="shared" si="6"/>
        <v>12907</v>
      </c>
      <c r="O15" s="179">
        <f t="shared" si="7"/>
        <v>3090</v>
      </c>
      <c r="P15" s="180">
        <v>3090</v>
      </c>
      <c r="Q15" s="180"/>
      <c r="R15" s="180"/>
      <c r="S15" s="180"/>
      <c r="T15" s="180"/>
      <c r="U15" s="180"/>
      <c r="V15" s="180"/>
      <c r="W15" s="179">
        <f t="shared" si="8"/>
        <v>9817</v>
      </c>
      <c r="X15" s="180">
        <v>9817</v>
      </c>
      <c r="Y15" s="180"/>
      <c r="Z15" s="180"/>
      <c r="AA15" s="180"/>
      <c r="AB15" s="180"/>
      <c r="AC15" s="180"/>
      <c r="AD15" s="180"/>
      <c r="AE15" s="179">
        <f t="shared" si="9"/>
        <v>0</v>
      </c>
      <c r="AF15" s="180"/>
      <c r="AG15" s="180"/>
      <c r="AH15" s="179">
        <f t="shared" si="10"/>
        <v>40</v>
      </c>
      <c r="AI15" s="180">
        <v>40</v>
      </c>
      <c r="AJ15" s="180"/>
      <c r="AK15" s="180"/>
      <c r="AL15" s="179">
        <f t="shared" si="11"/>
        <v>40</v>
      </c>
      <c r="AM15" s="180"/>
      <c r="AN15" s="180"/>
      <c r="AO15" s="180">
        <v>40</v>
      </c>
      <c r="AP15" s="180"/>
      <c r="AQ15" s="180"/>
      <c r="AR15" s="180"/>
      <c r="AS15" s="180"/>
      <c r="AT15" s="180"/>
      <c r="AU15" s="180"/>
      <c r="AV15" s="180"/>
      <c r="AW15" s="179">
        <f t="shared" si="12"/>
        <v>7</v>
      </c>
      <c r="AX15" s="180"/>
      <c r="AY15" s="180"/>
      <c r="AZ15" s="180">
        <v>7</v>
      </c>
      <c r="BA15" s="180"/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208</v>
      </c>
      <c r="B16" s="174">
        <v>14208</v>
      </c>
      <c r="C16" s="174" t="s">
        <v>233</v>
      </c>
      <c r="D16" s="179">
        <f t="shared" si="2"/>
        <v>617</v>
      </c>
      <c r="E16" s="179">
        <f t="shared" si="3"/>
        <v>617</v>
      </c>
      <c r="F16" s="180">
        <v>450</v>
      </c>
      <c r="G16" s="180">
        <v>167</v>
      </c>
      <c r="H16" s="179">
        <f t="shared" si="4"/>
        <v>0</v>
      </c>
      <c r="I16" s="180"/>
      <c r="J16" s="180"/>
      <c r="K16" s="179">
        <f t="shared" si="5"/>
        <v>0</v>
      </c>
      <c r="L16" s="180"/>
      <c r="M16" s="180"/>
      <c r="N16" s="179">
        <f t="shared" si="6"/>
        <v>617</v>
      </c>
      <c r="O16" s="179">
        <f t="shared" si="7"/>
        <v>450</v>
      </c>
      <c r="P16" s="180"/>
      <c r="Q16" s="180"/>
      <c r="R16" s="180"/>
      <c r="S16" s="180">
        <v>450</v>
      </c>
      <c r="T16" s="180"/>
      <c r="U16" s="180"/>
      <c r="V16" s="180"/>
      <c r="W16" s="179">
        <f t="shared" si="8"/>
        <v>167</v>
      </c>
      <c r="X16" s="180"/>
      <c r="Y16" s="180"/>
      <c r="Z16" s="180"/>
      <c r="AA16" s="180">
        <v>167</v>
      </c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0</v>
      </c>
      <c r="AI16" s="180"/>
      <c r="AJ16" s="180"/>
      <c r="AK16" s="180"/>
      <c r="AL16" s="179">
        <f t="shared" si="11"/>
        <v>0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79">
        <f t="shared" si="12"/>
        <v>0</v>
      </c>
      <c r="AX16" s="180"/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208</v>
      </c>
      <c r="B17" s="174">
        <v>14209</v>
      </c>
      <c r="C17" s="174" t="s">
        <v>234</v>
      </c>
      <c r="D17" s="179">
        <f t="shared" si="2"/>
        <v>31698</v>
      </c>
      <c r="E17" s="179">
        <f t="shared" si="3"/>
        <v>11608</v>
      </c>
      <c r="F17" s="180">
        <v>2708</v>
      </c>
      <c r="G17" s="180">
        <v>8900</v>
      </c>
      <c r="H17" s="179">
        <f t="shared" si="4"/>
        <v>3017</v>
      </c>
      <c r="I17" s="180">
        <v>3017</v>
      </c>
      <c r="J17" s="180"/>
      <c r="K17" s="179">
        <f t="shared" si="5"/>
        <v>17073</v>
      </c>
      <c r="L17" s="180"/>
      <c r="M17" s="180">
        <v>17073</v>
      </c>
      <c r="N17" s="179">
        <f t="shared" si="6"/>
        <v>31698</v>
      </c>
      <c r="O17" s="179">
        <f t="shared" si="7"/>
        <v>5725</v>
      </c>
      <c r="P17" s="180">
        <v>5725</v>
      </c>
      <c r="Q17" s="180"/>
      <c r="R17" s="180"/>
      <c r="S17" s="180"/>
      <c r="T17" s="180"/>
      <c r="U17" s="180"/>
      <c r="V17" s="180"/>
      <c r="W17" s="179">
        <f t="shared" si="8"/>
        <v>25973</v>
      </c>
      <c r="X17" s="180">
        <v>25973</v>
      </c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972</v>
      </c>
      <c r="AI17" s="180">
        <v>972</v>
      </c>
      <c r="AJ17" s="180"/>
      <c r="AK17" s="180"/>
      <c r="AL17" s="179">
        <f t="shared" si="11"/>
        <v>972</v>
      </c>
      <c r="AM17" s="180"/>
      <c r="AN17" s="180"/>
      <c r="AO17" s="180">
        <v>908</v>
      </c>
      <c r="AP17" s="180"/>
      <c r="AQ17" s="180"/>
      <c r="AR17" s="180"/>
      <c r="AS17" s="180"/>
      <c r="AT17" s="180"/>
      <c r="AU17" s="180">
        <v>64</v>
      </c>
      <c r="AV17" s="180"/>
      <c r="AW17" s="179">
        <f t="shared" si="12"/>
        <v>144</v>
      </c>
      <c r="AX17" s="180"/>
      <c r="AY17" s="180"/>
      <c r="AZ17" s="180">
        <v>144</v>
      </c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208</v>
      </c>
      <c r="B18" s="174">
        <v>14210</v>
      </c>
      <c r="C18" s="174" t="s">
        <v>235</v>
      </c>
      <c r="D18" s="179">
        <f t="shared" si="2"/>
        <v>21567</v>
      </c>
      <c r="E18" s="179">
        <f t="shared" si="3"/>
        <v>0</v>
      </c>
      <c r="F18" s="180"/>
      <c r="G18" s="180"/>
      <c r="H18" s="179">
        <f t="shared" si="4"/>
        <v>7333</v>
      </c>
      <c r="I18" s="180">
        <v>7333</v>
      </c>
      <c r="J18" s="180"/>
      <c r="K18" s="179">
        <f t="shared" si="5"/>
        <v>14234</v>
      </c>
      <c r="L18" s="180"/>
      <c r="M18" s="180">
        <v>14234</v>
      </c>
      <c r="N18" s="179">
        <f t="shared" si="6"/>
        <v>21769</v>
      </c>
      <c r="O18" s="179">
        <f t="shared" si="7"/>
        <v>7333</v>
      </c>
      <c r="P18" s="180">
        <v>7333</v>
      </c>
      <c r="Q18" s="180"/>
      <c r="R18" s="180"/>
      <c r="S18" s="180"/>
      <c r="T18" s="180"/>
      <c r="U18" s="180"/>
      <c r="V18" s="180"/>
      <c r="W18" s="179">
        <f t="shared" si="8"/>
        <v>14436</v>
      </c>
      <c r="X18" s="180">
        <v>14234</v>
      </c>
      <c r="Y18" s="180"/>
      <c r="Z18" s="180"/>
      <c r="AA18" s="180"/>
      <c r="AB18" s="180"/>
      <c r="AC18" s="180"/>
      <c r="AD18" s="180">
        <v>202</v>
      </c>
      <c r="AE18" s="179">
        <f t="shared" si="9"/>
        <v>0</v>
      </c>
      <c r="AF18" s="180"/>
      <c r="AG18" s="180"/>
      <c r="AH18" s="179">
        <f t="shared" si="10"/>
        <v>729</v>
      </c>
      <c r="AI18" s="180">
        <v>729</v>
      </c>
      <c r="AJ18" s="180"/>
      <c r="AK18" s="180"/>
      <c r="AL18" s="179">
        <f t="shared" si="11"/>
        <v>729</v>
      </c>
      <c r="AM18" s="180"/>
      <c r="AN18" s="180"/>
      <c r="AO18" s="180"/>
      <c r="AP18" s="180"/>
      <c r="AQ18" s="180"/>
      <c r="AR18" s="180"/>
      <c r="AS18" s="180"/>
      <c r="AT18" s="180"/>
      <c r="AU18" s="180">
        <v>729</v>
      </c>
      <c r="AV18" s="180"/>
      <c r="AW18" s="179">
        <f t="shared" si="12"/>
        <v>0</v>
      </c>
      <c r="AX18" s="180"/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208</v>
      </c>
      <c r="B19" s="174">
        <v>14211</v>
      </c>
      <c r="C19" s="174" t="s">
        <v>236</v>
      </c>
      <c r="D19" s="179">
        <f t="shared" si="2"/>
        <v>29135</v>
      </c>
      <c r="E19" s="179">
        <f t="shared" si="3"/>
        <v>0</v>
      </c>
      <c r="F19" s="180"/>
      <c r="G19" s="180"/>
      <c r="H19" s="179">
        <f t="shared" si="4"/>
        <v>2407</v>
      </c>
      <c r="I19" s="180">
        <v>2407</v>
      </c>
      <c r="J19" s="180"/>
      <c r="K19" s="179">
        <f t="shared" si="5"/>
        <v>26728</v>
      </c>
      <c r="L19" s="180"/>
      <c r="M19" s="180">
        <v>26728</v>
      </c>
      <c r="N19" s="179">
        <f t="shared" si="6"/>
        <v>29151</v>
      </c>
      <c r="O19" s="179">
        <f t="shared" si="7"/>
        <v>2407</v>
      </c>
      <c r="P19" s="180">
        <v>2407</v>
      </c>
      <c r="Q19" s="180"/>
      <c r="R19" s="180"/>
      <c r="S19" s="180"/>
      <c r="T19" s="180"/>
      <c r="U19" s="180"/>
      <c r="V19" s="180"/>
      <c r="W19" s="179">
        <f t="shared" si="8"/>
        <v>26728</v>
      </c>
      <c r="X19" s="180">
        <v>26728</v>
      </c>
      <c r="Y19" s="180"/>
      <c r="Z19" s="180"/>
      <c r="AA19" s="180"/>
      <c r="AB19" s="180"/>
      <c r="AC19" s="180"/>
      <c r="AD19" s="180"/>
      <c r="AE19" s="179">
        <f t="shared" si="9"/>
        <v>16</v>
      </c>
      <c r="AF19" s="180">
        <v>16</v>
      </c>
      <c r="AG19" s="180"/>
      <c r="AH19" s="179">
        <f t="shared" si="10"/>
        <v>1368</v>
      </c>
      <c r="AI19" s="180">
        <v>1368</v>
      </c>
      <c r="AJ19" s="180"/>
      <c r="AK19" s="180"/>
      <c r="AL19" s="179">
        <f t="shared" si="11"/>
        <v>1368</v>
      </c>
      <c r="AM19" s="180"/>
      <c r="AN19" s="180"/>
      <c r="AO19" s="180">
        <v>1368</v>
      </c>
      <c r="AP19" s="180"/>
      <c r="AQ19" s="180"/>
      <c r="AR19" s="180"/>
      <c r="AS19" s="180"/>
      <c r="AT19" s="180"/>
      <c r="AU19" s="180"/>
      <c r="AV19" s="180"/>
      <c r="AW19" s="179">
        <f t="shared" si="12"/>
        <v>84</v>
      </c>
      <c r="AX19" s="180"/>
      <c r="AY19" s="180"/>
      <c r="AZ19" s="180">
        <v>84</v>
      </c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208</v>
      </c>
      <c r="B20" s="174">
        <v>14212</v>
      </c>
      <c r="C20" s="174" t="s">
        <v>237</v>
      </c>
      <c r="D20" s="179">
        <f t="shared" si="2"/>
        <v>14994</v>
      </c>
      <c r="E20" s="179">
        <f t="shared" si="3"/>
        <v>0</v>
      </c>
      <c r="F20" s="180"/>
      <c r="G20" s="180"/>
      <c r="H20" s="179">
        <f t="shared" si="4"/>
        <v>2537</v>
      </c>
      <c r="I20" s="180">
        <v>2537</v>
      </c>
      <c r="J20" s="180"/>
      <c r="K20" s="179">
        <f t="shared" si="5"/>
        <v>12457</v>
      </c>
      <c r="L20" s="180"/>
      <c r="M20" s="180">
        <v>12457</v>
      </c>
      <c r="N20" s="179">
        <f t="shared" si="6"/>
        <v>14994</v>
      </c>
      <c r="O20" s="179">
        <f t="shared" si="7"/>
        <v>2537</v>
      </c>
      <c r="P20" s="180">
        <v>2537</v>
      </c>
      <c r="Q20" s="180"/>
      <c r="R20" s="180"/>
      <c r="S20" s="180"/>
      <c r="T20" s="180"/>
      <c r="U20" s="180"/>
      <c r="V20" s="180"/>
      <c r="W20" s="179">
        <f t="shared" si="8"/>
        <v>12457</v>
      </c>
      <c r="X20" s="180">
        <v>12457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540</v>
      </c>
      <c r="AI20" s="180">
        <v>540</v>
      </c>
      <c r="AJ20" s="180"/>
      <c r="AK20" s="180"/>
      <c r="AL20" s="179">
        <f t="shared" si="11"/>
        <v>540</v>
      </c>
      <c r="AM20" s="180"/>
      <c r="AN20" s="180"/>
      <c r="AO20" s="180">
        <v>540</v>
      </c>
      <c r="AP20" s="180"/>
      <c r="AQ20" s="180"/>
      <c r="AR20" s="180"/>
      <c r="AS20" s="180"/>
      <c r="AT20" s="180"/>
      <c r="AU20" s="180"/>
      <c r="AV20" s="180"/>
      <c r="AW20" s="179">
        <f t="shared" si="12"/>
        <v>65</v>
      </c>
      <c r="AX20" s="180"/>
      <c r="AY20" s="180"/>
      <c r="AZ20" s="180">
        <v>65</v>
      </c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208</v>
      </c>
      <c r="B21" s="174">
        <v>14213</v>
      </c>
      <c r="C21" s="174" t="s">
        <v>238</v>
      </c>
      <c r="D21" s="179">
        <f t="shared" si="2"/>
        <v>9609</v>
      </c>
      <c r="E21" s="179">
        <f t="shared" si="3"/>
        <v>0</v>
      </c>
      <c r="F21" s="180"/>
      <c r="G21" s="180"/>
      <c r="H21" s="179">
        <f t="shared" si="4"/>
        <v>3200</v>
      </c>
      <c r="I21" s="180">
        <v>3200</v>
      </c>
      <c r="J21" s="180"/>
      <c r="K21" s="179">
        <f t="shared" si="5"/>
        <v>6409</v>
      </c>
      <c r="L21" s="180"/>
      <c r="M21" s="180">
        <v>6409</v>
      </c>
      <c r="N21" s="179">
        <f t="shared" si="6"/>
        <v>9609</v>
      </c>
      <c r="O21" s="179">
        <f t="shared" si="7"/>
        <v>3200</v>
      </c>
      <c r="P21" s="180"/>
      <c r="Q21" s="180"/>
      <c r="R21" s="180"/>
      <c r="S21" s="180">
        <v>3200</v>
      </c>
      <c r="T21" s="180"/>
      <c r="U21" s="180"/>
      <c r="V21" s="180"/>
      <c r="W21" s="179">
        <f t="shared" si="8"/>
        <v>6409</v>
      </c>
      <c r="X21" s="180"/>
      <c r="Y21" s="180"/>
      <c r="Z21" s="180"/>
      <c r="AA21" s="180">
        <v>6409</v>
      </c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0</v>
      </c>
      <c r="AI21" s="180"/>
      <c r="AJ21" s="180"/>
      <c r="AK21" s="180"/>
      <c r="AL21" s="179">
        <f t="shared" si="11"/>
        <v>0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208</v>
      </c>
      <c r="B22" s="174">
        <v>14214</v>
      </c>
      <c r="C22" s="174" t="s">
        <v>239</v>
      </c>
      <c r="D22" s="179">
        <f t="shared" si="2"/>
        <v>18912</v>
      </c>
      <c r="E22" s="179">
        <f t="shared" si="3"/>
        <v>0</v>
      </c>
      <c r="F22" s="180"/>
      <c r="G22" s="180"/>
      <c r="H22" s="179">
        <f t="shared" si="4"/>
        <v>2043</v>
      </c>
      <c r="I22" s="180">
        <v>2043</v>
      </c>
      <c r="J22" s="180"/>
      <c r="K22" s="179">
        <f t="shared" si="5"/>
        <v>16869</v>
      </c>
      <c r="L22" s="180"/>
      <c r="M22" s="180">
        <v>16869</v>
      </c>
      <c r="N22" s="179">
        <f t="shared" si="6"/>
        <v>18998</v>
      </c>
      <c r="O22" s="179">
        <f t="shared" si="7"/>
        <v>2043</v>
      </c>
      <c r="P22" s="180">
        <v>2043</v>
      </c>
      <c r="Q22" s="180"/>
      <c r="R22" s="180"/>
      <c r="S22" s="180"/>
      <c r="T22" s="180"/>
      <c r="U22" s="180"/>
      <c r="V22" s="180"/>
      <c r="W22" s="179">
        <f t="shared" si="8"/>
        <v>16869</v>
      </c>
      <c r="X22" s="180">
        <v>16869</v>
      </c>
      <c r="Y22" s="180"/>
      <c r="Z22" s="180"/>
      <c r="AA22" s="180"/>
      <c r="AB22" s="180"/>
      <c r="AC22" s="180"/>
      <c r="AD22" s="180"/>
      <c r="AE22" s="179">
        <f t="shared" si="9"/>
        <v>86</v>
      </c>
      <c r="AF22" s="180">
        <v>86</v>
      </c>
      <c r="AG22" s="180"/>
      <c r="AH22" s="179">
        <f t="shared" si="10"/>
        <v>889</v>
      </c>
      <c r="AI22" s="180">
        <v>889</v>
      </c>
      <c r="AJ22" s="180"/>
      <c r="AK22" s="180"/>
      <c r="AL22" s="179">
        <f t="shared" si="11"/>
        <v>889</v>
      </c>
      <c r="AM22" s="180"/>
      <c r="AN22" s="180"/>
      <c r="AO22" s="180">
        <v>889</v>
      </c>
      <c r="AP22" s="180"/>
      <c r="AQ22" s="180"/>
      <c r="AR22" s="180"/>
      <c r="AS22" s="180"/>
      <c r="AT22" s="180"/>
      <c r="AU22" s="180"/>
      <c r="AV22" s="180"/>
      <c r="AW22" s="179">
        <f t="shared" si="12"/>
        <v>55</v>
      </c>
      <c r="AX22" s="180"/>
      <c r="AY22" s="180"/>
      <c r="AZ22" s="180">
        <v>55</v>
      </c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208</v>
      </c>
      <c r="B23" s="174">
        <v>14215</v>
      </c>
      <c r="C23" s="174" t="s">
        <v>240</v>
      </c>
      <c r="D23" s="179">
        <f t="shared" si="2"/>
        <v>4529</v>
      </c>
      <c r="E23" s="179">
        <f t="shared" si="3"/>
        <v>1235</v>
      </c>
      <c r="F23" s="180">
        <v>1235</v>
      </c>
      <c r="G23" s="180"/>
      <c r="H23" s="179">
        <f t="shared" si="4"/>
        <v>0</v>
      </c>
      <c r="I23" s="180"/>
      <c r="J23" s="180"/>
      <c r="K23" s="179">
        <f t="shared" si="5"/>
        <v>3294</v>
      </c>
      <c r="L23" s="180"/>
      <c r="M23" s="180">
        <v>3294</v>
      </c>
      <c r="N23" s="179">
        <f t="shared" si="6"/>
        <v>4529</v>
      </c>
      <c r="O23" s="179">
        <f t="shared" si="7"/>
        <v>1235</v>
      </c>
      <c r="P23" s="180">
        <v>1235</v>
      </c>
      <c r="Q23" s="180"/>
      <c r="R23" s="180"/>
      <c r="S23" s="180"/>
      <c r="T23" s="180"/>
      <c r="U23" s="180"/>
      <c r="V23" s="180"/>
      <c r="W23" s="179">
        <f t="shared" si="8"/>
        <v>3294</v>
      </c>
      <c r="X23" s="180">
        <v>3294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235</v>
      </c>
      <c r="AI23" s="180">
        <v>235</v>
      </c>
      <c r="AJ23" s="180"/>
      <c r="AK23" s="180"/>
      <c r="AL23" s="179">
        <f t="shared" si="11"/>
        <v>235</v>
      </c>
      <c r="AM23" s="180"/>
      <c r="AN23" s="180"/>
      <c r="AO23" s="180">
        <v>235</v>
      </c>
      <c r="AP23" s="180"/>
      <c r="AQ23" s="180"/>
      <c r="AR23" s="180"/>
      <c r="AS23" s="180"/>
      <c r="AT23" s="180"/>
      <c r="AU23" s="180"/>
      <c r="AV23" s="180"/>
      <c r="AW23" s="179">
        <f t="shared" si="12"/>
        <v>27</v>
      </c>
      <c r="AX23" s="180"/>
      <c r="AY23" s="180"/>
      <c r="AZ23" s="180">
        <v>27</v>
      </c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208</v>
      </c>
      <c r="B24" s="174">
        <v>14216</v>
      </c>
      <c r="C24" s="174" t="s">
        <v>241</v>
      </c>
      <c r="D24" s="179">
        <f t="shared" si="2"/>
        <v>8748</v>
      </c>
      <c r="E24" s="179">
        <f t="shared" si="3"/>
        <v>1816</v>
      </c>
      <c r="F24" s="180">
        <v>1816</v>
      </c>
      <c r="G24" s="180"/>
      <c r="H24" s="179">
        <f t="shared" si="4"/>
        <v>0</v>
      </c>
      <c r="I24" s="180"/>
      <c r="J24" s="180"/>
      <c r="K24" s="179">
        <f t="shared" si="5"/>
        <v>6932</v>
      </c>
      <c r="L24" s="180"/>
      <c r="M24" s="180">
        <v>6932</v>
      </c>
      <c r="N24" s="179">
        <f t="shared" si="6"/>
        <v>8748</v>
      </c>
      <c r="O24" s="179">
        <f t="shared" si="7"/>
        <v>1816</v>
      </c>
      <c r="P24" s="180">
        <v>1816</v>
      </c>
      <c r="Q24" s="180"/>
      <c r="R24" s="180"/>
      <c r="S24" s="180"/>
      <c r="T24" s="180"/>
      <c r="U24" s="180"/>
      <c r="V24" s="180"/>
      <c r="W24" s="179">
        <f t="shared" si="8"/>
        <v>6932</v>
      </c>
      <c r="X24" s="180">
        <v>6932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453</v>
      </c>
      <c r="AI24" s="180">
        <v>453</v>
      </c>
      <c r="AJ24" s="180"/>
      <c r="AK24" s="180"/>
      <c r="AL24" s="179">
        <f t="shared" si="11"/>
        <v>453</v>
      </c>
      <c r="AM24" s="180"/>
      <c r="AN24" s="180"/>
      <c r="AO24" s="180">
        <v>453</v>
      </c>
      <c r="AP24" s="180"/>
      <c r="AQ24" s="180"/>
      <c r="AR24" s="180"/>
      <c r="AS24" s="180"/>
      <c r="AT24" s="180"/>
      <c r="AU24" s="180"/>
      <c r="AV24" s="180"/>
      <c r="AW24" s="179">
        <f t="shared" si="12"/>
        <v>52</v>
      </c>
      <c r="AX24" s="180"/>
      <c r="AY24" s="180"/>
      <c r="AZ24" s="180">
        <v>52</v>
      </c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208</v>
      </c>
      <c r="B25" s="174">
        <v>14217</v>
      </c>
      <c r="C25" s="174" t="s">
        <v>242</v>
      </c>
      <c r="D25" s="179">
        <f t="shared" si="2"/>
        <v>15098</v>
      </c>
      <c r="E25" s="179">
        <f t="shared" si="3"/>
        <v>0</v>
      </c>
      <c r="F25" s="180"/>
      <c r="G25" s="180"/>
      <c r="H25" s="179">
        <f t="shared" si="4"/>
        <v>1054</v>
      </c>
      <c r="I25" s="180">
        <v>1054</v>
      </c>
      <c r="J25" s="180"/>
      <c r="K25" s="179">
        <f t="shared" si="5"/>
        <v>14044</v>
      </c>
      <c r="L25" s="180"/>
      <c r="M25" s="180">
        <v>14044</v>
      </c>
      <c r="N25" s="179">
        <f t="shared" si="6"/>
        <v>15098</v>
      </c>
      <c r="O25" s="179">
        <f t="shared" si="7"/>
        <v>1054</v>
      </c>
      <c r="P25" s="180">
        <v>1054</v>
      </c>
      <c r="Q25" s="180"/>
      <c r="R25" s="180"/>
      <c r="S25" s="180"/>
      <c r="T25" s="180"/>
      <c r="U25" s="180"/>
      <c r="V25" s="180"/>
      <c r="W25" s="179">
        <f t="shared" si="8"/>
        <v>14044</v>
      </c>
      <c r="X25" s="180">
        <v>14044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16</v>
      </c>
      <c r="AI25" s="180">
        <v>16</v>
      </c>
      <c r="AJ25" s="180"/>
      <c r="AK25" s="180"/>
      <c r="AL25" s="179">
        <f t="shared" si="11"/>
        <v>0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79">
        <f t="shared" si="12"/>
        <v>16</v>
      </c>
      <c r="AX25" s="180">
        <v>16</v>
      </c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208</v>
      </c>
      <c r="B26" s="174">
        <v>14218</v>
      </c>
      <c r="C26" s="174" t="s">
        <v>243</v>
      </c>
      <c r="D26" s="179">
        <f t="shared" si="2"/>
        <v>7634</v>
      </c>
      <c r="E26" s="179">
        <f t="shared" si="3"/>
        <v>1661</v>
      </c>
      <c r="F26" s="180">
        <v>1661</v>
      </c>
      <c r="G26" s="180"/>
      <c r="H26" s="179">
        <f t="shared" si="4"/>
        <v>0</v>
      </c>
      <c r="I26" s="180"/>
      <c r="J26" s="180"/>
      <c r="K26" s="179">
        <f t="shared" si="5"/>
        <v>5973</v>
      </c>
      <c r="L26" s="180"/>
      <c r="M26" s="180">
        <v>5973</v>
      </c>
      <c r="N26" s="179">
        <f t="shared" si="6"/>
        <v>7634</v>
      </c>
      <c r="O26" s="179">
        <f t="shared" si="7"/>
        <v>1661</v>
      </c>
      <c r="P26" s="180">
        <v>1661</v>
      </c>
      <c r="Q26" s="180"/>
      <c r="R26" s="180"/>
      <c r="S26" s="180"/>
      <c r="T26" s="180"/>
      <c r="U26" s="180"/>
      <c r="V26" s="180"/>
      <c r="W26" s="179">
        <f t="shared" si="8"/>
        <v>5973</v>
      </c>
      <c r="X26" s="180">
        <v>5973</v>
      </c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395</v>
      </c>
      <c r="AI26" s="180">
        <v>395</v>
      </c>
      <c r="AJ26" s="180"/>
      <c r="AK26" s="180"/>
      <c r="AL26" s="179">
        <f t="shared" si="11"/>
        <v>395</v>
      </c>
      <c r="AM26" s="180"/>
      <c r="AN26" s="180"/>
      <c r="AO26" s="180">
        <v>395</v>
      </c>
      <c r="AP26" s="180"/>
      <c r="AQ26" s="180"/>
      <c r="AR26" s="180"/>
      <c r="AS26" s="180"/>
      <c r="AT26" s="180"/>
      <c r="AU26" s="180"/>
      <c r="AV26" s="180"/>
      <c r="AW26" s="179">
        <f t="shared" si="12"/>
        <v>46</v>
      </c>
      <c r="AX26" s="180"/>
      <c r="AY26" s="180"/>
      <c r="AZ26" s="180">
        <v>46</v>
      </c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208</v>
      </c>
      <c r="B27" s="174">
        <v>14301</v>
      </c>
      <c r="C27" s="174" t="s">
        <v>244</v>
      </c>
      <c r="D27" s="179">
        <f t="shared" si="2"/>
        <v>12065</v>
      </c>
      <c r="E27" s="179">
        <f t="shared" si="3"/>
        <v>0</v>
      </c>
      <c r="F27" s="180"/>
      <c r="G27" s="180"/>
      <c r="H27" s="179">
        <f t="shared" si="4"/>
        <v>12065</v>
      </c>
      <c r="I27" s="180">
        <v>477</v>
      </c>
      <c r="J27" s="180">
        <v>11588</v>
      </c>
      <c r="K27" s="179">
        <f t="shared" si="5"/>
        <v>0</v>
      </c>
      <c r="L27" s="180"/>
      <c r="M27" s="180"/>
      <c r="N27" s="179">
        <f t="shared" si="6"/>
        <v>12101</v>
      </c>
      <c r="O27" s="179">
        <f t="shared" si="7"/>
        <v>477</v>
      </c>
      <c r="P27" s="180">
        <v>477</v>
      </c>
      <c r="Q27" s="180"/>
      <c r="R27" s="180"/>
      <c r="S27" s="180"/>
      <c r="T27" s="180"/>
      <c r="U27" s="180"/>
      <c r="V27" s="180"/>
      <c r="W27" s="179">
        <f t="shared" si="8"/>
        <v>11588</v>
      </c>
      <c r="X27" s="180">
        <v>11588</v>
      </c>
      <c r="Y27" s="180"/>
      <c r="Z27" s="180"/>
      <c r="AA27" s="180"/>
      <c r="AB27" s="180"/>
      <c r="AC27" s="180"/>
      <c r="AD27" s="180"/>
      <c r="AE27" s="179">
        <f t="shared" si="9"/>
        <v>36</v>
      </c>
      <c r="AF27" s="180">
        <v>36</v>
      </c>
      <c r="AG27" s="180"/>
      <c r="AH27" s="179">
        <f t="shared" si="10"/>
        <v>0</v>
      </c>
      <c r="AI27" s="180"/>
      <c r="AJ27" s="180"/>
      <c r="AK27" s="180"/>
      <c r="AL27" s="179">
        <f t="shared" si="11"/>
        <v>0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79">
        <f t="shared" si="12"/>
        <v>0</v>
      </c>
      <c r="AX27" s="180"/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208</v>
      </c>
      <c r="B28" s="174">
        <v>14321</v>
      </c>
      <c r="C28" s="174" t="s">
        <v>245</v>
      </c>
      <c r="D28" s="179">
        <f t="shared" si="2"/>
        <v>3744</v>
      </c>
      <c r="E28" s="179">
        <f t="shared" si="3"/>
        <v>0</v>
      </c>
      <c r="F28" s="180"/>
      <c r="G28" s="180"/>
      <c r="H28" s="179">
        <f t="shared" si="4"/>
        <v>1057</v>
      </c>
      <c r="I28" s="180">
        <v>1057</v>
      </c>
      <c r="J28" s="180"/>
      <c r="K28" s="179">
        <f t="shared" si="5"/>
        <v>2687</v>
      </c>
      <c r="L28" s="180"/>
      <c r="M28" s="180">
        <v>2687</v>
      </c>
      <c r="N28" s="179">
        <f t="shared" si="6"/>
        <v>3744</v>
      </c>
      <c r="O28" s="179">
        <f t="shared" si="7"/>
        <v>1057</v>
      </c>
      <c r="P28" s="180">
        <v>1057</v>
      </c>
      <c r="Q28" s="180"/>
      <c r="R28" s="180"/>
      <c r="S28" s="180"/>
      <c r="T28" s="180"/>
      <c r="U28" s="180"/>
      <c r="V28" s="180"/>
      <c r="W28" s="179">
        <f t="shared" si="8"/>
        <v>2687</v>
      </c>
      <c r="X28" s="180">
        <v>2687</v>
      </c>
      <c r="Y28" s="180"/>
      <c r="Z28" s="180"/>
      <c r="AA28" s="180"/>
      <c r="AB28" s="180"/>
      <c r="AC28" s="180"/>
      <c r="AD28" s="180"/>
      <c r="AE28" s="179">
        <f t="shared" si="9"/>
        <v>0</v>
      </c>
      <c r="AF28" s="180"/>
      <c r="AG28" s="180"/>
      <c r="AH28" s="179">
        <f t="shared" si="10"/>
        <v>113</v>
      </c>
      <c r="AI28" s="180">
        <v>113</v>
      </c>
      <c r="AJ28" s="180"/>
      <c r="AK28" s="180"/>
      <c r="AL28" s="179">
        <f t="shared" si="11"/>
        <v>113</v>
      </c>
      <c r="AM28" s="180"/>
      <c r="AN28" s="180"/>
      <c r="AO28" s="180">
        <v>12</v>
      </c>
      <c r="AP28" s="180"/>
      <c r="AQ28" s="180"/>
      <c r="AR28" s="180"/>
      <c r="AS28" s="180"/>
      <c r="AT28" s="180"/>
      <c r="AU28" s="180">
        <v>101</v>
      </c>
      <c r="AV28" s="180"/>
      <c r="AW28" s="179">
        <f t="shared" si="12"/>
        <v>1</v>
      </c>
      <c r="AX28" s="180"/>
      <c r="AY28" s="180"/>
      <c r="AZ28" s="180">
        <v>1</v>
      </c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208</v>
      </c>
      <c r="B29" s="174">
        <v>14341</v>
      </c>
      <c r="C29" s="174" t="s">
        <v>246</v>
      </c>
      <c r="D29" s="179">
        <f t="shared" si="2"/>
        <v>11036</v>
      </c>
      <c r="E29" s="179">
        <f t="shared" si="3"/>
        <v>0</v>
      </c>
      <c r="F29" s="180"/>
      <c r="G29" s="180"/>
      <c r="H29" s="179">
        <f t="shared" si="4"/>
        <v>671</v>
      </c>
      <c r="I29" s="180">
        <v>671</v>
      </c>
      <c r="J29" s="180"/>
      <c r="K29" s="179">
        <f t="shared" si="5"/>
        <v>10365</v>
      </c>
      <c r="L29" s="180"/>
      <c r="M29" s="180">
        <v>10365</v>
      </c>
      <c r="N29" s="179">
        <f t="shared" si="6"/>
        <v>11036</v>
      </c>
      <c r="O29" s="179">
        <f t="shared" si="7"/>
        <v>671</v>
      </c>
      <c r="P29" s="180">
        <v>671</v>
      </c>
      <c r="Q29" s="180"/>
      <c r="R29" s="180"/>
      <c r="S29" s="180"/>
      <c r="T29" s="180"/>
      <c r="U29" s="180"/>
      <c r="V29" s="180"/>
      <c r="W29" s="179">
        <f t="shared" si="8"/>
        <v>10365</v>
      </c>
      <c r="X29" s="180">
        <v>10365</v>
      </c>
      <c r="Y29" s="180"/>
      <c r="Z29" s="180"/>
      <c r="AA29" s="180"/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527</v>
      </c>
      <c r="AI29" s="180">
        <v>527</v>
      </c>
      <c r="AJ29" s="180"/>
      <c r="AK29" s="180"/>
      <c r="AL29" s="179">
        <f t="shared" si="11"/>
        <v>527</v>
      </c>
      <c r="AM29" s="180"/>
      <c r="AN29" s="180"/>
      <c r="AO29" s="180">
        <v>14</v>
      </c>
      <c r="AP29" s="180"/>
      <c r="AQ29" s="180"/>
      <c r="AR29" s="180"/>
      <c r="AS29" s="180"/>
      <c r="AT29" s="180">
        <v>513</v>
      </c>
      <c r="AU29" s="180"/>
      <c r="AV29" s="180"/>
      <c r="AW29" s="179">
        <f t="shared" si="12"/>
        <v>1</v>
      </c>
      <c r="AX29" s="180"/>
      <c r="AY29" s="180"/>
      <c r="AZ29" s="180">
        <v>1</v>
      </c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208</v>
      </c>
      <c r="B30" s="174">
        <v>14342</v>
      </c>
      <c r="C30" s="174" t="s">
        <v>247</v>
      </c>
      <c r="D30" s="179">
        <f t="shared" si="2"/>
        <v>9863</v>
      </c>
      <c r="E30" s="179">
        <f t="shared" si="3"/>
        <v>0</v>
      </c>
      <c r="F30" s="180"/>
      <c r="G30" s="180"/>
      <c r="H30" s="179">
        <f t="shared" si="4"/>
        <v>986</v>
      </c>
      <c r="I30" s="180">
        <v>986</v>
      </c>
      <c r="J30" s="180"/>
      <c r="K30" s="179">
        <f t="shared" si="5"/>
        <v>8877</v>
      </c>
      <c r="L30" s="180"/>
      <c r="M30" s="180">
        <v>8877</v>
      </c>
      <c r="N30" s="179">
        <f t="shared" si="6"/>
        <v>9863</v>
      </c>
      <c r="O30" s="179">
        <f t="shared" si="7"/>
        <v>986</v>
      </c>
      <c r="P30" s="180">
        <v>986</v>
      </c>
      <c r="Q30" s="180"/>
      <c r="R30" s="180"/>
      <c r="S30" s="180"/>
      <c r="T30" s="180"/>
      <c r="U30" s="180"/>
      <c r="V30" s="180"/>
      <c r="W30" s="179">
        <f t="shared" si="8"/>
        <v>8877</v>
      </c>
      <c r="X30" s="180">
        <v>8877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430</v>
      </c>
      <c r="AI30" s="180">
        <v>430</v>
      </c>
      <c r="AJ30" s="180"/>
      <c r="AK30" s="180"/>
      <c r="AL30" s="179">
        <f t="shared" si="11"/>
        <v>430</v>
      </c>
      <c r="AM30" s="180"/>
      <c r="AN30" s="180"/>
      <c r="AO30" s="180"/>
      <c r="AP30" s="180">
        <v>430</v>
      </c>
      <c r="AQ30" s="180"/>
      <c r="AR30" s="180"/>
      <c r="AS30" s="180"/>
      <c r="AT30" s="180"/>
      <c r="AU30" s="180"/>
      <c r="AV30" s="180"/>
      <c r="AW30" s="179">
        <f t="shared" si="12"/>
        <v>0</v>
      </c>
      <c r="AX30" s="180"/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208</v>
      </c>
      <c r="B31" s="174">
        <v>14361</v>
      </c>
      <c r="C31" s="174" t="s">
        <v>248</v>
      </c>
      <c r="D31" s="179">
        <f t="shared" si="2"/>
        <v>3051</v>
      </c>
      <c r="E31" s="179">
        <f t="shared" si="3"/>
        <v>0</v>
      </c>
      <c r="F31" s="180"/>
      <c r="G31" s="180"/>
      <c r="H31" s="179">
        <f t="shared" si="4"/>
        <v>134</v>
      </c>
      <c r="I31" s="180">
        <v>134</v>
      </c>
      <c r="J31" s="180"/>
      <c r="K31" s="179">
        <f t="shared" si="5"/>
        <v>2917</v>
      </c>
      <c r="L31" s="180"/>
      <c r="M31" s="180">
        <v>2917</v>
      </c>
      <c r="N31" s="179">
        <f t="shared" si="6"/>
        <v>3051</v>
      </c>
      <c r="O31" s="179">
        <f t="shared" si="7"/>
        <v>134</v>
      </c>
      <c r="P31" s="180">
        <v>134</v>
      </c>
      <c r="Q31" s="180"/>
      <c r="R31" s="180"/>
      <c r="S31" s="180"/>
      <c r="T31" s="180"/>
      <c r="U31" s="180"/>
      <c r="V31" s="180"/>
      <c r="W31" s="179">
        <f t="shared" si="8"/>
        <v>2917</v>
      </c>
      <c r="X31" s="180">
        <v>2917</v>
      </c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0</v>
      </c>
      <c r="AI31" s="180"/>
      <c r="AJ31" s="180"/>
      <c r="AK31" s="180"/>
      <c r="AL31" s="179">
        <f t="shared" si="11"/>
        <v>22</v>
      </c>
      <c r="AM31" s="180">
        <v>22</v>
      </c>
      <c r="AN31" s="180"/>
      <c r="AO31" s="180"/>
      <c r="AP31" s="180"/>
      <c r="AQ31" s="180"/>
      <c r="AR31" s="180"/>
      <c r="AS31" s="180"/>
      <c r="AT31" s="180"/>
      <c r="AU31" s="180"/>
      <c r="AV31" s="180"/>
      <c r="AW31" s="179">
        <f t="shared" si="12"/>
        <v>0</v>
      </c>
      <c r="AX31" s="180"/>
      <c r="AY31" s="180"/>
      <c r="AZ31" s="180"/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208</v>
      </c>
      <c r="B32" s="174">
        <v>14362</v>
      </c>
      <c r="C32" s="174" t="s">
        <v>249</v>
      </c>
      <c r="D32" s="179">
        <f t="shared" si="2"/>
        <v>1857</v>
      </c>
      <c r="E32" s="179">
        <f t="shared" si="3"/>
        <v>0</v>
      </c>
      <c r="F32" s="180"/>
      <c r="G32" s="180"/>
      <c r="H32" s="179">
        <f t="shared" si="4"/>
        <v>133</v>
      </c>
      <c r="I32" s="180">
        <v>133</v>
      </c>
      <c r="J32" s="180"/>
      <c r="K32" s="179">
        <f t="shared" si="5"/>
        <v>1724</v>
      </c>
      <c r="L32" s="180"/>
      <c r="M32" s="180">
        <v>1724</v>
      </c>
      <c r="N32" s="179">
        <f t="shared" si="6"/>
        <v>1857</v>
      </c>
      <c r="O32" s="179">
        <f t="shared" si="7"/>
        <v>133</v>
      </c>
      <c r="P32" s="180">
        <v>133</v>
      </c>
      <c r="Q32" s="180"/>
      <c r="R32" s="180"/>
      <c r="S32" s="180"/>
      <c r="T32" s="180"/>
      <c r="U32" s="180"/>
      <c r="V32" s="180"/>
      <c r="W32" s="179">
        <f t="shared" si="8"/>
        <v>1724</v>
      </c>
      <c r="X32" s="180">
        <v>1724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0</v>
      </c>
      <c r="AI32" s="180"/>
      <c r="AJ32" s="180"/>
      <c r="AK32" s="180"/>
      <c r="AL32" s="179">
        <f t="shared" si="11"/>
        <v>13</v>
      </c>
      <c r="AM32" s="180">
        <v>13</v>
      </c>
      <c r="AN32" s="180"/>
      <c r="AO32" s="180"/>
      <c r="AP32" s="180"/>
      <c r="AQ32" s="180"/>
      <c r="AR32" s="180"/>
      <c r="AS32" s="180"/>
      <c r="AT32" s="180"/>
      <c r="AU32" s="180"/>
      <c r="AV32" s="180"/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208</v>
      </c>
      <c r="B33" s="174">
        <v>14363</v>
      </c>
      <c r="C33" s="174" t="s">
        <v>250</v>
      </c>
      <c r="D33" s="179">
        <f t="shared" si="2"/>
        <v>1901</v>
      </c>
      <c r="E33" s="179">
        <f t="shared" si="3"/>
        <v>0</v>
      </c>
      <c r="F33" s="180"/>
      <c r="G33" s="180"/>
      <c r="H33" s="179">
        <f t="shared" si="4"/>
        <v>365</v>
      </c>
      <c r="I33" s="180">
        <v>365</v>
      </c>
      <c r="J33" s="180"/>
      <c r="K33" s="179">
        <f t="shared" si="5"/>
        <v>1536</v>
      </c>
      <c r="L33" s="180"/>
      <c r="M33" s="180">
        <v>1536</v>
      </c>
      <c r="N33" s="179">
        <f t="shared" si="6"/>
        <v>1901</v>
      </c>
      <c r="O33" s="179">
        <f t="shared" si="7"/>
        <v>365</v>
      </c>
      <c r="P33" s="180">
        <v>365</v>
      </c>
      <c r="Q33" s="180"/>
      <c r="R33" s="180"/>
      <c r="S33" s="180"/>
      <c r="T33" s="180"/>
      <c r="U33" s="180"/>
      <c r="V33" s="180"/>
      <c r="W33" s="179">
        <f t="shared" si="8"/>
        <v>1536</v>
      </c>
      <c r="X33" s="180">
        <v>1536</v>
      </c>
      <c r="Y33" s="180"/>
      <c r="Z33" s="180"/>
      <c r="AA33" s="180"/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0</v>
      </c>
      <c r="AI33" s="180"/>
      <c r="AJ33" s="180"/>
      <c r="AK33" s="180"/>
      <c r="AL33" s="179">
        <f t="shared" si="11"/>
        <v>28</v>
      </c>
      <c r="AM33" s="180">
        <v>28</v>
      </c>
      <c r="AN33" s="180"/>
      <c r="AO33" s="180"/>
      <c r="AP33" s="180"/>
      <c r="AQ33" s="180"/>
      <c r="AR33" s="180"/>
      <c r="AS33" s="180"/>
      <c r="AT33" s="180"/>
      <c r="AU33" s="180"/>
      <c r="AV33" s="180"/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208</v>
      </c>
      <c r="B34" s="174">
        <v>14364</v>
      </c>
      <c r="C34" s="174" t="s">
        <v>251</v>
      </c>
      <c r="D34" s="179">
        <f t="shared" si="2"/>
        <v>3932</v>
      </c>
      <c r="E34" s="179">
        <f t="shared" si="3"/>
        <v>0</v>
      </c>
      <c r="F34" s="180"/>
      <c r="G34" s="180"/>
      <c r="H34" s="179">
        <f t="shared" si="4"/>
        <v>415</v>
      </c>
      <c r="I34" s="180">
        <v>415</v>
      </c>
      <c r="J34" s="180"/>
      <c r="K34" s="179">
        <f t="shared" si="5"/>
        <v>3517</v>
      </c>
      <c r="L34" s="180"/>
      <c r="M34" s="180">
        <v>3517</v>
      </c>
      <c r="N34" s="179">
        <f t="shared" si="6"/>
        <v>3932</v>
      </c>
      <c r="O34" s="179">
        <f t="shared" si="7"/>
        <v>415</v>
      </c>
      <c r="P34" s="180">
        <v>415</v>
      </c>
      <c r="Q34" s="180"/>
      <c r="R34" s="180"/>
      <c r="S34" s="180"/>
      <c r="T34" s="180"/>
      <c r="U34" s="180"/>
      <c r="V34" s="180"/>
      <c r="W34" s="179">
        <f t="shared" si="8"/>
        <v>3517</v>
      </c>
      <c r="X34" s="180">
        <v>3517</v>
      </c>
      <c r="Y34" s="180"/>
      <c r="Z34" s="180"/>
      <c r="AA34" s="180"/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0</v>
      </c>
      <c r="AI34" s="180"/>
      <c r="AJ34" s="180"/>
      <c r="AK34" s="180"/>
      <c r="AL34" s="179">
        <f t="shared" si="11"/>
        <v>28</v>
      </c>
      <c r="AM34" s="180">
        <v>28</v>
      </c>
      <c r="AN34" s="180"/>
      <c r="AO34" s="180"/>
      <c r="AP34" s="180"/>
      <c r="AQ34" s="180"/>
      <c r="AR34" s="180"/>
      <c r="AS34" s="180"/>
      <c r="AT34" s="180"/>
      <c r="AU34" s="180"/>
      <c r="AV34" s="180"/>
      <c r="AW34" s="179">
        <f t="shared" si="12"/>
        <v>0</v>
      </c>
      <c r="AX34" s="180"/>
      <c r="AY34" s="180"/>
      <c r="AZ34" s="180"/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174" t="s">
        <v>208</v>
      </c>
      <c r="B35" s="174">
        <v>14366</v>
      </c>
      <c r="C35" s="174" t="s">
        <v>252</v>
      </c>
      <c r="D35" s="179">
        <f t="shared" si="2"/>
        <v>3249</v>
      </c>
      <c r="E35" s="179">
        <f t="shared" si="3"/>
        <v>0</v>
      </c>
      <c r="F35" s="180"/>
      <c r="G35" s="180"/>
      <c r="H35" s="179">
        <f t="shared" si="4"/>
        <v>320</v>
      </c>
      <c r="I35" s="180">
        <v>320</v>
      </c>
      <c r="J35" s="180"/>
      <c r="K35" s="179">
        <f t="shared" si="5"/>
        <v>2929</v>
      </c>
      <c r="L35" s="180"/>
      <c r="M35" s="180">
        <v>2929</v>
      </c>
      <c r="N35" s="179">
        <f t="shared" si="6"/>
        <v>3249</v>
      </c>
      <c r="O35" s="179">
        <f t="shared" si="7"/>
        <v>320</v>
      </c>
      <c r="P35" s="180">
        <v>320</v>
      </c>
      <c r="Q35" s="180"/>
      <c r="R35" s="180"/>
      <c r="S35" s="180"/>
      <c r="T35" s="180"/>
      <c r="U35" s="180"/>
      <c r="V35" s="180"/>
      <c r="W35" s="179">
        <f t="shared" si="8"/>
        <v>2929</v>
      </c>
      <c r="X35" s="180">
        <v>2929</v>
      </c>
      <c r="Y35" s="180"/>
      <c r="Z35" s="180"/>
      <c r="AA35" s="180"/>
      <c r="AB35" s="180"/>
      <c r="AC35" s="180"/>
      <c r="AD35" s="180"/>
      <c r="AE35" s="179">
        <f t="shared" si="9"/>
        <v>0</v>
      </c>
      <c r="AF35" s="180"/>
      <c r="AG35" s="180"/>
      <c r="AH35" s="179">
        <f t="shared" si="10"/>
        <v>0</v>
      </c>
      <c r="AI35" s="180"/>
      <c r="AJ35" s="180"/>
      <c r="AK35" s="180"/>
      <c r="AL35" s="179">
        <f t="shared" si="11"/>
        <v>23</v>
      </c>
      <c r="AM35" s="180">
        <v>23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79">
        <f t="shared" si="12"/>
        <v>0</v>
      </c>
      <c r="AX35" s="180"/>
      <c r="AY35" s="180"/>
      <c r="AZ35" s="180"/>
      <c r="BA35" s="180"/>
      <c r="BB35" s="180"/>
      <c r="BC35" s="179">
        <f t="shared" si="13"/>
        <v>0</v>
      </c>
      <c r="BD35" s="180"/>
      <c r="BE35" s="180"/>
      <c r="BF35" s="180"/>
    </row>
    <row r="36" spans="1:58" s="20" customFormat="1" ht="13.5">
      <c r="A36" s="174" t="s">
        <v>208</v>
      </c>
      <c r="B36" s="174">
        <v>14382</v>
      </c>
      <c r="C36" s="174" t="s">
        <v>253</v>
      </c>
      <c r="D36" s="179">
        <f t="shared" si="2"/>
        <v>8606</v>
      </c>
      <c r="E36" s="179">
        <f t="shared" si="3"/>
        <v>0</v>
      </c>
      <c r="F36" s="180"/>
      <c r="G36" s="180"/>
      <c r="H36" s="179">
        <f t="shared" si="4"/>
        <v>469</v>
      </c>
      <c r="I36" s="180">
        <v>469</v>
      </c>
      <c r="J36" s="180"/>
      <c r="K36" s="179">
        <f t="shared" si="5"/>
        <v>8137</v>
      </c>
      <c r="L36" s="180"/>
      <c r="M36" s="180">
        <v>8137</v>
      </c>
      <c r="N36" s="179">
        <f t="shared" si="6"/>
        <v>8606</v>
      </c>
      <c r="O36" s="179">
        <f t="shared" si="7"/>
        <v>469</v>
      </c>
      <c r="P36" s="180">
        <v>469</v>
      </c>
      <c r="Q36" s="180"/>
      <c r="R36" s="180"/>
      <c r="S36" s="180"/>
      <c r="T36" s="180"/>
      <c r="U36" s="180"/>
      <c r="V36" s="180"/>
      <c r="W36" s="179">
        <f t="shared" si="8"/>
        <v>8137</v>
      </c>
      <c r="X36" s="180">
        <v>8137</v>
      </c>
      <c r="Y36" s="180"/>
      <c r="Z36" s="180"/>
      <c r="AA36" s="180"/>
      <c r="AB36" s="180"/>
      <c r="AC36" s="180"/>
      <c r="AD36" s="180"/>
      <c r="AE36" s="179">
        <f t="shared" si="9"/>
        <v>0</v>
      </c>
      <c r="AF36" s="180"/>
      <c r="AG36" s="180"/>
      <c r="AH36" s="179">
        <f t="shared" si="10"/>
        <v>440</v>
      </c>
      <c r="AI36" s="180">
        <v>440</v>
      </c>
      <c r="AJ36" s="180"/>
      <c r="AK36" s="180"/>
      <c r="AL36" s="179">
        <f t="shared" si="11"/>
        <v>440</v>
      </c>
      <c r="AM36" s="180"/>
      <c r="AN36" s="180"/>
      <c r="AO36" s="180">
        <v>440</v>
      </c>
      <c r="AP36" s="180"/>
      <c r="AQ36" s="180"/>
      <c r="AR36" s="180"/>
      <c r="AS36" s="180"/>
      <c r="AT36" s="180"/>
      <c r="AU36" s="180"/>
      <c r="AV36" s="180"/>
      <c r="AW36" s="179">
        <f t="shared" si="12"/>
        <v>55</v>
      </c>
      <c r="AX36" s="180"/>
      <c r="AY36" s="180"/>
      <c r="AZ36" s="180">
        <v>55</v>
      </c>
      <c r="BA36" s="180"/>
      <c r="BB36" s="180"/>
      <c r="BC36" s="179">
        <f t="shared" si="13"/>
        <v>0</v>
      </c>
      <c r="BD36" s="180"/>
      <c r="BE36" s="180"/>
      <c r="BF36" s="180"/>
    </row>
    <row r="37" spans="1:58" s="20" customFormat="1" ht="13.5">
      <c r="A37" s="174" t="s">
        <v>208</v>
      </c>
      <c r="B37" s="174">
        <v>14383</v>
      </c>
      <c r="C37" s="174" t="s">
        <v>254</v>
      </c>
      <c r="D37" s="179">
        <f t="shared" si="2"/>
        <v>6190</v>
      </c>
      <c r="E37" s="179">
        <f t="shared" si="3"/>
        <v>0</v>
      </c>
      <c r="F37" s="180"/>
      <c r="G37" s="180"/>
      <c r="H37" s="179">
        <f t="shared" si="4"/>
        <v>261</v>
      </c>
      <c r="I37" s="180">
        <v>261</v>
      </c>
      <c r="J37" s="180"/>
      <c r="K37" s="179">
        <f t="shared" si="5"/>
        <v>5929</v>
      </c>
      <c r="L37" s="180"/>
      <c r="M37" s="180">
        <v>5929</v>
      </c>
      <c r="N37" s="179">
        <f t="shared" si="6"/>
        <v>6190</v>
      </c>
      <c r="O37" s="179">
        <f t="shared" si="7"/>
        <v>261</v>
      </c>
      <c r="P37" s="180">
        <v>261</v>
      </c>
      <c r="Q37" s="180"/>
      <c r="R37" s="180"/>
      <c r="S37" s="180"/>
      <c r="T37" s="180"/>
      <c r="U37" s="180"/>
      <c r="V37" s="180"/>
      <c r="W37" s="179">
        <f t="shared" si="8"/>
        <v>5929</v>
      </c>
      <c r="X37" s="180">
        <v>5929</v>
      </c>
      <c r="Y37" s="180"/>
      <c r="Z37" s="180"/>
      <c r="AA37" s="180"/>
      <c r="AB37" s="180"/>
      <c r="AC37" s="180"/>
      <c r="AD37" s="180"/>
      <c r="AE37" s="179">
        <f t="shared" si="9"/>
        <v>0</v>
      </c>
      <c r="AF37" s="180"/>
      <c r="AG37" s="180"/>
      <c r="AH37" s="179">
        <f t="shared" si="10"/>
        <v>0</v>
      </c>
      <c r="AI37" s="180"/>
      <c r="AJ37" s="180"/>
      <c r="AK37" s="180"/>
      <c r="AL37" s="179">
        <f t="shared" si="11"/>
        <v>45</v>
      </c>
      <c r="AM37" s="180">
        <v>45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79">
        <f t="shared" si="12"/>
        <v>0</v>
      </c>
      <c r="AX37" s="180"/>
      <c r="AY37" s="180"/>
      <c r="AZ37" s="180"/>
      <c r="BA37" s="180"/>
      <c r="BB37" s="180"/>
      <c r="BC37" s="179">
        <f t="shared" si="13"/>
        <v>0</v>
      </c>
      <c r="BD37" s="180"/>
      <c r="BE37" s="180"/>
      <c r="BF37" s="180"/>
    </row>
    <row r="38" spans="1:58" s="20" customFormat="1" ht="13.5">
      <c r="A38" s="174" t="s">
        <v>208</v>
      </c>
      <c r="B38" s="174">
        <v>14384</v>
      </c>
      <c r="C38" s="174" t="s">
        <v>255</v>
      </c>
      <c r="D38" s="179">
        <f t="shared" si="2"/>
        <v>5876</v>
      </c>
      <c r="E38" s="179">
        <f t="shared" si="3"/>
        <v>0</v>
      </c>
      <c r="F38" s="180"/>
      <c r="G38" s="180"/>
      <c r="H38" s="179">
        <f t="shared" si="4"/>
        <v>386</v>
      </c>
      <c r="I38" s="180">
        <v>386</v>
      </c>
      <c r="J38" s="180"/>
      <c r="K38" s="179">
        <f t="shared" si="5"/>
        <v>5490</v>
      </c>
      <c r="L38" s="180"/>
      <c r="M38" s="180">
        <v>5490</v>
      </c>
      <c r="N38" s="179">
        <f t="shared" si="6"/>
        <v>5876</v>
      </c>
      <c r="O38" s="179">
        <f t="shared" si="7"/>
        <v>386</v>
      </c>
      <c r="P38" s="180">
        <v>386</v>
      </c>
      <c r="Q38" s="180"/>
      <c r="R38" s="180"/>
      <c r="S38" s="180"/>
      <c r="T38" s="180"/>
      <c r="U38" s="180"/>
      <c r="V38" s="180"/>
      <c r="W38" s="179">
        <f t="shared" si="8"/>
        <v>5490</v>
      </c>
      <c r="X38" s="180">
        <v>5490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0</v>
      </c>
      <c r="AI38" s="180"/>
      <c r="AJ38" s="180"/>
      <c r="AK38" s="180"/>
      <c r="AL38" s="179">
        <f t="shared" si="11"/>
        <v>42</v>
      </c>
      <c r="AM38" s="180">
        <v>42</v>
      </c>
      <c r="AN38" s="180"/>
      <c r="AO38" s="180"/>
      <c r="AP38" s="180"/>
      <c r="AQ38" s="180"/>
      <c r="AR38" s="180"/>
      <c r="AS38" s="180"/>
      <c r="AT38" s="180"/>
      <c r="AU38" s="180"/>
      <c r="AV38" s="180"/>
      <c r="AW38" s="179">
        <f t="shared" si="12"/>
        <v>0</v>
      </c>
      <c r="AX38" s="180"/>
      <c r="AY38" s="180"/>
      <c r="AZ38" s="180"/>
      <c r="BA38" s="180"/>
      <c r="BB38" s="180"/>
      <c r="BC38" s="179">
        <f t="shared" si="13"/>
        <v>0</v>
      </c>
      <c r="BD38" s="180"/>
      <c r="BE38" s="180"/>
      <c r="BF38" s="180"/>
    </row>
    <row r="39" spans="1:58" s="20" customFormat="1" ht="13.5">
      <c r="A39" s="174" t="s">
        <v>208</v>
      </c>
      <c r="B39" s="174">
        <v>14401</v>
      </c>
      <c r="C39" s="174" t="s">
        <v>256</v>
      </c>
      <c r="D39" s="179">
        <f t="shared" si="2"/>
        <v>5262</v>
      </c>
      <c r="E39" s="179">
        <f t="shared" si="3"/>
        <v>5262</v>
      </c>
      <c r="F39" s="180">
        <v>815</v>
      </c>
      <c r="G39" s="180">
        <v>4447</v>
      </c>
      <c r="H39" s="179">
        <f t="shared" si="4"/>
        <v>0</v>
      </c>
      <c r="I39" s="180"/>
      <c r="J39" s="180"/>
      <c r="K39" s="179">
        <f t="shared" si="5"/>
        <v>0</v>
      </c>
      <c r="L39" s="180"/>
      <c r="M39" s="180"/>
      <c r="N39" s="179">
        <f t="shared" si="6"/>
        <v>5262</v>
      </c>
      <c r="O39" s="179">
        <f t="shared" si="7"/>
        <v>815</v>
      </c>
      <c r="P39" s="180">
        <v>815</v>
      </c>
      <c r="Q39" s="180"/>
      <c r="R39" s="180"/>
      <c r="S39" s="180"/>
      <c r="T39" s="180"/>
      <c r="U39" s="180"/>
      <c r="V39" s="180"/>
      <c r="W39" s="179">
        <f t="shared" si="8"/>
        <v>4447</v>
      </c>
      <c r="X39" s="180">
        <v>4447</v>
      </c>
      <c r="Y39" s="180"/>
      <c r="Z39" s="180"/>
      <c r="AA39" s="180"/>
      <c r="AB39" s="180"/>
      <c r="AC39" s="180"/>
      <c r="AD39" s="180"/>
      <c r="AE39" s="179">
        <f t="shared" si="9"/>
        <v>0</v>
      </c>
      <c r="AF39" s="180"/>
      <c r="AG39" s="180"/>
      <c r="AH39" s="179">
        <f t="shared" si="10"/>
        <v>15</v>
      </c>
      <c r="AI39" s="180">
        <v>15</v>
      </c>
      <c r="AJ39" s="180"/>
      <c r="AK39" s="180"/>
      <c r="AL39" s="179">
        <f t="shared" si="11"/>
        <v>665</v>
      </c>
      <c r="AM39" s="180">
        <v>665</v>
      </c>
      <c r="AN39" s="180"/>
      <c r="AO39" s="180"/>
      <c r="AP39" s="180"/>
      <c r="AQ39" s="180"/>
      <c r="AR39" s="180"/>
      <c r="AS39" s="180"/>
      <c r="AT39" s="180"/>
      <c r="AU39" s="180"/>
      <c r="AV39" s="180"/>
      <c r="AW39" s="179">
        <f t="shared" si="12"/>
        <v>15</v>
      </c>
      <c r="AX39" s="180">
        <v>15</v>
      </c>
      <c r="AY39" s="180"/>
      <c r="AZ39" s="180"/>
      <c r="BA39" s="180"/>
      <c r="BB39" s="180"/>
      <c r="BC39" s="179">
        <f t="shared" si="13"/>
        <v>0</v>
      </c>
      <c r="BD39" s="180"/>
      <c r="BE39" s="180"/>
      <c r="BF39" s="180"/>
    </row>
    <row r="40" spans="1:58" s="20" customFormat="1" ht="13.5">
      <c r="A40" s="174" t="s">
        <v>208</v>
      </c>
      <c r="B40" s="174">
        <v>14402</v>
      </c>
      <c r="C40" s="174" t="s">
        <v>257</v>
      </c>
      <c r="D40" s="179">
        <f t="shared" si="2"/>
        <v>269</v>
      </c>
      <c r="E40" s="179">
        <f t="shared" si="3"/>
        <v>0</v>
      </c>
      <c r="F40" s="180"/>
      <c r="G40" s="180"/>
      <c r="H40" s="179">
        <f t="shared" si="4"/>
        <v>269</v>
      </c>
      <c r="I40" s="180">
        <v>56</v>
      </c>
      <c r="J40" s="180">
        <v>213</v>
      </c>
      <c r="K40" s="179">
        <f t="shared" si="5"/>
        <v>0</v>
      </c>
      <c r="L40" s="180"/>
      <c r="M40" s="180"/>
      <c r="N40" s="179">
        <f t="shared" si="6"/>
        <v>269</v>
      </c>
      <c r="O40" s="179">
        <f t="shared" si="7"/>
        <v>56</v>
      </c>
      <c r="P40" s="180">
        <v>56</v>
      </c>
      <c r="Q40" s="180"/>
      <c r="R40" s="180"/>
      <c r="S40" s="180"/>
      <c r="T40" s="180"/>
      <c r="U40" s="180"/>
      <c r="V40" s="180"/>
      <c r="W40" s="179">
        <f t="shared" si="8"/>
        <v>213</v>
      </c>
      <c r="X40" s="180">
        <v>213</v>
      </c>
      <c r="Y40" s="180"/>
      <c r="Z40" s="180"/>
      <c r="AA40" s="180"/>
      <c r="AB40" s="180"/>
      <c r="AC40" s="180"/>
      <c r="AD40" s="180"/>
      <c r="AE40" s="179">
        <f t="shared" si="9"/>
        <v>0</v>
      </c>
      <c r="AF40" s="180"/>
      <c r="AG40" s="180"/>
      <c r="AH40" s="179">
        <f t="shared" si="10"/>
        <v>0</v>
      </c>
      <c r="AI40" s="180"/>
      <c r="AJ40" s="180"/>
      <c r="AK40" s="180"/>
      <c r="AL40" s="179">
        <f t="shared" si="11"/>
        <v>0</v>
      </c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79">
        <f t="shared" si="12"/>
        <v>0</v>
      </c>
      <c r="AX40" s="180"/>
      <c r="AY40" s="180"/>
      <c r="AZ40" s="180"/>
      <c r="BA40" s="180"/>
      <c r="BB40" s="180"/>
      <c r="BC40" s="179">
        <f t="shared" si="13"/>
        <v>0</v>
      </c>
      <c r="BD40" s="180"/>
      <c r="BE40" s="180"/>
      <c r="BF40" s="180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14000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神奈川県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40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83776</v>
      </c>
      <c r="F7" s="149" t="s">
        <v>75</v>
      </c>
      <c r="G7" s="47" t="s">
        <v>76</v>
      </c>
      <c r="H7" s="48">
        <f>AD13</f>
        <v>44032</v>
      </c>
      <c r="I7" s="48">
        <f>AD24</f>
        <v>230145</v>
      </c>
      <c r="J7" s="48">
        <f>SUM(H7:I7)</f>
        <v>274177</v>
      </c>
      <c r="K7" s="49">
        <f>IF(J$14&gt;0,J7/J$14,0)</f>
        <v>0.6291724609545315</v>
      </c>
      <c r="L7" s="50">
        <f>AD35</f>
        <v>8564</v>
      </c>
      <c r="M7" s="81">
        <f>AD38</f>
        <v>0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83776</v>
      </c>
      <c r="AF7" s="67">
        <f>'水洗化人口等'!B7</f>
        <v>14000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207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207</v>
      </c>
      <c r="AF8" s="67">
        <f>'水洗化人口等'!B8</f>
        <v>14100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83983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8138963</v>
      </c>
      <c r="AF9" s="67">
        <f>'水洗化人口等'!B9</f>
        <v>14130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8138963</v>
      </c>
      <c r="F10" s="149"/>
      <c r="G10" s="47" t="s">
        <v>83</v>
      </c>
      <c r="H10" s="48">
        <f t="shared" si="1"/>
        <v>33579</v>
      </c>
      <c r="I10" s="48">
        <f t="shared" si="2"/>
        <v>127816</v>
      </c>
      <c r="J10" s="48">
        <f t="shared" si="3"/>
        <v>161395</v>
      </c>
      <c r="K10" s="49">
        <f t="shared" si="4"/>
        <v>0.37036399601628367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5018</v>
      </c>
      <c r="AF10" s="67">
        <f>'水洗化人口等'!B10</f>
        <v>14201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5018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612693</v>
      </c>
      <c r="AF11" s="67">
        <f>'水洗化人口等'!B11</f>
        <v>14203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612693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102818</v>
      </c>
      <c r="AF12" s="67">
        <f>'水洗化人口等'!B12</f>
        <v>14204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8756674</v>
      </c>
      <c r="F13" s="149"/>
      <c r="G13" s="47" t="s">
        <v>91</v>
      </c>
      <c r="H13" s="48">
        <f t="shared" si="1"/>
        <v>0</v>
      </c>
      <c r="I13" s="48">
        <f t="shared" si="2"/>
        <v>202</v>
      </c>
      <c r="J13" s="48">
        <f t="shared" si="3"/>
        <v>202</v>
      </c>
      <c r="K13" s="49">
        <f t="shared" si="4"/>
        <v>0.0004635430291848527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44032</v>
      </c>
      <c r="AF13" s="67">
        <f>'水洗化人口等'!B13</f>
        <v>14205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8840657</v>
      </c>
      <c r="F14" s="149"/>
      <c r="G14" s="47" t="s">
        <v>79</v>
      </c>
      <c r="H14" s="48">
        <f>SUM(H7:H13)</f>
        <v>77611</v>
      </c>
      <c r="I14" s="48">
        <f>SUM(I7:I13)</f>
        <v>358163</v>
      </c>
      <c r="J14" s="48">
        <f>SUM(J7:J13)</f>
        <v>435774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14206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243</v>
      </c>
      <c r="I15" s="48">
        <f>AD31</f>
        <v>0</v>
      </c>
      <c r="J15" s="48">
        <f>SUM(H15:I15)</f>
        <v>243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14207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77854</v>
      </c>
      <c r="I16" s="83">
        <f>SUM(I14:I15)</f>
        <v>358163</v>
      </c>
      <c r="J16" s="83">
        <f>SUM(J14:J15)</f>
        <v>436017</v>
      </c>
      <c r="K16" s="84" t="s">
        <v>92</v>
      </c>
      <c r="L16" s="85">
        <f>SUM(L7:L9)</f>
        <v>8564</v>
      </c>
      <c r="M16" s="86">
        <f>SUM(M7:M9)</f>
        <v>0</v>
      </c>
      <c r="AA16" s="46" t="s">
        <v>83</v>
      </c>
      <c r="AB16" s="46" t="s">
        <v>124</v>
      </c>
      <c r="AC16" s="46" t="s">
        <v>136</v>
      </c>
      <c r="AD16" s="61">
        <f ca="1" t="shared" si="0"/>
        <v>33579</v>
      </c>
      <c r="AF16" s="67">
        <f>'水洗化人口等'!B16</f>
        <v>14208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102818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14209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14210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0.9905003666582699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14211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0.009499633341730145</v>
      </c>
      <c r="F20" s="155" t="s">
        <v>101</v>
      </c>
      <c r="G20" s="156"/>
      <c r="H20" s="48">
        <f>AD21</f>
        <v>28674</v>
      </c>
      <c r="I20" s="48">
        <f>AD32</f>
        <v>46658</v>
      </c>
      <c r="J20" s="75">
        <f>SUM(H20:I20)</f>
        <v>75332</v>
      </c>
      <c r="AA20" s="46" t="s">
        <v>94</v>
      </c>
      <c r="AB20" s="46" t="s">
        <v>124</v>
      </c>
      <c r="AC20" s="46" t="s">
        <v>172</v>
      </c>
      <c r="AD20" s="61">
        <f ca="1" t="shared" si="0"/>
        <v>243</v>
      </c>
      <c r="AF20" s="67">
        <f>'水洗化人口等'!B20</f>
        <v>14212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0.9206287496506198</v>
      </c>
      <c r="F21" s="155" t="s">
        <v>103</v>
      </c>
      <c r="G21" s="156"/>
      <c r="H21" s="48">
        <f>AD22</f>
        <v>44442</v>
      </c>
      <c r="I21" s="48">
        <f>AD33</f>
        <v>79341</v>
      </c>
      <c r="J21" s="75">
        <f>SUM(H21:I21)</f>
        <v>123783</v>
      </c>
      <c r="AA21" s="46" t="s">
        <v>101</v>
      </c>
      <c r="AB21" s="46" t="s">
        <v>124</v>
      </c>
      <c r="AC21" s="46" t="s">
        <v>147</v>
      </c>
      <c r="AD21" s="61">
        <f ca="1" t="shared" si="0"/>
        <v>28674</v>
      </c>
      <c r="AF21" s="67">
        <f>'水洗化人口等'!B21</f>
        <v>14213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0.06930401213393982</v>
      </c>
      <c r="F22" s="155" t="s">
        <v>105</v>
      </c>
      <c r="G22" s="156"/>
      <c r="H22" s="48">
        <f>AD23</f>
        <v>4495</v>
      </c>
      <c r="I22" s="48">
        <f>AD34</f>
        <v>231962</v>
      </c>
      <c r="J22" s="75">
        <f>SUM(H22:I22)</f>
        <v>236457</v>
      </c>
      <c r="AA22" s="46" t="s">
        <v>103</v>
      </c>
      <c r="AB22" s="46" t="s">
        <v>124</v>
      </c>
      <c r="AC22" s="46" t="s">
        <v>148</v>
      </c>
      <c r="AD22" s="61">
        <f ca="1" t="shared" si="0"/>
        <v>44442</v>
      </c>
      <c r="AF22" s="67">
        <f>'水洗化人口等'!B22</f>
        <v>14214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0.011630131109034091</v>
      </c>
      <c r="F23" s="153" t="s">
        <v>8</v>
      </c>
      <c r="G23" s="154"/>
      <c r="H23" s="83">
        <f>SUM(H20:H22)</f>
        <v>77611</v>
      </c>
      <c r="I23" s="83">
        <f>SUM(I20:I22)</f>
        <v>357961</v>
      </c>
      <c r="J23" s="88">
        <f>SUM(J20:J22)</f>
        <v>435572</v>
      </c>
      <c r="AA23" s="44" t="s">
        <v>105</v>
      </c>
      <c r="AB23" s="46" t="s">
        <v>124</v>
      </c>
      <c r="AC23" s="44" t="s">
        <v>149</v>
      </c>
      <c r="AD23" s="61">
        <f ca="1" t="shared" si="0"/>
        <v>4495</v>
      </c>
      <c r="AF23" s="67">
        <f>'水洗化人口等'!B23</f>
        <v>14215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0.9975352154602717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230145</v>
      </c>
      <c r="AF24" s="67">
        <f>'水洗化人口等'!B24</f>
        <v>14216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0.0024647845397282784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14217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14218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127816</v>
      </c>
      <c r="AF27" s="67">
        <f>'水洗化人口等'!B27</f>
        <v>14301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866</v>
      </c>
      <c r="J28" s="90">
        <f>AD51</f>
        <v>31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14321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14341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6153</v>
      </c>
      <c r="J30" s="90">
        <f>AD53</f>
        <v>555</v>
      </c>
      <c r="AA30" s="44" t="s">
        <v>91</v>
      </c>
      <c r="AB30" s="46" t="s">
        <v>124</v>
      </c>
      <c r="AC30" s="44" t="s">
        <v>146</v>
      </c>
      <c r="AD30" s="61">
        <f ca="1" t="shared" si="0"/>
        <v>202</v>
      </c>
      <c r="AF30" s="67">
        <f>'水洗化人口等'!B30</f>
        <v>14342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430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14361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46658</v>
      </c>
      <c r="AF32" s="67">
        <f>'水洗化人口等'!B32</f>
        <v>14362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79341</v>
      </c>
      <c r="AF33" s="67">
        <f>'水洗化人口等'!B33</f>
        <v>14363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231962</v>
      </c>
      <c r="AF34" s="67">
        <f>'水洗化人口等'!B34</f>
        <v>14364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1056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8564</v>
      </c>
      <c r="AF35" s="67">
        <f>'水洗化人口等'!B35</f>
        <v>14366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894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14382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14383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9399</v>
      </c>
      <c r="J38" s="92">
        <f>SUM(J28:J32)</f>
        <v>586</v>
      </c>
      <c r="AA38" s="44" t="s">
        <v>76</v>
      </c>
      <c r="AB38" s="46" t="s">
        <v>124</v>
      </c>
      <c r="AC38" s="44" t="s">
        <v>154</v>
      </c>
      <c r="AD38" s="72">
        <f ca="1" t="shared" si="0"/>
        <v>0</v>
      </c>
      <c r="AF38" s="67">
        <f>'水洗化人口等'!B38</f>
        <v>14384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14401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14402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866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6153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430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1056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894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0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31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555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2008-09-16T07:26:24Z</dcterms:modified>
  <cp:category/>
  <cp:version/>
  <cp:contentType/>
  <cp:contentStatus/>
</cp:coreProperties>
</file>